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pic\Desktop\"/>
    </mc:Choice>
  </mc:AlternateContent>
  <xr:revisionPtr revIDLastSave="0" documentId="13_ncr:1_{EB5A3EA2-ECD6-4BE6-B985-F4F266616F86}" xr6:coauthVersionLast="46" xr6:coauthVersionMax="46" xr10:uidLastSave="{00000000-0000-0000-0000-000000000000}"/>
  <workbookProtection workbookAlgorithmName="SHA-512" workbookHashValue="mMWYnN69bLtmXGtw2nVxbXmCjdVaDe18wxGCwE/DrZ9pkuiFn5uyX1KE+1bYyV18Rz2MoepuMqzbglWEMri2HA==" workbookSaltValue="dvK84P+L7NNNxVxVfuvvGA==" workbookSpinCount="100000" lockStructure="1"/>
  <bookViews>
    <workbookView xWindow="-108" yWindow="-108" windowWidth="23256" windowHeight="12576" xr2:uid="{00000000-000D-0000-FFFF-FFFF00000000}"/>
  </bookViews>
  <sheets>
    <sheet name="disponibles" sheetId="2" r:id="rId1"/>
  </sheets>
  <definedNames>
    <definedName name="_xlnm._FilterDatabase" localSheetId="0" hidden="1">disponibles!$H$1:$H$548</definedName>
    <definedName name="_xlnm.Criteria" localSheetId="0">disponibles!$H$17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8" i="2" l="1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9" i="2"/>
  <c r="H50" i="2"/>
  <c r="H51" i="2"/>
  <c r="H52" i="2"/>
  <c r="H53" i="2"/>
  <c r="H54" i="2"/>
  <c r="H55" i="2"/>
  <c r="H56" i="2"/>
  <c r="H57" i="2"/>
  <c r="H59" i="2"/>
  <c r="H60" i="2"/>
  <c r="H62" i="2"/>
  <c r="H63" i="2"/>
  <c r="H65" i="2"/>
  <c r="H66" i="2"/>
  <c r="H67" i="2"/>
  <c r="H68" i="2"/>
  <c r="H69" i="2"/>
  <c r="H70" i="2"/>
  <c r="H71" i="2"/>
  <c r="H72" i="2"/>
  <c r="H73" i="2"/>
  <c r="H74" i="2"/>
  <c r="H75" i="2"/>
  <c r="H76" i="2"/>
  <c r="H78" i="2"/>
  <c r="H79" i="2"/>
  <c r="H81" i="2"/>
  <c r="H83" i="2"/>
  <c r="H84" i="2"/>
  <c r="H86" i="2"/>
  <c r="H87" i="2"/>
  <c r="H88" i="2"/>
  <c r="H89" i="2"/>
  <c r="H90" i="2"/>
  <c r="H92" i="2"/>
  <c r="H93" i="2"/>
  <c r="H94" i="2"/>
  <c r="H95" i="2"/>
  <c r="H97" i="2"/>
  <c r="H98" i="2"/>
  <c r="H99" i="2"/>
  <c r="H100" i="2"/>
  <c r="H105" i="2"/>
  <c r="H106" i="2"/>
  <c r="H107" i="2"/>
  <c r="H108" i="2"/>
  <c r="H109" i="2"/>
  <c r="H111" i="2"/>
  <c r="H112" i="2"/>
  <c r="H113" i="2"/>
  <c r="H114" i="2"/>
  <c r="H115" i="2"/>
  <c r="H116" i="2"/>
  <c r="H118" i="2"/>
  <c r="H119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8" i="2"/>
  <c r="H139" i="2"/>
  <c r="H140" i="2"/>
  <c r="H141" i="2"/>
  <c r="H142" i="2"/>
  <c r="H143" i="2"/>
  <c r="H144" i="2"/>
  <c r="H145" i="2"/>
  <c r="H146" i="2"/>
  <c r="H147" i="2"/>
  <c r="H150" i="2"/>
  <c r="H151" i="2"/>
  <c r="H152" i="2"/>
  <c r="H153" i="2"/>
  <c r="H154" i="2"/>
  <c r="H155" i="2"/>
  <c r="H159" i="2"/>
  <c r="H160" i="2"/>
  <c r="H161" i="2"/>
  <c r="H162" i="2"/>
  <c r="H164" i="2"/>
  <c r="H165" i="2"/>
  <c r="H167" i="2"/>
  <c r="H168" i="2"/>
  <c r="H169" i="2"/>
  <c r="H172" i="2"/>
  <c r="H173" i="2"/>
  <c r="H174" i="2"/>
  <c r="H178" i="2"/>
  <c r="H179" i="2"/>
  <c r="H180" i="2"/>
  <c r="H181" i="2"/>
  <c r="H182" i="2"/>
  <c r="H184" i="2"/>
  <c r="H185" i="2"/>
  <c r="H187" i="2"/>
  <c r="H188" i="2"/>
  <c r="H190" i="2"/>
  <c r="H191" i="2"/>
  <c r="H192" i="2"/>
  <c r="H193" i="2"/>
  <c r="H194" i="2"/>
  <c r="H195" i="2"/>
  <c r="H198" i="2"/>
  <c r="H199" i="2"/>
  <c r="H200" i="2"/>
  <c r="H201" i="2"/>
  <c r="H203" i="2"/>
  <c r="H204" i="2"/>
  <c r="H205" i="2"/>
  <c r="H206" i="2"/>
  <c r="H207" i="2"/>
  <c r="H208" i="2"/>
  <c r="H211" i="2"/>
  <c r="H212" i="2"/>
  <c r="H213" i="2"/>
  <c r="H214" i="2"/>
  <c r="H216" i="2"/>
  <c r="H217" i="2"/>
  <c r="H218" i="2"/>
  <c r="H219" i="2"/>
  <c r="H220" i="2"/>
  <c r="H221" i="2"/>
  <c r="H222" i="2"/>
  <c r="H225" i="2"/>
  <c r="H226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4" i="2"/>
  <c r="H255" i="2"/>
  <c r="H256" i="2"/>
  <c r="H257" i="2"/>
  <c r="H258" i="2"/>
  <c r="H259" i="2"/>
  <c r="H260" i="2"/>
  <c r="H261" i="2"/>
  <c r="H262" i="2"/>
  <c r="H265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3" i="2"/>
  <c r="H294" i="2"/>
  <c r="H295" i="2"/>
  <c r="H296" i="2"/>
  <c r="H297" i="2"/>
  <c r="H299" i="2"/>
  <c r="H300" i="2"/>
  <c r="H301" i="2"/>
  <c r="H302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6" i="2"/>
  <c r="H327" i="2"/>
  <c r="H328" i="2"/>
  <c r="H330" i="2"/>
  <c r="H331" i="2"/>
  <c r="H332" i="2"/>
  <c r="H335" i="2"/>
  <c r="H336" i="2"/>
  <c r="H337" i="2"/>
  <c r="H338" i="2"/>
  <c r="H339" i="2"/>
  <c r="H340" i="2"/>
  <c r="H341" i="2"/>
  <c r="H342" i="2"/>
  <c r="H345" i="2"/>
  <c r="H349" i="2"/>
  <c r="H350" i="2"/>
  <c r="H351" i="2"/>
  <c r="H352" i="2"/>
  <c r="H353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70" i="2"/>
  <c r="H371" i="2"/>
  <c r="H372" i="2"/>
  <c r="H373" i="2"/>
  <c r="H376" i="2"/>
  <c r="H377" i="2"/>
  <c r="H381" i="2"/>
  <c r="H382" i="2"/>
  <c r="H383" i="2"/>
  <c r="H384" i="2"/>
  <c r="H386" i="2"/>
  <c r="H387" i="2"/>
  <c r="H388" i="2"/>
  <c r="H389" i="2"/>
  <c r="H390" i="2"/>
  <c r="H391" i="2"/>
  <c r="H392" i="2"/>
  <c r="H393" i="2"/>
  <c r="H394" i="2"/>
  <c r="H395" i="2"/>
  <c r="H396" i="2"/>
  <c r="H399" i="2"/>
  <c r="H400" i="2"/>
  <c r="H401" i="2"/>
  <c r="H402" i="2"/>
  <c r="H405" i="2"/>
  <c r="H408" i="2"/>
  <c r="H409" i="2"/>
  <c r="H410" i="2"/>
  <c r="H413" i="2"/>
  <c r="H414" i="2"/>
  <c r="H415" i="2"/>
  <c r="H416" i="2"/>
  <c r="H417" i="2"/>
  <c r="H418" i="2"/>
  <c r="H421" i="2"/>
  <c r="H422" i="2"/>
  <c r="H423" i="2"/>
  <c r="H426" i="2"/>
  <c r="H429" i="2"/>
  <c r="H432" i="2"/>
  <c r="H436" i="2"/>
  <c r="H437" i="2"/>
  <c r="H438" i="2"/>
  <c r="H439" i="2"/>
  <c r="H440" i="2"/>
  <c r="H441" i="2"/>
  <c r="H442" i="2"/>
  <c r="H443" i="2"/>
  <c r="H444" i="2"/>
  <c r="H446" i="2"/>
  <c r="H447" i="2"/>
  <c r="H448" i="2"/>
  <c r="H450" i="2"/>
  <c r="H451" i="2"/>
  <c r="H452" i="2"/>
  <c r="H453" i="2"/>
  <c r="H454" i="2"/>
  <c r="H456" i="2"/>
  <c r="H457" i="2"/>
  <c r="H458" i="2"/>
  <c r="H459" i="2"/>
  <c r="H460" i="2"/>
  <c r="H462" i="2"/>
  <c r="H463" i="2"/>
  <c r="H464" i="2"/>
  <c r="H465" i="2"/>
  <c r="H467" i="2"/>
  <c r="H468" i="2"/>
  <c r="H469" i="2"/>
  <c r="H470" i="2"/>
  <c r="H472" i="2"/>
  <c r="H473" i="2"/>
  <c r="H474" i="2"/>
  <c r="H475" i="2"/>
  <c r="H476" i="2"/>
  <c r="H477" i="2"/>
  <c r="H478" i="2"/>
  <c r="H479" i="2"/>
  <c r="H481" i="2"/>
  <c r="H482" i="2"/>
  <c r="H483" i="2"/>
  <c r="H484" i="2"/>
  <c r="H485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22" i="2"/>
  <c r="G75" i="2"/>
  <c r="G74" i="2"/>
  <c r="G73" i="2"/>
  <c r="G229" i="2"/>
  <c r="G44" i="2"/>
  <c r="G25" i="2"/>
  <c r="G45" i="2" l="1"/>
  <c r="G36" i="2"/>
  <c r="G22" i="2"/>
  <c r="G24" i="2"/>
  <c r="G26" i="2"/>
  <c r="G27" i="2"/>
  <c r="G28" i="2"/>
  <c r="G29" i="2"/>
  <c r="G30" i="2"/>
  <c r="G31" i="2"/>
  <c r="G32" i="2"/>
  <c r="G33" i="2"/>
  <c r="G34" i="2"/>
  <c r="G35" i="2"/>
  <c r="G37" i="2"/>
  <c r="G38" i="2"/>
  <c r="G39" i="2"/>
  <c r="G40" i="2"/>
  <c r="G41" i="2"/>
  <c r="G42" i="2"/>
  <c r="G43" i="2"/>
  <c r="G23" i="2"/>
  <c r="G278" i="2"/>
  <c r="G279" i="2"/>
  <c r="G469" i="2"/>
  <c r="G470" i="2"/>
  <c r="G21" i="2" l="1"/>
  <c r="G436" i="2" l="1"/>
  <c r="G437" i="2"/>
  <c r="G205" i="2"/>
  <c r="G206" i="2"/>
  <c r="G207" i="2"/>
  <c r="G208" i="2"/>
  <c r="G204" i="2"/>
  <c r="G203" i="2" l="1"/>
  <c r="G392" i="2"/>
  <c r="G393" i="2"/>
  <c r="G118" i="2"/>
  <c r="G119" i="2"/>
  <c r="G242" i="2"/>
  <c r="G243" i="2"/>
  <c r="D215" i="2"/>
  <c r="G62" i="2"/>
  <c r="G63" i="2"/>
  <c r="G49" i="2"/>
  <c r="G50" i="2"/>
  <c r="G51" i="2"/>
  <c r="G52" i="2"/>
  <c r="G53" i="2"/>
  <c r="G54" i="2"/>
  <c r="G55" i="2"/>
  <c r="G56" i="2"/>
  <c r="G57" i="2"/>
  <c r="G83" i="2"/>
  <c r="G84" i="2"/>
  <c r="G86" i="2"/>
  <c r="G87" i="2"/>
  <c r="G88" i="2"/>
  <c r="G89" i="2"/>
  <c r="G90" i="2"/>
  <c r="G65" i="2"/>
  <c r="G66" i="2"/>
  <c r="G67" i="2"/>
  <c r="G68" i="2"/>
  <c r="G69" i="2"/>
  <c r="G70" i="2"/>
  <c r="G72" i="2"/>
  <c r="G71" i="2"/>
  <c r="G92" i="2"/>
  <c r="G93" i="2"/>
  <c r="G94" i="2"/>
  <c r="G95" i="2"/>
  <c r="G59" i="2"/>
  <c r="G60" i="2"/>
  <c r="G78" i="2"/>
  <c r="G79" i="2"/>
  <c r="G81" i="2"/>
  <c r="G97" i="2"/>
  <c r="G98" i="2"/>
  <c r="G99" i="2"/>
  <c r="G76" i="2"/>
  <c r="G100" i="2"/>
  <c r="G438" i="2"/>
  <c r="G439" i="2"/>
  <c r="G440" i="2"/>
  <c r="G441" i="2"/>
  <c r="G442" i="2"/>
  <c r="G443" i="2"/>
  <c r="G444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456" i="2"/>
  <c r="G457" i="2"/>
  <c r="G458" i="2"/>
  <c r="G459" i="2"/>
  <c r="G460" i="2"/>
  <c r="G450" i="2"/>
  <c r="G451" i="2"/>
  <c r="G452" i="2"/>
  <c r="G453" i="2"/>
  <c r="G454" i="2"/>
  <c r="G462" i="2"/>
  <c r="G463" i="2"/>
  <c r="G464" i="2"/>
  <c r="G465" i="2"/>
  <c r="G472" i="2"/>
  <c r="G473" i="2"/>
  <c r="G474" i="2"/>
  <c r="G475" i="2"/>
  <c r="G476" i="2"/>
  <c r="G477" i="2"/>
  <c r="G478" i="2"/>
  <c r="G479" i="2"/>
  <c r="G481" i="2"/>
  <c r="G482" i="2"/>
  <c r="G483" i="2"/>
  <c r="G484" i="2"/>
  <c r="G485" i="2"/>
  <c r="G446" i="2"/>
  <c r="G447" i="2"/>
  <c r="G448" i="2"/>
  <c r="G467" i="2"/>
  <c r="G468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348" i="2"/>
  <c r="G349" i="2"/>
  <c r="G350" i="2"/>
  <c r="G351" i="2"/>
  <c r="G352" i="2"/>
  <c r="G353" i="2"/>
  <c r="G172" i="2"/>
  <c r="G173" i="2"/>
  <c r="G174" i="2"/>
  <c r="G405" i="2"/>
  <c r="G404" i="2" s="1"/>
  <c r="G413" i="2"/>
  <c r="G414" i="2"/>
  <c r="G415" i="2"/>
  <c r="G416" i="2"/>
  <c r="G417" i="2"/>
  <c r="G418" i="2"/>
  <c r="G410" i="2"/>
  <c r="G408" i="2"/>
  <c r="G409" i="2"/>
  <c r="G421" i="2"/>
  <c r="G422" i="2"/>
  <c r="G423" i="2"/>
  <c r="G426" i="2"/>
  <c r="G425" i="2" s="1"/>
  <c r="G429" i="2"/>
  <c r="G428" i="2" s="1"/>
  <c r="G432" i="2"/>
  <c r="G431" i="2" s="1"/>
  <c r="G198" i="2"/>
  <c r="G199" i="2"/>
  <c r="G200" i="2"/>
  <c r="G201" i="2"/>
  <c r="G150" i="2"/>
  <c r="G151" i="2"/>
  <c r="G152" i="2"/>
  <c r="G153" i="2"/>
  <c r="G154" i="2"/>
  <c r="G155" i="2"/>
  <c r="G138" i="2"/>
  <c r="G139" i="2"/>
  <c r="G140" i="2"/>
  <c r="G141" i="2"/>
  <c r="G142" i="2"/>
  <c r="G143" i="2"/>
  <c r="G144" i="2"/>
  <c r="G145" i="2"/>
  <c r="G146" i="2"/>
  <c r="G147" i="2"/>
  <c r="G335" i="2"/>
  <c r="G336" i="2"/>
  <c r="G337" i="2"/>
  <c r="G338" i="2"/>
  <c r="G339" i="2"/>
  <c r="G340" i="2"/>
  <c r="G341" i="2"/>
  <c r="G342" i="2"/>
  <c r="G179" i="2"/>
  <c r="G181" i="2"/>
  <c r="G178" i="2"/>
  <c r="G180" i="2"/>
  <c r="G182" i="2"/>
  <c r="G185" i="2"/>
  <c r="G184" i="2"/>
  <c r="G187" i="2"/>
  <c r="G188" i="2"/>
  <c r="G190" i="2"/>
  <c r="G191" i="2"/>
  <c r="G192" i="2"/>
  <c r="G193" i="2"/>
  <c r="G194" i="2"/>
  <c r="G195" i="2"/>
  <c r="G399" i="2"/>
  <c r="G400" i="2"/>
  <c r="G401" i="2"/>
  <c r="G402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4" i="2"/>
  <c r="G245" i="2"/>
  <c r="G246" i="2"/>
  <c r="G247" i="2"/>
  <c r="G248" i="2"/>
  <c r="G249" i="2"/>
  <c r="G250" i="2"/>
  <c r="G251" i="2"/>
  <c r="G293" i="2"/>
  <c r="G294" i="2"/>
  <c r="G295" i="2"/>
  <c r="G296" i="2"/>
  <c r="G297" i="2"/>
  <c r="G299" i="2"/>
  <c r="G300" i="2"/>
  <c r="G301" i="2"/>
  <c r="G302" i="2"/>
  <c r="G376" i="2"/>
  <c r="G377" i="2"/>
  <c r="G268" i="2"/>
  <c r="G269" i="2"/>
  <c r="G270" i="2"/>
  <c r="G271" i="2"/>
  <c r="G272" i="2"/>
  <c r="G273" i="2"/>
  <c r="G274" i="2"/>
  <c r="G275" i="2"/>
  <c r="G276" i="2"/>
  <c r="G277" i="2"/>
  <c r="G280" i="2"/>
  <c r="G281" i="2"/>
  <c r="G282" i="2"/>
  <c r="G283" i="2"/>
  <c r="G284" i="2"/>
  <c r="G285" i="2"/>
  <c r="G286" i="2"/>
  <c r="G287" i="2"/>
  <c r="G288" i="2"/>
  <c r="G289" i="2"/>
  <c r="G254" i="2"/>
  <c r="G255" i="2"/>
  <c r="G256" i="2"/>
  <c r="G257" i="2"/>
  <c r="G258" i="2"/>
  <c r="G259" i="2"/>
  <c r="G260" i="2"/>
  <c r="G261" i="2"/>
  <c r="G262" i="2"/>
  <c r="G225" i="2"/>
  <c r="G226" i="2"/>
  <c r="G306" i="2"/>
  <c r="G307" i="2"/>
  <c r="G308" i="2"/>
  <c r="G309" i="2"/>
  <c r="G128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135" i="2"/>
  <c r="G370" i="2"/>
  <c r="G371" i="2"/>
  <c r="G372" i="2"/>
  <c r="G373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159" i="2"/>
  <c r="G160" i="2"/>
  <c r="G161" i="2"/>
  <c r="G162" i="2"/>
  <c r="G164" i="2"/>
  <c r="G165" i="2"/>
  <c r="G167" i="2"/>
  <c r="G168" i="2"/>
  <c r="G169" i="2"/>
  <c r="G122" i="2"/>
  <c r="G123" i="2"/>
  <c r="G124" i="2"/>
  <c r="G125" i="2"/>
  <c r="G126" i="2"/>
  <c r="G127" i="2"/>
  <c r="G129" i="2"/>
  <c r="G130" i="2"/>
  <c r="G131" i="2"/>
  <c r="G132" i="2"/>
  <c r="G133" i="2"/>
  <c r="G134" i="2"/>
  <c r="G381" i="2"/>
  <c r="G382" i="2"/>
  <c r="G383" i="2"/>
  <c r="G384" i="2"/>
  <c r="G386" i="2"/>
  <c r="G387" i="2"/>
  <c r="G388" i="2"/>
  <c r="G389" i="2"/>
  <c r="G390" i="2"/>
  <c r="G391" i="2"/>
  <c r="G394" i="2"/>
  <c r="G395" i="2"/>
  <c r="G396" i="2"/>
  <c r="G105" i="2"/>
  <c r="G106" i="2"/>
  <c r="G107" i="2"/>
  <c r="G108" i="2"/>
  <c r="G109" i="2"/>
  <c r="G111" i="2"/>
  <c r="G112" i="2"/>
  <c r="G113" i="2"/>
  <c r="G114" i="2"/>
  <c r="G115" i="2"/>
  <c r="G116" i="2"/>
  <c r="G345" i="2"/>
  <c r="G344" i="2" s="1"/>
  <c r="G265" i="2"/>
  <c r="G264" i="2" s="1"/>
  <c r="G211" i="2"/>
  <c r="G212" i="2"/>
  <c r="G213" i="2"/>
  <c r="G214" i="2"/>
  <c r="G216" i="2"/>
  <c r="G217" i="2"/>
  <c r="G218" i="2"/>
  <c r="G219" i="2"/>
  <c r="G220" i="2"/>
  <c r="G221" i="2"/>
  <c r="G222" i="2"/>
  <c r="G326" i="2"/>
  <c r="G327" i="2"/>
  <c r="G328" i="2"/>
  <c r="G330" i="2"/>
  <c r="G331" i="2"/>
  <c r="G332" i="2"/>
  <c r="G434" i="2" l="1"/>
  <c r="G47" i="2"/>
  <c r="G375" i="2"/>
  <c r="G215" i="2"/>
  <c r="G210" i="2" s="1"/>
  <c r="H215" i="2"/>
  <c r="G121" i="2"/>
  <c r="G149" i="2"/>
  <c r="G334" i="2"/>
  <c r="G355" i="2"/>
  <c r="G224" i="2"/>
  <c r="G291" i="2"/>
  <c r="G398" i="2"/>
  <c r="G103" i="2"/>
  <c r="G137" i="2"/>
  <c r="G420" i="2"/>
  <c r="G253" i="2"/>
  <c r="G412" i="2"/>
  <c r="G324" i="2"/>
  <c r="G369" i="2"/>
  <c r="G197" i="2"/>
  <c r="G407" i="2"/>
  <c r="G228" i="2"/>
  <c r="G157" i="2"/>
  <c r="G267" i="2"/>
  <c r="G176" i="2"/>
  <c r="G506" i="2"/>
  <c r="G379" i="2"/>
  <c r="G305" i="2"/>
  <c r="G171" i="2"/>
  <c r="G347" i="2"/>
  <c r="G102" i="2" l="1"/>
  <c r="G15" i="2" s="1"/>
</calcChain>
</file>

<file path=xl/sharedStrings.xml><?xml version="1.0" encoding="utf-8"?>
<sst xmlns="http://schemas.openxmlformats.org/spreadsheetml/2006/main" count="1553" uniqueCount="537">
  <si>
    <t>HUILE PRECIEUSE</t>
  </si>
  <si>
    <t>NOIX DE CAJOU NATURE</t>
  </si>
  <si>
    <t>BISCUIT PIZZA</t>
  </si>
  <si>
    <t>COLA</t>
  </si>
  <si>
    <t>POT STANDARD 720ml + CAPSULE NOIRE</t>
  </si>
  <si>
    <t>POMME DE TERRE cidamos</t>
  </si>
  <si>
    <t>SIROP MENTHE</t>
  </si>
  <si>
    <t>HUILE REGENERANTE</t>
  </si>
  <si>
    <t>RADIS NOIR jsp</t>
  </si>
  <si>
    <t>MATE VERT TRADITION 121k</t>
  </si>
  <si>
    <t>BANANES CHIPS</t>
  </si>
  <si>
    <t>BAIE DE GOJI PLATEAU DU QINGHAI</t>
  </si>
  <si>
    <t>VINAIGRE DE GRENADE</t>
  </si>
  <si>
    <t>DENTIFRICE SOLIDE recharge</t>
  </si>
  <si>
    <t>ARGILE VERTE SURFINE</t>
  </si>
  <si>
    <t>HUILE PURIFIANTE</t>
  </si>
  <si>
    <t>RIZ CAMARGUE TRIO</t>
  </si>
  <si>
    <t>FLOCON D'AVOINE</t>
  </si>
  <si>
    <t>BAUME SOIN DRUYDES au karité &amp; calendula</t>
  </si>
  <si>
    <t>GINGEMBRE POUDRE</t>
  </si>
  <si>
    <t>SOUPE CAROTTE CURCUMA cidamos</t>
  </si>
  <si>
    <t>GRAINE DE LIN BRUN</t>
  </si>
  <si>
    <t>ALLUME FEU</t>
  </si>
  <si>
    <t>L'ANTI-GONFLETTE</t>
  </si>
  <si>
    <t>CURCUMA</t>
  </si>
  <si>
    <t>FARINE BLE T110</t>
  </si>
  <si>
    <t>MIEL 250GR</t>
  </si>
  <si>
    <t>BISCUIT CHOCO CHATAIGNE SANS GLUTEN</t>
  </si>
  <si>
    <t>PALET CHOCODORE BLANC SALDAC</t>
  </si>
  <si>
    <t>PURÉE TOMATE WECK CONSIGNÉE cidamos</t>
  </si>
  <si>
    <t>PIPETTE SIMPLE</t>
  </si>
  <si>
    <t>druydes SOLIDE OURSON</t>
  </si>
  <si>
    <t>TABLETTE MINI GOURMANDISE</t>
  </si>
  <si>
    <t>COOKIE PEPITES DE CHOCOLAT</t>
  </si>
  <si>
    <t>ASSOUPLISSANT</t>
  </si>
  <si>
    <t>HUILE DE COLZA</t>
  </si>
  <si>
    <t>coffret BAS LES MASQUES</t>
  </si>
  <si>
    <t>ÉCU DE SAVOIE ABONDANCE</t>
  </si>
  <si>
    <t>SUCRE VANILLE</t>
  </si>
  <si>
    <t>FUSILLI RIZ QUINOA</t>
  </si>
  <si>
    <t>ROULEAUX DE REGLISSE</t>
  </si>
  <si>
    <t>SAVON NOIR</t>
  </si>
  <si>
    <t>NOISETTE VARIETE ROMAINE</t>
  </si>
  <si>
    <t>SOLIDE LE LAVANDE</t>
  </si>
  <si>
    <t>KETCHUP 180g  cidamos</t>
  </si>
  <si>
    <t>SUCRE DE COCO</t>
  </si>
  <si>
    <t>EARL GREY AU SOLEIL</t>
  </si>
  <si>
    <t>SEL FIN DE GRUISSAN</t>
  </si>
  <si>
    <t>TETE SOUPLE</t>
  </si>
  <si>
    <t>EPINARD jsp</t>
  </si>
  <si>
    <t>SOL FRUITÉ</t>
  </si>
  <si>
    <t>HUILE ADOUCISSANTE</t>
  </si>
  <si>
    <t>DEO BAUME BERGAMOTE ARBRE A THE</t>
  </si>
  <si>
    <t>PALET LAIT</t>
  </si>
  <si>
    <t>MUESLI CROUSTILLANT GRAINE DE LIN ET COURGE</t>
  </si>
  <si>
    <t>MACHE jsp</t>
  </si>
  <si>
    <t>MANCHE LA MALINE</t>
  </si>
  <si>
    <t>GUIMAUVE</t>
  </si>
  <si>
    <t>JOLIE FEUILLE DE LAURIER</t>
  </si>
  <si>
    <t>POUDRE AMANDE BLANCHE</t>
  </si>
  <si>
    <t>PATE A TARTINER CHOKONOISETTE</t>
  </si>
  <si>
    <t>druydes SOLIDE CHEVEUX NORMAUX</t>
  </si>
  <si>
    <t>BIERE LA VENUS HIBISCUS</t>
  </si>
  <si>
    <t>HUILE APRES SOLEIL</t>
  </si>
  <si>
    <t>POT ROND BOIS 400mL</t>
  </si>
  <si>
    <t>VERMICELLES SEMI COMPLETES</t>
  </si>
  <si>
    <t>BOUTEILLE LESSIVE 3L</t>
  </si>
  <si>
    <t>JASMIN</t>
  </si>
  <si>
    <t>RIZ CAMARGUE LONG BLANC</t>
  </si>
  <si>
    <t>FARINE COMPLETE DE PETIT EPEAUTRE</t>
  </si>
  <si>
    <t>GRESSIN HUILE OLIVE</t>
  </si>
  <si>
    <t>COMPOTÉE DE POMME 820g</t>
  </si>
  <si>
    <t>RATATOUILLE 350g cidamos</t>
  </si>
  <si>
    <t>PETIT ÉPEAUTRE FRANCE</t>
  </si>
  <si>
    <t>CACAO POUDRE CRIOLLO NON SUCRE</t>
  </si>
  <si>
    <t>CREME PENSEE SAUVAGE ET LAVANDE</t>
  </si>
  <si>
    <t>BOUTEILLE LESSIVE 2 L</t>
  </si>
  <si>
    <t>MELANGE APERO TAMARI</t>
  </si>
  <si>
    <t>BOUCHON VERSEUR</t>
  </si>
  <si>
    <t>TABLETTES NOIR MENTHE POIVREE</t>
  </si>
  <si>
    <t>SOLIDE ALEP 30%</t>
  </si>
  <si>
    <t>TAGLIATELLE NATURE</t>
  </si>
  <si>
    <t>MELANGE 4 EPICES</t>
  </si>
  <si>
    <t>HARICOT BLANC COCO FRANCE</t>
  </si>
  <si>
    <t>vin lavallongue PIERRES CASSEES ROUGE</t>
  </si>
  <si>
    <t>BICARBONATE DE SODIUM TECHNIQUE</t>
  </si>
  <si>
    <t>DENTIFRICE SOLIDE avec boite</t>
  </si>
  <si>
    <t>CROSTI CŒUR FONDANT CHOCO NOISETTES</t>
  </si>
  <si>
    <t>HARICOT ROUGE FRANCE</t>
  </si>
  <si>
    <t>CROSTI PETALES CHOC'</t>
  </si>
  <si>
    <t>MUSCADE NOIX</t>
  </si>
  <si>
    <t>ÉCU DE SAVOIE TOMME</t>
  </si>
  <si>
    <t>GINGEMBRE CONFIT</t>
  </si>
  <si>
    <t>ROMARIN</t>
  </si>
  <si>
    <t>RIZ BASMATI SUPERIEUR</t>
  </si>
  <si>
    <t>THE NOIR CHOCO</t>
  </si>
  <si>
    <t>CALEBASSE</t>
  </si>
  <si>
    <t>POIS VERT CASSÉ FRANCE</t>
  </si>
  <si>
    <t>PORTE SAVON DRUYDES</t>
  </si>
  <si>
    <t>EAU FLORALE CAMOMILLE</t>
  </si>
  <si>
    <t>POT STANDARD 1062ml + CAPSULE T82 NOIRE</t>
  </si>
  <si>
    <t>CREME ROSE ET FLEUR DE SAFRAN</t>
  </si>
  <si>
    <t>4 PAILLES COUDÉES + GOUPILLON</t>
  </si>
  <si>
    <t>CAJUN</t>
  </si>
  <si>
    <t>LA POSEE</t>
  </si>
  <si>
    <t>NAVET jsp</t>
  </si>
  <si>
    <t>LA DETOX</t>
  </si>
  <si>
    <t>SIROP GRENADINE</t>
  </si>
  <si>
    <t>CANELLE TUYAUX</t>
  </si>
  <si>
    <t>CHOUCHOU MIEL</t>
  </si>
  <si>
    <t>MANGUE SECHEE</t>
  </si>
  <si>
    <t>ARGILE BLANCHE SURFINE</t>
  </si>
  <si>
    <t>VINAIGRE DE VIN VIEUX</t>
  </si>
  <si>
    <t>CHOU MILAN sunny</t>
  </si>
  <si>
    <t>OLIVE COCKTAIL PIMENTÉE BIO</t>
  </si>
  <si>
    <t>CROSTI BOULES MIEL</t>
  </si>
  <si>
    <t>TERRE DE DIATOMEE</t>
  </si>
  <si>
    <t>PENNE BLANC</t>
  </si>
  <si>
    <t>SHAMPOING CHAT ET NAC</t>
  </si>
  <si>
    <t>GRAINE DE CHIA FRANCE</t>
  </si>
  <si>
    <t>OLIVE VERTE F. POIVRON BIO</t>
  </si>
  <si>
    <t>VINAIGRE BLANC GEL</t>
  </si>
  <si>
    <t>BAUME LEVRES ROSE BONBON</t>
  </si>
  <si>
    <t>GRESSIN SÉSAME</t>
  </si>
  <si>
    <t>QUINOA BLANC FRANCE</t>
  </si>
  <si>
    <t>BIERE L'ALLUMEUSE ROUSSE</t>
  </si>
  <si>
    <t>NOIX DE CAJOU CURRY</t>
  </si>
  <si>
    <t>AMANDE SESAME MIEL</t>
  </si>
  <si>
    <t>DARJEELING</t>
  </si>
  <si>
    <t>SOUPE COURGETTE</t>
  </si>
  <si>
    <t>vin lavallongue ROMANCE BLANC</t>
  </si>
  <si>
    <t>BISCUIT CHOCOLAT NOISETTE SANS GLUTEN</t>
  </si>
  <si>
    <t>SPIRALE PETIT EPEAUTRE</t>
  </si>
  <si>
    <t>ANANAS CAYENNE SECHE</t>
  </si>
  <si>
    <t>TORSADE SEMI COMPLETE</t>
  </si>
  <si>
    <t>SUCRE CANNE COMPLET PANELA</t>
  </si>
  <si>
    <t>LENTILLE CORAIL FRANCE</t>
  </si>
  <si>
    <t>POUDRE A LEVER</t>
  </si>
  <si>
    <t>FIGUE SECHEE CALABACITA</t>
  </si>
  <si>
    <t>POIS CHICHE FRANCE</t>
  </si>
  <si>
    <t>BISCUIT CACAO PEPITE DE CHOCOLAT</t>
  </si>
  <si>
    <t>FARINE DE CHATAIGNE</t>
  </si>
  <si>
    <t>COQUILLETTE BLANCHE</t>
  </si>
  <si>
    <t>POT ROND LIEGE 250mL</t>
  </si>
  <si>
    <t>FLACON SAVON LIQUIDE 300ML + POMPE</t>
  </si>
  <si>
    <t>PRUNEAU AGEN ENTIER</t>
  </si>
  <si>
    <t>GEL LAVE-VAISSELLE</t>
  </si>
  <si>
    <t>CURRY INDIEN</t>
  </si>
  <si>
    <t>HUILE D'OLIVES LES BASTIDETTES FRANCE</t>
  </si>
  <si>
    <t>FARINE BLE T65</t>
  </si>
  <si>
    <t>MAIS POPCORN FRANCE</t>
  </si>
  <si>
    <t>vin attilon DOMAINE ATTILON SIGNATURE BLANC</t>
  </si>
  <si>
    <t>DEO BAUME PALMAROSA GERANIUM</t>
  </si>
  <si>
    <t>TOURNESOL DÉCORTIQUÉE FRANCE</t>
  </si>
  <si>
    <t>CELERI BRANCHES sunny</t>
  </si>
  <si>
    <t>GROS SEL DE GRUISSAN</t>
  </si>
  <si>
    <t>THEIERE BLANCHE AVEC FILTRE</t>
  </si>
  <si>
    <t>TABLETTE EQUATEUR 72%</t>
  </si>
  <si>
    <t>POT STANDARD 30ml + CAPSULE NOIRE</t>
  </si>
  <si>
    <t>EAU FLORALE MENTHE POIVREE</t>
  </si>
  <si>
    <t>VINAIGRE DE CIDRE</t>
  </si>
  <si>
    <t>AMOUR A L'INSTANT THE</t>
  </si>
  <si>
    <t>BIERE L'ENSORCELEUSE BLONDE</t>
  </si>
  <si>
    <t>DEO BAUME NOIX DE COCO</t>
  </si>
  <si>
    <t>POTS VIDES 38CL + COUVERCLE</t>
  </si>
  <si>
    <t>druydes SOLIDE CHEVEUX SECS</t>
  </si>
  <si>
    <t>BARRE ABRICOT CANNEBERGE</t>
  </si>
  <si>
    <t>SPAGHETTI BLANCHE</t>
  </si>
  <si>
    <t>SPATULE BOIS DEO</t>
  </si>
  <si>
    <t>TOURNESOL GRILLÉE SALÉE PIPAS FRANCE</t>
  </si>
  <si>
    <t>CREME CORPS NOURRISSANTE</t>
  </si>
  <si>
    <t>SAUCE TOMATE OIGNON WECK CONSIGNEE cidamos</t>
  </si>
  <si>
    <t>EAU FLORALE 3 ROSES</t>
  </si>
  <si>
    <t>NOIX DE CAJOU HERBES DE PROVENCE</t>
  </si>
  <si>
    <t>BARRE CHOCO CRISPY</t>
  </si>
  <si>
    <t>BIERE SOMBRE BRUNE</t>
  </si>
  <si>
    <t>SABLÉS NATURE</t>
  </si>
  <si>
    <t>CREME CALENDULA ET VERVEINE</t>
  </si>
  <si>
    <t>PALET NOIR 63%</t>
  </si>
  <si>
    <t>RIZ CAMARGUE LONG SEMI COMPLET</t>
  </si>
  <si>
    <t>POIVRE NOIR GRAIN</t>
  </si>
  <si>
    <t>AMANDE CHOCO-LAIT FLEUR DE SEL</t>
  </si>
  <si>
    <t>KIWI HAYWARD</t>
  </si>
  <si>
    <t>BAUME LEVRES CALENDULA ET MIEL</t>
  </si>
  <si>
    <t>VINAIGRE BALSAMIQUE ITALIE</t>
  </si>
  <si>
    <t>POIREAU cidamos</t>
  </si>
  <si>
    <t>OLIVE COCKTAIL KALAMATA DENOYAUTEE BIO</t>
  </si>
  <si>
    <t>FÈVE DECORTIQUEE FRANCE</t>
  </si>
  <si>
    <t>BIERE LA BRUTALE IPA</t>
  </si>
  <si>
    <t>SPRAY 500ML</t>
  </si>
  <si>
    <t>SOLIDE LE GRENOBLOIS</t>
  </si>
  <si>
    <t>vin attilon AILLEURS PINOT NOIR</t>
  </si>
  <si>
    <t>FARINE DE COCO</t>
  </si>
  <si>
    <t>TETE MEDIUM</t>
  </si>
  <si>
    <t>OLIVE KALAMATA BIO</t>
  </si>
  <si>
    <t>CROQUANT'YCIMES TARTIFLETTE</t>
  </si>
  <si>
    <t>CARBONATE DE CALCIUM ALIMENTAIRE</t>
  </si>
  <si>
    <t>COUSCOUS PETIT EPEAUTRE</t>
  </si>
  <si>
    <t>MUESLI CROUSTILLANT NATURE</t>
  </si>
  <si>
    <t>ROOIBOS</t>
  </si>
  <si>
    <t>SHAMPOING CHIEN</t>
  </si>
  <si>
    <t>SALDAC PEPITE CHOCO NOIR 62%</t>
  </si>
  <si>
    <t>SENCHA</t>
  </si>
  <si>
    <t>THYM</t>
  </si>
  <si>
    <t>CONSIGNE WECK</t>
  </si>
  <si>
    <t>PUR JUS DE POMME DEMETER 75CL</t>
  </si>
  <si>
    <t>VAISSELLE MAINS</t>
  </si>
  <si>
    <t>NOIX DE COCO RAPEE MEDIUM</t>
  </si>
  <si>
    <t>BOUILLON POULE</t>
  </si>
  <si>
    <t>RAISIN SEC SULTANINE</t>
  </si>
  <si>
    <t>ABRICOT SEC</t>
  </si>
  <si>
    <t>BICARBONATE DE SODIUM ALIMENTAIRE</t>
  </si>
  <si>
    <t>EARL GREY AZUR</t>
  </si>
  <si>
    <t>ENDRO DENTIFRICE ZESTE CITRONNÉ</t>
  </si>
  <si>
    <t>BLE MONDÉ FRANCE</t>
  </si>
  <si>
    <t>druydes SOLIDE CHEVEUX GRAS</t>
  </si>
  <si>
    <t>LENTILLES VERTES FRANCE</t>
  </si>
  <si>
    <t>TABLETTE LAIT PRALIN</t>
  </si>
  <si>
    <t>TABLETTE NOIR AMANDES TONKA</t>
  </si>
  <si>
    <t>CRISTAUX DE SOUDE CONCENTRE 400G</t>
  </si>
  <si>
    <t>CUMIN</t>
  </si>
  <si>
    <t>SHAMPOING CHEVAUX</t>
  </si>
  <si>
    <t>PISTACHE COQUE NATURE</t>
  </si>
  <si>
    <t>SOLIDE 100% OLIVE</t>
  </si>
  <si>
    <t>PALET CHOCOLAT COUVERTURE 88%</t>
  </si>
  <si>
    <t>PAPRIKA DOUX</t>
  </si>
  <si>
    <t>FARINE VARIETES PAYSANNE T80</t>
  </si>
  <si>
    <t>vin attilon ALLUSION SAUVIGNON BLANC</t>
  </si>
  <si>
    <t>FILTRE POUR THEIERE INOX</t>
  </si>
  <si>
    <t>OLIVE COCKTAIL AIL THYM BIO</t>
  </si>
  <si>
    <t>TABLETTE LAIT REP DOM 37%</t>
  </si>
  <si>
    <t>CHOU-FLEUR sunny</t>
  </si>
  <si>
    <t>LIQUIDE LE LAVANDE</t>
  </si>
  <si>
    <t>LESSIVE LIQUIDE DOUCEUR</t>
  </si>
  <si>
    <t>CAROTTES NON BIO fontvieille</t>
  </si>
  <si>
    <t>BOUQUETS GARNIS THYM ORIGAN SARIETTE</t>
  </si>
  <si>
    <t>SPAGHETTI SEMI COMPLETE</t>
  </si>
  <si>
    <t>CREME CORPS HYDRATANTE</t>
  </si>
  <si>
    <t>PENNE SEMI COMPLETE</t>
  </si>
  <si>
    <t>TORSADE LENTILLE CORAIL</t>
  </si>
  <si>
    <t>AMOUR CHOCOLAT</t>
  </si>
  <si>
    <t>POIVRE NOIR POUDRE</t>
  </si>
  <si>
    <t>SAUCE TOMATE WECK CONSIGNEE cidamos</t>
  </si>
  <si>
    <t>LESSIVE LIQUIDE HYPOALLERGENIQUE</t>
  </si>
  <si>
    <t>vin lavallongue GARRIGUES ROUGE</t>
  </si>
  <si>
    <t>druydes SOLIDE DOUCEUR</t>
  </si>
  <si>
    <t>DESINFECTANT SANS RINCAGE</t>
  </si>
  <si>
    <t>BISCUT SARRASIN MIEL ORANGE</t>
  </si>
  <si>
    <t>FARINE BLE T80</t>
  </si>
  <si>
    <t>POT STANDARD 106ml + CAPSULE TO48 NOIRE</t>
  </si>
  <si>
    <t>BOUQUETS GARNIS THYM LAURIER</t>
  </si>
  <si>
    <t>PISTACHE COQUE GRILLEE SALEE</t>
  </si>
  <si>
    <t>POCHETTE SAVON DRUYDES</t>
  </si>
  <si>
    <t>TOMME DE CHEVRE</t>
  </si>
  <si>
    <t>MIEL 500GR</t>
  </si>
  <si>
    <t>OURSONS</t>
  </si>
  <si>
    <t>RETOUR CONSERVERIE CONSIGNE WECK</t>
  </si>
  <si>
    <t>TANDOORI</t>
  </si>
  <si>
    <t>FENOUIL cidamos</t>
  </si>
  <si>
    <t>CRAKERS MOUTARDE ET THYM</t>
  </si>
  <si>
    <t>DEO BAUME MENTHE POIVREE CEDRE</t>
  </si>
  <si>
    <t>4 PAILLES DROITES + GOUPILLON</t>
  </si>
  <si>
    <t>PERCABONATE DE SODIUM 350G</t>
  </si>
  <si>
    <t>OLIVE COCKTAIL CITRON BASILIC BIO</t>
  </si>
  <si>
    <t>JUS DE POMMES BIB 5L</t>
  </si>
  <si>
    <t>LIQUIDE DE RINCAGE</t>
  </si>
  <si>
    <t>POT STANDARD 440ml + CAPSULE NOIRE</t>
  </si>
  <si>
    <t>SUCRE CANNE BLOND</t>
  </si>
  <si>
    <t>HUILE DE TOURNESOL</t>
  </si>
  <si>
    <t>NOIX DU PÉRIGORD COQUES</t>
  </si>
  <si>
    <t>ENDRO DENTIFRICE MENTHE GIVREE</t>
  </si>
  <si>
    <t>CERNEAU DE NOIX EXTRA</t>
  </si>
  <si>
    <t>VERS ACIDULES</t>
  </si>
  <si>
    <t>BISCUIT CARAMEL SEL DE GUERANDE</t>
  </si>
  <si>
    <t>CHOU RAVE cidamos</t>
  </si>
  <si>
    <t>HAPPIES</t>
  </si>
  <si>
    <t>BAUME CONTOUR DES YEUX</t>
  </si>
  <si>
    <t>POUDRE SUPREME CHOCOLAT NOIR</t>
  </si>
  <si>
    <t>SIROP CITRON</t>
  </si>
  <si>
    <t>CANNELLE POUDRE</t>
  </si>
  <si>
    <t>GRAINE DE COURGE FRANCE</t>
  </si>
  <si>
    <t>FLOCON LEVURE MALTEE</t>
  </si>
  <si>
    <t>AMANDE DECORTIQUEE</t>
  </si>
  <si>
    <t>2 PAILLES DROITES + GOUPILLON</t>
  </si>
  <si>
    <t>CORN FLAKES NATURE</t>
  </si>
  <si>
    <t>CREME JASMIN ET BLEUET DES CHAMPS</t>
  </si>
  <si>
    <t>PERCABONATE DE SODIUM 700G</t>
  </si>
  <si>
    <t>HARICOT BLANC GOURMET FRANCE</t>
  </si>
  <si>
    <t>LIQUIDE 100% OLIVE</t>
  </si>
  <si>
    <t>FARINE 5 CEREALES</t>
  </si>
  <si>
    <t>ORIGAN</t>
  </si>
  <si>
    <t>BOUILLON DE LEGUMES</t>
  </si>
  <si>
    <t>FRAICHEUR MEDITERRANEE</t>
  </si>
  <si>
    <t>CHOU KALE sunny</t>
  </si>
  <si>
    <t>CHOU DE BRUXELLES sunny</t>
  </si>
  <si>
    <t>NOISETTE CHOCOLAT COCO</t>
  </si>
  <si>
    <t>RAS EL HANOUT</t>
  </si>
  <si>
    <t>POT STANDARD 370ml + CAPSULE NOIRE</t>
  </si>
  <si>
    <t>SIROP PECHE</t>
  </si>
  <si>
    <t>FARINE DE POIS CHICHE</t>
  </si>
  <si>
    <t>ACIDE CITRIQUE ALIMENTAIRE</t>
  </si>
  <si>
    <t>BOUILLON BŒUF</t>
  </si>
  <si>
    <t>MELANGE PROVENCAL</t>
  </si>
  <si>
    <t>VINAIGRE BLANC CONCENTRE 14°</t>
  </si>
  <si>
    <t>POTS VIDES 75CL + COUVERCLE</t>
  </si>
  <si>
    <t>TORSADE BLANCHE</t>
  </si>
  <si>
    <t>EAU FLORALE GERANIUM</t>
  </si>
  <si>
    <t>COUSCOUS BLANC</t>
  </si>
  <si>
    <t>BAUME LEVRES MENTHE GOURMANDE</t>
  </si>
  <si>
    <t>MUESLI CROUSTILLANT DUO DE CHOCOLATS</t>
  </si>
  <si>
    <t>CANNEBERGE ENTIERE SANS SUCRE</t>
  </si>
  <si>
    <t>VENTOUSE PORTE SAVON</t>
  </si>
  <si>
    <t>BISCUIT COMTE</t>
  </si>
  <si>
    <t>5 BAIES</t>
  </si>
  <si>
    <t>BOUCHON VERSEUR INOX</t>
  </si>
  <si>
    <t>GRAINE DE FENOUIL</t>
  </si>
  <si>
    <t>COMPOTÉE DE POIRES 820g</t>
  </si>
  <si>
    <t>CREME VISAGE BONNE MINE</t>
  </si>
  <si>
    <t>BISCUIT CITRON SANS GLUTEN</t>
  </si>
  <si>
    <t>THE BLANC PAI MU THAN</t>
  </si>
  <si>
    <t>CAFE</t>
  </si>
  <si>
    <t>THE BLANC</t>
  </si>
  <si>
    <t>THE VERT</t>
  </si>
  <si>
    <t>THE NOIR</t>
  </si>
  <si>
    <t>TISANE</t>
  </si>
  <si>
    <t>FEVES DE CACAO</t>
  </si>
  <si>
    <t>MATE</t>
  </si>
  <si>
    <t>GINGEMBRE CLEMENTINE</t>
  </si>
  <si>
    <t>CONFISERIE</t>
  </si>
  <si>
    <t>PETIT DEJEUNER</t>
  </si>
  <si>
    <t>BISCUITS - BARRE DE CEREALES</t>
  </si>
  <si>
    <t>CHOCOLAT</t>
  </si>
  <si>
    <t>TARTINADES BIO CHOCONOISETTE à faire soi-même</t>
  </si>
  <si>
    <t>CACAO</t>
  </si>
  <si>
    <t>PATE A TARTINER</t>
  </si>
  <si>
    <t>TABLETTE</t>
  </si>
  <si>
    <t>PATISSERIE</t>
  </si>
  <si>
    <t>SUCRE</t>
  </si>
  <si>
    <t>HUILE</t>
  </si>
  <si>
    <t>VINAIGRE</t>
  </si>
  <si>
    <t>FRUITS SECS</t>
  </si>
  <si>
    <t>SEL</t>
  </si>
  <si>
    <t>FARINES</t>
  </si>
  <si>
    <t>COUSCOUS</t>
  </si>
  <si>
    <t>RIZ</t>
  </si>
  <si>
    <t>BOUILLON - LEVURES - AIDES ALIMENTAIRES</t>
  </si>
  <si>
    <t>BOUILLON</t>
  </si>
  <si>
    <t>LEVURES</t>
  </si>
  <si>
    <t>APERITIF</t>
  </si>
  <si>
    <t>SIROP - JUS DE FRUITS</t>
  </si>
  <si>
    <t>SIROP</t>
  </si>
  <si>
    <t>JUS DE FRUITS</t>
  </si>
  <si>
    <t>LEGUMINEUSES - GRAINES</t>
  </si>
  <si>
    <t>GRAINE DE SESAME</t>
  </si>
  <si>
    <t>GRAINE DE COURGE TORRÉFIÉE SALÉE FRANCE</t>
  </si>
  <si>
    <t>ALCOOL</t>
  </si>
  <si>
    <t>BIERE</t>
  </si>
  <si>
    <t>VIN</t>
  </si>
  <si>
    <t>MIEL</t>
  </si>
  <si>
    <t>LAVANDE</t>
  </si>
  <si>
    <t>PRAIRIE</t>
  </si>
  <si>
    <t>FLEUR</t>
  </si>
  <si>
    <t>GUARRIGUE</t>
  </si>
  <si>
    <t>FROMAGE</t>
  </si>
  <si>
    <t>CONSERVERIE</t>
  </si>
  <si>
    <t>SAUCE TOMATE 350g cidamos</t>
  </si>
  <si>
    <t>ŒUFS PLEIN AIR</t>
  </si>
  <si>
    <t>pièce</t>
  </si>
  <si>
    <t>kg</t>
  </si>
  <si>
    <t>ACCESSOIRES</t>
  </si>
  <si>
    <t>THÉ MATÉ</t>
  </si>
  <si>
    <t>CHEMINÉE BARBECUE</t>
  </si>
  <si>
    <t>HYGIENE BEAUTE</t>
  </si>
  <si>
    <t>VISAGE</t>
  </si>
  <si>
    <t>DENTAIRE</t>
  </si>
  <si>
    <t>CORPS</t>
  </si>
  <si>
    <t>DEODORANTS</t>
  </si>
  <si>
    <t>SAVONS</t>
  </si>
  <si>
    <t>SHAMPOINGS</t>
  </si>
  <si>
    <t>ANIMAUX</t>
  </si>
  <si>
    <t>ENTRETIEN</t>
  </si>
  <si>
    <t>DIY</t>
  </si>
  <si>
    <t>DETACHANT à diluer</t>
  </si>
  <si>
    <t>2 PAILLES COUDÉES + GOUPILLON</t>
  </si>
  <si>
    <t>OLIVES produits saisonniers</t>
  </si>
  <si>
    <r>
      <t xml:space="preserve">HUILE D'OLIVE VIERGE EXTRA </t>
    </r>
    <r>
      <rPr>
        <sz val="8"/>
        <rFont val="Arial"/>
        <family val="2"/>
      </rPr>
      <t>EXTRAITE A FROID</t>
    </r>
    <r>
      <rPr>
        <sz val="11"/>
        <rFont val="Arial"/>
        <family val="2"/>
      </rPr>
      <t xml:space="preserve"> GRECE</t>
    </r>
  </si>
  <si>
    <r>
      <t xml:space="preserve">HUILE D'OLIVE VIERGE EXTRA </t>
    </r>
    <r>
      <rPr>
        <sz val="8"/>
        <rFont val="Arial"/>
        <family val="2"/>
      </rPr>
      <t xml:space="preserve">EXTRAITE A FROID </t>
    </r>
    <r>
      <rPr>
        <sz val="11"/>
        <rFont val="Arial"/>
        <family val="2"/>
      </rPr>
      <t>ESPAGNE</t>
    </r>
  </si>
  <si>
    <r>
      <t xml:space="preserve">AMANDE COMPLETES </t>
    </r>
    <r>
      <rPr>
        <sz val="8"/>
        <rFont val="Arial"/>
        <family val="2"/>
      </rPr>
      <t>en conversion vers agriculture biologique</t>
    </r>
  </si>
  <si>
    <r>
      <t xml:space="preserve">AMANDES COQUES </t>
    </r>
    <r>
      <rPr>
        <sz val="8"/>
        <rFont val="Arial"/>
        <family val="2"/>
      </rPr>
      <t>en conversion vers agriculture biologique</t>
    </r>
  </si>
  <si>
    <r>
      <t xml:space="preserve">ENDRO DENTIFRICE FRUITS ROUGES </t>
    </r>
    <r>
      <rPr>
        <sz val="8"/>
        <rFont val="Arial"/>
        <family val="2"/>
      </rPr>
      <t>sans huile essentiel</t>
    </r>
  </si>
  <si>
    <t>total</t>
  </si>
  <si>
    <t>origine</t>
  </si>
  <si>
    <t>bio</t>
  </si>
  <si>
    <t>France</t>
  </si>
  <si>
    <t>13 France</t>
  </si>
  <si>
    <t>18 France</t>
  </si>
  <si>
    <t>21 France</t>
  </si>
  <si>
    <t>22 France</t>
  </si>
  <si>
    <t>26 France</t>
  </si>
  <si>
    <t>30 France</t>
  </si>
  <si>
    <t>84 France</t>
  </si>
  <si>
    <t>63 France</t>
  </si>
  <si>
    <t>Allemagne</t>
  </si>
  <si>
    <t>69 France</t>
  </si>
  <si>
    <t>74 France</t>
  </si>
  <si>
    <t>04 France</t>
  </si>
  <si>
    <t>42 France</t>
  </si>
  <si>
    <t>Grèce</t>
  </si>
  <si>
    <t>Espagne</t>
  </si>
  <si>
    <t>83 France</t>
  </si>
  <si>
    <t>Italie</t>
  </si>
  <si>
    <t>11 France</t>
  </si>
  <si>
    <t>Turquie</t>
  </si>
  <si>
    <t>Philippines</t>
  </si>
  <si>
    <t>Canada</t>
  </si>
  <si>
    <t>Algérie</t>
  </si>
  <si>
    <t>Chine</t>
  </si>
  <si>
    <t>47 France</t>
  </si>
  <si>
    <t>44 France</t>
  </si>
  <si>
    <t>49 France</t>
  </si>
  <si>
    <t>38 France</t>
  </si>
  <si>
    <t>x</t>
  </si>
  <si>
    <t>32 France</t>
  </si>
  <si>
    <t>60 France</t>
  </si>
  <si>
    <t>Paraguay</t>
  </si>
  <si>
    <t>Cameroun</t>
  </si>
  <si>
    <t>Togo</t>
  </si>
  <si>
    <t>Brésil</t>
  </si>
  <si>
    <t>Pérou</t>
  </si>
  <si>
    <t>35 France</t>
  </si>
  <si>
    <t>36 France</t>
  </si>
  <si>
    <t>Ethiopie</t>
  </si>
  <si>
    <t>07 France</t>
  </si>
  <si>
    <t>Pakistan</t>
  </si>
  <si>
    <t>Afrique du Sud</t>
  </si>
  <si>
    <t>Inde</t>
  </si>
  <si>
    <t>Inde Pérou</t>
  </si>
  <si>
    <t>Inde France</t>
  </si>
  <si>
    <t>Inde France Chine</t>
  </si>
  <si>
    <t>burkina faso</t>
  </si>
  <si>
    <t>sud ouest France</t>
  </si>
  <si>
    <t>Périgord France</t>
  </si>
  <si>
    <t>CIDRE</t>
  </si>
  <si>
    <t xml:space="preserve">CIDRE DOUX </t>
  </si>
  <si>
    <t>CIDRE BRUT DEMETER</t>
  </si>
  <si>
    <t>BOUGIES</t>
  </si>
  <si>
    <t>UE / non UE</t>
  </si>
  <si>
    <t>Indonésie</t>
  </si>
  <si>
    <t>JUS DE PRUNEAUX 75cl</t>
  </si>
  <si>
    <t>JUS DE RAISINS 75cl</t>
  </si>
  <si>
    <t>PUR JUS DE POMME 1L</t>
  </si>
  <si>
    <t>JUS DE POIRES PETILLANT 75cl</t>
  </si>
  <si>
    <t>JUS DE POIRES 1L</t>
  </si>
  <si>
    <t>JUS DE GRENADE 1L</t>
  </si>
  <si>
    <t>JUS DE POMMES PETILLANT 75cL</t>
  </si>
  <si>
    <r>
      <t xml:space="preserve">NECTAR DE PECHES </t>
    </r>
    <r>
      <rPr>
        <sz val="8"/>
        <rFont val="Arial"/>
        <family val="2"/>
      </rPr>
      <t>en conversion vers AB</t>
    </r>
    <r>
      <rPr>
        <sz val="11"/>
        <rFont val="Arial"/>
        <family val="2"/>
      </rPr>
      <t xml:space="preserve"> 75cL</t>
    </r>
  </si>
  <si>
    <t>CONFITURE - CREME</t>
  </si>
  <si>
    <t>CREME DE MARRONS 230g</t>
  </si>
  <si>
    <t xml:space="preserve">Confiture de FRAISES 230g </t>
  </si>
  <si>
    <t>Confiture d'ABRICOT 230g</t>
  </si>
  <si>
    <t>Confiture de FRAMBOISES 230g</t>
  </si>
  <si>
    <t>Confiture de PECHES 230g</t>
  </si>
  <si>
    <t>PATES</t>
  </si>
  <si>
    <t>FERMENTS POUR YAOURT BRASSE 2*6g</t>
  </si>
  <si>
    <t>CURE OREILLE BAMBOU</t>
  </si>
  <si>
    <t>CURE OREILLE INOX</t>
  </si>
  <si>
    <t>HUILE VIERGE DE NOIX DE COCO Bio 200mL</t>
  </si>
  <si>
    <t>Sri lanka</t>
  </si>
  <si>
    <t>CUILLERE EN BAMBOU pour HUILE COCO</t>
  </si>
  <si>
    <t>Produits disponibles à L'Épicerie en Famille</t>
  </si>
  <si>
    <t>Nom Prénom:</t>
  </si>
  <si>
    <t>95% des produits alimentaires, hors fruits &amp; légumes, sont issus de l'agriculture biologique</t>
  </si>
  <si>
    <t>70% des produits alimentaires, hors fruits &amp; légumes, sont français, 37% issus des départements limitrophes</t>
  </si>
  <si>
    <t>Tanzanie</t>
  </si>
  <si>
    <t>DATTES DEGLET NOUR BRANCHES</t>
  </si>
  <si>
    <t>DATTES DEGLET NOUR DENOYAUTEES</t>
  </si>
  <si>
    <t>fournisseur France</t>
  </si>
  <si>
    <t>Chine Fournisseur France</t>
  </si>
  <si>
    <t>Italie Fournisseur France</t>
  </si>
  <si>
    <t>Allemagne Fournisseur France</t>
  </si>
  <si>
    <t>100% fruits et légumes locaux, dont 99% issus de l'Agriculture Biologique ou en conversion vers AB</t>
  </si>
  <si>
    <t>téléphone :</t>
  </si>
  <si>
    <t>mail :</t>
  </si>
  <si>
    <r>
      <t>JUS DE POIRES Raphaël Hoffmann</t>
    </r>
    <r>
      <rPr>
        <sz val="8"/>
        <rFont val="Arial"/>
        <family val="2"/>
      </rPr>
      <t xml:space="preserve"> en conversion vers AB 1L</t>
    </r>
  </si>
  <si>
    <t>quantité désirée</t>
  </si>
  <si>
    <t>CONTENANTS POUR PRODUITS D'ENTRETIEN LIQUIDE</t>
  </si>
  <si>
    <t>CONTENANTS POUR PRODUITS D'ENTRETIEN EN POUDRE</t>
  </si>
  <si>
    <t>BOUTEILLES EN VERRE POUR HUILES</t>
  </si>
  <si>
    <t>BOCAUX EN VERRE VIDES</t>
  </si>
  <si>
    <t>1L</t>
  </si>
  <si>
    <t>1.5L</t>
  </si>
  <si>
    <t>PAILLES INOX</t>
  </si>
  <si>
    <r>
      <rPr>
        <b/>
        <sz val="16"/>
        <rFont val="Arial"/>
        <family val="2"/>
      </rPr>
      <t>LEGUMES FRAIS DE SAISON</t>
    </r>
    <r>
      <rPr>
        <b/>
        <sz val="11"/>
        <rFont val="Arial"/>
        <family val="2"/>
      </rPr>
      <t xml:space="preserve"> mis à jour chaque semaine</t>
    </r>
  </si>
  <si>
    <t>ALIMENTAIRE</t>
  </si>
  <si>
    <t>HUILE - VINAIGRE</t>
  </si>
  <si>
    <t>AIDES ALIMENTAIRES</t>
  </si>
  <si>
    <t>EPICES</t>
  </si>
  <si>
    <t>LIQUIDE SAVON DOUCHE AGRUMES BASILIC</t>
  </si>
  <si>
    <t>LIQUIDE SAVON DOUCHE NATURE</t>
  </si>
  <si>
    <t>DÉMAQUILLANT COEUR SOLIDE</t>
  </si>
  <si>
    <t>SALADE FEUILLE DE CHENE BLONDE jsp</t>
  </si>
  <si>
    <t>BROCOLIS sunny</t>
  </si>
  <si>
    <t>BLETTES cidamos</t>
  </si>
  <si>
    <t>MESCLUN cidamos</t>
  </si>
  <si>
    <t>SALADE FEUILLE DE CHENE cidamos</t>
  </si>
  <si>
    <t xml:space="preserve"> </t>
  </si>
  <si>
    <t>CEBETTES cidamos</t>
  </si>
  <si>
    <t>SALADE BATAVIA BLONDE jsp</t>
  </si>
  <si>
    <t>POMME variété CRIPPS PINK</t>
  </si>
  <si>
    <t>POMME variété GOLDEN</t>
  </si>
  <si>
    <t>BONBONS</t>
  </si>
  <si>
    <t>CAFÉ HARAR non bio, naturel &amp; sauvage</t>
  </si>
  <si>
    <t>CAFÉ LEKEMPTI non bio, naturel &amp; sauvage</t>
  </si>
  <si>
    <t>CAFÉ SIDAMO non bio, naturel &amp; sauvage</t>
  </si>
  <si>
    <t>BOUTEILLE 50cL</t>
  </si>
  <si>
    <t>BOUTEILLE 75cL</t>
  </si>
  <si>
    <t>POT OLIVES 440mL</t>
  </si>
  <si>
    <t>BOUGIE DOUCEUR EPICEE</t>
  </si>
  <si>
    <t>BOUGIE FORET ENCHANTEE</t>
  </si>
  <si>
    <t>FLACON PLAT 1L</t>
  </si>
  <si>
    <t>ISOTHERME INOX</t>
  </si>
  <si>
    <t>BOITE BENTO 850mL</t>
  </si>
  <si>
    <t>260mL 20€</t>
  </si>
  <si>
    <t>500mL 25€</t>
  </si>
  <si>
    <t>500mL 30€</t>
  </si>
  <si>
    <t>500mL 35€</t>
  </si>
  <si>
    <t>750mL 30€</t>
  </si>
  <si>
    <t>750 mL 35€</t>
  </si>
  <si>
    <t>BOITE REPAS 340mL</t>
  </si>
  <si>
    <t>THEIERE 400mL</t>
  </si>
  <si>
    <t>BOITE REPAS 650mL</t>
  </si>
  <si>
    <t>1 OEUF non bio PLEIN AIR</t>
  </si>
  <si>
    <t>ACCESSOIRE</t>
  </si>
  <si>
    <r>
      <t xml:space="preserve">prix total de vos achats, </t>
    </r>
    <r>
      <rPr>
        <sz val="9"/>
        <rFont val="Arial"/>
        <family val="2"/>
      </rPr>
      <t>donné à titre indicatif, peut varier en fonction du poids de produits servis</t>
    </r>
  </si>
  <si>
    <t>Pour visualiser seulement vos achats, cliquez sur la flèche ci-contre et sélectionnez 1</t>
  </si>
  <si>
    <t>prix/kg prix/pièce</t>
  </si>
  <si>
    <t>semaine du 8.02 au 13.02.2021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</si>
</sst>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"/>
  </numFmts>
  <fonts count="14" x14ac:knownFonts="1">
    <font>
      <sz val="8"/>
      <color rgb="FF6D6D6D"/>
      <name val="Tahoma"/>
    </font>
    <font>
      <sz val="8"/>
      <color rgb="FF6D6D6D"/>
      <name val="Tahoma"/>
      <family val="2"/>
    </font>
    <font>
      <sz val="10"/>
      <name val="Arial"/>
      <family val="2"/>
    </font>
    <font>
      <sz val="11"/>
      <name val="Arial"/>
      <family val="2"/>
    </font>
    <font>
      <strike/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20"/>
      <name val="Arial"/>
      <family val="2"/>
    </font>
    <font>
      <b/>
      <sz val="11"/>
      <color theme="9" tint="-0.249977111117893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DF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gradientFill>
        <stop position="0">
          <color theme="8" tint="0.80001220740379042"/>
        </stop>
        <stop position="1">
          <color theme="5" tint="0.59999389629810485"/>
        </stop>
      </gradientFill>
    </fill>
    <fill>
      <gradientFill>
        <stop position="0">
          <color theme="6" tint="0.80001220740379042"/>
        </stop>
        <stop position="1">
          <color theme="5" tint="0.59999389629810485"/>
        </stop>
      </gradient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2" borderId="0" applyNumberFormat="0" applyFont="0" applyFill="0" applyBorder="0" applyAlignment="0" applyProtection="0">
      <alignment horizontal="left" vertical="top" wrapText="1"/>
    </xf>
    <xf numFmtId="44" fontId="1" fillId="0" borderId="0" applyFont="0" applyFill="0" applyBorder="0" applyAlignment="0" applyProtection="0"/>
  </cellStyleXfs>
  <cellXfs count="110">
    <xf numFmtId="0" fontId="0" fillId="2" borderId="0" xfId="0" applyNumberFormat="1" applyFont="1" applyFill="1" applyBorder="1" applyAlignment="1" applyProtection="1">
      <alignment horizontal="left" vertical="top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44" fontId="3" fillId="2" borderId="0" xfId="1" applyFont="1" applyFill="1" applyBorder="1" applyAlignment="1" applyProtection="1">
      <alignment horizontal="left" vertical="center" wrapText="1"/>
    </xf>
    <xf numFmtId="44" fontId="3" fillId="0" borderId="1" xfId="1" applyFont="1" applyFill="1" applyBorder="1" applyAlignment="1" applyProtection="1">
      <alignment horizontal="left" vertical="center" wrapText="1"/>
    </xf>
    <xf numFmtId="0" fontId="4" fillId="5" borderId="1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4" fontId="3" fillId="0" borderId="3" xfId="1" applyFont="1" applyFill="1" applyBorder="1" applyAlignment="1" applyProtection="1">
      <alignment horizontal="left" vertical="center" wrapText="1"/>
    </xf>
    <xf numFmtId="0" fontId="4" fillId="5" borderId="3" xfId="0" applyNumberFormat="1" applyFont="1" applyFill="1" applyBorder="1" applyAlignment="1" applyProtection="1">
      <alignment horizontal="left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5" borderId="3" xfId="0" applyNumberFormat="1" applyFont="1" applyFill="1" applyBorder="1" applyAlignment="1" applyProtection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44" fontId="4" fillId="5" borderId="3" xfId="1" applyFont="1" applyFill="1" applyBorder="1" applyAlignment="1" applyProtection="1">
      <alignment horizontal="left" vertical="center" wrapText="1"/>
    </xf>
    <xf numFmtId="44" fontId="4" fillId="5" borderId="1" xfId="1" applyFont="1" applyFill="1" applyBorder="1" applyAlignment="1" applyProtection="1">
      <alignment horizontal="left" vertical="center" wrapText="1"/>
    </xf>
    <xf numFmtId="44" fontId="3" fillId="6" borderId="2" xfId="0" applyNumberFormat="1" applyFont="1" applyFill="1" applyBorder="1" applyAlignment="1" applyProtection="1">
      <alignment horizontal="left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44" fontId="3" fillId="3" borderId="1" xfId="1" applyFont="1" applyFill="1" applyBorder="1" applyAlignment="1" applyProtection="1">
      <alignment horizontal="left" vertical="center" wrapText="1"/>
    </xf>
    <xf numFmtId="44" fontId="3" fillId="4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44" fontId="3" fillId="0" borderId="0" xfId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4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4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2" fillId="5" borderId="0" xfId="0" applyNumberFormat="1" applyFont="1" applyFill="1" applyBorder="1" applyAlignment="1" applyProtection="1">
      <alignment horizontal="center" vertical="center" wrapText="1"/>
    </xf>
    <xf numFmtId="44" fontId="4" fillId="5" borderId="3" xfId="0" applyNumberFormat="1" applyFont="1" applyFill="1" applyBorder="1" applyAlignment="1" applyProtection="1">
      <alignment horizontal="left" vertical="center" wrapText="1"/>
    </xf>
    <xf numFmtId="44" fontId="4" fillId="5" borderId="1" xfId="0" applyNumberFormat="1" applyFont="1" applyFill="1" applyBorder="1" applyAlignment="1" applyProtection="1">
      <alignment horizontal="left" vertical="center" wrapText="1"/>
    </xf>
    <xf numFmtId="44" fontId="3" fillId="7" borderId="2" xfId="0" applyNumberFormat="1" applyFont="1" applyFill="1" applyBorder="1" applyAlignment="1" applyProtection="1">
      <alignment horizontal="left" vertical="center" wrapText="1"/>
    </xf>
    <xf numFmtId="0" fontId="2" fillId="10" borderId="1" xfId="0" applyNumberFormat="1" applyFont="1" applyFill="1" applyBorder="1" applyAlignment="1" applyProtection="1">
      <alignment horizontal="center" vertical="center" wrapText="1"/>
    </xf>
    <xf numFmtId="0" fontId="2" fillId="11" borderId="3" xfId="0" applyNumberFormat="1" applyFont="1" applyFill="1" applyBorder="1" applyAlignment="1" applyProtection="1">
      <alignment horizontal="center" vertical="center" wrapText="1"/>
    </xf>
    <xf numFmtId="0" fontId="2" fillId="11" borderId="1" xfId="0" applyNumberFormat="1" applyFont="1" applyFill="1" applyBorder="1" applyAlignment="1" applyProtection="1">
      <alignment horizontal="center" vertical="center" wrapText="1"/>
    </xf>
    <xf numFmtId="0" fontId="2" fillId="10" borderId="3" xfId="0" applyNumberFormat="1" applyFont="1" applyFill="1" applyBorder="1" applyAlignment="1" applyProtection="1">
      <alignment horizontal="center" vertical="center" wrapText="1"/>
    </xf>
    <xf numFmtId="0" fontId="2" fillId="10" borderId="1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4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44" fontId="3" fillId="12" borderId="2" xfId="0" applyNumberFormat="1" applyFont="1" applyFill="1" applyBorder="1" applyAlignment="1" applyProtection="1">
      <alignment horizontal="left" vertical="center" wrapText="1"/>
    </xf>
    <xf numFmtId="44" fontId="11" fillId="12" borderId="2" xfId="0" applyNumberFormat="1" applyFont="1" applyFill="1" applyBorder="1" applyAlignment="1" applyProtection="1">
      <alignment horizontal="center" vertical="center" wrapText="1"/>
    </xf>
    <xf numFmtId="44" fontId="3" fillId="13" borderId="2" xfId="0" applyNumberFormat="1" applyFont="1" applyFill="1" applyBorder="1" applyAlignment="1" applyProtection="1">
      <alignment horizontal="left" vertical="center" wrapText="1"/>
    </xf>
    <xf numFmtId="0" fontId="5" fillId="9" borderId="0" xfId="0" applyNumberFormat="1" applyFont="1" applyFill="1" applyBorder="1" applyAlignment="1" applyProtection="1">
      <alignment horizontal="center" vertical="center" wrapText="1"/>
    </xf>
    <xf numFmtId="0" fontId="5" fillId="9" borderId="7" xfId="0" applyNumberFormat="1" applyFont="1" applyFill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</xf>
    <xf numFmtId="0" fontId="5" fillId="14" borderId="1" xfId="0" applyNumberFormat="1" applyFont="1" applyFill="1" applyBorder="1" applyAlignment="1" applyProtection="1">
      <alignment horizontal="center" vertical="center" wrapText="1"/>
    </xf>
    <xf numFmtId="0" fontId="5" fillId="8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44" fontId="13" fillId="0" borderId="0" xfId="1" applyFont="1" applyFill="1" applyBorder="1" applyAlignment="1" applyProtection="1">
      <alignment horizontal="center" vertical="center" wrapText="1"/>
    </xf>
    <xf numFmtId="44" fontId="3" fillId="0" borderId="0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vertical="center" wrapText="1"/>
    </xf>
    <xf numFmtId="1" fontId="3" fillId="0" borderId="0" xfId="0" applyNumberFormat="1" applyFont="1" applyFill="1" applyBorder="1" applyAlignment="1" applyProtection="1">
      <alignment horizontal="left" vertical="center" wrapText="1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Border="1" applyAlignment="1" applyProtection="1">
      <alignment horizontal="left" vertical="center" wrapText="1"/>
    </xf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</xf>
    <xf numFmtId="3" fontId="4" fillId="5" borderId="3" xfId="0" applyNumberFormat="1" applyFont="1" applyFill="1" applyBorder="1" applyAlignment="1" applyProtection="1">
      <alignment horizontal="center" vertical="center" wrapText="1"/>
    </xf>
    <xf numFmtId="3" fontId="4" fillId="5" borderId="1" xfId="0" applyNumberFormat="1" applyFont="1" applyFill="1" applyBorder="1" applyAlignment="1" applyProtection="1">
      <alignment horizontal="center" vertical="center" wrapText="1"/>
    </xf>
    <xf numFmtId="3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Fill="1" applyBorder="1" applyAlignment="1" applyProtection="1">
      <alignment vertical="center" wrapText="1"/>
      <protection locked="0" hidden="1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5" fillId="6" borderId="4" xfId="0" applyNumberFormat="1" applyFont="1" applyFill="1" applyBorder="1" applyAlignment="1" applyProtection="1">
      <alignment horizontal="center" vertical="center" wrapText="1"/>
    </xf>
    <xf numFmtId="0" fontId="5" fillId="6" borderId="5" xfId="0" applyNumberFormat="1" applyFont="1" applyFill="1" applyBorder="1" applyAlignment="1" applyProtection="1">
      <alignment horizontal="center" vertical="center" wrapText="1"/>
    </xf>
    <xf numFmtId="0" fontId="5" fillId="6" borderId="6" xfId="0" applyNumberFormat="1" applyFont="1" applyFill="1" applyBorder="1" applyAlignment="1" applyProtection="1">
      <alignment horizontal="center" vertical="center" wrapText="1"/>
    </xf>
    <xf numFmtId="0" fontId="5" fillId="12" borderId="4" xfId="0" applyNumberFormat="1" applyFont="1" applyFill="1" applyBorder="1" applyAlignment="1" applyProtection="1">
      <alignment horizontal="center" vertical="center" wrapText="1"/>
    </xf>
    <xf numFmtId="0" fontId="5" fillId="12" borderId="5" xfId="0" applyNumberFormat="1" applyFont="1" applyFill="1" applyBorder="1" applyAlignment="1" applyProtection="1">
      <alignment horizontal="center" vertical="center" wrapText="1"/>
    </xf>
    <xf numFmtId="0" fontId="5" fillId="12" borderId="6" xfId="0" applyNumberFormat="1" applyFont="1" applyFill="1" applyBorder="1" applyAlignment="1" applyProtection="1">
      <alignment horizontal="center" vertical="center" wrapText="1"/>
    </xf>
    <xf numFmtId="0" fontId="12" fillId="12" borderId="4" xfId="0" applyNumberFormat="1" applyFont="1" applyFill="1" applyBorder="1" applyAlignment="1" applyProtection="1">
      <alignment horizontal="center" vertical="center" wrapText="1"/>
    </xf>
    <xf numFmtId="0" fontId="12" fillId="12" borderId="5" xfId="0" applyNumberFormat="1" applyFont="1" applyFill="1" applyBorder="1" applyAlignment="1" applyProtection="1">
      <alignment horizontal="center" vertical="center" wrapText="1"/>
    </xf>
    <xf numFmtId="0" fontId="12" fillId="12" borderId="6" xfId="0" applyNumberFormat="1" applyFont="1" applyFill="1" applyBorder="1" applyAlignment="1" applyProtection="1">
      <alignment horizontal="center" vertical="center" wrapText="1"/>
    </xf>
    <xf numFmtId="0" fontId="5" fillId="7" borderId="4" xfId="0" applyNumberFormat="1" applyFont="1" applyFill="1" applyBorder="1" applyAlignment="1" applyProtection="1">
      <alignment horizontal="center" vertical="center" wrapText="1"/>
    </xf>
    <xf numFmtId="0" fontId="5" fillId="7" borderId="5" xfId="0" applyNumberFormat="1" applyFont="1" applyFill="1" applyBorder="1" applyAlignment="1" applyProtection="1">
      <alignment horizontal="center" vertical="center" wrapText="1"/>
    </xf>
    <xf numFmtId="0" fontId="5" fillId="7" borderId="6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9" fontId="9" fillId="0" borderId="0" xfId="0" applyNumberFormat="1" applyFont="1" applyFill="1" applyBorder="1" applyAlignment="1" applyProtection="1">
      <alignment horizontal="center" vertical="center" wrapText="1"/>
    </xf>
    <xf numFmtId="0" fontId="12" fillId="13" borderId="4" xfId="0" applyNumberFormat="1" applyFont="1" applyFill="1" applyBorder="1" applyAlignment="1" applyProtection="1">
      <alignment horizontal="center" vertical="center" wrapText="1"/>
    </xf>
    <xf numFmtId="0" fontId="12" fillId="13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 applyFill="1" applyBorder="1" applyAlignment="1" applyProtection="1">
      <alignment horizontal="right" vertical="center" wrapText="1"/>
    </xf>
  </cellXfs>
  <cellStyles count="3">
    <cellStyle name="Monétaire" xfId="1" builtinId="4"/>
    <cellStyle name="Monétaire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48"/>
  <sheetViews>
    <sheetView tabSelected="1" zoomScaleNormal="100" workbookViewId="0">
      <selection activeCell="B8" sqref="B8:G8"/>
    </sheetView>
  </sheetViews>
  <sheetFormatPr baseColWidth="10" defaultRowHeight="19.8" customHeight="1" x14ac:dyDescent="0.2"/>
  <cols>
    <col min="1" max="1" width="74.7109375" style="2" customWidth="1"/>
    <col min="2" max="2" width="33.85546875" style="24" customWidth="1"/>
    <col min="3" max="3" width="4.7109375" style="24" customWidth="1"/>
    <col min="4" max="4" width="10.7109375" style="82" customWidth="1"/>
    <col min="5" max="5" width="7.7109375" style="1" customWidth="1"/>
    <col min="6" max="6" width="12.7109375" style="9" customWidth="1"/>
    <col min="7" max="7" width="14.7109375" style="2" customWidth="1"/>
    <col min="8" max="8" width="3.42578125" style="68" customWidth="1"/>
    <col min="9" max="16" width="11.42578125" style="6"/>
    <col min="17" max="16384" width="11.42578125" style="2"/>
  </cols>
  <sheetData>
    <row r="1" spans="1:9" ht="19.8" customHeight="1" x14ac:dyDescent="0.2">
      <c r="A1" s="97" t="s">
        <v>534</v>
      </c>
      <c r="B1" s="97"/>
      <c r="C1" s="97"/>
      <c r="D1" s="97"/>
      <c r="E1" s="97"/>
      <c r="F1" s="97"/>
      <c r="G1" s="97"/>
      <c r="H1" s="83"/>
      <c r="I1" s="84"/>
    </row>
    <row r="2" spans="1:9" ht="19.8" customHeight="1" x14ac:dyDescent="0.2">
      <c r="A2" s="6"/>
      <c r="B2" s="31"/>
      <c r="C2" s="69"/>
      <c r="D2" s="70"/>
      <c r="E2" s="69"/>
      <c r="F2" s="69"/>
      <c r="G2" s="69"/>
      <c r="H2" s="69"/>
    </row>
    <row r="3" spans="1:9" ht="19.8" customHeight="1" x14ac:dyDescent="0.2">
      <c r="A3" s="103" t="s">
        <v>469</v>
      </c>
      <c r="B3" s="103"/>
      <c r="C3" s="103"/>
      <c r="D3" s="103"/>
      <c r="E3" s="103"/>
      <c r="F3" s="103"/>
      <c r="G3" s="103"/>
      <c r="H3" s="103"/>
    </row>
    <row r="4" spans="1:9" ht="19.8" customHeight="1" x14ac:dyDescent="0.2">
      <c r="A4" s="103" t="s">
        <v>536</v>
      </c>
      <c r="B4" s="103"/>
      <c r="C4" s="103"/>
      <c r="D4" s="103"/>
      <c r="E4" s="103"/>
      <c r="F4" s="103"/>
      <c r="G4" s="103"/>
      <c r="H4" s="103"/>
    </row>
    <row r="5" spans="1:9" ht="19.8" customHeight="1" x14ac:dyDescent="0.2">
      <c r="A5" s="45"/>
      <c r="B5" s="45"/>
      <c r="C5" s="45"/>
      <c r="D5" s="71"/>
      <c r="E5" s="45"/>
      <c r="F5" s="45"/>
      <c r="G5" s="45"/>
      <c r="H5" s="66"/>
    </row>
    <row r="6" spans="1:9" ht="19.8" customHeight="1" x14ac:dyDescent="0.2">
      <c r="A6" s="47" t="s">
        <v>470</v>
      </c>
      <c r="B6" s="98"/>
      <c r="C6" s="98"/>
      <c r="D6" s="98"/>
      <c r="E6" s="98"/>
      <c r="F6" s="98"/>
      <c r="G6" s="98"/>
      <c r="H6" s="67"/>
    </row>
    <row r="7" spans="1:9" ht="19.8" customHeight="1" x14ac:dyDescent="0.2">
      <c r="A7" s="47" t="s">
        <v>481</v>
      </c>
      <c r="B7" s="98"/>
      <c r="C7" s="98"/>
      <c r="D7" s="98"/>
      <c r="E7" s="98"/>
      <c r="F7" s="98"/>
      <c r="G7" s="98"/>
      <c r="H7" s="67"/>
    </row>
    <row r="8" spans="1:9" ht="19.8" customHeight="1" x14ac:dyDescent="0.2">
      <c r="A8" s="47" t="s">
        <v>482</v>
      </c>
      <c r="B8" s="98"/>
      <c r="C8" s="98"/>
      <c r="D8" s="98"/>
      <c r="E8" s="98"/>
      <c r="F8" s="98"/>
      <c r="G8" s="98"/>
      <c r="H8" s="67"/>
    </row>
    <row r="9" spans="1:9" ht="19.8" customHeight="1" x14ac:dyDescent="0.2">
      <c r="A9" s="45"/>
      <c r="B9" s="45"/>
      <c r="C9" s="45"/>
      <c r="D9" s="71"/>
      <c r="E9" s="45"/>
      <c r="F9" s="45"/>
      <c r="G9" s="45"/>
      <c r="H9" s="66"/>
    </row>
    <row r="10" spans="1:9" ht="19.8" customHeight="1" x14ac:dyDescent="0.2">
      <c r="A10" s="99" t="s">
        <v>480</v>
      </c>
      <c r="B10" s="99"/>
      <c r="C10" s="99"/>
      <c r="D10" s="99"/>
      <c r="E10" s="99"/>
      <c r="F10" s="99"/>
      <c r="G10" s="99"/>
      <c r="H10" s="99"/>
    </row>
    <row r="11" spans="1:9" ht="19.8" customHeight="1" x14ac:dyDescent="0.2">
      <c r="A11" s="99" t="s">
        <v>471</v>
      </c>
      <c r="B11" s="99"/>
      <c r="C11" s="99"/>
      <c r="D11" s="99"/>
      <c r="E11" s="99"/>
      <c r="F11" s="99"/>
      <c r="G11" s="99"/>
      <c r="H11" s="99"/>
    </row>
    <row r="12" spans="1:9" ht="19.8" customHeight="1" x14ac:dyDescent="0.2">
      <c r="A12" s="105" t="s">
        <v>472</v>
      </c>
      <c r="B12" s="99"/>
      <c r="C12" s="99"/>
      <c r="D12" s="99"/>
      <c r="E12" s="99"/>
      <c r="F12" s="99"/>
      <c r="G12" s="99"/>
      <c r="H12" s="99"/>
    </row>
    <row r="13" spans="1:9" ht="19.8" customHeight="1" x14ac:dyDescent="0.2">
      <c r="A13" s="48"/>
      <c r="B13" s="48"/>
      <c r="C13" s="48"/>
      <c r="D13" s="72"/>
      <c r="E13" s="48"/>
      <c r="F13" s="48"/>
      <c r="G13" s="48"/>
      <c r="H13" s="67"/>
    </row>
    <row r="14" spans="1:9" ht="19.8" customHeight="1" thickBot="1" x14ac:dyDescent="0.25">
      <c r="A14" s="45"/>
      <c r="B14" s="45"/>
      <c r="C14" s="45"/>
      <c r="D14" s="71"/>
      <c r="E14" s="45"/>
      <c r="F14" s="45"/>
      <c r="G14" s="45"/>
      <c r="H14" s="66"/>
    </row>
    <row r="15" spans="1:9" ht="19.8" customHeight="1" thickBot="1" x14ac:dyDescent="0.25">
      <c r="A15" s="104" t="s">
        <v>533</v>
      </c>
      <c r="B15" s="104"/>
      <c r="C15" s="104"/>
      <c r="D15" s="104"/>
      <c r="E15" s="104"/>
      <c r="F15" s="104"/>
      <c r="G15" s="46">
        <f>SUM(G21,G47,G102,G434,G506)</f>
        <v>0</v>
      </c>
      <c r="H15" s="66"/>
    </row>
    <row r="16" spans="1:9" ht="19.8" customHeight="1" x14ac:dyDescent="0.2">
      <c r="A16" s="54"/>
      <c r="B16" s="54"/>
      <c r="C16" s="54"/>
      <c r="D16" s="73"/>
      <c r="E16" s="54"/>
      <c r="F16" s="54"/>
      <c r="G16" s="65"/>
      <c r="H16" s="66"/>
    </row>
    <row r="17" spans="1:16" ht="19.8" customHeight="1" x14ac:dyDescent="0.2">
      <c r="A17" s="54"/>
      <c r="B17" s="54"/>
      <c r="C17" s="54"/>
      <c r="D17" s="109"/>
      <c r="E17" s="109"/>
      <c r="F17" s="109"/>
      <c r="G17" s="109"/>
      <c r="H17" s="66"/>
    </row>
    <row r="18" spans="1:16" ht="19.8" customHeight="1" x14ac:dyDescent="0.2">
      <c r="A18" s="54"/>
      <c r="B18" s="54"/>
      <c r="C18" s="54"/>
      <c r="D18" s="73"/>
      <c r="E18" s="54"/>
      <c r="F18" s="54"/>
      <c r="G18" s="65"/>
      <c r="H18" s="66"/>
    </row>
    <row r="19" spans="1:16" ht="19.8" customHeight="1" x14ac:dyDescent="0.2">
      <c r="A19" s="6"/>
      <c r="B19" s="6"/>
      <c r="C19" s="6"/>
      <c r="D19" s="74"/>
      <c r="E19" s="6"/>
      <c r="F19" s="6"/>
      <c r="G19" s="6"/>
    </row>
    <row r="20" spans="1:16" s="6" customFormat="1" ht="30" customHeight="1" thickBot="1" x14ac:dyDescent="0.25">
      <c r="B20" s="63" t="s">
        <v>391</v>
      </c>
      <c r="C20" s="63" t="s">
        <v>392</v>
      </c>
      <c r="D20" s="75" t="s">
        <v>484</v>
      </c>
      <c r="E20" s="63"/>
      <c r="F20" s="64" t="s">
        <v>535</v>
      </c>
      <c r="G20" s="63" t="s">
        <v>390</v>
      </c>
      <c r="H20" s="69"/>
    </row>
    <row r="21" spans="1:16" ht="19.8" customHeight="1" thickBot="1" x14ac:dyDescent="0.25">
      <c r="A21" s="88" t="s">
        <v>492</v>
      </c>
      <c r="B21" s="89"/>
      <c r="C21" s="89"/>
      <c r="D21" s="89"/>
      <c r="E21" s="89"/>
      <c r="F21" s="90"/>
      <c r="G21" s="55">
        <f>+SUM(G22:G45)</f>
        <v>0</v>
      </c>
      <c r="H21" s="69"/>
      <c r="P21" s="2"/>
    </row>
    <row r="22" spans="1:16" s="6" customFormat="1" ht="19.8" customHeight="1" x14ac:dyDescent="0.2">
      <c r="A22" s="12" t="s">
        <v>502</v>
      </c>
      <c r="B22" s="43" t="s">
        <v>394</v>
      </c>
      <c r="C22" s="51" t="s">
        <v>392</v>
      </c>
      <c r="D22" s="76"/>
      <c r="E22" s="15" t="s">
        <v>368</v>
      </c>
      <c r="F22" s="13">
        <v>2.81</v>
      </c>
      <c r="G22" s="30">
        <f t="shared" ref="G22:G45" si="0">+D22*F22</f>
        <v>0</v>
      </c>
      <c r="H22" s="69">
        <f>IF(ISNUMBER(D22),1,0)</f>
        <v>0</v>
      </c>
    </row>
    <row r="23" spans="1:16" s="6" customFormat="1" ht="19.8" customHeight="1" x14ac:dyDescent="0.2">
      <c r="A23" s="12" t="s">
        <v>501</v>
      </c>
      <c r="B23" s="43" t="s">
        <v>394</v>
      </c>
      <c r="C23" s="51" t="s">
        <v>392</v>
      </c>
      <c r="D23" s="76"/>
      <c r="E23" s="15" t="s">
        <v>368</v>
      </c>
      <c r="F23" s="13">
        <v>3.7</v>
      </c>
      <c r="G23" s="30">
        <f t="shared" si="0"/>
        <v>0</v>
      </c>
      <c r="H23" s="69">
        <f t="shared" ref="H23:H86" si="1">IF(ISNUMBER(D23),1,0)</f>
        <v>0</v>
      </c>
    </row>
    <row r="24" spans="1:16" s="6" customFormat="1" ht="19.8" customHeight="1" x14ac:dyDescent="0.2">
      <c r="A24" s="12" t="s">
        <v>234</v>
      </c>
      <c r="B24" s="43" t="s">
        <v>394</v>
      </c>
      <c r="C24" s="51"/>
      <c r="D24" s="76"/>
      <c r="E24" s="15" t="s">
        <v>368</v>
      </c>
      <c r="F24" s="13">
        <v>1.62</v>
      </c>
      <c r="G24" s="30">
        <f t="shared" si="0"/>
        <v>0</v>
      </c>
      <c r="H24" s="69">
        <f t="shared" si="1"/>
        <v>0</v>
      </c>
    </row>
    <row r="25" spans="1:16" s="6" customFormat="1" ht="19.8" customHeight="1" x14ac:dyDescent="0.2">
      <c r="A25" s="12" t="s">
        <v>506</v>
      </c>
      <c r="B25" s="43" t="s">
        <v>394</v>
      </c>
      <c r="C25" s="51" t="s">
        <v>392</v>
      </c>
      <c r="D25" s="76"/>
      <c r="E25" s="15" t="s">
        <v>368</v>
      </c>
      <c r="F25" s="13">
        <v>3.35</v>
      </c>
      <c r="G25" s="30">
        <f t="shared" si="0"/>
        <v>0</v>
      </c>
      <c r="H25" s="69">
        <f t="shared" si="1"/>
        <v>0</v>
      </c>
    </row>
    <row r="26" spans="1:16" s="6" customFormat="1" ht="19.8" customHeight="1" x14ac:dyDescent="0.2">
      <c r="A26" s="3" t="s">
        <v>154</v>
      </c>
      <c r="B26" s="40" t="s">
        <v>394</v>
      </c>
      <c r="C26" s="29" t="s">
        <v>392</v>
      </c>
      <c r="D26" s="52"/>
      <c r="E26" s="8" t="s">
        <v>368</v>
      </c>
      <c r="F26" s="10">
        <v>3</v>
      </c>
      <c r="G26" s="30">
        <f t="shared" si="0"/>
        <v>0</v>
      </c>
      <c r="H26" s="69">
        <f t="shared" si="1"/>
        <v>0</v>
      </c>
    </row>
    <row r="27" spans="1:16" s="6" customFormat="1" ht="19.8" customHeight="1" x14ac:dyDescent="0.2">
      <c r="A27" s="3" t="s">
        <v>294</v>
      </c>
      <c r="B27" s="40" t="s">
        <v>394</v>
      </c>
      <c r="C27" s="29" t="s">
        <v>392</v>
      </c>
      <c r="D27" s="52"/>
      <c r="E27" s="8" t="s">
        <v>368</v>
      </c>
      <c r="F27" s="10">
        <v>8.86</v>
      </c>
      <c r="G27" s="30">
        <f t="shared" si="0"/>
        <v>0</v>
      </c>
      <c r="H27" s="69">
        <f t="shared" si="1"/>
        <v>0</v>
      </c>
    </row>
    <row r="28" spans="1:16" s="6" customFormat="1" ht="19.8" customHeight="1" x14ac:dyDescent="0.2">
      <c r="A28" s="3" t="s">
        <v>293</v>
      </c>
      <c r="B28" s="40" t="s">
        <v>394</v>
      </c>
      <c r="C28" s="29" t="s">
        <v>392</v>
      </c>
      <c r="D28" s="52"/>
      <c r="E28" s="8" t="s">
        <v>368</v>
      </c>
      <c r="F28" s="10">
        <v>5.2</v>
      </c>
      <c r="G28" s="30">
        <f t="shared" si="0"/>
        <v>0</v>
      </c>
      <c r="H28" s="69">
        <f t="shared" si="1"/>
        <v>0</v>
      </c>
    </row>
    <row r="29" spans="1:16" s="6" customFormat="1" ht="19.8" customHeight="1" x14ac:dyDescent="0.2">
      <c r="A29" s="3" t="s">
        <v>113</v>
      </c>
      <c r="B29" s="40" t="s">
        <v>394</v>
      </c>
      <c r="C29" s="29" t="s">
        <v>392</v>
      </c>
      <c r="D29" s="52"/>
      <c r="E29" s="8" t="s">
        <v>367</v>
      </c>
      <c r="F29" s="10">
        <v>2.5</v>
      </c>
      <c r="G29" s="30">
        <f t="shared" si="0"/>
        <v>0</v>
      </c>
      <c r="H29" s="69">
        <f t="shared" si="1"/>
        <v>0</v>
      </c>
    </row>
    <row r="30" spans="1:16" s="6" customFormat="1" ht="19.8" customHeight="1" x14ac:dyDescent="0.2">
      <c r="A30" s="3" t="s">
        <v>274</v>
      </c>
      <c r="B30" s="40" t="s">
        <v>394</v>
      </c>
      <c r="C30" s="29" t="s">
        <v>392</v>
      </c>
      <c r="D30" s="52"/>
      <c r="E30" s="8" t="s">
        <v>368</v>
      </c>
      <c r="F30" s="10">
        <v>2.82</v>
      </c>
      <c r="G30" s="30">
        <f t="shared" si="0"/>
        <v>0</v>
      </c>
      <c r="H30" s="69">
        <f t="shared" si="1"/>
        <v>0</v>
      </c>
    </row>
    <row r="31" spans="1:16" s="6" customFormat="1" ht="19.8" customHeight="1" x14ac:dyDescent="0.2">
      <c r="A31" s="3" t="s">
        <v>231</v>
      </c>
      <c r="B31" s="40" t="s">
        <v>394</v>
      </c>
      <c r="C31" s="29" t="s">
        <v>392</v>
      </c>
      <c r="D31" s="52"/>
      <c r="E31" s="8" t="s">
        <v>367</v>
      </c>
      <c r="F31" s="10">
        <v>3</v>
      </c>
      <c r="G31" s="30">
        <f t="shared" si="0"/>
        <v>0</v>
      </c>
      <c r="H31" s="69">
        <f t="shared" si="1"/>
        <v>0</v>
      </c>
    </row>
    <row r="32" spans="1:16" s="6" customFormat="1" ht="19.8" customHeight="1" x14ac:dyDescent="0.2">
      <c r="A32" s="3" t="s">
        <v>49</v>
      </c>
      <c r="B32" s="40" t="s">
        <v>394</v>
      </c>
      <c r="C32" s="29" t="s">
        <v>392</v>
      </c>
      <c r="D32" s="52"/>
      <c r="E32" s="8" t="s">
        <v>368</v>
      </c>
      <c r="F32" s="10">
        <v>3.69</v>
      </c>
      <c r="G32" s="30">
        <f t="shared" si="0"/>
        <v>0</v>
      </c>
      <c r="H32" s="69">
        <f t="shared" si="1"/>
        <v>0</v>
      </c>
    </row>
    <row r="33" spans="1:8" s="6" customFormat="1" ht="19.8" customHeight="1" x14ac:dyDescent="0.2">
      <c r="A33" s="3" t="s">
        <v>258</v>
      </c>
      <c r="B33" s="40" t="s">
        <v>394</v>
      </c>
      <c r="C33" s="29" t="s">
        <v>392</v>
      </c>
      <c r="D33" s="52"/>
      <c r="E33" s="8" t="s">
        <v>368</v>
      </c>
      <c r="F33" s="10">
        <v>3.73</v>
      </c>
      <c r="G33" s="30">
        <f t="shared" si="0"/>
        <v>0</v>
      </c>
      <c r="H33" s="69">
        <f t="shared" si="1"/>
        <v>0</v>
      </c>
    </row>
    <row r="34" spans="1:8" s="6" customFormat="1" ht="19.8" customHeight="1" x14ac:dyDescent="0.2">
      <c r="A34" s="3" t="s">
        <v>182</v>
      </c>
      <c r="B34" s="40" t="s">
        <v>394</v>
      </c>
      <c r="C34" s="29" t="s">
        <v>392</v>
      </c>
      <c r="D34" s="52"/>
      <c r="E34" s="8" t="s">
        <v>368</v>
      </c>
      <c r="F34" s="10">
        <v>5.61</v>
      </c>
      <c r="G34" s="30">
        <f t="shared" si="0"/>
        <v>0</v>
      </c>
      <c r="H34" s="69">
        <f t="shared" si="1"/>
        <v>0</v>
      </c>
    </row>
    <row r="35" spans="1:8" s="6" customFormat="1" ht="19.8" customHeight="1" x14ac:dyDescent="0.2">
      <c r="A35" s="3" t="s">
        <v>55</v>
      </c>
      <c r="B35" s="40" t="s">
        <v>394</v>
      </c>
      <c r="C35" s="29" t="s">
        <v>392</v>
      </c>
      <c r="D35" s="52"/>
      <c r="E35" s="8" t="s">
        <v>368</v>
      </c>
      <c r="F35" s="10">
        <v>12.3</v>
      </c>
      <c r="G35" s="30">
        <f t="shared" si="0"/>
        <v>0</v>
      </c>
      <c r="H35" s="69">
        <f t="shared" si="1"/>
        <v>0</v>
      </c>
    </row>
    <row r="36" spans="1:8" s="6" customFormat="1" ht="19.8" customHeight="1" x14ac:dyDescent="0.2">
      <c r="A36" s="3" t="s">
        <v>503</v>
      </c>
      <c r="B36" s="40" t="s">
        <v>394</v>
      </c>
      <c r="C36" s="29" t="s">
        <v>392</v>
      </c>
      <c r="D36" s="52"/>
      <c r="E36" s="8" t="s">
        <v>368</v>
      </c>
      <c r="F36" s="10">
        <v>12.3</v>
      </c>
      <c r="G36" s="30">
        <f t="shared" si="0"/>
        <v>0</v>
      </c>
      <c r="H36" s="69">
        <f t="shared" si="1"/>
        <v>0</v>
      </c>
    </row>
    <row r="37" spans="1:8" s="6" customFormat="1" ht="19.8" customHeight="1" x14ac:dyDescent="0.2">
      <c r="A37" s="3" t="s">
        <v>105</v>
      </c>
      <c r="B37" s="40" t="s">
        <v>394</v>
      </c>
      <c r="C37" s="29" t="s">
        <v>392</v>
      </c>
      <c r="D37" s="52"/>
      <c r="E37" s="8" t="s">
        <v>368</v>
      </c>
      <c r="F37" s="10">
        <v>2.37</v>
      </c>
      <c r="G37" s="30">
        <f t="shared" si="0"/>
        <v>0</v>
      </c>
      <c r="H37" s="69">
        <f t="shared" si="1"/>
        <v>0</v>
      </c>
    </row>
    <row r="38" spans="1:8" s="6" customFormat="1" ht="19.8" customHeight="1" x14ac:dyDescent="0.2">
      <c r="A38" s="3" t="s">
        <v>185</v>
      </c>
      <c r="B38" s="40" t="s">
        <v>394</v>
      </c>
      <c r="C38" s="29" t="s">
        <v>392</v>
      </c>
      <c r="D38" s="52"/>
      <c r="E38" s="8" t="s">
        <v>368</v>
      </c>
      <c r="F38" s="10">
        <v>3.35</v>
      </c>
      <c r="G38" s="30">
        <f t="shared" si="0"/>
        <v>0</v>
      </c>
      <c r="H38" s="69">
        <f t="shared" si="1"/>
        <v>0</v>
      </c>
    </row>
    <row r="39" spans="1:8" s="6" customFormat="1" ht="19.8" customHeight="1" x14ac:dyDescent="0.2">
      <c r="A39" s="3" t="s">
        <v>508</v>
      </c>
      <c r="B39" s="40" t="s">
        <v>394</v>
      </c>
      <c r="C39" s="29" t="s">
        <v>392</v>
      </c>
      <c r="D39" s="52"/>
      <c r="E39" s="8" t="s">
        <v>368</v>
      </c>
      <c r="F39" s="10">
        <v>3.25</v>
      </c>
      <c r="G39" s="30">
        <f t="shared" si="0"/>
        <v>0</v>
      </c>
      <c r="H39" s="69">
        <f t="shared" si="1"/>
        <v>0</v>
      </c>
    </row>
    <row r="40" spans="1:8" s="6" customFormat="1" ht="19.8" customHeight="1" x14ac:dyDescent="0.2">
      <c r="A40" s="3" t="s">
        <v>5</v>
      </c>
      <c r="B40" s="40" t="s">
        <v>399</v>
      </c>
      <c r="C40" s="29" t="s">
        <v>392</v>
      </c>
      <c r="D40" s="52"/>
      <c r="E40" s="8" t="s">
        <v>368</v>
      </c>
      <c r="F40" s="10">
        <v>2.95</v>
      </c>
      <c r="G40" s="30">
        <f t="shared" si="0"/>
        <v>0</v>
      </c>
      <c r="H40" s="69">
        <f t="shared" si="1"/>
        <v>0</v>
      </c>
    </row>
    <row r="41" spans="1:8" s="6" customFormat="1" ht="19.8" customHeight="1" x14ac:dyDescent="0.2">
      <c r="A41" s="3" t="s">
        <v>509</v>
      </c>
      <c r="B41" s="40" t="s">
        <v>394</v>
      </c>
      <c r="C41" s="29" t="s">
        <v>392</v>
      </c>
      <c r="D41" s="52"/>
      <c r="E41" s="8" t="s">
        <v>368</v>
      </c>
      <c r="F41" s="10">
        <v>3.25</v>
      </c>
      <c r="G41" s="30">
        <f t="shared" si="0"/>
        <v>0</v>
      </c>
      <c r="H41" s="69">
        <f t="shared" si="1"/>
        <v>0</v>
      </c>
    </row>
    <row r="42" spans="1:8" s="6" customFormat="1" ht="19.8" customHeight="1" x14ac:dyDescent="0.2">
      <c r="A42" s="3" t="s">
        <v>8</v>
      </c>
      <c r="B42" s="40" t="s">
        <v>394</v>
      </c>
      <c r="C42" s="29" t="s">
        <v>392</v>
      </c>
      <c r="D42" s="52"/>
      <c r="E42" s="8" t="s">
        <v>368</v>
      </c>
      <c r="F42" s="10">
        <v>2.81</v>
      </c>
      <c r="G42" s="30">
        <f t="shared" si="0"/>
        <v>0</v>
      </c>
      <c r="H42" s="69">
        <f t="shared" si="1"/>
        <v>0</v>
      </c>
    </row>
    <row r="43" spans="1:8" s="6" customFormat="1" ht="19.8" customHeight="1" x14ac:dyDescent="0.2">
      <c r="A43" s="3" t="s">
        <v>500</v>
      </c>
      <c r="B43" s="40" t="s">
        <v>394</v>
      </c>
      <c r="C43" s="29" t="s">
        <v>392</v>
      </c>
      <c r="D43" s="52"/>
      <c r="E43" s="8" t="s">
        <v>367</v>
      </c>
      <c r="F43" s="10">
        <v>1.1200000000000001</v>
      </c>
      <c r="G43" s="30">
        <f t="shared" si="0"/>
        <v>0</v>
      </c>
      <c r="H43" s="69">
        <f t="shared" si="1"/>
        <v>0</v>
      </c>
    </row>
    <row r="44" spans="1:8" s="6" customFormat="1" ht="19.8" customHeight="1" x14ac:dyDescent="0.2">
      <c r="A44" s="3" t="s">
        <v>507</v>
      </c>
      <c r="B44" s="40" t="s">
        <v>394</v>
      </c>
      <c r="C44" s="29" t="s">
        <v>392</v>
      </c>
      <c r="D44" s="52"/>
      <c r="E44" s="8" t="s">
        <v>367</v>
      </c>
      <c r="F44" s="10">
        <v>1.1200000000000001</v>
      </c>
      <c r="G44" s="30">
        <f t="shared" si="0"/>
        <v>0</v>
      </c>
      <c r="H44" s="69">
        <f t="shared" si="1"/>
        <v>0</v>
      </c>
    </row>
    <row r="45" spans="1:8" s="6" customFormat="1" ht="19.8" customHeight="1" x14ac:dyDescent="0.2">
      <c r="A45" s="3" t="s">
        <v>504</v>
      </c>
      <c r="B45" s="40" t="s">
        <v>394</v>
      </c>
      <c r="C45" s="29" t="s">
        <v>392</v>
      </c>
      <c r="D45" s="52"/>
      <c r="E45" s="8" t="s">
        <v>367</v>
      </c>
      <c r="F45" s="10">
        <v>1.1200000000000001</v>
      </c>
      <c r="G45" s="30">
        <f t="shared" si="0"/>
        <v>0</v>
      </c>
      <c r="H45" s="69">
        <f t="shared" si="1"/>
        <v>0</v>
      </c>
    </row>
    <row r="46" spans="1:8" s="6" customFormat="1" ht="19.8" customHeight="1" thickBot="1" x14ac:dyDescent="0.25">
      <c r="B46" s="31"/>
      <c r="C46" s="31"/>
      <c r="D46" s="77"/>
      <c r="E46" s="27"/>
      <c r="F46" s="28"/>
      <c r="G46" s="32"/>
      <c r="H46" s="69"/>
    </row>
    <row r="47" spans="1:8" ht="19.8" customHeight="1" thickBot="1" x14ac:dyDescent="0.25">
      <c r="A47" s="91" t="s">
        <v>369</v>
      </c>
      <c r="B47" s="92"/>
      <c r="C47" s="92"/>
      <c r="D47" s="92"/>
      <c r="E47" s="92"/>
      <c r="F47" s="93"/>
      <c r="G47" s="56">
        <f>SUM(G49:G57,G65:G72,G59:G60,G62:G63,G78:G79,G81,G83:G84,G86:G90,G92:G95,G436:G444,G97:G100)</f>
        <v>0</v>
      </c>
      <c r="H47" s="69"/>
    </row>
    <row r="48" spans="1:8" s="6" customFormat="1" ht="19.8" customHeight="1" x14ac:dyDescent="0.2">
      <c r="A48" s="58" t="s">
        <v>488</v>
      </c>
      <c r="B48" s="31"/>
      <c r="C48" s="31"/>
      <c r="D48" s="53"/>
      <c r="H48" s="69"/>
    </row>
    <row r="49" spans="1:8" s="6" customFormat="1" ht="19.8" customHeight="1" x14ac:dyDescent="0.2">
      <c r="A49" s="3" t="s">
        <v>516</v>
      </c>
      <c r="B49" s="100" t="s">
        <v>476</v>
      </c>
      <c r="C49" s="29"/>
      <c r="D49" s="52"/>
      <c r="E49" s="8" t="s">
        <v>367</v>
      </c>
      <c r="F49" s="10">
        <v>2</v>
      </c>
      <c r="G49" s="30">
        <f t="shared" ref="G49:G57" si="2">+D49*F49</f>
        <v>0</v>
      </c>
      <c r="H49" s="69">
        <f t="shared" si="1"/>
        <v>0</v>
      </c>
    </row>
    <row r="50" spans="1:8" s="6" customFormat="1" ht="19.8" customHeight="1" x14ac:dyDescent="0.2">
      <c r="A50" s="3" t="s">
        <v>64</v>
      </c>
      <c r="B50" s="101"/>
      <c r="C50" s="29"/>
      <c r="D50" s="52"/>
      <c r="E50" s="8" t="s">
        <v>367</v>
      </c>
      <c r="F50" s="10">
        <v>6</v>
      </c>
      <c r="G50" s="30">
        <f t="shared" si="2"/>
        <v>0</v>
      </c>
      <c r="H50" s="69">
        <f t="shared" si="1"/>
        <v>0</v>
      </c>
    </row>
    <row r="51" spans="1:8" s="6" customFormat="1" ht="19.8" customHeight="1" x14ac:dyDescent="0.2">
      <c r="A51" s="3" t="s">
        <v>143</v>
      </c>
      <c r="B51" s="101"/>
      <c r="C51" s="29"/>
      <c r="D51" s="52"/>
      <c r="E51" s="8" t="s">
        <v>367</v>
      </c>
      <c r="F51" s="10">
        <v>5.9</v>
      </c>
      <c r="G51" s="30">
        <f t="shared" si="2"/>
        <v>0</v>
      </c>
      <c r="H51" s="69">
        <f t="shared" si="1"/>
        <v>0</v>
      </c>
    </row>
    <row r="52" spans="1:8" s="6" customFormat="1" ht="19.8" customHeight="1" x14ac:dyDescent="0.2">
      <c r="A52" s="3" t="s">
        <v>100</v>
      </c>
      <c r="B52" s="101"/>
      <c r="C52" s="29"/>
      <c r="D52" s="52"/>
      <c r="E52" s="8" t="s">
        <v>367</v>
      </c>
      <c r="F52" s="10">
        <v>3.5</v>
      </c>
      <c r="G52" s="30">
        <f t="shared" si="2"/>
        <v>0</v>
      </c>
      <c r="H52" s="69">
        <f t="shared" si="1"/>
        <v>0</v>
      </c>
    </row>
    <row r="53" spans="1:8" s="6" customFormat="1" ht="19.8" customHeight="1" x14ac:dyDescent="0.2">
      <c r="A53" s="3" t="s">
        <v>249</v>
      </c>
      <c r="B53" s="101"/>
      <c r="C53" s="29"/>
      <c r="D53" s="52"/>
      <c r="E53" s="8" t="s">
        <v>367</v>
      </c>
      <c r="F53" s="10">
        <v>1.3</v>
      </c>
      <c r="G53" s="30">
        <f t="shared" si="2"/>
        <v>0</v>
      </c>
      <c r="H53" s="69">
        <f t="shared" si="1"/>
        <v>0</v>
      </c>
    </row>
    <row r="54" spans="1:8" s="6" customFormat="1" ht="19.8" customHeight="1" x14ac:dyDescent="0.2">
      <c r="A54" s="3" t="s">
        <v>158</v>
      </c>
      <c r="B54" s="101"/>
      <c r="C54" s="29"/>
      <c r="D54" s="52"/>
      <c r="E54" s="8" t="s">
        <v>367</v>
      </c>
      <c r="F54" s="10">
        <v>0.5</v>
      </c>
      <c r="G54" s="30">
        <f t="shared" si="2"/>
        <v>0</v>
      </c>
      <c r="H54" s="69">
        <f t="shared" si="1"/>
        <v>0</v>
      </c>
    </row>
    <row r="55" spans="1:8" s="6" customFormat="1" ht="19.8" customHeight="1" x14ac:dyDescent="0.2">
      <c r="A55" s="3" t="s">
        <v>297</v>
      </c>
      <c r="B55" s="101"/>
      <c r="C55" s="29"/>
      <c r="D55" s="52"/>
      <c r="E55" s="8" t="s">
        <v>367</v>
      </c>
      <c r="F55" s="10">
        <v>2</v>
      </c>
      <c r="G55" s="30">
        <f t="shared" si="2"/>
        <v>0</v>
      </c>
      <c r="H55" s="69">
        <f t="shared" si="1"/>
        <v>0</v>
      </c>
    </row>
    <row r="56" spans="1:8" s="6" customFormat="1" ht="19.8" customHeight="1" x14ac:dyDescent="0.2">
      <c r="A56" s="3" t="s">
        <v>266</v>
      </c>
      <c r="B56" s="101"/>
      <c r="C56" s="29"/>
      <c r="D56" s="52"/>
      <c r="E56" s="8" t="s">
        <v>367</v>
      </c>
      <c r="F56" s="10">
        <v>2.5</v>
      </c>
      <c r="G56" s="30">
        <f t="shared" si="2"/>
        <v>0</v>
      </c>
      <c r="H56" s="69">
        <f t="shared" si="1"/>
        <v>0</v>
      </c>
    </row>
    <row r="57" spans="1:8" s="6" customFormat="1" ht="19.8" customHeight="1" x14ac:dyDescent="0.2">
      <c r="A57" s="3" t="s">
        <v>4</v>
      </c>
      <c r="B57" s="102"/>
      <c r="C57" s="29"/>
      <c r="D57" s="52"/>
      <c r="E57" s="8" t="s">
        <v>367</v>
      </c>
      <c r="F57" s="10">
        <v>3</v>
      </c>
      <c r="G57" s="30">
        <f t="shared" si="2"/>
        <v>0</v>
      </c>
      <c r="H57" s="69">
        <f t="shared" si="1"/>
        <v>0</v>
      </c>
    </row>
    <row r="58" spans="1:8" s="6" customFormat="1" ht="19.8" customHeight="1" x14ac:dyDescent="0.2">
      <c r="A58" s="58" t="s">
        <v>78</v>
      </c>
      <c r="B58" s="31"/>
      <c r="C58" s="31"/>
      <c r="D58" s="53"/>
      <c r="H58" s="69"/>
    </row>
    <row r="59" spans="1:8" s="6" customFormat="1" ht="19.8" customHeight="1" x14ac:dyDescent="0.2">
      <c r="A59" s="3" t="s">
        <v>78</v>
      </c>
      <c r="B59" s="100" t="s">
        <v>476</v>
      </c>
      <c r="C59" s="29"/>
      <c r="D59" s="52"/>
      <c r="E59" s="8" t="s">
        <v>367</v>
      </c>
      <c r="F59" s="10">
        <v>2</v>
      </c>
      <c r="G59" s="30">
        <f>+D59*F59</f>
        <v>0</v>
      </c>
      <c r="H59" s="69">
        <f t="shared" si="1"/>
        <v>0</v>
      </c>
    </row>
    <row r="60" spans="1:8" s="6" customFormat="1" ht="19.8" customHeight="1" x14ac:dyDescent="0.2">
      <c r="A60" s="3" t="s">
        <v>314</v>
      </c>
      <c r="B60" s="102"/>
      <c r="C60" s="29"/>
      <c r="D60" s="52"/>
      <c r="E60" s="8" t="s">
        <v>367</v>
      </c>
      <c r="F60" s="10">
        <v>3.5</v>
      </c>
      <c r="G60" s="30">
        <f>+D60*F60</f>
        <v>0</v>
      </c>
      <c r="H60" s="69">
        <f t="shared" si="1"/>
        <v>0</v>
      </c>
    </row>
    <row r="61" spans="1:8" s="6" customFormat="1" ht="19.8" customHeight="1" x14ac:dyDescent="0.2">
      <c r="A61" s="58" t="s">
        <v>487</v>
      </c>
      <c r="B61" s="31"/>
      <c r="C61" s="31"/>
      <c r="D61" s="77"/>
      <c r="E61" s="26"/>
      <c r="F61" s="28"/>
      <c r="H61" s="69"/>
    </row>
    <row r="62" spans="1:8" s="6" customFormat="1" ht="19.8" customHeight="1" x14ac:dyDescent="0.2">
      <c r="A62" s="3" t="s">
        <v>514</v>
      </c>
      <c r="B62" s="100" t="s">
        <v>476</v>
      </c>
      <c r="C62" s="29"/>
      <c r="D62" s="52"/>
      <c r="E62" s="8" t="s">
        <v>367</v>
      </c>
      <c r="F62" s="10">
        <v>2</v>
      </c>
      <c r="G62" s="30">
        <f>+D62*F62</f>
        <v>0</v>
      </c>
      <c r="H62" s="69">
        <f t="shared" si="1"/>
        <v>0</v>
      </c>
    </row>
    <row r="63" spans="1:8" s="6" customFormat="1" ht="19.8" customHeight="1" x14ac:dyDescent="0.2">
      <c r="A63" s="3" t="s">
        <v>515</v>
      </c>
      <c r="B63" s="102"/>
      <c r="C63" s="29"/>
      <c r="D63" s="52"/>
      <c r="E63" s="8" t="s">
        <v>367</v>
      </c>
      <c r="F63" s="10">
        <v>3</v>
      </c>
      <c r="G63" s="30">
        <f>+D63*F63</f>
        <v>0</v>
      </c>
      <c r="H63" s="69">
        <f t="shared" si="1"/>
        <v>0</v>
      </c>
    </row>
    <row r="64" spans="1:8" s="6" customFormat="1" ht="19.8" customHeight="1" x14ac:dyDescent="0.2">
      <c r="A64" s="58" t="s">
        <v>520</v>
      </c>
      <c r="B64" s="31" t="s">
        <v>505</v>
      </c>
      <c r="C64" s="31"/>
      <c r="D64" s="77"/>
      <c r="H64" s="69"/>
    </row>
    <row r="65" spans="1:8" s="6" customFormat="1" ht="19.8" customHeight="1" x14ac:dyDescent="0.2">
      <c r="A65" s="3" t="s">
        <v>522</v>
      </c>
      <c r="B65" s="108" t="s">
        <v>476</v>
      </c>
      <c r="C65" s="29"/>
      <c r="D65" s="52"/>
      <c r="E65" s="8" t="s">
        <v>367</v>
      </c>
      <c r="F65" s="10">
        <v>20</v>
      </c>
      <c r="G65" s="30">
        <f t="shared" ref="G65:G75" si="3">+D65*F65</f>
        <v>0</v>
      </c>
      <c r="H65" s="69">
        <f t="shared" si="1"/>
        <v>0</v>
      </c>
    </row>
    <row r="66" spans="1:8" s="6" customFormat="1" ht="19.8" customHeight="1" x14ac:dyDescent="0.2">
      <c r="A66" s="3" t="s">
        <v>523</v>
      </c>
      <c r="B66" s="108"/>
      <c r="C66" s="29"/>
      <c r="D66" s="52"/>
      <c r="E66" s="8" t="s">
        <v>367</v>
      </c>
      <c r="F66" s="10">
        <v>25</v>
      </c>
      <c r="G66" s="30">
        <f t="shared" si="3"/>
        <v>0</v>
      </c>
      <c r="H66" s="69">
        <f t="shared" si="1"/>
        <v>0</v>
      </c>
    </row>
    <row r="67" spans="1:8" s="6" customFormat="1" ht="19.8" customHeight="1" x14ac:dyDescent="0.2">
      <c r="A67" s="3" t="s">
        <v>524</v>
      </c>
      <c r="B67" s="108"/>
      <c r="C67" s="29"/>
      <c r="D67" s="52"/>
      <c r="E67" s="8" t="s">
        <v>367</v>
      </c>
      <c r="F67" s="10">
        <v>30</v>
      </c>
      <c r="G67" s="30">
        <f t="shared" si="3"/>
        <v>0</v>
      </c>
      <c r="H67" s="69">
        <f t="shared" si="1"/>
        <v>0</v>
      </c>
    </row>
    <row r="68" spans="1:8" s="6" customFormat="1" ht="19.8" customHeight="1" x14ac:dyDescent="0.2">
      <c r="A68" s="3" t="s">
        <v>525</v>
      </c>
      <c r="B68" s="108"/>
      <c r="C68" s="29"/>
      <c r="D68" s="52"/>
      <c r="E68" s="8" t="s">
        <v>367</v>
      </c>
      <c r="F68" s="10">
        <v>35</v>
      </c>
      <c r="G68" s="30">
        <f t="shared" si="3"/>
        <v>0</v>
      </c>
      <c r="H68" s="69">
        <f t="shared" si="1"/>
        <v>0</v>
      </c>
    </row>
    <row r="69" spans="1:8" s="6" customFormat="1" ht="19.8" customHeight="1" x14ac:dyDescent="0.2">
      <c r="A69" s="3" t="s">
        <v>526</v>
      </c>
      <c r="B69" s="108"/>
      <c r="C69" s="29"/>
      <c r="D69" s="52"/>
      <c r="E69" s="8" t="s">
        <v>367</v>
      </c>
      <c r="F69" s="10">
        <v>30</v>
      </c>
      <c r="G69" s="30">
        <f t="shared" si="3"/>
        <v>0</v>
      </c>
      <c r="H69" s="69">
        <f t="shared" si="1"/>
        <v>0</v>
      </c>
    </row>
    <row r="70" spans="1:8" s="6" customFormat="1" ht="19.8" customHeight="1" x14ac:dyDescent="0.2">
      <c r="A70" s="3" t="s">
        <v>527</v>
      </c>
      <c r="B70" s="108"/>
      <c r="C70" s="29"/>
      <c r="D70" s="52"/>
      <c r="E70" s="8" t="s">
        <v>367</v>
      </c>
      <c r="F70" s="10">
        <v>35</v>
      </c>
      <c r="G70" s="30">
        <f t="shared" si="3"/>
        <v>0</v>
      </c>
      <c r="H70" s="69">
        <f t="shared" si="1"/>
        <v>0</v>
      </c>
    </row>
    <row r="71" spans="1:8" s="6" customFormat="1" ht="19.8" customHeight="1" x14ac:dyDescent="0.2">
      <c r="A71" s="3" t="s">
        <v>489</v>
      </c>
      <c r="B71" s="108"/>
      <c r="C71" s="29"/>
      <c r="D71" s="52"/>
      <c r="E71" s="8" t="s">
        <v>367</v>
      </c>
      <c r="F71" s="10">
        <v>32</v>
      </c>
      <c r="G71" s="30">
        <f>+D71*F71</f>
        <v>0</v>
      </c>
      <c r="H71" s="69">
        <f t="shared" si="1"/>
        <v>0</v>
      </c>
    </row>
    <row r="72" spans="1:8" s="6" customFormat="1" ht="19.8" customHeight="1" x14ac:dyDescent="0.2">
      <c r="A72" s="3" t="s">
        <v>490</v>
      </c>
      <c r="B72" s="108"/>
      <c r="C72" s="29"/>
      <c r="D72" s="52"/>
      <c r="E72" s="8" t="s">
        <v>367</v>
      </c>
      <c r="F72" s="10">
        <v>35</v>
      </c>
      <c r="G72" s="30">
        <f t="shared" si="3"/>
        <v>0</v>
      </c>
      <c r="H72" s="69">
        <f t="shared" si="1"/>
        <v>0</v>
      </c>
    </row>
    <row r="73" spans="1:8" s="6" customFormat="1" ht="19.8" customHeight="1" x14ac:dyDescent="0.2">
      <c r="A73" s="3" t="s">
        <v>521</v>
      </c>
      <c r="B73" s="108"/>
      <c r="C73" s="29"/>
      <c r="D73" s="52"/>
      <c r="E73" s="8" t="s">
        <v>367</v>
      </c>
      <c r="F73" s="10">
        <v>42</v>
      </c>
      <c r="G73" s="30">
        <f t="shared" si="3"/>
        <v>0</v>
      </c>
      <c r="H73" s="69">
        <f t="shared" si="1"/>
        <v>0</v>
      </c>
    </row>
    <row r="74" spans="1:8" s="6" customFormat="1" ht="19.8" customHeight="1" x14ac:dyDescent="0.2">
      <c r="A74" s="3" t="s">
        <v>528</v>
      </c>
      <c r="B74" s="108"/>
      <c r="C74" s="29"/>
      <c r="D74" s="52"/>
      <c r="E74" s="8" t="s">
        <v>367</v>
      </c>
      <c r="F74" s="10">
        <v>23</v>
      </c>
      <c r="G74" s="30">
        <f t="shared" si="3"/>
        <v>0</v>
      </c>
      <c r="H74" s="69">
        <f t="shared" si="1"/>
        <v>0</v>
      </c>
    </row>
    <row r="75" spans="1:8" s="6" customFormat="1" ht="19.8" customHeight="1" x14ac:dyDescent="0.2">
      <c r="A75" s="3" t="s">
        <v>530</v>
      </c>
      <c r="B75" s="108"/>
      <c r="C75" s="29"/>
      <c r="D75" s="52"/>
      <c r="E75" s="8" t="s">
        <v>367</v>
      </c>
      <c r="F75" s="10">
        <v>25</v>
      </c>
      <c r="G75" s="30">
        <f t="shared" si="3"/>
        <v>0</v>
      </c>
      <c r="H75" s="69">
        <f t="shared" si="1"/>
        <v>0</v>
      </c>
    </row>
    <row r="76" spans="1:8" s="6" customFormat="1" ht="19.8" customHeight="1" x14ac:dyDescent="0.2">
      <c r="A76" s="3" t="s">
        <v>529</v>
      </c>
      <c r="B76" s="108"/>
      <c r="C76" s="29"/>
      <c r="D76" s="52"/>
      <c r="E76" s="8" t="s">
        <v>367</v>
      </c>
      <c r="F76" s="10">
        <v>40</v>
      </c>
      <c r="G76" s="30">
        <f>+D76*F76</f>
        <v>0</v>
      </c>
      <c r="H76" s="69">
        <f t="shared" si="1"/>
        <v>0</v>
      </c>
    </row>
    <row r="77" spans="1:8" s="6" customFormat="1" ht="19.8" customHeight="1" x14ac:dyDescent="0.2">
      <c r="A77" s="58" t="s">
        <v>445</v>
      </c>
      <c r="B77" s="31"/>
      <c r="C77" s="31"/>
      <c r="D77" s="77"/>
      <c r="H77" s="69"/>
    </row>
    <row r="78" spans="1:8" s="6" customFormat="1" ht="19.8" customHeight="1" x14ac:dyDescent="0.2">
      <c r="A78" s="3" t="s">
        <v>517</v>
      </c>
      <c r="B78" s="40" t="s">
        <v>393</v>
      </c>
      <c r="C78" s="29" t="s">
        <v>421</v>
      </c>
      <c r="D78" s="52"/>
      <c r="E78" s="8" t="s">
        <v>367</v>
      </c>
      <c r="F78" s="10">
        <v>19</v>
      </c>
      <c r="G78" s="30">
        <f>+D78*F78</f>
        <v>0</v>
      </c>
      <c r="H78" s="69">
        <f t="shared" si="1"/>
        <v>0</v>
      </c>
    </row>
    <row r="79" spans="1:8" s="6" customFormat="1" ht="19.8" customHeight="1" x14ac:dyDescent="0.2">
      <c r="A79" s="3" t="s">
        <v>518</v>
      </c>
      <c r="B79" s="40" t="s">
        <v>393</v>
      </c>
      <c r="C79" s="29" t="s">
        <v>421</v>
      </c>
      <c r="D79" s="52"/>
      <c r="E79" s="8" t="s">
        <v>367</v>
      </c>
      <c r="F79" s="10">
        <v>19</v>
      </c>
      <c r="G79" s="30">
        <f>+D79*F79</f>
        <v>0</v>
      </c>
      <c r="H79" s="69">
        <f t="shared" si="1"/>
        <v>0</v>
      </c>
    </row>
    <row r="80" spans="1:8" s="6" customFormat="1" ht="19.8" customHeight="1" x14ac:dyDescent="0.2">
      <c r="A80" s="60" t="s">
        <v>371</v>
      </c>
      <c r="B80" s="31"/>
      <c r="C80" s="31"/>
      <c r="D80" s="53"/>
      <c r="H80" s="69"/>
    </row>
    <row r="81" spans="1:8" s="6" customFormat="1" ht="19.8" customHeight="1" x14ac:dyDescent="0.2">
      <c r="A81" s="3" t="s">
        <v>22</v>
      </c>
      <c r="B81" s="40" t="s">
        <v>393</v>
      </c>
      <c r="C81" s="29" t="s">
        <v>421</v>
      </c>
      <c r="D81" s="52"/>
      <c r="E81" s="8" t="s">
        <v>367</v>
      </c>
      <c r="F81" s="10">
        <v>7.21</v>
      </c>
      <c r="G81" s="30">
        <f>+D81*F81</f>
        <v>0</v>
      </c>
      <c r="H81" s="69">
        <f t="shared" si="1"/>
        <v>0</v>
      </c>
    </row>
    <row r="82" spans="1:8" s="6" customFormat="1" ht="19.8" customHeight="1" x14ac:dyDescent="0.2">
      <c r="A82" s="60" t="s">
        <v>486</v>
      </c>
      <c r="B82" s="31"/>
      <c r="C82" s="31"/>
      <c r="D82" s="53"/>
      <c r="H82" s="69"/>
    </row>
    <row r="83" spans="1:8" s="6" customFormat="1" ht="19.8" customHeight="1" x14ac:dyDescent="0.2">
      <c r="A83" s="3" t="s">
        <v>164</v>
      </c>
      <c r="B83" s="100" t="s">
        <v>476</v>
      </c>
      <c r="C83" s="29"/>
      <c r="D83" s="52"/>
      <c r="E83" s="8" t="s">
        <v>367</v>
      </c>
      <c r="F83" s="10">
        <v>0.85</v>
      </c>
      <c r="G83" s="30">
        <f>+D83*F83</f>
        <v>0</v>
      </c>
      <c r="H83" s="69">
        <f t="shared" si="1"/>
        <v>0</v>
      </c>
    </row>
    <row r="84" spans="1:8" s="6" customFormat="1" ht="19.8" customHeight="1" x14ac:dyDescent="0.2">
      <c r="A84" s="3" t="s">
        <v>304</v>
      </c>
      <c r="B84" s="102"/>
      <c r="C84" s="29"/>
      <c r="D84" s="52"/>
      <c r="E84" s="8" t="s">
        <v>367</v>
      </c>
      <c r="F84" s="10">
        <v>1.05</v>
      </c>
      <c r="G84" s="30">
        <f>+D84*F84</f>
        <v>0</v>
      </c>
      <c r="H84" s="69">
        <f t="shared" si="1"/>
        <v>0</v>
      </c>
    </row>
    <row r="85" spans="1:8" s="6" customFormat="1" ht="19.8" customHeight="1" x14ac:dyDescent="0.2">
      <c r="A85" s="58" t="s">
        <v>485</v>
      </c>
      <c r="B85" s="31"/>
      <c r="C85" s="31"/>
      <c r="D85" s="53"/>
      <c r="H85" s="69"/>
    </row>
    <row r="86" spans="1:8" s="6" customFormat="1" ht="19.8" customHeight="1" x14ac:dyDescent="0.2">
      <c r="A86" s="3" t="s">
        <v>76</v>
      </c>
      <c r="B86" s="100" t="s">
        <v>476</v>
      </c>
      <c r="C86" s="29"/>
      <c r="D86" s="52"/>
      <c r="E86" s="8" t="s">
        <v>367</v>
      </c>
      <c r="F86" s="10">
        <v>2.98</v>
      </c>
      <c r="G86" s="30">
        <f>+D86*F86</f>
        <v>0</v>
      </c>
      <c r="H86" s="69">
        <f t="shared" si="1"/>
        <v>0</v>
      </c>
    </row>
    <row r="87" spans="1:8" s="6" customFormat="1" ht="19.8" customHeight="1" x14ac:dyDescent="0.2">
      <c r="A87" s="3" t="s">
        <v>66</v>
      </c>
      <c r="B87" s="101"/>
      <c r="C87" s="29"/>
      <c r="D87" s="52"/>
      <c r="E87" s="8" t="s">
        <v>367</v>
      </c>
      <c r="F87" s="10">
        <v>3.65</v>
      </c>
      <c r="G87" s="30">
        <f>+D87*F87</f>
        <v>0</v>
      </c>
      <c r="H87" s="69">
        <f t="shared" ref="H87:H150" si="4">IF(ISNUMBER(D87),1,0)</f>
        <v>0</v>
      </c>
    </row>
    <row r="88" spans="1:8" s="6" customFormat="1" ht="19.8" customHeight="1" x14ac:dyDescent="0.2">
      <c r="A88" s="3" t="s">
        <v>519</v>
      </c>
      <c r="B88" s="101"/>
      <c r="C88" s="29"/>
      <c r="D88" s="52"/>
      <c r="E88" s="8" t="s">
        <v>367</v>
      </c>
      <c r="F88" s="10">
        <v>1.68</v>
      </c>
      <c r="G88" s="30">
        <f>+D88*F88</f>
        <v>0</v>
      </c>
      <c r="H88" s="69">
        <f t="shared" si="4"/>
        <v>0</v>
      </c>
    </row>
    <row r="89" spans="1:8" s="6" customFormat="1" ht="19.8" customHeight="1" x14ac:dyDescent="0.2">
      <c r="A89" s="3" t="s">
        <v>144</v>
      </c>
      <c r="B89" s="101"/>
      <c r="C89" s="29"/>
      <c r="D89" s="52"/>
      <c r="E89" s="8" t="s">
        <v>367</v>
      </c>
      <c r="F89" s="10">
        <v>4.2</v>
      </c>
      <c r="G89" s="30">
        <f>+D89*F89</f>
        <v>0</v>
      </c>
      <c r="H89" s="69">
        <f t="shared" si="4"/>
        <v>0</v>
      </c>
    </row>
    <row r="90" spans="1:8" s="6" customFormat="1" ht="19.8" customHeight="1" x14ac:dyDescent="0.2">
      <c r="A90" s="3" t="s">
        <v>189</v>
      </c>
      <c r="B90" s="102"/>
      <c r="C90" s="29"/>
      <c r="D90" s="52"/>
      <c r="E90" s="8" t="s">
        <v>367</v>
      </c>
      <c r="F90" s="10">
        <v>1.68</v>
      </c>
      <c r="G90" s="30">
        <f>+D90*F90</f>
        <v>0</v>
      </c>
      <c r="H90" s="69">
        <f t="shared" si="4"/>
        <v>0</v>
      </c>
    </row>
    <row r="91" spans="1:8" s="6" customFormat="1" ht="19.8" customHeight="1" x14ac:dyDescent="0.2">
      <c r="A91" s="58" t="s">
        <v>491</v>
      </c>
      <c r="B91" s="31"/>
      <c r="C91" s="31"/>
      <c r="D91" s="53"/>
      <c r="H91" s="69"/>
    </row>
    <row r="92" spans="1:8" s="6" customFormat="1" ht="19.8" customHeight="1" x14ac:dyDescent="0.2">
      <c r="A92" s="3" t="s">
        <v>383</v>
      </c>
      <c r="B92" s="100" t="s">
        <v>476</v>
      </c>
      <c r="C92" s="29"/>
      <c r="D92" s="52"/>
      <c r="E92" s="8" t="s">
        <v>367</v>
      </c>
      <c r="F92" s="10">
        <v>3.95</v>
      </c>
      <c r="G92" s="30">
        <f>+D92*F92</f>
        <v>0</v>
      </c>
      <c r="H92" s="69">
        <f t="shared" si="4"/>
        <v>0</v>
      </c>
    </row>
    <row r="93" spans="1:8" s="6" customFormat="1" ht="19.8" customHeight="1" x14ac:dyDescent="0.2">
      <c r="A93" s="3" t="s">
        <v>283</v>
      </c>
      <c r="B93" s="101"/>
      <c r="C93" s="29"/>
      <c r="D93" s="52"/>
      <c r="E93" s="8" t="s">
        <v>367</v>
      </c>
      <c r="F93" s="10">
        <v>3.95</v>
      </c>
      <c r="G93" s="30">
        <f>+D93*F93</f>
        <v>0</v>
      </c>
      <c r="H93" s="69">
        <f t="shared" si="4"/>
        <v>0</v>
      </c>
    </row>
    <row r="94" spans="1:8" s="6" customFormat="1" ht="19.8" customHeight="1" x14ac:dyDescent="0.2">
      <c r="A94" s="3" t="s">
        <v>102</v>
      </c>
      <c r="B94" s="101"/>
      <c r="C94" s="29"/>
      <c r="D94" s="52"/>
      <c r="E94" s="8" t="s">
        <v>367</v>
      </c>
      <c r="F94" s="10">
        <v>7.95</v>
      </c>
      <c r="G94" s="30">
        <f>+D94*F94</f>
        <v>0</v>
      </c>
      <c r="H94" s="69">
        <f t="shared" si="4"/>
        <v>0</v>
      </c>
    </row>
    <row r="95" spans="1:8" s="6" customFormat="1" ht="19.8" customHeight="1" x14ac:dyDescent="0.2">
      <c r="A95" s="3" t="s">
        <v>261</v>
      </c>
      <c r="B95" s="102"/>
      <c r="C95" s="29"/>
      <c r="D95" s="52"/>
      <c r="E95" s="8" t="s">
        <v>367</v>
      </c>
      <c r="F95" s="10">
        <v>7.95</v>
      </c>
      <c r="G95" s="30">
        <f>+D95*F95</f>
        <v>0</v>
      </c>
      <c r="H95" s="69">
        <f t="shared" si="4"/>
        <v>0</v>
      </c>
    </row>
    <row r="96" spans="1:8" s="6" customFormat="1" ht="19.8" customHeight="1" x14ac:dyDescent="0.2">
      <c r="A96" s="58" t="s">
        <v>370</v>
      </c>
      <c r="B96" s="31"/>
      <c r="C96" s="31"/>
      <c r="D96" s="77"/>
      <c r="H96" s="69"/>
    </row>
    <row r="97" spans="1:8" s="6" customFormat="1" ht="19.8" customHeight="1" x14ac:dyDescent="0.2">
      <c r="A97" s="3" t="s">
        <v>96</v>
      </c>
      <c r="B97" s="100" t="s">
        <v>476</v>
      </c>
      <c r="C97" s="29"/>
      <c r="D97" s="52"/>
      <c r="E97" s="8" t="s">
        <v>367</v>
      </c>
      <c r="F97" s="10">
        <v>10</v>
      </c>
      <c r="G97" s="30">
        <f>+D97*F97</f>
        <v>0</v>
      </c>
      <c r="H97" s="69">
        <f t="shared" si="4"/>
        <v>0</v>
      </c>
    </row>
    <row r="98" spans="1:8" s="6" customFormat="1" ht="19.8" customHeight="1" x14ac:dyDescent="0.2">
      <c r="A98" s="3" t="s">
        <v>228</v>
      </c>
      <c r="B98" s="101"/>
      <c r="C98" s="29"/>
      <c r="D98" s="52"/>
      <c r="E98" s="8" t="s">
        <v>367</v>
      </c>
      <c r="F98" s="10">
        <v>5.5</v>
      </c>
      <c r="G98" s="30">
        <f>+D98*F98</f>
        <v>0</v>
      </c>
      <c r="H98" s="69">
        <f t="shared" si="4"/>
        <v>0</v>
      </c>
    </row>
    <row r="99" spans="1:8" s="6" customFormat="1" ht="19.8" customHeight="1" x14ac:dyDescent="0.2">
      <c r="A99" s="3" t="s">
        <v>30</v>
      </c>
      <c r="B99" s="101"/>
      <c r="C99" s="29"/>
      <c r="D99" s="52"/>
      <c r="E99" s="8" t="s">
        <v>367</v>
      </c>
      <c r="F99" s="10">
        <v>8</v>
      </c>
      <c r="G99" s="30">
        <f>+D99*F99</f>
        <v>0</v>
      </c>
      <c r="H99" s="69">
        <f t="shared" si="4"/>
        <v>0</v>
      </c>
    </row>
    <row r="100" spans="1:8" s="6" customFormat="1" ht="19.8" customHeight="1" x14ac:dyDescent="0.2">
      <c r="A100" s="3" t="s">
        <v>156</v>
      </c>
      <c r="B100" s="102"/>
      <c r="C100" s="29"/>
      <c r="D100" s="52"/>
      <c r="E100" s="8" t="s">
        <v>367</v>
      </c>
      <c r="F100" s="10">
        <v>23</v>
      </c>
      <c r="G100" s="30">
        <f>+D100*F100</f>
        <v>0</v>
      </c>
      <c r="H100" s="69">
        <f t="shared" si="4"/>
        <v>0</v>
      </c>
    </row>
    <row r="101" spans="1:8" s="6" customFormat="1" ht="19.8" customHeight="1" thickBot="1" x14ac:dyDescent="0.25">
      <c r="B101" s="31"/>
      <c r="C101" s="31"/>
      <c r="D101" s="77"/>
      <c r="E101" s="27"/>
      <c r="F101" s="28"/>
      <c r="G101" s="32"/>
      <c r="H101" s="69"/>
    </row>
    <row r="102" spans="1:8" s="6" customFormat="1" ht="19.8" customHeight="1" thickBot="1" x14ac:dyDescent="0.25">
      <c r="A102" s="106" t="s">
        <v>493</v>
      </c>
      <c r="B102" s="107"/>
      <c r="C102" s="107"/>
      <c r="D102" s="107"/>
      <c r="E102" s="107"/>
      <c r="F102" s="107"/>
      <c r="G102" s="57">
        <f>SUM(G103,G121,G137,G149,G157,G171,G176,G197,G203,G210,G224,G228,G253,G264,G267,G291,G305,G324,G334,G344,G347,G355,G369,G375,G379,G398,G404,G407,G412,G420,G425,G428,G431)</f>
        <v>0</v>
      </c>
      <c r="H102" s="69"/>
    </row>
    <row r="103" spans="1:8" s="6" customFormat="1" ht="19.8" customHeight="1" thickBot="1" x14ac:dyDescent="0.25">
      <c r="A103" s="85" t="s">
        <v>355</v>
      </c>
      <c r="B103" s="86"/>
      <c r="C103" s="86"/>
      <c r="D103" s="86"/>
      <c r="E103" s="86"/>
      <c r="F103" s="87"/>
      <c r="G103" s="20">
        <f>SUM(G105:G109,G111:G116,G118:G119)</f>
        <v>0</v>
      </c>
      <c r="H103" s="69"/>
    </row>
    <row r="104" spans="1:8" s="6" customFormat="1" ht="19.8" customHeight="1" x14ac:dyDescent="0.2">
      <c r="A104" s="58" t="s">
        <v>356</v>
      </c>
      <c r="B104" s="29"/>
      <c r="C104" s="31"/>
      <c r="D104" s="77"/>
      <c r="E104" s="26"/>
      <c r="F104" s="28"/>
      <c r="H104" s="69"/>
    </row>
    <row r="105" spans="1:8" s="6" customFormat="1" ht="19.8" customHeight="1" x14ac:dyDescent="0.2">
      <c r="A105" s="3" t="s">
        <v>188</v>
      </c>
      <c r="B105" s="40" t="s">
        <v>394</v>
      </c>
      <c r="C105" s="29" t="s">
        <v>392</v>
      </c>
      <c r="D105" s="52"/>
      <c r="E105" s="8" t="s">
        <v>367</v>
      </c>
      <c r="F105" s="10">
        <v>2.5</v>
      </c>
      <c r="G105" s="30">
        <f>+D105*F105</f>
        <v>0</v>
      </c>
      <c r="H105" s="69">
        <f t="shared" si="4"/>
        <v>0</v>
      </c>
    </row>
    <row r="106" spans="1:8" s="6" customFormat="1" ht="19.8" customHeight="1" x14ac:dyDescent="0.2">
      <c r="A106" s="3" t="s">
        <v>62</v>
      </c>
      <c r="B106" s="40" t="s">
        <v>394</v>
      </c>
      <c r="C106" s="29" t="s">
        <v>392</v>
      </c>
      <c r="D106" s="52"/>
      <c r="E106" s="8" t="s">
        <v>367</v>
      </c>
      <c r="F106" s="10">
        <v>2.5</v>
      </c>
      <c r="G106" s="30">
        <f>+D106*F106</f>
        <v>0</v>
      </c>
      <c r="H106" s="69">
        <f t="shared" si="4"/>
        <v>0</v>
      </c>
    </row>
    <row r="107" spans="1:8" s="6" customFormat="1" ht="19.8" customHeight="1" x14ac:dyDescent="0.2">
      <c r="A107" s="3" t="s">
        <v>125</v>
      </c>
      <c r="B107" s="40" t="s">
        <v>394</v>
      </c>
      <c r="C107" s="29" t="s">
        <v>392</v>
      </c>
      <c r="D107" s="52"/>
      <c r="E107" s="8" t="s">
        <v>367</v>
      </c>
      <c r="F107" s="10">
        <v>2.5</v>
      </c>
      <c r="G107" s="30">
        <f>+D107*F107</f>
        <v>0</v>
      </c>
      <c r="H107" s="69">
        <f t="shared" si="4"/>
        <v>0</v>
      </c>
    </row>
    <row r="108" spans="1:8" s="6" customFormat="1" ht="19.8" customHeight="1" x14ac:dyDescent="0.2">
      <c r="A108" s="3" t="s">
        <v>162</v>
      </c>
      <c r="B108" s="40" t="s">
        <v>394</v>
      </c>
      <c r="C108" s="29" t="s">
        <v>392</v>
      </c>
      <c r="D108" s="52"/>
      <c r="E108" s="8" t="s">
        <v>367</v>
      </c>
      <c r="F108" s="10">
        <v>2.5</v>
      </c>
      <c r="G108" s="30">
        <f>+D108*F108</f>
        <v>0</v>
      </c>
      <c r="H108" s="69">
        <f t="shared" si="4"/>
        <v>0</v>
      </c>
    </row>
    <row r="109" spans="1:8" s="6" customFormat="1" ht="19.8" customHeight="1" x14ac:dyDescent="0.2">
      <c r="A109" s="3" t="s">
        <v>175</v>
      </c>
      <c r="B109" s="40" t="s">
        <v>394</v>
      </c>
      <c r="C109" s="29" t="s">
        <v>392</v>
      </c>
      <c r="D109" s="52"/>
      <c r="E109" s="8" t="s">
        <v>367</v>
      </c>
      <c r="F109" s="10">
        <v>2.5</v>
      </c>
      <c r="G109" s="30">
        <f>+D109*F109</f>
        <v>0</v>
      </c>
      <c r="H109" s="69">
        <f t="shared" si="4"/>
        <v>0</v>
      </c>
    </row>
    <row r="110" spans="1:8" s="6" customFormat="1" ht="19.8" customHeight="1" x14ac:dyDescent="0.2">
      <c r="A110" s="58" t="s">
        <v>357</v>
      </c>
      <c r="B110" s="29"/>
      <c r="C110" s="31"/>
      <c r="D110" s="74"/>
      <c r="H110" s="69"/>
    </row>
    <row r="111" spans="1:8" s="6" customFormat="1" ht="19.8" customHeight="1" x14ac:dyDescent="0.2">
      <c r="A111" s="3" t="s">
        <v>191</v>
      </c>
      <c r="B111" s="40" t="s">
        <v>394</v>
      </c>
      <c r="C111" s="29" t="s">
        <v>392</v>
      </c>
      <c r="D111" s="52"/>
      <c r="E111" s="8" t="s">
        <v>367</v>
      </c>
      <c r="F111" s="10">
        <v>7.5</v>
      </c>
      <c r="G111" s="30">
        <f t="shared" ref="G111:G119" si="5">+D111*F111</f>
        <v>0</v>
      </c>
      <c r="H111" s="69">
        <f t="shared" si="4"/>
        <v>0</v>
      </c>
    </row>
    <row r="112" spans="1:8" s="6" customFormat="1" ht="19.8" customHeight="1" x14ac:dyDescent="0.2">
      <c r="A112" s="3" t="s">
        <v>227</v>
      </c>
      <c r="B112" s="40" t="s">
        <v>394</v>
      </c>
      <c r="C112" s="29" t="s">
        <v>392</v>
      </c>
      <c r="D112" s="52"/>
      <c r="E112" s="8" t="s">
        <v>367</v>
      </c>
      <c r="F112" s="10">
        <v>6.5</v>
      </c>
      <c r="G112" s="30">
        <f t="shared" si="5"/>
        <v>0</v>
      </c>
      <c r="H112" s="69">
        <f t="shared" si="4"/>
        <v>0</v>
      </c>
    </row>
    <row r="113" spans="1:8" ht="19.8" customHeight="1" x14ac:dyDescent="0.2">
      <c r="A113" s="3" t="s">
        <v>151</v>
      </c>
      <c r="B113" s="40" t="s">
        <v>394</v>
      </c>
      <c r="C113" s="29" t="s">
        <v>392</v>
      </c>
      <c r="D113" s="52"/>
      <c r="E113" s="8" t="s">
        <v>367</v>
      </c>
      <c r="F113" s="10">
        <v>15</v>
      </c>
      <c r="G113" s="30">
        <f t="shared" si="5"/>
        <v>0</v>
      </c>
      <c r="H113" s="69">
        <f t="shared" si="4"/>
        <v>0</v>
      </c>
    </row>
    <row r="114" spans="1:8" s="6" customFormat="1" ht="19.8" customHeight="1" x14ac:dyDescent="0.2">
      <c r="A114" s="3" t="s">
        <v>244</v>
      </c>
      <c r="B114" s="40" t="s">
        <v>394</v>
      </c>
      <c r="C114" s="29" t="s">
        <v>392</v>
      </c>
      <c r="D114" s="52"/>
      <c r="E114" s="8" t="s">
        <v>367</v>
      </c>
      <c r="F114" s="10">
        <v>14.7</v>
      </c>
      <c r="G114" s="30">
        <f t="shared" si="5"/>
        <v>0</v>
      </c>
      <c r="H114" s="69">
        <f t="shared" si="4"/>
        <v>0</v>
      </c>
    </row>
    <row r="115" spans="1:8" s="6" customFormat="1" ht="19.8" customHeight="1" x14ac:dyDescent="0.2">
      <c r="A115" s="3" t="s">
        <v>84</v>
      </c>
      <c r="B115" s="40" t="s">
        <v>394</v>
      </c>
      <c r="C115" s="29" t="s">
        <v>392</v>
      </c>
      <c r="D115" s="52"/>
      <c r="E115" s="8" t="s">
        <v>367</v>
      </c>
      <c r="F115" s="10">
        <v>21</v>
      </c>
      <c r="G115" s="30">
        <f t="shared" si="5"/>
        <v>0</v>
      </c>
      <c r="H115" s="69">
        <f t="shared" si="4"/>
        <v>0</v>
      </c>
    </row>
    <row r="116" spans="1:8" s="6" customFormat="1" ht="19.8" customHeight="1" x14ac:dyDescent="0.2">
      <c r="A116" s="3" t="s">
        <v>130</v>
      </c>
      <c r="B116" s="40" t="s">
        <v>394</v>
      </c>
      <c r="C116" s="29" t="s">
        <v>392</v>
      </c>
      <c r="D116" s="52"/>
      <c r="E116" s="8" t="s">
        <v>367</v>
      </c>
      <c r="F116" s="10">
        <v>7.5</v>
      </c>
      <c r="G116" s="30">
        <f t="shared" si="5"/>
        <v>0</v>
      </c>
      <c r="H116" s="69">
        <f t="shared" si="4"/>
        <v>0</v>
      </c>
    </row>
    <row r="117" spans="1:8" s="6" customFormat="1" ht="19.8" customHeight="1" x14ac:dyDescent="0.2">
      <c r="A117" s="58" t="s">
        <v>442</v>
      </c>
      <c r="B117" s="29"/>
      <c r="C117" s="31"/>
      <c r="D117" s="77"/>
      <c r="E117" s="27"/>
      <c r="H117" s="69"/>
    </row>
    <row r="118" spans="1:8" s="6" customFormat="1" ht="19.8" customHeight="1" x14ac:dyDescent="0.2">
      <c r="A118" s="3" t="s">
        <v>443</v>
      </c>
      <c r="B118" s="40" t="s">
        <v>394</v>
      </c>
      <c r="C118" s="29" t="s">
        <v>392</v>
      </c>
      <c r="D118" s="52"/>
      <c r="E118" s="8" t="s">
        <v>367</v>
      </c>
      <c r="F118" s="10">
        <v>4.63</v>
      </c>
      <c r="G118" s="30">
        <f t="shared" si="5"/>
        <v>0</v>
      </c>
      <c r="H118" s="69">
        <f t="shared" si="4"/>
        <v>0</v>
      </c>
    </row>
    <row r="119" spans="1:8" s="6" customFormat="1" ht="19.8" customHeight="1" x14ac:dyDescent="0.2">
      <c r="A119" s="3" t="s">
        <v>444</v>
      </c>
      <c r="B119" s="40" t="s">
        <v>394</v>
      </c>
      <c r="C119" s="29" t="s">
        <v>392</v>
      </c>
      <c r="D119" s="52"/>
      <c r="E119" s="7" t="s">
        <v>367</v>
      </c>
      <c r="F119" s="10">
        <v>5.4</v>
      </c>
      <c r="G119" s="30">
        <f t="shared" si="5"/>
        <v>0</v>
      </c>
      <c r="H119" s="69">
        <f t="shared" si="4"/>
        <v>0</v>
      </c>
    </row>
    <row r="120" spans="1:8" s="6" customFormat="1" ht="19.8" customHeight="1" thickBot="1" x14ac:dyDescent="0.25">
      <c r="B120" s="31"/>
      <c r="C120" s="31"/>
      <c r="D120" s="53"/>
      <c r="H120" s="69"/>
    </row>
    <row r="121" spans="1:8" s="6" customFormat="1" ht="19.8" customHeight="1" thickBot="1" x14ac:dyDescent="0.25">
      <c r="A121" s="85" t="s">
        <v>348</v>
      </c>
      <c r="B121" s="86"/>
      <c r="C121" s="86"/>
      <c r="D121" s="86"/>
      <c r="E121" s="86"/>
      <c r="F121" s="87"/>
      <c r="G121" s="20">
        <f>SUM(G122:G135)</f>
        <v>0</v>
      </c>
      <c r="H121" s="69"/>
    </row>
    <row r="122" spans="1:8" s="6" customFormat="1" ht="19.8" customHeight="1" x14ac:dyDescent="0.2">
      <c r="A122" s="12" t="s">
        <v>312</v>
      </c>
      <c r="B122" s="43" t="s">
        <v>405</v>
      </c>
      <c r="C122" s="33" t="s">
        <v>392</v>
      </c>
      <c r="D122" s="76"/>
      <c r="E122" s="15" t="s">
        <v>368</v>
      </c>
      <c r="F122" s="13">
        <v>16.45</v>
      </c>
      <c r="G122" s="34">
        <f t="shared" ref="G122:G134" si="6">+D122*F122</f>
        <v>0</v>
      </c>
      <c r="H122" s="69">
        <f t="shared" si="4"/>
        <v>0</v>
      </c>
    </row>
    <row r="123" spans="1:8" s="6" customFormat="1" ht="19.8" customHeight="1" x14ac:dyDescent="0.2">
      <c r="A123" s="3" t="s">
        <v>2</v>
      </c>
      <c r="B123" s="40" t="s">
        <v>405</v>
      </c>
      <c r="C123" s="29" t="s">
        <v>392</v>
      </c>
      <c r="D123" s="52"/>
      <c r="E123" s="8" t="s">
        <v>368</v>
      </c>
      <c r="F123" s="10">
        <v>16.45</v>
      </c>
      <c r="G123" s="30">
        <f t="shared" si="6"/>
        <v>0</v>
      </c>
      <c r="H123" s="69">
        <f t="shared" si="4"/>
        <v>0</v>
      </c>
    </row>
    <row r="124" spans="1:8" s="6" customFormat="1" ht="19.8" customHeight="1" x14ac:dyDescent="0.2">
      <c r="A124" s="3" t="s">
        <v>259</v>
      </c>
      <c r="B124" s="40" t="s">
        <v>404</v>
      </c>
      <c r="C124" s="29" t="s">
        <v>392</v>
      </c>
      <c r="D124" s="52"/>
      <c r="E124" s="8" t="s">
        <v>368</v>
      </c>
      <c r="F124" s="10">
        <v>29.69</v>
      </c>
      <c r="G124" s="30">
        <f t="shared" si="6"/>
        <v>0</v>
      </c>
      <c r="H124" s="69">
        <f t="shared" si="4"/>
        <v>0</v>
      </c>
    </row>
    <row r="125" spans="1:8" s="6" customFormat="1" ht="19.8" customHeight="1" x14ac:dyDescent="0.2">
      <c r="A125" s="3" t="s">
        <v>195</v>
      </c>
      <c r="B125" s="40" t="s">
        <v>404</v>
      </c>
      <c r="C125" s="29" t="s">
        <v>392</v>
      </c>
      <c r="D125" s="52"/>
      <c r="E125" s="8" t="s">
        <v>368</v>
      </c>
      <c r="F125" s="10">
        <v>45.34</v>
      </c>
      <c r="G125" s="30">
        <f t="shared" si="6"/>
        <v>0</v>
      </c>
      <c r="H125" s="69">
        <f t="shared" si="4"/>
        <v>0</v>
      </c>
    </row>
    <row r="126" spans="1:8" s="6" customFormat="1" ht="19.8" customHeight="1" x14ac:dyDescent="0.2">
      <c r="A126" s="3" t="s">
        <v>37</v>
      </c>
      <c r="B126" s="40" t="s">
        <v>404</v>
      </c>
      <c r="C126" s="29" t="s">
        <v>392</v>
      </c>
      <c r="D126" s="52"/>
      <c r="E126" s="8" t="s">
        <v>368</v>
      </c>
      <c r="F126" s="10">
        <v>45.34</v>
      </c>
      <c r="G126" s="30">
        <f t="shared" si="6"/>
        <v>0</v>
      </c>
      <c r="H126" s="69">
        <f t="shared" si="4"/>
        <v>0</v>
      </c>
    </row>
    <row r="127" spans="1:8" s="6" customFormat="1" ht="19.8" customHeight="1" x14ac:dyDescent="0.2">
      <c r="A127" s="3" t="s">
        <v>91</v>
      </c>
      <c r="B127" s="40" t="s">
        <v>404</v>
      </c>
      <c r="C127" s="29" t="s">
        <v>392</v>
      </c>
      <c r="D127" s="52"/>
      <c r="E127" s="8" t="s">
        <v>368</v>
      </c>
      <c r="F127" s="10">
        <v>45.34</v>
      </c>
      <c r="G127" s="30">
        <f t="shared" si="6"/>
        <v>0</v>
      </c>
      <c r="H127" s="69">
        <f t="shared" si="4"/>
        <v>0</v>
      </c>
    </row>
    <row r="128" spans="1:8" s="6" customFormat="1" ht="19.8" customHeight="1" x14ac:dyDescent="0.2">
      <c r="A128" s="3" t="s">
        <v>354</v>
      </c>
      <c r="B128" s="40" t="s">
        <v>395</v>
      </c>
      <c r="C128" s="33" t="s">
        <v>392</v>
      </c>
      <c r="D128" s="52"/>
      <c r="E128" s="8" t="s">
        <v>368</v>
      </c>
      <c r="F128" s="10">
        <v>26</v>
      </c>
      <c r="G128" s="30">
        <f>+D128*F128</f>
        <v>0</v>
      </c>
      <c r="H128" s="69">
        <f t="shared" si="4"/>
        <v>0</v>
      </c>
    </row>
    <row r="129" spans="1:8" s="6" customFormat="1" ht="19.8" customHeight="1" x14ac:dyDescent="0.2">
      <c r="A129" s="3" t="s">
        <v>70</v>
      </c>
      <c r="B129" s="40" t="s">
        <v>405</v>
      </c>
      <c r="C129" s="29" t="s">
        <v>392</v>
      </c>
      <c r="D129" s="52"/>
      <c r="E129" s="8" t="s">
        <v>368</v>
      </c>
      <c r="F129" s="10">
        <v>12</v>
      </c>
      <c r="G129" s="30">
        <f t="shared" si="6"/>
        <v>0</v>
      </c>
      <c r="H129" s="69">
        <f t="shared" si="4"/>
        <v>0</v>
      </c>
    </row>
    <row r="130" spans="1:8" s="6" customFormat="1" ht="19.8" customHeight="1" x14ac:dyDescent="0.2">
      <c r="A130" s="3" t="s">
        <v>123</v>
      </c>
      <c r="B130" s="40" t="s">
        <v>405</v>
      </c>
      <c r="C130" s="29" t="s">
        <v>392</v>
      </c>
      <c r="D130" s="52"/>
      <c r="E130" s="8" t="s">
        <v>368</v>
      </c>
      <c r="F130" s="10">
        <v>12</v>
      </c>
      <c r="G130" s="30">
        <f t="shared" si="6"/>
        <v>0</v>
      </c>
      <c r="H130" s="69">
        <f t="shared" si="4"/>
        <v>0</v>
      </c>
    </row>
    <row r="131" spans="1:8" ht="19.8" customHeight="1" x14ac:dyDescent="0.2">
      <c r="A131" s="3" t="s">
        <v>77</v>
      </c>
      <c r="B131" s="40" t="s">
        <v>394</v>
      </c>
      <c r="C131" s="29" t="s">
        <v>392</v>
      </c>
      <c r="D131" s="52"/>
      <c r="E131" s="8" t="s">
        <v>368</v>
      </c>
      <c r="F131" s="10">
        <v>29.9</v>
      </c>
      <c r="G131" s="30">
        <f t="shared" si="6"/>
        <v>0</v>
      </c>
      <c r="H131" s="69">
        <f t="shared" si="4"/>
        <v>0</v>
      </c>
    </row>
    <row r="132" spans="1:8" s="6" customFormat="1" ht="19.8" customHeight="1" x14ac:dyDescent="0.2">
      <c r="A132" s="3" t="s">
        <v>126</v>
      </c>
      <c r="B132" s="40" t="s">
        <v>403</v>
      </c>
      <c r="C132" s="29" t="s">
        <v>392</v>
      </c>
      <c r="D132" s="52"/>
      <c r="E132" s="8" t="s">
        <v>368</v>
      </c>
      <c r="F132" s="10">
        <v>31.76</v>
      </c>
      <c r="G132" s="30">
        <f t="shared" si="6"/>
        <v>0</v>
      </c>
      <c r="H132" s="69">
        <f t="shared" si="4"/>
        <v>0</v>
      </c>
    </row>
    <row r="133" spans="1:8" s="6" customFormat="1" ht="19.8" customHeight="1" x14ac:dyDescent="0.2">
      <c r="A133" s="3" t="s">
        <v>173</v>
      </c>
      <c r="B133" s="40" t="s">
        <v>403</v>
      </c>
      <c r="C133" s="29" t="s">
        <v>392</v>
      </c>
      <c r="D133" s="52"/>
      <c r="E133" s="8" t="s">
        <v>368</v>
      </c>
      <c r="F133" s="10">
        <v>31.76</v>
      </c>
      <c r="G133" s="30">
        <f t="shared" si="6"/>
        <v>0</v>
      </c>
      <c r="H133" s="69">
        <f t="shared" si="4"/>
        <v>0</v>
      </c>
    </row>
    <row r="134" spans="1:8" s="6" customFormat="1" ht="19.8" customHeight="1" x14ac:dyDescent="0.2">
      <c r="A134" s="3" t="s">
        <v>251</v>
      </c>
      <c r="B134" s="29" t="s">
        <v>408</v>
      </c>
      <c r="C134" s="29" t="s">
        <v>392</v>
      </c>
      <c r="D134" s="52"/>
      <c r="E134" s="8" t="s">
        <v>368</v>
      </c>
      <c r="F134" s="10">
        <v>31.31</v>
      </c>
      <c r="G134" s="30">
        <f t="shared" si="6"/>
        <v>0</v>
      </c>
      <c r="H134" s="69">
        <f t="shared" si="4"/>
        <v>0</v>
      </c>
    </row>
    <row r="135" spans="1:8" s="6" customFormat="1" ht="19.8" customHeight="1" x14ac:dyDescent="0.2">
      <c r="A135" s="3" t="s">
        <v>169</v>
      </c>
      <c r="B135" s="40" t="s">
        <v>395</v>
      </c>
      <c r="C135" s="33" t="s">
        <v>392</v>
      </c>
      <c r="D135" s="52"/>
      <c r="E135" s="8" t="s">
        <v>368</v>
      </c>
      <c r="F135" s="10">
        <v>18.510000000000002</v>
      </c>
      <c r="G135" s="30">
        <f>+D135*F135</f>
        <v>0</v>
      </c>
      <c r="H135" s="69">
        <f t="shared" si="4"/>
        <v>0</v>
      </c>
    </row>
    <row r="136" spans="1:8" s="6" customFormat="1" ht="19.8" customHeight="1" thickBot="1" x14ac:dyDescent="0.25">
      <c r="B136" s="31"/>
      <c r="C136" s="31"/>
      <c r="D136" s="77"/>
      <c r="E136" s="26"/>
      <c r="F136" s="28"/>
      <c r="H136" s="69"/>
    </row>
    <row r="137" spans="1:8" s="6" customFormat="1" ht="19.8" customHeight="1" thickBot="1" x14ac:dyDescent="0.25">
      <c r="A137" s="85" t="s">
        <v>330</v>
      </c>
      <c r="B137" s="86"/>
      <c r="C137" s="86"/>
      <c r="D137" s="86"/>
      <c r="E137" s="86"/>
      <c r="F137" s="87"/>
      <c r="G137" s="20">
        <f>SUM(G138:G147)</f>
        <v>0</v>
      </c>
      <c r="H137" s="69"/>
    </row>
    <row r="138" spans="1:8" s="6" customFormat="1" ht="19.8" customHeight="1" x14ac:dyDescent="0.2">
      <c r="A138" s="12" t="s">
        <v>166</v>
      </c>
      <c r="B138" s="43" t="s">
        <v>403</v>
      </c>
      <c r="C138" s="33" t="s">
        <v>392</v>
      </c>
      <c r="D138" s="76"/>
      <c r="E138" s="15" t="s">
        <v>367</v>
      </c>
      <c r="F138" s="13">
        <v>1.5</v>
      </c>
      <c r="G138" s="34">
        <f t="shared" ref="G138:G147" si="7">+D138*F138</f>
        <v>0</v>
      </c>
      <c r="H138" s="69">
        <f t="shared" si="4"/>
        <v>0</v>
      </c>
    </row>
    <row r="139" spans="1:8" s="6" customFormat="1" ht="19.8" customHeight="1" x14ac:dyDescent="0.2">
      <c r="A139" s="3" t="s">
        <v>174</v>
      </c>
      <c r="B139" s="40" t="s">
        <v>403</v>
      </c>
      <c r="C139" s="29" t="s">
        <v>392</v>
      </c>
      <c r="D139" s="52"/>
      <c r="E139" s="8" t="s">
        <v>367</v>
      </c>
      <c r="F139" s="10">
        <v>1.5</v>
      </c>
      <c r="G139" s="30">
        <f t="shared" si="7"/>
        <v>0</v>
      </c>
      <c r="H139" s="69">
        <f t="shared" si="4"/>
        <v>0</v>
      </c>
    </row>
    <row r="140" spans="1:8" s="6" customFormat="1" ht="19.8" customHeight="1" x14ac:dyDescent="0.2">
      <c r="A140" s="3" t="s">
        <v>140</v>
      </c>
      <c r="B140" s="40" t="s">
        <v>405</v>
      </c>
      <c r="C140" s="29" t="s">
        <v>392</v>
      </c>
      <c r="D140" s="52"/>
      <c r="E140" s="8" t="s">
        <v>368</v>
      </c>
      <c r="F140" s="10">
        <v>22</v>
      </c>
      <c r="G140" s="30">
        <f t="shared" si="7"/>
        <v>0</v>
      </c>
      <c r="H140" s="69">
        <f t="shared" si="4"/>
        <v>0</v>
      </c>
    </row>
    <row r="141" spans="1:8" s="6" customFormat="1" ht="19.8" customHeight="1" x14ac:dyDescent="0.2">
      <c r="A141" s="3" t="s">
        <v>273</v>
      </c>
      <c r="B141" s="40" t="s">
        <v>405</v>
      </c>
      <c r="C141" s="29" t="s">
        <v>392</v>
      </c>
      <c r="D141" s="52"/>
      <c r="E141" s="8" t="s">
        <v>368</v>
      </c>
      <c r="F141" s="10">
        <v>18.45</v>
      </c>
      <c r="G141" s="30">
        <f t="shared" si="7"/>
        <v>0</v>
      </c>
      <c r="H141" s="69">
        <f t="shared" si="4"/>
        <v>0</v>
      </c>
    </row>
    <row r="142" spans="1:8" s="6" customFormat="1" ht="19.8" customHeight="1" x14ac:dyDescent="0.2">
      <c r="A142" s="3" t="s">
        <v>27</v>
      </c>
      <c r="B142" s="40" t="s">
        <v>405</v>
      </c>
      <c r="C142" s="29" t="s">
        <v>392</v>
      </c>
      <c r="D142" s="52"/>
      <c r="E142" s="8" t="s">
        <v>368</v>
      </c>
      <c r="F142" s="10">
        <v>22</v>
      </c>
      <c r="G142" s="30">
        <f t="shared" si="7"/>
        <v>0</v>
      </c>
      <c r="H142" s="69">
        <f t="shared" si="4"/>
        <v>0</v>
      </c>
    </row>
    <row r="143" spans="1:8" s="6" customFormat="1" ht="19.8" customHeight="1" x14ac:dyDescent="0.2">
      <c r="A143" s="3" t="s">
        <v>131</v>
      </c>
      <c r="B143" s="40" t="s">
        <v>405</v>
      </c>
      <c r="C143" s="29" t="s">
        <v>392</v>
      </c>
      <c r="D143" s="52"/>
      <c r="E143" s="8" t="s">
        <v>368</v>
      </c>
      <c r="F143" s="10">
        <v>22</v>
      </c>
      <c r="G143" s="30">
        <f t="shared" si="7"/>
        <v>0</v>
      </c>
      <c r="H143" s="69">
        <f t="shared" si="4"/>
        <v>0</v>
      </c>
    </row>
    <row r="144" spans="1:8" s="6" customFormat="1" ht="19.8" customHeight="1" x14ac:dyDescent="0.2">
      <c r="A144" s="3" t="s">
        <v>318</v>
      </c>
      <c r="B144" s="40" t="s">
        <v>405</v>
      </c>
      <c r="C144" s="29" t="s">
        <v>392</v>
      </c>
      <c r="D144" s="52"/>
      <c r="E144" s="8" t="s">
        <v>368</v>
      </c>
      <c r="F144" s="10">
        <v>19.850000000000001</v>
      </c>
      <c r="G144" s="30">
        <f t="shared" si="7"/>
        <v>0</v>
      </c>
      <c r="H144" s="69">
        <f t="shared" si="4"/>
        <v>0</v>
      </c>
    </row>
    <row r="145" spans="1:8" ht="19.8" customHeight="1" x14ac:dyDescent="0.2">
      <c r="A145" s="3" t="s">
        <v>247</v>
      </c>
      <c r="B145" s="40" t="s">
        <v>405</v>
      </c>
      <c r="C145" s="29" t="s">
        <v>392</v>
      </c>
      <c r="D145" s="52"/>
      <c r="E145" s="8" t="s">
        <v>368</v>
      </c>
      <c r="F145" s="10">
        <v>15</v>
      </c>
      <c r="G145" s="30">
        <f t="shared" si="7"/>
        <v>0</v>
      </c>
      <c r="H145" s="69">
        <f t="shared" si="4"/>
        <v>0</v>
      </c>
    </row>
    <row r="146" spans="1:8" s="6" customFormat="1" ht="19.8" customHeight="1" x14ac:dyDescent="0.2">
      <c r="A146" s="3" t="s">
        <v>33</v>
      </c>
      <c r="B146" s="40" t="s">
        <v>404</v>
      </c>
      <c r="C146" s="29" t="s">
        <v>392</v>
      </c>
      <c r="D146" s="52"/>
      <c r="E146" s="8" t="s">
        <v>368</v>
      </c>
      <c r="F146" s="10">
        <v>26</v>
      </c>
      <c r="G146" s="30">
        <f t="shared" si="7"/>
        <v>0</v>
      </c>
      <c r="H146" s="69">
        <f t="shared" si="4"/>
        <v>0</v>
      </c>
    </row>
    <row r="147" spans="1:8" s="6" customFormat="1" ht="19.8" customHeight="1" x14ac:dyDescent="0.2">
      <c r="A147" s="3" t="s">
        <v>176</v>
      </c>
      <c r="B147" s="40" t="s">
        <v>404</v>
      </c>
      <c r="C147" s="29" t="s">
        <v>392</v>
      </c>
      <c r="D147" s="52"/>
      <c r="E147" s="8" t="s">
        <v>368</v>
      </c>
      <c r="F147" s="10">
        <v>18.45</v>
      </c>
      <c r="G147" s="30">
        <f t="shared" si="7"/>
        <v>0</v>
      </c>
      <c r="H147" s="69">
        <f t="shared" si="4"/>
        <v>0</v>
      </c>
    </row>
    <row r="148" spans="1:8" s="6" customFormat="1" ht="19.8" customHeight="1" thickBot="1" x14ac:dyDescent="0.25">
      <c r="B148" s="31"/>
      <c r="C148" s="31"/>
      <c r="D148" s="77"/>
      <c r="E148" s="26"/>
      <c r="F148" s="28"/>
      <c r="H148" s="69"/>
    </row>
    <row r="149" spans="1:8" s="6" customFormat="1" ht="19.8" customHeight="1" thickBot="1" x14ac:dyDescent="0.25">
      <c r="A149" s="85" t="s">
        <v>510</v>
      </c>
      <c r="B149" s="86"/>
      <c r="C149" s="86"/>
      <c r="D149" s="86"/>
      <c r="E149" s="86"/>
      <c r="F149" s="87"/>
      <c r="G149" s="20">
        <f>SUM(G150:G155)</f>
        <v>0</v>
      </c>
      <c r="H149" s="69"/>
    </row>
    <row r="150" spans="1:8" s="6" customFormat="1" ht="19.8" customHeight="1" x14ac:dyDescent="0.2">
      <c r="A150" s="12" t="s">
        <v>3</v>
      </c>
      <c r="B150" s="33" t="s">
        <v>402</v>
      </c>
      <c r="C150" s="33" t="s">
        <v>392</v>
      </c>
      <c r="D150" s="76"/>
      <c r="E150" s="15" t="s">
        <v>368</v>
      </c>
      <c r="F150" s="13">
        <v>20.66</v>
      </c>
      <c r="G150" s="34">
        <f t="shared" ref="G150:G155" si="8">+D150*F150</f>
        <v>0</v>
      </c>
      <c r="H150" s="69">
        <f t="shared" si="4"/>
        <v>0</v>
      </c>
    </row>
    <row r="151" spans="1:8" s="6" customFormat="1" ht="19.8" customHeight="1" x14ac:dyDescent="0.2">
      <c r="A151" s="3" t="s">
        <v>57</v>
      </c>
      <c r="B151" s="29" t="s">
        <v>402</v>
      </c>
      <c r="C151" s="29" t="s">
        <v>392</v>
      </c>
      <c r="D151" s="52"/>
      <c r="E151" s="8" t="s">
        <v>368</v>
      </c>
      <c r="F151" s="10">
        <v>20.66</v>
      </c>
      <c r="G151" s="30">
        <f t="shared" si="8"/>
        <v>0</v>
      </c>
      <c r="H151" s="69">
        <f t="shared" ref="H151:H214" si="9">IF(ISNUMBER(D151),1,0)</f>
        <v>0</v>
      </c>
    </row>
    <row r="152" spans="1:8" s="6" customFormat="1" ht="19.8" customHeight="1" x14ac:dyDescent="0.2">
      <c r="A152" s="3" t="s">
        <v>275</v>
      </c>
      <c r="B152" s="29" t="s">
        <v>402</v>
      </c>
      <c r="C152" s="29" t="s">
        <v>392</v>
      </c>
      <c r="D152" s="52"/>
      <c r="E152" s="8" t="s">
        <v>368</v>
      </c>
      <c r="F152" s="10">
        <v>26.75</v>
      </c>
      <c r="G152" s="30">
        <f t="shared" si="8"/>
        <v>0</v>
      </c>
      <c r="H152" s="69">
        <f t="shared" si="9"/>
        <v>0</v>
      </c>
    </row>
    <row r="153" spans="1:8" s="6" customFormat="1" ht="19.8" customHeight="1" x14ac:dyDescent="0.2">
      <c r="A153" s="3" t="s">
        <v>255</v>
      </c>
      <c r="B153" s="29" t="s">
        <v>402</v>
      </c>
      <c r="C153" s="29" t="s">
        <v>392</v>
      </c>
      <c r="D153" s="52"/>
      <c r="E153" s="8" t="s">
        <v>368</v>
      </c>
      <c r="F153" s="10">
        <v>17.98</v>
      </c>
      <c r="G153" s="30">
        <f t="shared" si="8"/>
        <v>0</v>
      </c>
      <c r="H153" s="69">
        <f t="shared" si="9"/>
        <v>0</v>
      </c>
    </row>
    <row r="154" spans="1:8" s="6" customFormat="1" ht="19.8" customHeight="1" x14ac:dyDescent="0.2">
      <c r="A154" s="3" t="s">
        <v>40</v>
      </c>
      <c r="B154" s="29" t="s">
        <v>402</v>
      </c>
      <c r="C154" s="29" t="s">
        <v>392</v>
      </c>
      <c r="D154" s="52"/>
      <c r="E154" s="8" t="s">
        <v>368</v>
      </c>
      <c r="F154" s="10">
        <v>17.98</v>
      </c>
      <c r="G154" s="30">
        <f t="shared" si="8"/>
        <v>0</v>
      </c>
      <c r="H154" s="69">
        <f t="shared" si="9"/>
        <v>0</v>
      </c>
    </row>
    <row r="155" spans="1:8" s="6" customFormat="1" ht="19.8" customHeight="1" x14ac:dyDescent="0.2">
      <c r="A155" s="3" t="s">
        <v>272</v>
      </c>
      <c r="B155" s="29" t="s">
        <v>402</v>
      </c>
      <c r="C155" s="29" t="s">
        <v>392</v>
      </c>
      <c r="D155" s="52"/>
      <c r="E155" s="8" t="s">
        <v>368</v>
      </c>
      <c r="F155" s="10">
        <v>17.98</v>
      </c>
      <c r="G155" s="30">
        <f t="shared" si="8"/>
        <v>0</v>
      </c>
      <c r="H155" s="69">
        <f t="shared" si="9"/>
        <v>0</v>
      </c>
    </row>
    <row r="156" spans="1:8" s="6" customFormat="1" ht="19.8" customHeight="1" thickBot="1" x14ac:dyDescent="0.25">
      <c r="B156" s="31"/>
      <c r="C156" s="31"/>
      <c r="D156" s="77"/>
      <c r="E156" s="26"/>
      <c r="F156" s="28"/>
      <c r="H156" s="69"/>
    </row>
    <row r="157" spans="1:8" ht="19.8" customHeight="1" thickBot="1" x14ac:dyDescent="0.25">
      <c r="A157" s="85" t="s">
        <v>345</v>
      </c>
      <c r="B157" s="86"/>
      <c r="C157" s="86"/>
      <c r="D157" s="86"/>
      <c r="E157" s="86"/>
      <c r="F157" s="87"/>
      <c r="G157" s="20">
        <f>SUM(G159:G162,G164:G165,G167:G169)</f>
        <v>0</v>
      </c>
      <c r="H157" s="69"/>
    </row>
    <row r="158" spans="1:8" s="6" customFormat="1" ht="19.8" customHeight="1" x14ac:dyDescent="0.2">
      <c r="A158" s="58" t="s">
        <v>495</v>
      </c>
      <c r="B158" s="31"/>
      <c r="C158" s="31"/>
      <c r="D158" s="77"/>
      <c r="E158" s="50"/>
      <c r="F158" s="28"/>
      <c r="G158" s="32"/>
      <c r="H158" s="69"/>
    </row>
    <row r="159" spans="1:8" s="6" customFormat="1" ht="19.8" customHeight="1" x14ac:dyDescent="0.2">
      <c r="A159" s="3" t="s">
        <v>300</v>
      </c>
      <c r="B159" s="40" t="s">
        <v>400</v>
      </c>
      <c r="C159" s="29" t="s">
        <v>392</v>
      </c>
      <c r="D159" s="52"/>
      <c r="E159" s="8" t="s">
        <v>368</v>
      </c>
      <c r="F159" s="10">
        <v>7.39</v>
      </c>
      <c r="G159" s="30">
        <f>+D159*F159</f>
        <v>0</v>
      </c>
      <c r="H159" s="69">
        <f t="shared" si="9"/>
        <v>0</v>
      </c>
    </row>
    <row r="160" spans="1:8" s="6" customFormat="1" ht="19.8" customHeight="1" x14ac:dyDescent="0.2">
      <c r="A160" s="3" t="s">
        <v>211</v>
      </c>
      <c r="B160" s="40" t="s">
        <v>400</v>
      </c>
      <c r="C160" s="29" t="s">
        <v>392</v>
      </c>
      <c r="D160" s="52"/>
      <c r="E160" s="8" t="s">
        <v>368</v>
      </c>
      <c r="F160" s="10">
        <v>2.95</v>
      </c>
      <c r="G160" s="30">
        <f>+D160*F160</f>
        <v>0</v>
      </c>
      <c r="H160" s="69">
        <f t="shared" si="9"/>
        <v>0</v>
      </c>
    </row>
    <row r="161" spans="1:8" s="6" customFormat="1" ht="19.8" customHeight="1" x14ac:dyDescent="0.2">
      <c r="A161" s="3" t="s">
        <v>196</v>
      </c>
      <c r="B161" s="40" t="s">
        <v>400</v>
      </c>
      <c r="C161" s="29" t="s">
        <v>392</v>
      </c>
      <c r="D161" s="52"/>
      <c r="E161" s="8" t="s">
        <v>368</v>
      </c>
      <c r="F161" s="10">
        <v>4.43</v>
      </c>
      <c r="G161" s="30">
        <f>+D161*F161</f>
        <v>0</v>
      </c>
      <c r="H161" s="69">
        <f t="shared" si="9"/>
        <v>0</v>
      </c>
    </row>
    <row r="162" spans="1:8" s="6" customFormat="1" ht="19.8" customHeight="1" x14ac:dyDescent="0.2">
      <c r="A162" s="3" t="s">
        <v>281</v>
      </c>
      <c r="B162" s="29" t="s">
        <v>402</v>
      </c>
      <c r="C162" s="29" t="s">
        <v>392</v>
      </c>
      <c r="D162" s="52"/>
      <c r="E162" s="8" t="s">
        <v>368</v>
      </c>
      <c r="F162" s="10">
        <v>30.94</v>
      </c>
      <c r="G162" s="30">
        <f>+D162*F162</f>
        <v>0</v>
      </c>
      <c r="H162" s="69">
        <f t="shared" si="9"/>
        <v>0</v>
      </c>
    </row>
    <row r="163" spans="1:8" s="6" customFormat="1" ht="19.8" customHeight="1" x14ac:dyDescent="0.2">
      <c r="A163" s="61" t="s">
        <v>347</v>
      </c>
      <c r="B163" s="31"/>
      <c r="C163" s="31"/>
      <c r="D163" s="70"/>
      <c r="E163" s="26"/>
      <c r="F163" s="28"/>
      <c r="H163" s="69"/>
    </row>
    <row r="164" spans="1:8" s="6" customFormat="1" ht="19.8" customHeight="1" x14ac:dyDescent="0.2">
      <c r="A164" s="3" t="s">
        <v>463</v>
      </c>
      <c r="B164" s="40" t="s">
        <v>418</v>
      </c>
      <c r="C164" s="29" t="s">
        <v>392</v>
      </c>
      <c r="D164" s="52"/>
      <c r="E164" s="8" t="s">
        <v>367</v>
      </c>
      <c r="F164" s="10">
        <v>2.95</v>
      </c>
      <c r="G164" s="30">
        <f>+D164*F164</f>
        <v>0</v>
      </c>
      <c r="H164" s="69">
        <f t="shared" si="9"/>
        <v>0</v>
      </c>
    </row>
    <row r="165" spans="1:8" ht="19.8" customHeight="1" x14ac:dyDescent="0.2">
      <c r="A165" s="3" t="s">
        <v>137</v>
      </c>
      <c r="B165" s="40" t="s">
        <v>418</v>
      </c>
      <c r="C165" s="29" t="s">
        <v>392</v>
      </c>
      <c r="D165" s="52"/>
      <c r="E165" s="8" t="s">
        <v>368</v>
      </c>
      <c r="F165" s="10">
        <v>17.899999999999999</v>
      </c>
      <c r="G165" s="30">
        <f>+D165*F165</f>
        <v>0</v>
      </c>
      <c r="H165" s="69">
        <f t="shared" si="9"/>
        <v>0</v>
      </c>
    </row>
    <row r="166" spans="1:8" ht="19.8" customHeight="1" x14ac:dyDescent="0.2">
      <c r="A166" s="61" t="s">
        <v>346</v>
      </c>
      <c r="B166" s="31"/>
      <c r="C166" s="31"/>
      <c r="D166" s="70"/>
      <c r="E166" s="26"/>
      <c r="F166" s="28"/>
      <c r="G166" s="6"/>
      <c r="H166" s="69"/>
    </row>
    <row r="167" spans="1:8" s="6" customFormat="1" ht="19.8" customHeight="1" x14ac:dyDescent="0.2">
      <c r="A167" s="3" t="s">
        <v>301</v>
      </c>
      <c r="B167" s="29" t="s">
        <v>410</v>
      </c>
      <c r="C167" s="29" t="s">
        <v>392</v>
      </c>
      <c r="D167" s="52"/>
      <c r="E167" s="8" t="s">
        <v>368</v>
      </c>
      <c r="F167" s="10">
        <v>21.87</v>
      </c>
      <c r="G167" s="30">
        <f>+D167*F167</f>
        <v>0</v>
      </c>
      <c r="H167" s="69">
        <f t="shared" si="9"/>
        <v>0</v>
      </c>
    </row>
    <row r="168" spans="1:8" s="6" customFormat="1" ht="19.8" customHeight="1" x14ac:dyDescent="0.2">
      <c r="A168" s="3" t="s">
        <v>291</v>
      </c>
      <c r="B168" s="40" t="s">
        <v>418</v>
      </c>
      <c r="C168" s="29" t="s">
        <v>392</v>
      </c>
      <c r="D168" s="52"/>
      <c r="E168" s="8" t="s">
        <v>368</v>
      </c>
      <c r="F168" s="10">
        <v>25.13</v>
      </c>
      <c r="G168" s="30">
        <f>+D168*F168</f>
        <v>0</v>
      </c>
      <c r="H168" s="69">
        <f t="shared" si="9"/>
        <v>0</v>
      </c>
    </row>
    <row r="169" spans="1:8" s="6" customFormat="1" ht="19.8" customHeight="1" x14ac:dyDescent="0.2">
      <c r="A169" s="3" t="s">
        <v>208</v>
      </c>
      <c r="B169" s="29" t="s">
        <v>410</v>
      </c>
      <c r="C169" s="29" t="s">
        <v>392</v>
      </c>
      <c r="D169" s="52"/>
      <c r="E169" s="8" t="s">
        <v>368</v>
      </c>
      <c r="F169" s="10">
        <v>24.3</v>
      </c>
      <c r="G169" s="30">
        <f>+D169*F169</f>
        <v>0</v>
      </c>
      <c r="H169" s="69">
        <f t="shared" si="9"/>
        <v>0</v>
      </c>
    </row>
    <row r="170" spans="1:8" s="6" customFormat="1" ht="19.8" customHeight="1" thickBot="1" x14ac:dyDescent="0.25">
      <c r="B170" s="31"/>
      <c r="C170" s="31"/>
      <c r="D170" s="77"/>
      <c r="E170" s="26"/>
      <c r="F170" s="28"/>
      <c r="H170" s="69"/>
    </row>
    <row r="171" spans="1:8" s="6" customFormat="1" ht="19.8" customHeight="1" thickBot="1" x14ac:dyDescent="0.25">
      <c r="A171" s="85" t="s">
        <v>320</v>
      </c>
      <c r="B171" s="86"/>
      <c r="C171" s="86"/>
      <c r="D171" s="86"/>
      <c r="E171" s="86"/>
      <c r="F171" s="87"/>
      <c r="G171" s="20">
        <f>SUM(G172:G174)</f>
        <v>0</v>
      </c>
      <c r="H171" s="69"/>
    </row>
    <row r="172" spans="1:8" s="6" customFormat="1" ht="19.8" customHeight="1" x14ac:dyDescent="0.2">
      <c r="A172" s="12" t="s">
        <v>511</v>
      </c>
      <c r="B172" s="33" t="s">
        <v>431</v>
      </c>
      <c r="C172" s="33"/>
      <c r="D172" s="76"/>
      <c r="E172" s="15" t="s">
        <v>368</v>
      </c>
      <c r="F172" s="13">
        <v>28.1</v>
      </c>
      <c r="G172" s="34">
        <f t="shared" ref="G172:G174" si="10">+D172*F172</f>
        <v>0</v>
      </c>
      <c r="H172" s="69">
        <f t="shared" si="9"/>
        <v>0</v>
      </c>
    </row>
    <row r="173" spans="1:8" s="6" customFormat="1" ht="19.8" customHeight="1" x14ac:dyDescent="0.2">
      <c r="A173" s="3" t="s">
        <v>512</v>
      </c>
      <c r="B173" s="29" t="s">
        <v>431</v>
      </c>
      <c r="C173" s="29"/>
      <c r="D173" s="52"/>
      <c r="E173" s="8" t="s">
        <v>368</v>
      </c>
      <c r="F173" s="10">
        <v>19.5</v>
      </c>
      <c r="G173" s="30">
        <f t="shared" si="10"/>
        <v>0</v>
      </c>
      <c r="H173" s="69">
        <f t="shared" si="9"/>
        <v>0</v>
      </c>
    </row>
    <row r="174" spans="1:8" s="6" customFormat="1" ht="19.8" customHeight="1" x14ac:dyDescent="0.2">
      <c r="A174" s="3" t="s">
        <v>513</v>
      </c>
      <c r="B174" s="29" t="s">
        <v>431</v>
      </c>
      <c r="C174" s="29"/>
      <c r="D174" s="52"/>
      <c r="E174" s="8" t="s">
        <v>368</v>
      </c>
      <c r="F174" s="10">
        <v>23.3</v>
      </c>
      <c r="G174" s="30">
        <f t="shared" si="10"/>
        <v>0</v>
      </c>
      <c r="H174" s="69">
        <f t="shared" si="9"/>
        <v>0</v>
      </c>
    </row>
    <row r="175" spans="1:8" s="6" customFormat="1" ht="19.8" customHeight="1" thickBot="1" x14ac:dyDescent="0.25">
      <c r="B175" s="31"/>
      <c r="C175" s="31"/>
      <c r="D175" s="77"/>
      <c r="E175" s="26"/>
      <c r="F175" s="28"/>
      <c r="H175" s="69"/>
    </row>
    <row r="176" spans="1:8" s="6" customFormat="1" ht="19.8" customHeight="1" thickBot="1" x14ac:dyDescent="0.25">
      <c r="A176" s="85" t="s">
        <v>331</v>
      </c>
      <c r="B176" s="86"/>
      <c r="C176" s="86"/>
      <c r="D176" s="86"/>
      <c r="E176" s="86"/>
      <c r="F176" s="87"/>
      <c r="G176" s="20">
        <f>SUM(G178:G182,G184:G185,G187:G188,G190:G195)</f>
        <v>0</v>
      </c>
      <c r="H176" s="69"/>
    </row>
    <row r="177" spans="1:8" s="6" customFormat="1" ht="19.8" customHeight="1" x14ac:dyDescent="0.2">
      <c r="A177" s="62" t="s">
        <v>336</v>
      </c>
      <c r="B177" s="31"/>
      <c r="C177" s="31"/>
      <c r="D177" s="77"/>
      <c r="E177" s="26"/>
      <c r="F177" s="28"/>
      <c r="H177" s="69"/>
    </row>
    <row r="178" spans="1:8" s="6" customFormat="1" ht="19.8" customHeight="1" x14ac:dyDescent="0.2">
      <c r="A178" s="3" t="s">
        <v>28</v>
      </c>
      <c r="B178" s="29" t="s">
        <v>428</v>
      </c>
      <c r="C178" s="29" t="s">
        <v>392</v>
      </c>
      <c r="D178" s="52"/>
      <c r="E178" s="8" t="s">
        <v>368</v>
      </c>
      <c r="F178" s="10">
        <v>25.28</v>
      </c>
      <c r="G178" s="30">
        <f>+D178*F178</f>
        <v>0</v>
      </c>
      <c r="H178" s="69">
        <f t="shared" si="9"/>
        <v>0</v>
      </c>
    </row>
    <row r="179" spans="1:8" ht="19.8" customHeight="1" x14ac:dyDescent="0.2">
      <c r="A179" s="3" t="s">
        <v>224</v>
      </c>
      <c r="B179" s="40" t="s">
        <v>403</v>
      </c>
      <c r="C179" s="29" t="s">
        <v>392</v>
      </c>
      <c r="D179" s="52"/>
      <c r="E179" s="8" t="s">
        <v>368</v>
      </c>
      <c r="F179" s="10">
        <v>19.940000000000001</v>
      </c>
      <c r="G179" s="30">
        <f>+D179*F179</f>
        <v>0</v>
      </c>
      <c r="H179" s="69">
        <f t="shared" si="9"/>
        <v>0</v>
      </c>
    </row>
    <row r="180" spans="1:8" s="6" customFormat="1" ht="19.8" customHeight="1" x14ac:dyDescent="0.2">
      <c r="A180" s="3" t="s">
        <v>53</v>
      </c>
      <c r="B180" s="29" t="s">
        <v>428</v>
      </c>
      <c r="C180" s="29" t="s">
        <v>392</v>
      </c>
      <c r="D180" s="52"/>
      <c r="E180" s="8" t="s">
        <v>368</v>
      </c>
      <c r="F180" s="10">
        <v>22.33</v>
      </c>
      <c r="G180" s="30">
        <f>+D180*F180</f>
        <v>0</v>
      </c>
      <c r="H180" s="69">
        <f t="shared" si="9"/>
        <v>0</v>
      </c>
    </row>
    <row r="181" spans="1:8" s="6" customFormat="1" ht="19.8" customHeight="1" x14ac:dyDescent="0.2">
      <c r="A181" s="3" t="s">
        <v>178</v>
      </c>
      <c r="B181" s="29" t="s">
        <v>428</v>
      </c>
      <c r="C181" s="29" t="s">
        <v>392</v>
      </c>
      <c r="D181" s="52"/>
      <c r="E181" s="8" t="s">
        <v>368</v>
      </c>
      <c r="F181" s="10">
        <v>18.68</v>
      </c>
      <c r="G181" s="30">
        <f>+D181*F181</f>
        <v>0</v>
      </c>
      <c r="H181" s="69">
        <f t="shared" si="9"/>
        <v>0</v>
      </c>
    </row>
    <row r="182" spans="1:8" s="6" customFormat="1" ht="19.8" customHeight="1" x14ac:dyDescent="0.2">
      <c r="A182" s="3" t="s">
        <v>201</v>
      </c>
      <c r="B182" s="29" t="s">
        <v>428</v>
      </c>
      <c r="C182" s="29" t="s">
        <v>392</v>
      </c>
      <c r="D182" s="52"/>
      <c r="E182" s="8" t="s">
        <v>368</v>
      </c>
      <c r="F182" s="10">
        <v>20.6</v>
      </c>
      <c r="G182" s="30">
        <f>+D182*F182</f>
        <v>0</v>
      </c>
      <c r="H182" s="69">
        <f t="shared" si="9"/>
        <v>0</v>
      </c>
    </row>
    <row r="183" spans="1:8" s="6" customFormat="1" ht="19.8" customHeight="1" x14ac:dyDescent="0.2">
      <c r="A183" s="60" t="s">
        <v>333</v>
      </c>
      <c r="B183" s="31"/>
      <c r="C183" s="31"/>
      <c r="D183" s="70"/>
      <c r="E183" s="26"/>
      <c r="F183" s="28"/>
      <c r="H183" s="69"/>
    </row>
    <row r="184" spans="1:8" ht="19.8" customHeight="1" x14ac:dyDescent="0.2">
      <c r="A184" s="3" t="s">
        <v>74</v>
      </c>
      <c r="B184" s="29" t="s">
        <v>428</v>
      </c>
      <c r="C184" s="29" t="s">
        <v>392</v>
      </c>
      <c r="D184" s="52"/>
      <c r="E184" s="8" t="s">
        <v>368</v>
      </c>
      <c r="F184" s="10">
        <v>15.66</v>
      </c>
      <c r="G184" s="30">
        <f>+D184*F184</f>
        <v>0</v>
      </c>
      <c r="H184" s="69">
        <f t="shared" si="9"/>
        <v>0</v>
      </c>
    </row>
    <row r="185" spans="1:8" ht="19.8" customHeight="1" x14ac:dyDescent="0.2">
      <c r="A185" s="3" t="s">
        <v>277</v>
      </c>
      <c r="B185" s="40" t="s">
        <v>403</v>
      </c>
      <c r="C185" s="29" t="s">
        <v>392</v>
      </c>
      <c r="D185" s="52"/>
      <c r="E185" s="8" t="s">
        <v>368</v>
      </c>
      <c r="F185" s="10">
        <v>22.16</v>
      </c>
      <c r="G185" s="30">
        <f>+D185*F185</f>
        <v>0</v>
      </c>
      <c r="H185" s="69">
        <f t="shared" si="9"/>
        <v>0</v>
      </c>
    </row>
    <row r="186" spans="1:8" s="6" customFormat="1" ht="19.8" customHeight="1" x14ac:dyDescent="0.2">
      <c r="A186" s="60" t="s">
        <v>334</v>
      </c>
      <c r="B186" s="31"/>
      <c r="C186" s="31"/>
      <c r="D186" s="70"/>
      <c r="E186" s="26"/>
      <c r="F186" s="28"/>
      <c r="H186" s="69"/>
    </row>
    <row r="187" spans="1:8" s="6" customFormat="1" ht="19.8" customHeight="1" x14ac:dyDescent="0.2">
      <c r="A187" s="3" t="s">
        <v>60</v>
      </c>
      <c r="B187" s="40" t="s">
        <v>430</v>
      </c>
      <c r="C187" s="29" t="s">
        <v>392</v>
      </c>
      <c r="D187" s="52"/>
      <c r="E187" s="8" t="s">
        <v>368</v>
      </c>
      <c r="F187" s="10">
        <v>16.13</v>
      </c>
      <c r="G187" s="30">
        <f>+D187*F187</f>
        <v>0</v>
      </c>
      <c r="H187" s="69">
        <f t="shared" si="9"/>
        <v>0</v>
      </c>
    </row>
    <row r="188" spans="1:8" s="6" customFormat="1" ht="19.8" customHeight="1" x14ac:dyDescent="0.2">
      <c r="A188" s="3" t="s">
        <v>332</v>
      </c>
      <c r="B188" s="40" t="s">
        <v>403</v>
      </c>
      <c r="C188" s="29" t="s">
        <v>392</v>
      </c>
      <c r="D188" s="52"/>
      <c r="E188" s="8" t="s">
        <v>368</v>
      </c>
      <c r="F188" s="10">
        <v>25.2</v>
      </c>
      <c r="G188" s="30">
        <f>+D188*F188</f>
        <v>0</v>
      </c>
      <c r="H188" s="69">
        <f t="shared" si="9"/>
        <v>0</v>
      </c>
    </row>
    <row r="189" spans="1:8" s="6" customFormat="1" ht="19.8" customHeight="1" x14ac:dyDescent="0.2">
      <c r="A189" s="60" t="s">
        <v>335</v>
      </c>
      <c r="B189" s="31"/>
      <c r="C189" s="31"/>
      <c r="D189" s="70"/>
      <c r="E189" s="26"/>
      <c r="F189" s="28"/>
      <c r="H189" s="69"/>
    </row>
    <row r="190" spans="1:8" s="6" customFormat="1" ht="19.8" customHeight="1" x14ac:dyDescent="0.2">
      <c r="A190" s="3" t="s">
        <v>157</v>
      </c>
      <c r="B190" s="40" t="s">
        <v>429</v>
      </c>
      <c r="C190" s="29" t="s">
        <v>392</v>
      </c>
      <c r="D190" s="52"/>
      <c r="E190" s="8" t="s">
        <v>368</v>
      </c>
      <c r="F190" s="10">
        <v>42.15</v>
      </c>
      <c r="G190" s="30">
        <f t="shared" ref="G190:G195" si="11">+D190*F190</f>
        <v>0</v>
      </c>
      <c r="H190" s="69">
        <f t="shared" si="9"/>
        <v>0</v>
      </c>
    </row>
    <row r="191" spans="1:8" ht="19.8" customHeight="1" x14ac:dyDescent="0.2">
      <c r="A191" s="3" t="s">
        <v>32</v>
      </c>
      <c r="B191" s="40" t="s">
        <v>429</v>
      </c>
      <c r="C191" s="29" t="s">
        <v>392</v>
      </c>
      <c r="D191" s="52"/>
      <c r="E191" s="8" t="s">
        <v>368</v>
      </c>
      <c r="F191" s="10">
        <v>55.96</v>
      </c>
      <c r="G191" s="30">
        <f t="shared" si="11"/>
        <v>0</v>
      </c>
      <c r="H191" s="69">
        <f t="shared" si="9"/>
        <v>0</v>
      </c>
    </row>
    <row r="192" spans="1:8" s="6" customFormat="1" ht="19.8" customHeight="1" x14ac:dyDescent="0.2">
      <c r="A192" s="3" t="s">
        <v>218</v>
      </c>
      <c r="B192" s="40" t="s">
        <v>429</v>
      </c>
      <c r="C192" s="29" t="s">
        <v>392</v>
      </c>
      <c r="D192" s="52"/>
      <c r="E192" s="8" t="s">
        <v>368</v>
      </c>
      <c r="F192" s="10">
        <v>46.13</v>
      </c>
      <c r="G192" s="30">
        <f t="shared" si="11"/>
        <v>0</v>
      </c>
      <c r="H192" s="69">
        <f t="shared" si="9"/>
        <v>0</v>
      </c>
    </row>
    <row r="193" spans="1:8" s="6" customFormat="1" ht="19.8" customHeight="1" x14ac:dyDescent="0.2">
      <c r="A193" s="3" t="s">
        <v>79</v>
      </c>
      <c r="B193" s="40" t="s">
        <v>429</v>
      </c>
      <c r="C193" s="29" t="s">
        <v>392</v>
      </c>
      <c r="D193" s="52"/>
      <c r="E193" s="8" t="s">
        <v>368</v>
      </c>
      <c r="F193" s="10">
        <v>46.13</v>
      </c>
      <c r="G193" s="30">
        <f t="shared" si="11"/>
        <v>0</v>
      </c>
      <c r="H193" s="69">
        <f t="shared" si="9"/>
        <v>0</v>
      </c>
    </row>
    <row r="194" spans="1:8" ht="19.8" customHeight="1" x14ac:dyDescent="0.2">
      <c r="A194" s="3" t="s">
        <v>217</v>
      </c>
      <c r="B194" s="40" t="s">
        <v>429</v>
      </c>
      <c r="C194" s="29" t="s">
        <v>392</v>
      </c>
      <c r="D194" s="52"/>
      <c r="E194" s="8" t="s">
        <v>368</v>
      </c>
      <c r="F194" s="10">
        <v>51.77</v>
      </c>
      <c r="G194" s="30">
        <f t="shared" si="11"/>
        <v>0</v>
      </c>
      <c r="H194" s="69">
        <f t="shared" si="9"/>
        <v>0</v>
      </c>
    </row>
    <row r="195" spans="1:8" s="6" customFormat="1" ht="19.8" customHeight="1" x14ac:dyDescent="0.2">
      <c r="A195" s="3" t="s">
        <v>230</v>
      </c>
      <c r="B195" s="40" t="s">
        <v>429</v>
      </c>
      <c r="C195" s="29" t="s">
        <v>392</v>
      </c>
      <c r="D195" s="52"/>
      <c r="E195" s="8" t="s">
        <v>368</v>
      </c>
      <c r="F195" s="10">
        <v>49.2</v>
      </c>
      <c r="G195" s="30">
        <f t="shared" si="11"/>
        <v>0</v>
      </c>
      <c r="H195" s="69">
        <f t="shared" si="9"/>
        <v>0</v>
      </c>
    </row>
    <row r="196" spans="1:8" s="6" customFormat="1" ht="19.8" customHeight="1" thickBot="1" x14ac:dyDescent="0.25">
      <c r="B196" s="31"/>
      <c r="C196" s="31"/>
      <c r="D196" s="77"/>
      <c r="E196" s="26"/>
      <c r="F196" s="28"/>
      <c r="H196" s="69"/>
    </row>
    <row r="197" spans="1:8" ht="19.8" customHeight="1" thickBot="1" x14ac:dyDescent="0.25">
      <c r="A197" s="85" t="s">
        <v>328</v>
      </c>
      <c r="B197" s="86"/>
      <c r="C197" s="86"/>
      <c r="D197" s="86"/>
      <c r="E197" s="86"/>
      <c r="F197" s="87"/>
      <c r="G197" s="20">
        <f>SUM(G198:G201)</f>
        <v>0</v>
      </c>
      <c r="H197" s="69"/>
    </row>
    <row r="198" spans="1:8" s="6" customFormat="1" ht="19.8" customHeight="1" x14ac:dyDescent="0.2">
      <c r="A198" s="12" t="s">
        <v>181</v>
      </c>
      <c r="B198" s="43" t="s">
        <v>394</v>
      </c>
      <c r="C198" s="33" t="s">
        <v>392</v>
      </c>
      <c r="D198" s="76"/>
      <c r="E198" s="15" t="s">
        <v>368</v>
      </c>
      <c r="F198" s="13">
        <v>31.9</v>
      </c>
      <c r="G198" s="34">
        <f>+D198*F198</f>
        <v>0</v>
      </c>
      <c r="H198" s="69">
        <f t="shared" si="9"/>
        <v>0</v>
      </c>
    </row>
    <row r="199" spans="1:8" s="6" customFormat="1" ht="19.8" customHeight="1" x14ac:dyDescent="0.2">
      <c r="A199" s="3" t="s">
        <v>127</v>
      </c>
      <c r="B199" s="40" t="s">
        <v>394</v>
      </c>
      <c r="C199" s="29" t="s">
        <v>392</v>
      </c>
      <c r="D199" s="52"/>
      <c r="E199" s="8" t="s">
        <v>368</v>
      </c>
      <c r="F199" s="10">
        <v>31.9</v>
      </c>
      <c r="G199" s="30">
        <f>+D199*F199</f>
        <v>0</v>
      </c>
      <c r="H199" s="69">
        <f t="shared" si="9"/>
        <v>0</v>
      </c>
    </row>
    <row r="200" spans="1:8" s="6" customFormat="1" ht="19.8" customHeight="1" x14ac:dyDescent="0.2">
      <c r="A200" s="3" t="s">
        <v>109</v>
      </c>
      <c r="B200" s="40" t="s">
        <v>394</v>
      </c>
      <c r="C200" s="29" t="s">
        <v>392</v>
      </c>
      <c r="D200" s="52"/>
      <c r="E200" s="8" t="s">
        <v>368</v>
      </c>
      <c r="F200" s="10">
        <v>15</v>
      </c>
      <c r="G200" s="30">
        <f>+D200*F200</f>
        <v>0</v>
      </c>
      <c r="H200" s="69">
        <f t="shared" si="9"/>
        <v>0</v>
      </c>
    </row>
    <row r="201" spans="1:8" s="6" customFormat="1" ht="19.8" customHeight="1" x14ac:dyDescent="0.2">
      <c r="A201" s="3" t="s">
        <v>295</v>
      </c>
      <c r="B201" s="40" t="s">
        <v>394</v>
      </c>
      <c r="C201" s="29" t="s">
        <v>392</v>
      </c>
      <c r="D201" s="52"/>
      <c r="E201" s="8" t="s">
        <v>368</v>
      </c>
      <c r="F201" s="10">
        <v>31.9</v>
      </c>
      <c r="G201" s="30">
        <f>+D201*F201</f>
        <v>0</v>
      </c>
      <c r="H201" s="69">
        <f t="shared" si="9"/>
        <v>0</v>
      </c>
    </row>
    <row r="202" spans="1:8" s="6" customFormat="1" ht="19.8" customHeight="1" thickBot="1" x14ac:dyDescent="0.25">
      <c r="B202" s="31"/>
      <c r="C202" s="31"/>
      <c r="D202" s="77"/>
      <c r="E202" s="26"/>
      <c r="F202" s="28"/>
      <c r="H202" s="69"/>
    </row>
    <row r="203" spans="1:8" s="6" customFormat="1" ht="19.8" customHeight="1" thickBot="1" x14ac:dyDescent="0.25">
      <c r="A203" s="94" t="s">
        <v>456</v>
      </c>
      <c r="B203" s="95"/>
      <c r="C203" s="95"/>
      <c r="D203" s="95"/>
      <c r="E203" s="95"/>
      <c r="F203" s="96"/>
      <c r="G203" s="39">
        <f>+SUM(G204:G208)</f>
        <v>0</v>
      </c>
      <c r="H203" s="69">
        <f t="shared" si="9"/>
        <v>0</v>
      </c>
    </row>
    <row r="204" spans="1:8" s="6" customFormat="1" ht="19.8" customHeight="1" x14ac:dyDescent="0.2">
      <c r="A204" s="12" t="s">
        <v>459</v>
      </c>
      <c r="B204" s="43" t="s">
        <v>417</v>
      </c>
      <c r="C204" s="33" t="s">
        <v>392</v>
      </c>
      <c r="D204" s="76"/>
      <c r="E204" s="15" t="s">
        <v>367</v>
      </c>
      <c r="F204" s="13">
        <v>3.91</v>
      </c>
      <c r="G204" s="34">
        <f>D204*F204</f>
        <v>0</v>
      </c>
      <c r="H204" s="69">
        <f t="shared" si="9"/>
        <v>0</v>
      </c>
    </row>
    <row r="205" spans="1:8" ht="19.8" customHeight="1" x14ac:dyDescent="0.2">
      <c r="A205" s="3" t="s">
        <v>457</v>
      </c>
      <c r="B205" s="43" t="s">
        <v>417</v>
      </c>
      <c r="C205" s="33" t="s">
        <v>392</v>
      </c>
      <c r="D205" s="52"/>
      <c r="E205" s="8" t="s">
        <v>367</v>
      </c>
      <c r="F205" s="10">
        <v>5.33</v>
      </c>
      <c r="G205" s="34">
        <f t="shared" ref="G205:G208" si="12">D205*F205</f>
        <v>0</v>
      </c>
      <c r="H205" s="69">
        <f t="shared" si="9"/>
        <v>0</v>
      </c>
    </row>
    <row r="206" spans="1:8" s="6" customFormat="1" ht="19.8" customHeight="1" x14ac:dyDescent="0.2">
      <c r="A206" s="3" t="s">
        <v>458</v>
      </c>
      <c r="B206" s="43" t="s">
        <v>417</v>
      </c>
      <c r="C206" s="33" t="s">
        <v>392</v>
      </c>
      <c r="D206" s="52"/>
      <c r="E206" s="8" t="s">
        <v>367</v>
      </c>
      <c r="F206" s="10">
        <v>4.92</v>
      </c>
      <c r="G206" s="34">
        <f t="shared" si="12"/>
        <v>0</v>
      </c>
      <c r="H206" s="69">
        <f t="shared" si="9"/>
        <v>0</v>
      </c>
    </row>
    <row r="207" spans="1:8" s="6" customFormat="1" ht="19.8" customHeight="1" x14ac:dyDescent="0.2">
      <c r="A207" s="3" t="s">
        <v>460</v>
      </c>
      <c r="B207" s="43" t="s">
        <v>417</v>
      </c>
      <c r="C207" s="33" t="s">
        <v>392</v>
      </c>
      <c r="D207" s="52"/>
      <c r="E207" s="8" t="s">
        <v>367</v>
      </c>
      <c r="F207" s="10">
        <v>5.36</v>
      </c>
      <c r="G207" s="34">
        <f t="shared" si="12"/>
        <v>0</v>
      </c>
      <c r="H207" s="69">
        <f t="shared" si="9"/>
        <v>0</v>
      </c>
    </row>
    <row r="208" spans="1:8" s="6" customFormat="1" ht="19.8" customHeight="1" x14ac:dyDescent="0.2">
      <c r="A208" s="3" t="s">
        <v>461</v>
      </c>
      <c r="B208" s="43" t="s">
        <v>417</v>
      </c>
      <c r="C208" s="33" t="s">
        <v>392</v>
      </c>
      <c r="D208" s="52"/>
      <c r="E208" s="8" t="s">
        <v>367</v>
      </c>
      <c r="F208" s="10">
        <v>4.32</v>
      </c>
      <c r="G208" s="34">
        <f t="shared" si="12"/>
        <v>0</v>
      </c>
      <c r="H208" s="69">
        <f t="shared" si="9"/>
        <v>0</v>
      </c>
    </row>
    <row r="209" spans="1:8" s="6" customFormat="1" ht="19.8" customHeight="1" thickBot="1" x14ac:dyDescent="0.25">
      <c r="B209" s="31"/>
      <c r="C209" s="31"/>
      <c r="D209" s="77"/>
      <c r="E209" s="26"/>
      <c r="F209" s="28"/>
      <c r="G209" s="32"/>
      <c r="H209" s="69"/>
    </row>
    <row r="210" spans="1:8" s="6" customFormat="1" ht="19.8" customHeight="1" thickBot="1" x14ac:dyDescent="0.25">
      <c r="A210" s="94" t="s">
        <v>364</v>
      </c>
      <c r="B210" s="95"/>
      <c r="C210" s="95"/>
      <c r="D210" s="95"/>
      <c r="E210" s="95"/>
      <c r="F210" s="96"/>
      <c r="G210" s="20">
        <f>SUM(G211:G215,G217:G222)-G216</f>
        <v>0</v>
      </c>
      <c r="H210" s="69"/>
    </row>
    <row r="211" spans="1:8" s="6" customFormat="1" ht="19.8" customHeight="1" x14ac:dyDescent="0.2">
      <c r="A211" s="12" t="s">
        <v>316</v>
      </c>
      <c r="B211" s="43" t="s">
        <v>394</v>
      </c>
      <c r="C211" s="33" t="s">
        <v>392</v>
      </c>
      <c r="D211" s="76"/>
      <c r="E211" s="15" t="s">
        <v>367</v>
      </c>
      <c r="F211" s="13">
        <v>5.25</v>
      </c>
      <c r="G211" s="34">
        <f t="shared" ref="G211:G222" si="13">+D211*F211</f>
        <v>0</v>
      </c>
      <c r="H211" s="69">
        <f t="shared" si="9"/>
        <v>0</v>
      </c>
    </row>
    <row r="212" spans="1:8" s="6" customFormat="1" ht="19.8" customHeight="1" x14ac:dyDescent="0.2">
      <c r="A212" s="3" t="s">
        <v>71</v>
      </c>
      <c r="B212" s="43" t="s">
        <v>394</v>
      </c>
      <c r="C212" s="29" t="s">
        <v>392</v>
      </c>
      <c r="D212" s="52"/>
      <c r="E212" s="8" t="s">
        <v>367</v>
      </c>
      <c r="F212" s="10">
        <v>4.4000000000000004</v>
      </c>
      <c r="G212" s="30">
        <f t="shared" si="13"/>
        <v>0</v>
      </c>
      <c r="H212" s="69">
        <f t="shared" si="9"/>
        <v>0</v>
      </c>
    </row>
    <row r="213" spans="1:8" s="6" customFormat="1" ht="19.8" customHeight="1" x14ac:dyDescent="0.2">
      <c r="A213" s="3" t="s">
        <v>44</v>
      </c>
      <c r="B213" s="43" t="s">
        <v>394</v>
      </c>
      <c r="C213" s="29" t="s">
        <v>392</v>
      </c>
      <c r="D213" s="52"/>
      <c r="E213" s="8" t="s">
        <v>367</v>
      </c>
      <c r="F213" s="10">
        <v>5.46</v>
      </c>
      <c r="G213" s="30">
        <f t="shared" si="13"/>
        <v>0</v>
      </c>
      <c r="H213" s="69">
        <f t="shared" si="9"/>
        <v>0</v>
      </c>
    </row>
    <row r="214" spans="1:8" s="6" customFormat="1" ht="19.8" customHeight="1" x14ac:dyDescent="0.2">
      <c r="A214" s="3" t="s">
        <v>29</v>
      </c>
      <c r="B214" s="43" t="s">
        <v>394</v>
      </c>
      <c r="C214" s="29" t="s">
        <v>392</v>
      </c>
      <c r="D214" s="52"/>
      <c r="E214" s="8" t="s">
        <v>367</v>
      </c>
      <c r="F214" s="10">
        <v>4.87</v>
      </c>
      <c r="G214" s="30">
        <f t="shared" si="13"/>
        <v>0</v>
      </c>
      <c r="H214" s="69">
        <f t="shared" si="9"/>
        <v>0</v>
      </c>
    </row>
    <row r="215" spans="1:8" s="6" customFormat="1" ht="19.8" customHeight="1" x14ac:dyDescent="0.2">
      <c r="A215" s="4" t="s">
        <v>204</v>
      </c>
      <c r="B215" s="43" t="s">
        <v>394</v>
      </c>
      <c r="C215" s="25"/>
      <c r="D215" s="49">
        <f>SUM(D217,D218,D214)</f>
        <v>0</v>
      </c>
      <c r="E215" s="21" t="s">
        <v>367</v>
      </c>
      <c r="F215" s="22">
        <v>1</v>
      </c>
      <c r="G215" s="23">
        <f t="shared" si="13"/>
        <v>0</v>
      </c>
      <c r="H215" s="69">
        <f t="shared" ref="H215:H278" si="14">IF(ISNUMBER(D215),1,0)</f>
        <v>1</v>
      </c>
    </row>
    <row r="216" spans="1:8" s="6" customFormat="1" ht="19.8" customHeight="1" x14ac:dyDescent="0.2">
      <c r="A216" s="4" t="s">
        <v>256</v>
      </c>
      <c r="B216" s="43" t="s">
        <v>394</v>
      </c>
      <c r="C216" s="25"/>
      <c r="D216" s="78"/>
      <c r="E216" s="21" t="s">
        <v>367</v>
      </c>
      <c r="F216" s="22">
        <v>1</v>
      </c>
      <c r="G216" s="23">
        <f t="shared" si="13"/>
        <v>0</v>
      </c>
      <c r="H216" s="69">
        <f t="shared" si="14"/>
        <v>0</v>
      </c>
    </row>
    <row r="217" spans="1:8" s="6" customFormat="1" ht="19.8" customHeight="1" x14ac:dyDescent="0.2">
      <c r="A217" s="3" t="s">
        <v>171</v>
      </c>
      <c r="B217" s="43" t="s">
        <v>394</v>
      </c>
      <c r="C217" s="29" t="s">
        <v>392</v>
      </c>
      <c r="D217" s="52"/>
      <c r="E217" s="8" t="s">
        <v>367</v>
      </c>
      <c r="F217" s="10">
        <v>4.82</v>
      </c>
      <c r="G217" s="30">
        <f t="shared" si="13"/>
        <v>0</v>
      </c>
      <c r="H217" s="69">
        <f t="shared" si="14"/>
        <v>0</v>
      </c>
    </row>
    <row r="218" spans="1:8" ht="19.8" customHeight="1" x14ac:dyDescent="0.2">
      <c r="A218" s="3" t="s">
        <v>242</v>
      </c>
      <c r="B218" s="43" t="s">
        <v>394</v>
      </c>
      <c r="C218" s="29" t="s">
        <v>392</v>
      </c>
      <c r="D218" s="52"/>
      <c r="E218" s="8" t="s">
        <v>367</v>
      </c>
      <c r="F218" s="10">
        <v>4.82</v>
      </c>
      <c r="G218" s="30">
        <f t="shared" si="13"/>
        <v>0</v>
      </c>
      <c r="H218" s="69">
        <f t="shared" si="14"/>
        <v>0</v>
      </c>
    </row>
    <row r="219" spans="1:8" s="6" customFormat="1" ht="19.8" customHeight="1" x14ac:dyDescent="0.2">
      <c r="A219" s="3" t="s">
        <v>72</v>
      </c>
      <c r="B219" s="43" t="s">
        <v>394</v>
      </c>
      <c r="C219" s="29" t="s">
        <v>392</v>
      </c>
      <c r="D219" s="52"/>
      <c r="E219" s="8" t="s">
        <v>367</v>
      </c>
      <c r="F219" s="10">
        <v>5.46</v>
      </c>
      <c r="G219" s="30">
        <f t="shared" si="13"/>
        <v>0</v>
      </c>
      <c r="H219" s="69">
        <f t="shared" si="14"/>
        <v>0</v>
      </c>
    </row>
    <row r="220" spans="1:8" s="6" customFormat="1" ht="19.8" customHeight="1" x14ac:dyDescent="0.2">
      <c r="A220" s="3" t="s">
        <v>365</v>
      </c>
      <c r="B220" s="43" t="s">
        <v>394</v>
      </c>
      <c r="C220" s="29" t="s">
        <v>392</v>
      </c>
      <c r="D220" s="52"/>
      <c r="E220" s="8" t="s">
        <v>367</v>
      </c>
      <c r="F220" s="10">
        <v>4.9000000000000004</v>
      </c>
      <c r="G220" s="30">
        <f t="shared" si="13"/>
        <v>0</v>
      </c>
      <c r="H220" s="69">
        <f t="shared" si="14"/>
        <v>0</v>
      </c>
    </row>
    <row r="221" spans="1:8" s="6" customFormat="1" ht="19.8" customHeight="1" x14ac:dyDescent="0.2">
      <c r="A221" s="3" t="s">
        <v>20</v>
      </c>
      <c r="B221" s="43" t="s">
        <v>394</v>
      </c>
      <c r="C221" s="29" t="s">
        <v>392</v>
      </c>
      <c r="D221" s="52"/>
      <c r="E221" s="8" t="s">
        <v>367</v>
      </c>
      <c r="F221" s="10">
        <v>6.5</v>
      </c>
      <c r="G221" s="30">
        <f t="shared" si="13"/>
        <v>0</v>
      </c>
      <c r="H221" s="69">
        <f t="shared" si="14"/>
        <v>0</v>
      </c>
    </row>
    <row r="222" spans="1:8" s="6" customFormat="1" ht="19.8" customHeight="1" x14ac:dyDescent="0.2">
      <c r="A222" s="3" t="s">
        <v>129</v>
      </c>
      <c r="B222" s="43" t="s">
        <v>394</v>
      </c>
      <c r="C222" s="29" t="s">
        <v>392</v>
      </c>
      <c r="D222" s="52"/>
      <c r="E222" s="8" t="s">
        <v>367</v>
      </c>
      <c r="F222" s="10">
        <v>6.5</v>
      </c>
      <c r="G222" s="30">
        <f t="shared" si="13"/>
        <v>0</v>
      </c>
      <c r="H222" s="69">
        <f t="shared" si="14"/>
        <v>0</v>
      </c>
    </row>
    <row r="223" spans="1:8" ht="19.8" customHeight="1" thickBot="1" x14ac:dyDescent="0.25">
      <c r="A223" s="6"/>
      <c r="B223" s="31"/>
      <c r="C223" s="31"/>
      <c r="D223" s="70"/>
      <c r="E223" s="26"/>
      <c r="F223" s="28"/>
      <c r="G223" s="6"/>
      <c r="H223" s="69"/>
    </row>
    <row r="224" spans="1:8" ht="19.8" customHeight="1" thickBot="1" x14ac:dyDescent="0.25">
      <c r="A224" s="85" t="s">
        <v>343</v>
      </c>
      <c r="B224" s="86"/>
      <c r="C224" s="86"/>
      <c r="D224" s="86"/>
      <c r="E224" s="86"/>
      <c r="F224" s="87"/>
      <c r="G224" s="20">
        <f>SUM(G225:G226)</f>
        <v>0</v>
      </c>
      <c r="H224" s="69"/>
    </row>
    <row r="225" spans="1:8" s="6" customFormat="1" ht="19.8" customHeight="1" x14ac:dyDescent="0.2">
      <c r="A225" s="12" t="s">
        <v>307</v>
      </c>
      <c r="B225" s="43" t="s">
        <v>400</v>
      </c>
      <c r="C225" s="33" t="s">
        <v>392</v>
      </c>
      <c r="D225" s="76"/>
      <c r="E225" s="15" t="s">
        <v>368</v>
      </c>
      <c r="F225" s="13">
        <v>3.28</v>
      </c>
      <c r="G225" s="34">
        <f>+D225*F225</f>
        <v>0</v>
      </c>
      <c r="H225" s="69">
        <f t="shared" si="14"/>
        <v>0</v>
      </c>
    </row>
    <row r="226" spans="1:8" s="6" customFormat="1" ht="19.8" customHeight="1" x14ac:dyDescent="0.2">
      <c r="A226" s="3" t="s">
        <v>197</v>
      </c>
      <c r="B226" s="40" t="s">
        <v>400</v>
      </c>
      <c r="C226" s="29" t="s">
        <v>392</v>
      </c>
      <c r="D226" s="52"/>
      <c r="E226" s="8" t="s">
        <v>368</v>
      </c>
      <c r="F226" s="10">
        <v>7.16</v>
      </c>
      <c r="G226" s="30">
        <f>+D226*F226</f>
        <v>0</v>
      </c>
      <c r="H226" s="69">
        <f t="shared" si="14"/>
        <v>0</v>
      </c>
    </row>
    <row r="227" spans="1:8" s="6" customFormat="1" ht="19.8" customHeight="1" thickBot="1" x14ac:dyDescent="0.25">
      <c r="D227" s="74"/>
      <c r="H227" s="69"/>
    </row>
    <row r="228" spans="1:8" s="6" customFormat="1" ht="19.8" customHeight="1" thickBot="1" x14ac:dyDescent="0.25">
      <c r="A228" s="85" t="s">
        <v>496</v>
      </c>
      <c r="B228" s="86"/>
      <c r="C228" s="86"/>
      <c r="D228" s="86"/>
      <c r="E228" s="86"/>
      <c r="F228" s="87"/>
      <c r="G228" s="20">
        <f>SUM(G229:G251)</f>
        <v>0</v>
      </c>
      <c r="H228" s="69"/>
    </row>
    <row r="229" spans="1:8" s="6" customFormat="1" ht="19.8" customHeight="1" x14ac:dyDescent="0.2">
      <c r="A229" s="12" t="s">
        <v>313</v>
      </c>
      <c r="B229" s="33" t="s">
        <v>446</v>
      </c>
      <c r="C229" s="33" t="s">
        <v>392</v>
      </c>
      <c r="D229" s="76"/>
      <c r="E229" s="15" t="s">
        <v>368</v>
      </c>
      <c r="F229" s="13">
        <v>47.26</v>
      </c>
      <c r="G229" s="34">
        <f>+D229*F229</f>
        <v>0</v>
      </c>
      <c r="H229" s="69">
        <f t="shared" si="14"/>
        <v>0</v>
      </c>
    </row>
    <row r="230" spans="1:8" s="6" customFormat="1" ht="19.8" customHeight="1" x14ac:dyDescent="0.2">
      <c r="A230" s="3" t="s">
        <v>250</v>
      </c>
      <c r="B230" s="40" t="s">
        <v>409</v>
      </c>
      <c r="C230" s="33" t="s">
        <v>392</v>
      </c>
      <c r="D230" s="52"/>
      <c r="E230" s="8" t="s">
        <v>368</v>
      </c>
      <c r="F230" s="10">
        <v>0.9</v>
      </c>
      <c r="G230" s="30">
        <f t="shared" ref="G230:G243" si="15">+D230*F230</f>
        <v>0</v>
      </c>
      <c r="H230" s="69">
        <f t="shared" si="14"/>
        <v>0</v>
      </c>
    </row>
    <row r="231" spans="1:8" s="6" customFormat="1" ht="19.8" customHeight="1" x14ac:dyDescent="0.2">
      <c r="A231" s="3" t="s">
        <v>235</v>
      </c>
      <c r="B231" s="40" t="s">
        <v>409</v>
      </c>
      <c r="C231" s="33" t="s">
        <v>392</v>
      </c>
      <c r="D231" s="52"/>
      <c r="E231" s="8" t="s">
        <v>368</v>
      </c>
      <c r="F231" s="10">
        <v>0.9</v>
      </c>
      <c r="G231" s="30">
        <f t="shared" si="15"/>
        <v>0</v>
      </c>
      <c r="H231" s="69">
        <f t="shared" si="14"/>
        <v>0</v>
      </c>
    </row>
    <row r="232" spans="1:8" ht="19.8" customHeight="1" x14ac:dyDescent="0.2">
      <c r="A232" s="3" t="s">
        <v>103</v>
      </c>
      <c r="B232" s="29" t="s">
        <v>446</v>
      </c>
      <c r="C232" s="33" t="s">
        <v>392</v>
      </c>
      <c r="D232" s="52"/>
      <c r="E232" s="8" t="s">
        <v>368</v>
      </c>
      <c r="F232" s="10">
        <v>37.96</v>
      </c>
      <c r="G232" s="30">
        <f t="shared" si="15"/>
        <v>0</v>
      </c>
      <c r="H232" s="69">
        <f t="shared" si="14"/>
        <v>0</v>
      </c>
    </row>
    <row r="233" spans="1:8" s="6" customFormat="1" ht="19.8" customHeight="1" x14ac:dyDescent="0.2">
      <c r="A233" s="3" t="s">
        <v>108</v>
      </c>
      <c r="B233" s="29" t="s">
        <v>447</v>
      </c>
      <c r="C233" s="33" t="s">
        <v>392</v>
      </c>
      <c r="D233" s="52"/>
      <c r="E233" s="8" t="s">
        <v>368</v>
      </c>
      <c r="F233" s="10">
        <v>35.15</v>
      </c>
      <c r="G233" s="30">
        <f t="shared" si="15"/>
        <v>0</v>
      </c>
      <c r="H233" s="69">
        <f t="shared" si="14"/>
        <v>0</v>
      </c>
    </row>
    <row r="234" spans="1:8" s="6" customFormat="1" ht="19.8" customHeight="1" x14ac:dyDescent="0.2">
      <c r="A234" s="3" t="s">
        <v>279</v>
      </c>
      <c r="B234" s="29" t="s">
        <v>447</v>
      </c>
      <c r="C234" s="33" t="s">
        <v>392</v>
      </c>
      <c r="D234" s="52"/>
      <c r="E234" s="8" t="s">
        <v>368</v>
      </c>
      <c r="F234" s="10">
        <v>26.29</v>
      </c>
      <c r="G234" s="30">
        <f t="shared" si="15"/>
        <v>0</v>
      </c>
      <c r="H234" s="69">
        <f t="shared" si="14"/>
        <v>0</v>
      </c>
    </row>
    <row r="235" spans="1:8" s="6" customFormat="1" ht="19.8" customHeight="1" x14ac:dyDescent="0.2">
      <c r="A235" s="3" t="s">
        <v>220</v>
      </c>
      <c r="B235" s="29" t="s">
        <v>412</v>
      </c>
      <c r="C235" s="33" t="s">
        <v>392</v>
      </c>
      <c r="D235" s="52"/>
      <c r="E235" s="8" t="s">
        <v>368</v>
      </c>
      <c r="F235" s="10">
        <v>35</v>
      </c>
      <c r="G235" s="30">
        <f t="shared" si="15"/>
        <v>0</v>
      </c>
      <c r="H235" s="69">
        <f t="shared" si="14"/>
        <v>0</v>
      </c>
    </row>
    <row r="236" spans="1:8" ht="19.8" customHeight="1" x14ac:dyDescent="0.2">
      <c r="A236" s="3" t="s">
        <v>24</v>
      </c>
      <c r="B236" s="29" t="s">
        <v>435</v>
      </c>
      <c r="C236" s="33" t="s">
        <v>392</v>
      </c>
      <c r="D236" s="52"/>
      <c r="E236" s="8" t="s">
        <v>368</v>
      </c>
      <c r="F236" s="10">
        <v>20.34</v>
      </c>
      <c r="G236" s="30">
        <f t="shared" si="15"/>
        <v>0</v>
      </c>
      <c r="H236" s="69">
        <f t="shared" si="14"/>
        <v>0</v>
      </c>
    </row>
    <row r="237" spans="1:8" s="6" customFormat="1" ht="19.8" customHeight="1" x14ac:dyDescent="0.2">
      <c r="A237" s="3" t="s">
        <v>147</v>
      </c>
      <c r="B237" s="29" t="s">
        <v>446</v>
      </c>
      <c r="C237" s="33" t="s">
        <v>392</v>
      </c>
      <c r="D237" s="52"/>
      <c r="E237" s="8" t="s">
        <v>368</v>
      </c>
      <c r="F237" s="10">
        <v>26.29</v>
      </c>
      <c r="G237" s="30">
        <f t="shared" si="15"/>
        <v>0</v>
      </c>
      <c r="H237" s="69">
        <f t="shared" si="14"/>
        <v>0</v>
      </c>
    </row>
    <row r="238" spans="1:8" s="6" customFormat="1" ht="19.8" customHeight="1" x14ac:dyDescent="0.2">
      <c r="A238" s="3" t="s">
        <v>19</v>
      </c>
      <c r="B238" s="29" t="s">
        <v>435</v>
      </c>
      <c r="C238" s="33" t="s">
        <v>392</v>
      </c>
      <c r="D238" s="52"/>
      <c r="E238" s="8" t="s">
        <v>368</v>
      </c>
      <c r="F238" s="10">
        <v>44.2</v>
      </c>
      <c r="G238" s="30">
        <f t="shared" si="15"/>
        <v>0</v>
      </c>
      <c r="H238" s="69">
        <f t="shared" si="14"/>
        <v>0</v>
      </c>
    </row>
    <row r="239" spans="1:8" s="6" customFormat="1" ht="19.8" customHeight="1" x14ac:dyDescent="0.2">
      <c r="A239" s="3" t="s">
        <v>315</v>
      </c>
      <c r="B239" s="29" t="s">
        <v>412</v>
      </c>
      <c r="C239" s="33" t="s">
        <v>392</v>
      </c>
      <c r="D239" s="52"/>
      <c r="E239" s="8" t="s">
        <v>368</v>
      </c>
      <c r="F239" s="10">
        <v>29.4</v>
      </c>
      <c r="G239" s="30">
        <f t="shared" si="15"/>
        <v>0</v>
      </c>
      <c r="H239" s="69">
        <f t="shared" si="14"/>
        <v>0</v>
      </c>
    </row>
    <row r="240" spans="1:8" s="6" customFormat="1" ht="19.8" customHeight="1" x14ac:dyDescent="0.2">
      <c r="A240" s="3" t="s">
        <v>58</v>
      </c>
      <c r="B240" s="40" t="s">
        <v>409</v>
      </c>
      <c r="C240" s="33" t="s">
        <v>392</v>
      </c>
      <c r="D240" s="52"/>
      <c r="E240" s="8" t="s">
        <v>368</v>
      </c>
      <c r="F240" s="10">
        <v>147.69999999999999</v>
      </c>
      <c r="G240" s="30">
        <f t="shared" si="15"/>
        <v>0</v>
      </c>
      <c r="H240" s="69">
        <f t="shared" si="14"/>
        <v>0</v>
      </c>
    </row>
    <row r="241" spans="1:8" s="6" customFormat="1" ht="19.8" customHeight="1" x14ac:dyDescent="0.2">
      <c r="A241" s="3" t="s">
        <v>82</v>
      </c>
      <c r="B241" s="29" t="s">
        <v>446</v>
      </c>
      <c r="C241" s="33" t="s">
        <v>392</v>
      </c>
      <c r="D241" s="52"/>
      <c r="E241" s="8" t="s">
        <v>368</v>
      </c>
      <c r="F241" s="10">
        <v>52.88</v>
      </c>
      <c r="G241" s="30">
        <f t="shared" si="15"/>
        <v>0</v>
      </c>
      <c r="H241" s="69">
        <f t="shared" si="14"/>
        <v>0</v>
      </c>
    </row>
    <row r="242" spans="1:8" s="6" customFormat="1" ht="19.8" customHeight="1" x14ac:dyDescent="0.2">
      <c r="A242" s="35" t="s">
        <v>302</v>
      </c>
      <c r="B242" s="44" t="s">
        <v>409</v>
      </c>
      <c r="C242" s="33" t="s">
        <v>392</v>
      </c>
      <c r="D242" s="79"/>
      <c r="E242" s="8" t="s">
        <v>368</v>
      </c>
      <c r="F242" s="10">
        <v>67.7</v>
      </c>
      <c r="G242" s="30">
        <f t="shared" si="15"/>
        <v>0</v>
      </c>
      <c r="H242" s="69">
        <f t="shared" si="14"/>
        <v>0</v>
      </c>
    </row>
    <row r="243" spans="1:8" s="6" customFormat="1" ht="19.8" customHeight="1" x14ac:dyDescent="0.2">
      <c r="A243" s="3" t="s">
        <v>90</v>
      </c>
      <c r="B243" s="29" t="s">
        <v>467</v>
      </c>
      <c r="C243" s="33" t="s">
        <v>392</v>
      </c>
      <c r="D243" s="52"/>
      <c r="E243" s="8" t="s">
        <v>368</v>
      </c>
      <c r="F243" s="10">
        <v>59.82</v>
      </c>
      <c r="G243" s="30">
        <f t="shared" si="15"/>
        <v>0</v>
      </c>
      <c r="H243" s="69">
        <f t="shared" si="14"/>
        <v>0</v>
      </c>
    </row>
    <row r="244" spans="1:8" s="6" customFormat="1" ht="19.8" customHeight="1" x14ac:dyDescent="0.2">
      <c r="A244" s="3" t="s">
        <v>290</v>
      </c>
      <c r="B244" s="40" t="s">
        <v>409</v>
      </c>
      <c r="C244" s="33" t="s">
        <v>392</v>
      </c>
      <c r="D244" s="52"/>
      <c r="E244" s="8" t="s">
        <v>368</v>
      </c>
      <c r="F244" s="10">
        <v>57.74</v>
      </c>
      <c r="G244" s="30">
        <f t="shared" ref="G244:G251" si="16">+D244*F244</f>
        <v>0</v>
      </c>
      <c r="H244" s="69">
        <f t="shared" si="14"/>
        <v>0</v>
      </c>
    </row>
    <row r="245" spans="1:8" s="6" customFormat="1" ht="19.8" customHeight="1" x14ac:dyDescent="0.2">
      <c r="A245" s="3" t="s">
        <v>225</v>
      </c>
      <c r="B245" s="29" t="s">
        <v>408</v>
      </c>
      <c r="C245" s="33" t="s">
        <v>392</v>
      </c>
      <c r="D245" s="52"/>
      <c r="E245" s="8" t="s">
        <v>368</v>
      </c>
      <c r="F245" s="10">
        <v>47.71</v>
      </c>
      <c r="G245" s="30">
        <f t="shared" si="16"/>
        <v>0</v>
      </c>
      <c r="H245" s="69">
        <f t="shared" si="14"/>
        <v>0</v>
      </c>
    </row>
    <row r="246" spans="1:8" s="6" customFormat="1" ht="19.8" customHeight="1" x14ac:dyDescent="0.2">
      <c r="A246" s="3" t="s">
        <v>180</v>
      </c>
      <c r="B246" s="29" t="s">
        <v>473</v>
      </c>
      <c r="C246" s="33" t="s">
        <v>392</v>
      </c>
      <c r="D246" s="52"/>
      <c r="E246" s="8" t="s">
        <v>368</v>
      </c>
      <c r="F246" s="10">
        <v>35.299999999999997</v>
      </c>
      <c r="G246" s="30">
        <f t="shared" si="16"/>
        <v>0</v>
      </c>
      <c r="H246" s="69">
        <f t="shared" si="14"/>
        <v>0</v>
      </c>
    </row>
    <row r="247" spans="1:8" s="6" customFormat="1" ht="19.8" customHeight="1" x14ac:dyDescent="0.2">
      <c r="A247" s="3" t="s">
        <v>241</v>
      </c>
      <c r="B247" s="29" t="s">
        <v>473</v>
      </c>
      <c r="C247" s="33" t="s">
        <v>392</v>
      </c>
      <c r="D247" s="52"/>
      <c r="E247" s="8" t="s">
        <v>368</v>
      </c>
      <c r="F247" s="10">
        <v>35.299999999999997</v>
      </c>
      <c r="G247" s="30">
        <f t="shared" si="16"/>
        <v>0</v>
      </c>
      <c r="H247" s="69">
        <f t="shared" si="14"/>
        <v>0</v>
      </c>
    </row>
    <row r="248" spans="1:8" s="6" customFormat="1" ht="19.8" customHeight="1" x14ac:dyDescent="0.2">
      <c r="A248" s="3" t="s">
        <v>296</v>
      </c>
      <c r="B248" s="29" t="s">
        <v>446</v>
      </c>
      <c r="C248" s="33" t="s">
        <v>392</v>
      </c>
      <c r="D248" s="52"/>
      <c r="E248" s="8" t="s">
        <v>368</v>
      </c>
      <c r="F248" s="10">
        <v>48.89</v>
      </c>
      <c r="G248" s="30">
        <f t="shared" si="16"/>
        <v>0</v>
      </c>
      <c r="H248" s="69">
        <f t="shared" si="14"/>
        <v>0</v>
      </c>
    </row>
    <row r="249" spans="1:8" s="6" customFormat="1" ht="19.8" customHeight="1" x14ac:dyDescent="0.2">
      <c r="A249" s="3" t="s">
        <v>93</v>
      </c>
      <c r="B249" s="40" t="s">
        <v>409</v>
      </c>
      <c r="C249" s="33" t="s">
        <v>392</v>
      </c>
      <c r="D249" s="52"/>
      <c r="E249" s="8" t="s">
        <v>368</v>
      </c>
      <c r="F249" s="10">
        <v>57.74</v>
      </c>
      <c r="G249" s="30">
        <f t="shared" si="16"/>
        <v>0</v>
      </c>
      <c r="H249" s="69">
        <f t="shared" si="14"/>
        <v>0</v>
      </c>
    </row>
    <row r="250" spans="1:8" s="6" customFormat="1" ht="19.8" customHeight="1" x14ac:dyDescent="0.2">
      <c r="A250" s="3" t="s">
        <v>257</v>
      </c>
      <c r="B250" s="29" t="s">
        <v>446</v>
      </c>
      <c r="C250" s="33" t="s">
        <v>392</v>
      </c>
      <c r="D250" s="52"/>
      <c r="E250" s="8" t="s">
        <v>368</v>
      </c>
      <c r="F250" s="10">
        <v>42.6</v>
      </c>
      <c r="G250" s="30">
        <f t="shared" si="16"/>
        <v>0</v>
      </c>
      <c r="H250" s="69">
        <f t="shared" si="14"/>
        <v>0</v>
      </c>
    </row>
    <row r="251" spans="1:8" s="6" customFormat="1" ht="19.8" customHeight="1" x14ac:dyDescent="0.2">
      <c r="A251" s="3" t="s">
        <v>203</v>
      </c>
      <c r="B251" s="40" t="s">
        <v>409</v>
      </c>
      <c r="C251" s="33" t="s">
        <v>392</v>
      </c>
      <c r="D251" s="52"/>
      <c r="E251" s="8" t="s">
        <v>368</v>
      </c>
      <c r="F251" s="10">
        <v>61.69</v>
      </c>
      <c r="G251" s="30">
        <f t="shared" si="16"/>
        <v>0</v>
      </c>
      <c r="H251" s="69">
        <f t="shared" si="14"/>
        <v>0</v>
      </c>
    </row>
    <row r="252" spans="1:8" s="6" customFormat="1" ht="19.8" customHeight="1" thickBot="1" x14ac:dyDescent="0.25">
      <c r="B252" s="31"/>
      <c r="C252" s="31"/>
      <c r="D252" s="77"/>
      <c r="E252" s="26"/>
      <c r="F252" s="28"/>
      <c r="H252" s="69"/>
    </row>
    <row r="253" spans="1:8" s="6" customFormat="1" ht="19.8" customHeight="1" thickBot="1" x14ac:dyDescent="0.25">
      <c r="A253" s="85" t="s">
        <v>342</v>
      </c>
      <c r="B253" s="86"/>
      <c r="C253" s="86"/>
      <c r="D253" s="86"/>
      <c r="E253" s="86"/>
      <c r="F253" s="87"/>
      <c r="G253" s="20">
        <f>SUM(G254:G262)</f>
        <v>0</v>
      </c>
      <c r="H253" s="69"/>
    </row>
    <row r="254" spans="1:8" s="6" customFormat="1" ht="19.8" customHeight="1" x14ac:dyDescent="0.2">
      <c r="A254" s="12" t="s">
        <v>289</v>
      </c>
      <c r="B254" s="43" t="s">
        <v>394</v>
      </c>
      <c r="C254" s="33" t="s">
        <v>392</v>
      </c>
      <c r="D254" s="76"/>
      <c r="E254" s="15" t="s">
        <v>368</v>
      </c>
      <c r="F254" s="13">
        <v>3</v>
      </c>
      <c r="G254" s="34">
        <f t="shared" ref="G254:G262" si="17">+D254*F254</f>
        <v>0</v>
      </c>
      <c r="H254" s="69">
        <f t="shared" si="14"/>
        <v>0</v>
      </c>
    </row>
    <row r="255" spans="1:8" s="6" customFormat="1" ht="19.8" customHeight="1" x14ac:dyDescent="0.2">
      <c r="A255" s="3" t="s">
        <v>25</v>
      </c>
      <c r="B255" s="43" t="s">
        <v>394</v>
      </c>
      <c r="C255" s="29" t="s">
        <v>392</v>
      </c>
      <c r="D255" s="52"/>
      <c r="E255" s="8" t="s">
        <v>368</v>
      </c>
      <c r="F255" s="10">
        <v>1.95</v>
      </c>
      <c r="G255" s="30">
        <f t="shared" si="17"/>
        <v>0</v>
      </c>
      <c r="H255" s="69">
        <f t="shared" si="14"/>
        <v>0</v>
      </c>
    </row>
    <row r="256" spans="1:8" s="6" customFormat="1" ht="19.8" customHeight="1" x14ac:dyDescent="0.2">
      <c r="A256" s="3" t="s">
        <v>149</v>
      </c>
      <c r="B256" s="43" t="s">
        <v>394</v>
      </c>
      <c r="C256" s="29" t="s">
        <v>392</v>
      </c>
      <c r="D256" s="52"/>
      <c r="E256" s="8" t="s">
        <v>368</v>
      </c>
      <c r="F256" s="10">
        <v>1.73</v>
      </c>
      <c r="G256" s="30">
        <f t="shared" si="17"/>
        <v>0</v>
      </c>
      <c r="H256" s="69">
        <f t="shared" si="14"/>
        <v>0</v>
      </c>
    </row>
    <row r="257" spans="1:8" s="6" customFormat="1" ht="19.8" customHeight="1" x14ac:dyDescent="0.2">
      <c r="A257" s="3" t="s">
        <v>248</v>
      </c>
      <c r="B257" s="43" t="s">
        <v>394</v>
      </c>
      <c r="C257" s="29" t="s">
        <v>392</v>
      </c>
      <c r="D257" s="52"/>
      <c r="E257" s="8" t="s">
        <v>368</v>
      </c>
      <c r="F257" s="10">
        <v>1.95</v>
      </c>
      <c r="G257" s="30">
        <f t="shared" si="17"/>
        <v>0</v>
      </c>
      <c r="H257" s="69">
        <f t="shared" si="14"/>
        <v>0</v>
      </c>
    </row>
    <row r="258" spans="1:8" s="6" customFormat="1" ht="19.8" customHeight="1" x14ac:dyDescent="0.2">
      <c r="A258" s="3" t="s">
        <v>69</v>
      </c>
      <c r="B258" s="43" t="s">
        <v>394</v>
      </c>
      <c r="C258" s="29" t="s">
        <v>392</v>
      </c>
      <c r="D258" s="52"/>
      <c r="E258" s="8" t="s">
        <v>368</v>
      </c>
      <c r="F258" s="10">
        <v>5.24</v>
      </c>
      <c r="G258" s="30">
        <f t="shared" si="17"/>
        <v>0</v>
      </c>
      <c r="H258" s="69">
        <f t="shared" si="14"/>
        <v>0</v>
      </c>
    </row>
    <row r="259" spans="1:8" s="6" customFormat="1" ht="19.8" customHeight="1" x14ac:dyDescent="0.2">
      <c r="A259" s="3" t="s">
        <v>141</v>
      </c>
      <c r="B259" s="43" t="s">
        <v>432</v>
      </c>
      <c r="C259" s="29" t="s">
        <v>392</v>
      </c>
      <c r="D259" s="52"/>
      <c r="E259" s="8" t="s">
        <v>368</v>
      </c>
      <c r="F259" s="10">
        <v>15.45</v>
      </c>
      <c r="G259" s="30">
        <f t="shared" si="17"/>
        <v>0</v>
      </c>
      <c r="H259" s="69">
        <f t="shared" si="14"/>
        <v>0</v>
      </c>
    </row>
    <row r="260" spans="1:8" s="6" customFormat="1" ht="19.8" customHeight="1" x14ac:dyDescent="0.2">
      <c r="A260" s="3" t="s">
        <v>192</v>
      </c>
      <c r="B260" s="33" t="s">
        <v>413</v>
      </c>
      <c r="C260" s="29" t="s">
        <v>392</v>
      </c>
      <c r="D260" s="52"/>
      <c r="E260" s="8" t="s">
        <v>368</v>
      </c>
      <c r="F260" s="10">
        <v>6.3</v>
      </c>
      <c r="G260" s="30">
        <f t="shared" si="17"/>
        <v>0</v>
      </c>
      <c r="H260" s="69">
        <f t="shared" si="14"/>
        <v>0</v>
      </c>
    </row>
    <row r="261" spans="1:8" ht="19.8" customHeight="1" x14ac:dyDescent="0.2">
      <c r="A261" s="3" t="s">
        <v>299</v>
      </c>
      <c r="B261" s="43" t="s">
        <v>394</v>
      </c>
      <c r="C261" s="29" t="s">
        <v>392</v>
      </c>
      <c r="D261" s="52"/>
      <c r="E261" s="8" t="s">
        <v>368</v>
      </c>
      <c r="F261" s="10">
        <v>4.5999999999999996</v>
      </c>
      <c r="G261" s="30">
        <f t="shared" si="17"/>
        <v>0</v>
      </c>
      <c r="H261" s="69">
        <f t="shared" si="14"/>
        <v>0</v>
      </c>
    </row>
    <row r="262" spans="1:8" s="6" customFormat="1" ht="19.8" customHeight="1" x14ac:dyDescent="0.2">
      <c r="A262" s="3" t="s">
        <v>226</v>
      </c>
      <c r="B262" s="43" t="s">
        <v>394</v>
      </c>
      <c r="C262" s="29" t="s">
        <v>392</v>
      </c>
      <c r="D262" s="52"/>
      <c r="E262" s="8" t="s">
        <v>368</v>
      </c>
      <c r="F262" s="10">
        <v>3.25</v>
      </c>
      <c r="G262" s="30">
        <f t="shared" si="17"/>
        <v>0</v>
      </c>
      <c r="H262" s="69">
        <f t="shared" si="14"/>
        <v>0</v>
      </c>
    </row>
    <row r="263" spans="1:8" s="6" customFormat="1" ht="19.8" customHeight="1" thickBot="1" x14ac:dyDescent="0.25">
      <c r="B263" s="31"/>
      <c r="C263" s="31"/>
      <c r="D263" s="77"/>
      <c r="E263" s="26"/>
      <c r="F263" s="28"/>
      <c r="H263" s="69"/>
    </row>
    <row r="264" spans="1:8" s="6" customFormat="1" ht="19.8" customHeight="1" thickBot="1" x14ac:dyDescent="0.25">
      <c r="A264" s="94" t="s">
        <v>363</v>
      </c>
      <c r="B264" s="95"/>
      <c r="C264" s="95"/>
      <c r="D264" s="95"/>
      <c r="E264" s="95"/>
      <c r="F264" s="96"/>
      <c r="G264" s="20">
        <f>SUM(G265)</f>
        <v>0</v>
      </c>
      <c r="H264" s="69"/>
    </row>
    <row r="265" spans="1:8" s="6" customFormat="1" ht="19.8" customHeight="1" x14ac:dyDescent="0.2">
      <c r="A265" s="12" t="s">
        <v>253</v>
      </c>
      <c r="B265" s="43" t="s">
        <v>394</v>
      </c>
      <c r="C265" s="33"/>
      <c r="D265" s="76"/>
      <c r="E265" s="15" t="s">
        <v>368</v>
      </c>
      <c r="F265" s="13">
        <v>41.4</v>
      </c>
      <c r="G265" s="34">
        <f>+D265*F265</f>
        <v>0</v>
      </c>
      <c r="H265" s="69">
        <f t="shared" si="14"/>
        <v>0</v>
      </c>
    </row>
    <row r="266" spans="1:8" s="6" customFormat="1" ht="19.8" customHeight="1" thickBot="1" x14ac:dyDescent="0.25">
      <c r="B266" s="31"/>
      <c r="C266" s="31"/>
      <c r="D266" s="77"/>
      <c r="E266" s="26"/>
      <c r="F266" s="28"/>
      <c r="G266" s="32"/>
      <c r="H266" s="69"/>
    </row>
    <row r="267" spans="1:8" s="6" customFormat="1" ht="19.8" customHeight="1" thickBot="1" x14ac:dyDescent="0.25">
      <c r="A267" s="85" t="s">
        <v>340</v>
      </c>
      <c r="B267" s="86"/>
      <c r="C267" s="86"/>
      <c r="D267" s="86"/>
      <c r="E267" s="86"/>
      <c r="F267" s="87"/>
      <c r="G267" s="20">
        <f>SUM(G268:G289)</f>
        <v>0</v>
      </c>
      <c r="H267" s="69"/>
    </row>
    <row r="268" spans="1:8" s="6" customFormat="1" ht="19.8" customHeight="1" x14ac:dyDescent="0.2">
      <c r="A268" s="12" t="s">
        <v>210</v>
      </c>
      <c r="B268" s="33" t="s">
        <v>412</v>
      </c>
      <c r="C268" s="33" t="s">
        <v>392</v>
      </c>
      <c r="D268" s="76"/>
      <c r="E268" s="15" t="s">
        <v>368</v>
      </c>
      <c r="F268" s="13">
        <v>9.6</v>
      </c>
      <c r="G268" s="34">
        <f t="shared" ref="G268:G289" si="18">+D268*F268</f>
        <v>0</v>
      </c>
      <c r="H268" s="69">
        <f t="shared" si="14"/>
        <v>0</v>
      </c>
    </row>
    <row r="269" spans="1:8" s="6" customFormat="1" ht="19.8" customHeight="1" x14ac:dyDescent="0.2">
      <c r="A269" s="3" t="s">
        <v>282</v>
      </c>
      <c r="B269" s="29" t="s">
        <v>410</v>
      </c>
      <c r="C269" s="33" t="s">
        <v>392</v>
      </c>
      <c r="D269" s="52"/>
      <c r="E269" s="8" t="s">
        <v>368</v>
      </c>
      <c r="F269" s="10">
        <v>18.39</v>
      </c>
      <c r="G269" s="30">
        <f t="shared" si="18"/>
        <v>0</v>
      </c>
      <c r="H269" s="69">
        <f t="shared" si="14"/>
        <v>0</v>
      </c>
    </row>
    <row r="270" spans="1:8" s="6" customFormat="1" ht="19.8" customHeight="1" x14ac:dyDescent="0.2">
      <c r="A270" s="3" t="s">
        <v>387</v>
      </c>
      <c r="B270" s="40" t="s">
        <v>394</v>
      </c>
      <c r="C270" s="33"/>
      <c r="D270" s="52"/>
      <c r="E270" s="8" t="s">
        <v>368</v>
      </c>
      <c r="F270" s="10">
        <v>26.6</v>
      </c>
      <c r="G270" s="30">
        <f t="shared" si="18"/>
        <v>0</v>
      </c>
      <c r="H270" s="69">
        <f t="shared" si="14"/>
        <v>0</v>
      </c>
    </row>
    <row r="271" spans="1:8" s="6" customFormat="1" ht="19.8" customHeight="1" x14ac:dyDescent="0.2">
      <c r="A271" s="3" t="s">
        <v>388</v>
      </c>
      <c r="B271" s="40" t="s">
        <v>394</v>
      </c>
      <c r="C271" s="33"/>
      <c r="D271" s="52"/>
      <c r="E271" s="8" t="s">
        <v>368</v>
      </c>
      <c r="F271" s="10">
        <v>10.4</v>
      </c>
      <c r="G271" s="30">
        <f t="shared" si="18"/>
        <v>0</v>
      </c>
      <c r="H271" s="69">
        <f t="shared" si="14"/>
        <v>0</v>
      </c>
    </row>
    <row r="272" spans="1:8" ht="19.8" customHeight="1" x14ac:dyDescent="0.2">
      <c r="A272" s="3" t="s">
        <v>133</v>
      </c>
      <c r="B272" s="29" t="s">
        <v>426</v>
      </c>
      <c r="C272" s="33" t="s">
        <v>392</v>
      </c>
      <c r="D272" s="52"/>
      <c r="E272" s="8" t="s">
        <v>368</v>
      </c>
      <c r="F272" s="10">
        <v>27.03</v>
      </c>
      <c r="G272" s="30">
        <f t="shared" si="18"/>
        <v>0</v>
      </c>
      <c r="H272" s="69">
        <f t="shared" si="14"/>
        <v>0</v>
      </c>
    </row>
    <row r="273" spans="1:8" s="6" customFormat="1" ht="19.8" customHeight="1" x14ac:dyDescent="0.2">
      <c r="A273" s="3" t="s">
        <v>11</v>
      </c>
      <c r="B273" s="29" t="s">
        <v>416</v>
      </c>
      <c r="C273" s="33" t="s">
        <v>392</v>
      </c>
      <c r="D273" s="52"/>
      <c r="E273" s="8" t="s">
        <v>368</v>
      </c>
      <c r="F273" s="10">
        <v>22.1</v>
      </c>
      <c r="G273" s="30">
        <f t="shared" si="18"/>
        <v>0</v>
      </c>
      <c r="H273" s="69">
        <f t="shared" si="14"/>
        <v>0</v>
      </c>
    </row>
    <row r="274" spans="1:8" s="6" customFormat="1" ht="19.8" customHeight="1" x14ac:dyDescent="0.2">
      <c r="A274" s="3" t="s">
        <v>10</v>
      </c>
      <c r="B274" s="29" t="s">
        <v>413</v>
      </c>
      <c r="C274" s="33" t="s">
        <v>392</v>
      </c>
      <c r="D274" s="52"/>
      <c r="E274" s="8" t="s">
        <v>368</v>
      </c>
      <c r="F274" s="10">
        <v>6.7</v>
      </c>
      <c r="G274" s="30">
        <f t="shared" si="18"/>
        <v>0</v>
      </c>
      <c r="H274" s="69">
        <f t="shared" si="14"/>
        <v>0</v>
      </c>
    </row>
    <row r="275" spans="1:8" ht="19.8" customHeight="1" x14ac:dyDescent="0.2">
      <c r="A275" s="3" t="s">
        <v>310</v>
      </c>
      <c r="B275" s="29" t="s">
        <v>414</v>
      </c>
      <c r="C275" s="33" t="s">
        <v>392</v>
      </c>
      <c r="D275" s="52"/>
      <c r="E275" s="8" t="s">
        <v>368</v>
      </c>
      <c r="F275" s="10">
        <v>20.61</v>
      </c>
      <c r="G275" s="30">
        <f t="shared" si="18"/>
        <v>0</v>
      </c>
      <c r="H275" s="69">
        <f t="shared" si="14"/>
        <v>0</v>
      </c>
    </row>
    <row r="276" spans="1:8" s="6" customFormat="1" ht="19.8" customHeight="1" x14ac:dyDescent="0.2">
      <c r="A276" s="3" t="s">
        <v>271</v>
      </c>
      <c r="B276" s="40" t="s">
        <v>441</v>
      </c>
      <c r="C276" s="33" t="s">
        <v>392</v>
      </c>
      <c r="D276" s="52"/>
      <c r="E276" s="8" t="s">
        <v>368</v>
      </c>
      <c r="F276" s="10">
        <v>28.36</v>
      </c>
      <c r="G276" s="30">
        <f t="shared" si="18"/>
        <v>0</v>
      </c>
      <c r="H276" s="69">
        <f t="shared" si="14"/>
        <v>0</v>
      </c>
    </row>
    <row r="277" spans="1:8" s="6" customFormat="1" ht="19.8" customHeight="1" x14ac:dyDescent="0.2">
      <c r="A277" s="3" t="s">
        <v>475</v>
      </c>
      <c r="B277" s="29" t="s">
        <v>415</v>
      </c>
      <c r="C277" s="33" t="s">
        <v>392</v>
      </c>
      <c r="D277" s="52"/>
      <c r="E277" s="8" t="s">
        <v>368</v>
      </c>
      <c r="F277" s="10">
        <v>8.1199999999999992</v>
      </c>
      <c r="G277" s="30">
        <f t="shared" si="18"/>
        <v>0</v>
      </c>
      <c r="H277" s="69">
        <f t="shared" si="14"/>
        <v>0</v>
      </c>
    </row>
    <row r="278" spans="1:8" s="6" customFormat="1" ht="19.8" customHeight="1" x14ac:dyDescent="0.2">
      <c r="A278" s="3" t="s">
        <v>474</v>
      </c>
      <c r="B278" s="29" t="s">
        <v>415</v>
      </c>
      <c r="C278" s="33" t="s">
        <v>392</v>
      </c>
      <c r="D278" s="52"/>
      <c r="E278" s="8" t="s">
        <v>368</v>
      </c>
      <c r="F278" s="10">
        <v>13.96</v>
      </c>
      <c r="G278" s="30">
        <f t="shared" ref="G278" si="19">+D278*F278</f>
        <v>0</v>
      </c>
      <c r="H278" s="69">
        <f t="shared" si="14"/>
        <v>0</v>
      </c>
    </row>
    <row r="279" spans="1:8" s="6" customFormat="1" ht="19.8" customHeight="1" x14ac:dyDescent="0.2">
      <c r="A279" s="3" t="s">
        <v>138</v>
      </c>
      <c r="B279" s="29" t="s">
        <v>408</v>
      </c>
      <c r="C279" s="33" t="s">
        <v>392</v>
      </c>
      <c r="D279" s="52"/>
      <c r="E279" s="8" t="s">
        <v>368</v>
      </c>
      <c r="F279" s="10">
        <v>8.57</v>
      </c>
      <c r="G279" s="30">
        <f t="shared" si="18"/>
        <v>0</v>
      </c>
      <c r="H279" s="69">
        <f t="shared" ref="H279:H342" si="20">IF(ISNUMBER(D279),1,0)</f>
        <v>0</v>
      </c>
    </row>
    <row r="280" spans="1:8" s="6" customFormat="1" ht="19.8" customHeight="1" x14ac:dyDescent="0.2">
      <c r="A280" s="3" t="s">
        <v>92</v>
      </c>
      <c r="B280" s="29" t="s">
        <v>416</v>
      </c>
      <c r="C280" s="33" t="s">
        <v>392</v>
      </c>
      <c r="D280" s="52"/>
      <c r="E280" s="8" t="s">
        <v>368</v>
      </c>
      <c r="F280" s="10">
        <v>9.5</v>
      </c>
      <c r="G280" s="30">
        <f t="shared" si="18"/>
        <v>0</v>
      </c>
      <c r="H280" s="69">
        <f t="shared" si="20"/>
        <v>0</v>
      </c>
    </row>
    <row r="281" spans="1:8" s="6" customFormat="1" ht="19.8" customHeight="1" x14ac:dyDescent="0.2">
      <c r="A281" s="3" t="s">
        <v>110</v>
      </c>
      <c r="B281" s="29" t="s">
        <v>425</v>
      </c>
      <c r="C281" s="33" t="s">
        <v>392</v>
      </c>
      <c r="D281" s="52"/>
      <c r="E281" s="8" t="s">
        <v>368</v>
      </c>
      <c r="F281" s="10">
        <v>24.81</v>
      </c>
      <c r="G281" s="30">
        <f t="shared" si="18"/>
        <v>0</v>
      </c>
      <c r="H281" s="69">
        <f t="shared" si="20"/>
        <v>0</v>
      </c>
    </row>
    <row r="282" spans="1:8" s="6" customFormat="1" ht="19.8" customHeight="1" x14ac:dyDescent="0.2">
      <c r="A282" s="3" t="s">
        <v>42</v>
      </c>
      <c r="B282" s="29" t="s">
        <v>410</v>
      </c>
      <c r="C282" s="33" t="s">
        <v>392</v>
      </c>
      <c r="D282" s="52"/>
      <c r="E282" s="8" t="s">
        <v>368</v>
      </c>
      <c r="F282" s="10">
        <v>19.13</v>
      </c>
      <c r="G282" s="30">
        <f t="shared" si="18"/>
        <v>0</v>
      </c>
      <c r="H282" s="69">
        <f t="shared" si="20"/>
        <v>0</v>
      </c>
    </row>
    <row r="283" spans="1:8" s="6" customFormat="1" ht="19.8" customHeight="1" x14ac:dyDescent="0.2">
      <c r="A283" s="3" t="s">
        <v>1</v>
      </c>
      <c r="B283" s="29" t="s">
        <v>439</v>
      </c>
      <c r="C283" s="33" t="s">
        <v>392</v>
      </c>
      <c r="D283" s="52"/>
      <c r="E283" s="8" t="s">
        <v>368</v>
      </c>
      <c r="F283" s="10">
        <v>19.28</v>
      </c>
      <c r="G283" s="30">
        <f t="shared" si="18"/>
        <v>0</v>
      </c>
      <c r="H283" s="69">
        <f t="shared" si="20"/>
        <v>0</v>
      </c>
    </row>
    <row r="284" spans="1:8" s="6" customFormat="1" ht="19.8" customHeight="1" x14ac:dyDescent="0.2">
      <c r="A284" s="3" t="s">
        <v>207</v>
      </c>
      <c r="B284" s="29" t="s">
        <v>413</v>
      </c>
      <c r="C284" s="33" t="s">
        <v>392</v>
      </c>
      <c r="D284" s="52"/>
      <c r="E284" s="8" t="s">
        <v>368</v>
      </c>
      <c r="F284" s="10">
        <v>6.65</v>
      </c>
      <c r="G284" s="30">
        <f t="shared" si="18"/>
        <v>0</v>
      </c>
      <c r="H284" s="69">
        <f t="shared" si="20"/>
        <v>0</v>
      </c>
    </row>
    <row r="285" spans="1:8" s="6" customFormat="1" ht="19.8" customHeight="1" x14ac:dyDescent="0.2">
      <c r="A285" s="3" t="s">
        <v>269</v>
      </c>
      <c r="B285" s="40" t="s">
        <v>441</v>
      </c>
      <c r="C285" s="33" t="s">
        <v>392</v>
      </c>
      <c r="D285" s="52"/>
      <c r="E285" s="8" t="s">
        <v>368</v>
      </c>
      <c r="F285" s="10">
        <v>8.49</v>
      </c>
      <c r="G285" s="30">
        <f t="shared" si="18"/>
        <v>0</v>
      </c>
      <c r="H285" s="69">
        <f t="shared" si="20"/>
        <v>0</v>
      </c>
    </row>
    <row r="286" spans="1:8" s="6" customFormat="1" ht="19.8" customHeight="1" x14ac:dyDescent="0.2">
      <c r="A286" s="3" t="s">
        <v>222</v>
      </c>
      <c r="B286" s="29" t="s">
        <v>412</v>
      </c>
      <c r="C286" s="33" t="s">
        <v>392</v>
      </c>
      <c r="D286" s="52"/>
      <c r="E286" s="8" t="s">
        <v>368</v>
      </c>
      <c r="F286" s="10">
        <v>29.91</v>
      </c>
      <c r="G286" s="30">
        <f t="shared" si="18"/>
        <v>0</v>
      </c>
      <c r="H286" s="69">
        <f t="shared" si="20"/>
        <v>0</v>
      </c>
    </row>
    <row r="287" spans="1:8" s="6" customFormat="1" ht="19.8" customHeight="1" x14ac:dyDescent="0.2">
      <c r="A287" s="3" t="s">
        <v>59</v>
      </c>
      <c r="B287" s="29" t="s">
        <v>408</v>
      </c>
      <c r="C287" s="33" t="s">
        <v>392</v>
      </c>
      <c r="D287" s="52"/>
      <c r="E287" s="8" t="s">
        <v>368</v>
      </c>
      <c r="F287" s="10">
        <v>21.2</v>
      </c>
      <c r="G287" s="30">
        <f t="shared" si="18"/>
        <v>0</v>
      </c>
      <c r="H287" s="69">
        <f t="shared" si="20"/>
        <v>0</v>
      </c>
    </row>
    <row r="288" spans="1:8" s="6" customFormat="1" ht="19.8" customHeight="1" x14ac:dyDescent="0.2">
      <c r="A288" s="3" t="s">
        <v>145</v>
      </c>
      <c r="B288" s="40" t="s">
        <v>417</v>
      </c>
      <c r="C288" s="33" t="s">
        <v>392</v>
      </c>
      <c r="D288" s="52"/>
      <c r="E288" s="8" t="s">
        <v>368</v>
      </c>
      <c r="F288" s="10">
        <v>11.2</v>
      </c>
      <c r="G288" s="30">
        <f t="shared" si="18"/>
        <v>0</v>
      </c>
      <c r="H288" s="69">
        <f t="shared" si="20"/>
        <v>0</v>
      </c>
    </row>
    <row r="289" spans="1:8" s="6" customFormat="1" ht="19.8" customHeight="1" x14ac:dyDescent="0.2">
      <c r="A289" s="3" t="s">
        <v>209</v>
      </c>
      <c r="B289" s="29" t="s">
        <v>412</v>
      </c>
      <c r="C289" s="33" t="s">
        <v>392</v>
      </c>
      <c r="D289" s="52"/>
      <c r="E289" s="8" t="s">
        <v>368</v>
      </c>
      <c r="F289" s="10">
        <v>5.75</v>
      </c>
      <c r="G289" s="30">
        <f t="shared" si="18"/>
        <v>0</v>
      </c>
      <c r="H289" s="69">
        <f t="shared" si="20"/>
        <v>0</v>
      </c>
    </row>
    <row r="290" spans="1:8" s="6" customFormat="1" ht="19.8" customHeight="1" thickBot="1" x14ac:dyDescent="0.25">
      <c r="B290" s="31"/>
      <c r="C290" s="31"/>
      <c r="D290" s="77"/>
      <c r="E290" s="26"/>
      <c r="F290" s="28"/>
      <c r="H290" s="69"/>
    </row>
    <row r="291" spans="1:8" s="6" customFormat="1" ht="19.8" customHeight="1" thickBot="1" x14ac:dyDescent="0.25">
      <c r="A291" s="85" t="s">
        <v>494</v>
      </c>
      <c r="B291" s="86"/>
      <c r="C291" s="86"/>
      <c r="D291" s="86"/>
      <c r="E291" s="86"/>
      <c r="F291" s="87"/>
      <c r="G291" s="20">
        <f>SUM(G293:G297,G299:G302)</f>
        <v>0</v>
      </c>
      <c r="H291" s="69"/>
    </row>
    <row r="292" spans="1:8" s="6" customFormat="1" ht="19.8" customHeight="1" x14ac:dyDescent="0.2">
      <c r="A292" s="58" t="s">
        <v>338</v>
      </c>
      <c r="B292" s="31"/>
      <c r="C292" s="31"/>
      <c r="D292" s="77"/>
      <c r="E292" s="50"/>
      <c r="F292" s="28"/>
      <c r="G292" s="32"/>
      <c r="H292" s="69"/>
    </row>
    <row r="293" spans="1:8" s="6" customFormat="1" ht="19.8" customHeight="1" x14ac:dyDescent="0.2">
      <c r="A293" s="3" t="s">
        <v>35</v>
      </c>
      <c r="B293" s="40" t="s">
        <v>394</v>
      </c>
      <c r="C293" s="29" t="s">
        <v>392</v>
      </c>
      <c r="D293" s="52"/>
      <c r="E293" s="8" t="s">
        <v>368</v>
      </c>
      <c r="F293" s="10">
        <v>6.3</v>
      </c>
      <c r="G293" s="30">
        <f>+D293*F293</f>
        <v>0</v>
      </c>
      <c r="H293" s="69">
        <f t="shared" si="20"/>
        <v>0</v>
      </c>
    </row>
    <row r="294" spans="1:8" s="6" customFormat="1" ht="19.8" customHeight="1" x14ac:dyDescent="0.2">
      <c r="A294" s="3" t="s">
        <v>268</v>
      </c>
      <c r="B294" s="40" t="s">
        <v>394</v>
      </c>
      <c r="C294" s="29" t="s">
        <v>392</v>
      </c>
      <c r="D294" s="52"/>
      <c r="E294" s="8" t="s">
        <v>368</v>
      </c>
      <c r="F294" s="10">
        <v>5.32</v>
      </c>
      <c r="G294" s="30">
        <f>+D294*F294</f>
        <v>0</v>
      </c>
      <c r="H294" s="69">
        <f t="shared" si="20"/>
        <v>0</v>
      </c>
    </row>
    <row r="295" spans="1:8" s="6" customFormat="1" ht="19.8" customHeight="1" x14ac:dyDescent="0.2">
      <c r="A295" s="3" t="s">
        <v>386</v>
      </c>
      <c r="B295" s="29" t="s">
        <v>408</v>
      </c>
      <c r="C295" s="29" t="s">
        <v>392</v>
      </c>
      <c r="D295" s="52"/>
      <c r="E295" s="8" t="s">
        <v>368</v>
      </c>
      <c r="F295" s="10">
        <v>7.9</v>
      </c>
      <c r="G295" s="30">
        <f>+D295*F295</f>
        <v>0</v>
      </c>
      <c r="H295" s="69">
        <f t="shared" si="20"/>
        <v>0</v>
      </c>
    </row>
    <row r="296" spans="1:8" s="6" customFormat="1" ht="19.8" customHeight="1" x14ac:dyDescent="0.2">
      <c r="A296" s="3" t="s">
        <v>385</v>
      </c>
      <c r="B296" s="29" t="s">
        <v>407</v>
      </c>
      <c r="C296" s="29" t="s">
        <v>392</v>
      </c>
      <c r="D296" s="52"/>
      <c r="E296" s="8" t="s">
        <v>368</v>
      </c>
      <c r="F296" s="10">
        <v>14.2</v>
      </c>
      <c r="G296" s="30">
        <f>+D296*F296</f>
        <v>0</v>
      </c>
      <c r="H296" s="69">
        <f t="shared" si="20"/>
        <v>0</v>
      </c>
    </row>
    <row r="297" spans="1:8" s="6" customFormat="1" ht="19.8" customHeight="1" x14ac:dyDescent="0.2">
      <c r="A297" s="3" t="s">
        <v>148</v>
      </c>
      <c r="B297" s="40" t="s">
        <v>394</v>
      </c>
      <c r="C297" s="29" t="s">
        <v>392</v>
      </c>
      <c r="D297" s="52"/>
      <c r="E297" s="8" t="s">
        <v>368</v>
      </c>
      <c r="F297" s="10">
        <v>24</v>
      </c>
      <c r="G297" s="30">
        <f>+D297*F297</f>
        <v>0</v>
      </c>
      <c r="H297" s="69">
        <f t="shared" si="20"/>
        <v>0</v>
      </c>
    </row>
    <row r="298" spans="1:8" s="6" customFormat="1" ht="19.8" customHeight="1" x14ac:dyDescent="0.2">
      <c r="A298" s="58" t="s">
        <v>339</v>
      </c>
      <c r="B298" s="31"/>
      <c r="C298" s="31"/>
      <c r="D298" s="77"/>
      <c r="E298" s="50"/>
      <c r="F298" s="28"/>
      <c r="G298" s="32"/>
      <c r="H298" s="69"/>
    </row>
    <row r="299" spans="1:8" ht="19.8" customHeight="1" x14ac:dyDescent="0.2">
      <c r="A299" s="3" t="s">
        <v>184</v>
      </c>
      <c r="B299" s="29" t="s">
        <v>410</v>
      </c>
      <c r="C299" s="29" t="s">
        <v>392</v>
      </c>
      <c r="D299" s="52"/>
      <c r="E299" s="8" t="s">
        <v>368</v>
      </c>
      <c r="F299" s="10">
        <v>6.8</v>
      </c>
      <c r="G299" s="30">
        <f>+D299*F299</f>
        <v>0</v>
      </c>
      <c r="H299" s="69">
        <f t="shared" si="20"/>
        <v>0</v>
      </c>
    </row>
    <row r="300" spans="1:8" ht="19.8" customHeight="1" x14ac:dyDescent="0.2">
      <c r="A300" s="3" t="s">
        <v>160</v>
      </c>
      <c r="B300" s="40" t="s">
        <v>394</v>
      </c>
      <c r="C300" s="29" t="s">
        <v>392</v>
      </c>
      <c r="D300" s="52"/>
      <c r="E300" s="8" t="s">
        <v>368</v>
      </c>
      <c r="F300" s="10">
        <v>4.1399999999999997</v>
      </c>
      <c r="G300" s="30">
        <f>+D300*F300</f>
        <v>0</v>
      </c>
      <c r="H300" s="69">
        <f t="shared" si="20"/>
        <v>0</v>
      </c>
    </row>
    <row r="301" spans="1:8" s="6" customFormat="1" ht="19.8" customHeight="1" x14ac:dyDescent="0.2">
      <c r="A301" s="3" t="s">
        <v>12</v>
      </c>
      <c r="B301" s="40" t="s">
        <v>394</v>
      </c>
      <c r="C301" s="29" t="s">
        <v>392</v>
      </c>
      <c r="D301" s="52"/>
      <c r="E301" s="8" t="s">
        <v>368</v>
      </c>
      <c r="F301" s="10">
        <v>9.5</v>
      </c>
      <c r="G301" s="30">
        <f>+D301*F301</f>
        <v>0</v>
      </c>
      <c r="H301" s="69">
        <f t="shared" si="20"/>
        <v>0</v>
      </c>
    </row>
    <row r="302" spans="1:8" s="6" customFormat="1" ht="19.8" customHeight="1" x14ac:dyDescent="0.2">
      <c r="A302" s="3" t="s">
        <v>112</v>
      </c>
      <c r="B302" s="40" t="s">
        <v>399</v>
      </c>
      <c r="C302" s="29" t="s">
        <v>392</v>
      </c>
      <c r="D302" s="52"/>
      <c r="E302" s="8" t="s">
        <v>368</v>
      </c>
      <c r="F302" s="10">
        <v>3.1</v>
      </c>
      <c r="G302" s="30">
        <f>+D302*F302</f>
        <v>0</v>
      </c>
      <c r="H302" s="69">
        <f t="shared" si="20"/>
        <v>0</v>
      </c>
    </row>
    <row r="303" spans="1:8" s="6" customFormat="1" ht="19.8" customHeight="1" x14ac:dyDescent="0.2">
      <c r="B303" s="31"/>
      <c r="C303" s="31"/>
      <c r="D303" s="77"/>
      <c r="E303" s="26"/>
      <c r="F303" s="28"/>
      <c r="H303" s="69"/>
    </row>
    <row r="304" spans="1:8" s="6" customFormat="1" ht="19.8" customHeight="1" thickBot="1" x14ac:dyDescent="0.25">
      <c r="B304" s="31"/>
      <c r="C304" s="31"/>
      <c r="D304" s="77"/>
      <c r="E304" s="26"/>
      <c r="F304" s="28"/>
      <c r="H304" s="69"/>
    </row>
    <row r="305" spans="1:8" s="6" customFormat="1" ht="19.8" customHeight="1" thickBot="1" x14ac:dyDescent="0.25">
      <c r="A305" s="85" t="s">
        <v>352</v>
      </c>
      <c r="B305" s="86"/>
      <c r="C305" s="86"/>
      <c r="D305" s="86"/>
      <c r="E305" s="86"/>
      <c r="F305" s="87"/>
      <c r="G305" s="20">
        <f>SUM(G306:G322)</f>
        <v>0</v>
      </c>
      <c r="H305" s="69"/>
    </row>
    <row r="306" spans="1:8" ht="19.8" customHeight="1" x14ac:dyDescent="0.2">
      <c r="A306" s="12" t="s">
        <v>214</v>
      </c>
      <c r="B306" s="43" t="s">
        <v>422</v>
      </c>
      <c r="C306" s="33" t="s">
        <v>392</v>
      </c>
      <c r="D306" s="76"/>
      <c r="E306" s="15" t="s">
        <v>368</v>
      </c>
      <c r="F306" s="13">
        <v>1.9</v>
      </c>
      <c r="G306" s="34">
        <f t="shared" ref="G306:G322" si="21">+D306*F306</f>
        <v>0</v>
      </c>
      <c r="H306" s="69">
        <f t="shared" si="20"/>
        <v>0</v>
      </c>
    </row>
    <row r="307" spans="1:8" s="6" customFormat="1" ht="19.8" customHeight="1" x14ac:dyDescent="0.2">
      <c r="A307" s="3" t="s">
        <v>187</v>
      </c>
      <c r="B307" s="40" t="s">
        <v>422</v>
      </c>
      <c r="C307" s="33" t="s">
        <v>392</v>
      </c>
      <c r="D307" s="52"/>
      <c r="E307" s="8" t="s">
        <v>368</v>
      </c>
      <c r="F307" s="10">
        <v>2.84</v>
      </c>
      <c r="G307" s="30">
        <f t="shared" si="21"/>
        <v>0</v>
      </c>
      <c r="H307" s="69">
        <f t="shared" si="20"/>
        <v>0</v>
      </c>
    </row>
    <row r="308" spans="1:8" s="6" customFormat="1" ht="19.8" customHeight="1" x14ac:dyDescent="0.2">
      <c r="A308" s="3" t="s">
        <v>119</v>
      </c>
      <c r="B308" s="40" t="s">
        <v>422</v>
      </c>
      <c r="C308" s="33" t="s">
        <v>392</v>
      </c>
      <c r="D308" s="52"/>
      <c r="E308" s="8" t="s">
        <v>368</v>
      </c>
      <c r="F308" s="10">
        <v>16.8</v>
      </c>
      <c r="G308" s="30">
        <f t="shared" si="21"/>
        <v>0</v>
      </c>
      <c r="H308" s="69">
        <f t="shared" si="20"/>
        <v>0</v>
      </c>
    </row>
    <row r="309" spans="1:8" s="6" customFormat="1" ht="19.8" customHeight="1" x14ac:dyDescent="0.2">
      <c r="A309" s="3" t="s">
        <v>280</v>
      </c>
      <c r="B309" s="40" t="s">
        <v>423</v>
      </c>
      <c r="C309" s="33" t="s">
        <v>392</v>
      </c>
      <c r="D309" s="52"/>
      <c r="E309" s="8" t="s">
        <v>368</v>
      </c>
      <c r="F309" s="10">
        <v>18.68</v>
      </c>
      <c r="G309" s="30">
        <f t="shared" si="21"/>
        <v>0</v>
      </c>
      <c r="H309" s="69">
        <f t="shared" si="20"/>
        <v>0</v>
      </c>
    </row>
    <row r="310" spans="1:8" s="6" customFormat="1" ht="19.8" customHeight="1" x14ac:dyDescent="0.2">
      <c r="A310" s="3" t="s">
        <v>21</v>
      </c>
      <c r="B310" s="40" t="s">
        <v>440</v>
      </c>
      <c r="C310" s="33" t="s">
        <v>392</v>
      </c>
      <c r="D310" s="52"/>
      <c r="E310" s="8" t="s">
        <v>368</v>
      </c>
      <c r="F310" s="10">
        <v>4.72</v>
      </c>
      <c r="G310" s="30">
        <f t="shared" si="21"/>
        <v>0</v>
      </c>
      <c r="H310" s="69">
        <f t="shared" si="20"/>
        <v>0</v>
      </c>
    </row>
    <row r="311" spans="1:8" s="6" customFormat="1" ht="19.8" customHeight="1" x14ac:dyDescent="0.2">
      <c r="A311" s="3" t="s">
        <v>353</v>
      </c>
      <c r="B311" s="29" t="s">
        <v>424</v>
      </c>
      <c r="C311" s="33" t="s">
        <v>392</v>
      </c>
      <c r="D311" s="52"/>
      <c r="E311" s="8" t="s">
        <v>368</v>
      </c>
      <c r="F311" s="10">
        <v>5.75</v>
      </c>
      <c r="G311" s="30">
        <f t="shared" si="21"/>
        <v>0</v>
      </c>
      <c r="H311" s="69">
        <f t="shared" si="20"/>
        <v>0</v>
      </c>
    </row>
    <row r="312" spans="1:8" s="6" customFormat="1" ht="19.8" customHeight="1" x14ac:dyDescent="0.2">
      <c r="A312" s="3" t="s">
        <v>83</v>
      </c>
      <c r="B312" s="40" t="s">
        <v>422</v>
      </c>
      <c r="C312" s="33" t="s">
        <v>392</v>
      </c>
      <c r="D312" s="52"/>
      <c r="E312" s="8" t="s">
        <v>368</v>
      </c>
      <c r="F312" s="10">
        <v>8.5500000000000007</v>
      </c>
      <c r="G312" s="30">
        <f t="shared" si="21"/>
        <v>0</v>
      </c>
      <c r="H312" s="69">
        <f t="shared" si="20"/>
        <v>0</v>
      </c>
    </row>
    <row r="313" spans="1:8" ht="19.8" customHeight="1" x14ac:dyDescent="0.2">
      <c r="A313" s="3" t="s">
        <v>287</v>
      </c>
      <c r="B313" s="40" t="s">
        <v>422</v>
      </c>
      <c r="C313" s="33" t="s">
        <v>392</v>
      </c>
      <c r="D313" s="52"/>
      <c r="E313" s="8" t="s">
        <v>368</v>
      </c>
      <c r="F313" s="10">
        <v>12.99</v>
      </c>
      <c r="G313" s="30">
        <f t="shared" si="21"/>
        <v>0</v>
      </c>
      <c r="H313" s="69">
        <f t="shared" si="20"/>
        <v>0</v>
      </c>
    </row>
    <row r="314" spans="1:8" s="6" customFormat="1" ht="19.8" customHeight="1" x14ac:dyDescent="0.2">
      <c r="A314" s="3" t="s">
        <v>88</v>
      </c>
      <c r="B314" s="40" t="s">
        <v>422</v>
      </c>
      <c r="C314" s="33" t="s">
        <v>392</v>
      </c>
      <c r="D314" s="52"/>
      <c r="E314" s="8" t="s">
        <v>368</v>
      </c>
      <c r="F314" s="10">
        <v>10.210000000000001</v>
      </c>
      <c r="G314" s="30">
        <f t="shared" si="21"/>
        <v>0</v>
      </c>
      <c r="H314" s="69">
        <f t="shared" si="20"/>
        <v>0</v>
      </c>
    </row>
    <row r="315" spans="1:8" s="6" customFormat="1" ht="19.8" customHeight="1" x14ac:dyDescent="0.2">
      <c r="A315" s="3" t="s">
        <v>136</v>
      </c>
      <c r="B315" s="40" t="s">
        <v>395</v>
      </c>
      <c r="C315" s="33" t="s">
        <v>392</v>
      </c>
      <c r="D315" s="52"/>
      <c r="E315" s="8" t="s">
        <v>368</v>
      </c>
      <c r="F315" s="10">
        <v>7.36</v>
      </c>
      <c r="G315" s="30">
        <f t="shared" si="21"/>
        <v>0</v>
      </c>
      <c r="H315" s="69">
        <f t="shared" si="20"/>
        <v>0</v>
      </c>
    </row>
    <row r="316" spans="1:8" s="6" customFormat="1" ht="19.8" customHeight="1" x14ac:dyDescent="0.2">
      <c r="A316" s="3" t="s">
        <v>216</v>
      </c>
      <c r="B316" s="40" t="s">
        <v>395</v>
      </c>
      <c r="C316" s="33" t="s">
        <v>392</v>
      </c>
      <c r="D316" s="52"/>
      <c r="E316" s="8" t="s">
        <v>368</v>
      </c>
      <c r="F316" s="10">
        <v>5.98</v>
      </c>
      <c r="G316" s="30">
        <f t="shared" si="21"/>
        <v>0</v>
      </c>
      <c r="H316" s="69">
        <f t="shared" si="20"/>
        <v>0</v>
      </c>
    </row>
    <row r="317" spans="1:8" s="6" customFormat="1" ht="19.8" customHeight="1" x14ac:dyDescent="0.2">
      <c r="A317" s="3" t="s">
        <v>150</v>
      </c>
      <c r="B317" s="40" t="s">
        <v>422</v>
      </c>
      <c r="C317" s="33" t="s">
        <v>392</v>
      </c>
      <c r="D317" s="52"/>
      <c r="E317" s="8" t="s">
        <v>368</v>
      </c>
      <c r="F317" s="10">
        <v>3.04</v>
      </c>
      <c r="G317" s="30">
        <f t="shared" si="21"/>
        <v>0</v>
      </c>
      <c r="H317" s="69">
        <f t="shared" si="20"/>
        <v>0</v>
      </c>
    </row>
    <row r="318" spans="1:8" s="6" customFormat="1" ht="19.8" customHeight="1" x14ac:dyDescent="0.2">
      <c r="A318" s="3" t="s">
        <v>73</v>
      </c>
      <c r="B318" s="40" t="s">
        <v>422</v>
      </c>
      <c r="C318" s="33" t="s">
        <v>392</v>
      </c>
      <c r="D318" s="52"/>
      <c r="E318" s="8" t="s">
        <v>368</v>
      </c>
      <c r="F318" s="10">
        <v>5.35</v>
      </c>
      <c r="G318" s="30">
        <f t="shared" si="21"/>
        <v>0</v>
      </c>
      <c r="H318" s="69">
        <f t="shared" si="20"/>
        <v>0</v>
      </c>
    </row>
    <row r="319" spans="1:8" s="6" customFormat="1" ht="19.8" customHeight="1" x14ac:dyDescent="0.2">
      <c r="A319" s="3" t="s">
        <v>139</v>
      </c>
      <c r="B319" s="40" t="s">
        <v>422</v>
      </c>
      <c r="C319" s="33" t="s">
        <v>392</v>
      </c>
      <c r="D319" s="52"/>
      <c r="E319" s="8" t="s">
        <v>368</v>
      </c>
      <c r="F319" s="10">
        <v>3.79</v>
      </c>
      <c r="G319" s="30">
        <f t="shared" si="21"/>
        <v>0</v>
      </c>
      <c r="H319" s="69">
        <f t="shared" si="20"/>
        <v>0</v>
      </c>
    </row>
    <row r="320" spans="1:8" s="6" customFormat="1" ht="19.8" customHeight="1" x14ac:dyDescent="0.2">
      <c r="A320" s="3" t="s">
        <v>97</v>
      </c>
      <c r="B320" s="40" t="s">
        <v>422</v>
      </c>
      <c r="C320" s="33" t="s">
        <v>392</v>
      </c>
      <c r="D320" s="52"/>
      <c r="E320" s="8" t="s">
        <v>368</v>
      </c>
      <c r="F320" s="10">
        <v>2.5299999999999998</v>
      </c>
      <c r="G320" s="30">
        <f t="shared" si="21"/>
        <v>0</v>
      </c>
      <c r="H320" s="69">
        <f t="shared" si="20"/>
        <v>0</v>
      </c>
    </row>
    <row r="321" spans="1:8" s="6" customFormat="1" ht="19.8" customHeight="1" x14ac:dyDescent="0.2">
      <c r="A321" s="3" t="s">
        <v>124</v>
      </c>
      <c r="B321" s="40" t="s">
        <v>395</v>
      </c>
      <c r="C321" s="33" t="s">
        <v>392</v>
      </c>
      <c r="D321" s="52"/>
      <c r="E321" s="8" t="s">
        <v>368</v>
      </c>
      <c r="F321" s="10">
        <v>9.59</v>
      </c>
      <c r="G321" s="30">
        <f t="shared" si="21"/>
        <v>0</v>
      </c>
      <c r="H321" s="69">
        <f t="shared" si="20"/>
        <v>0</v>
      </c>
    </row>
    <row r="322" spans="1:8" s="6" customFormat="1" ht="19.8" customHeight="1" x14ac:dyDescent="0.2">
      <c r="A322" s="3" t="s">
        <v>153</v>
      </c>
      <c r="B322" s="40" t="s">
        <v>422</v>
      </c>
      <c r="C322" s="33" t="s">
        <v>392</v>
      </c>
      <c r="D322" s="52"/>
      <c r="E322" s="8" t="s">
        <v>368</v>
      </c>
      <c r="F322" s="10">
        <v>7.34</v>
      </c>
      <c r="G322" s="30">
        <f t="shared" si="21"/>
        <v>0</v>
      </c>
      <c r="H322" s="69">
        <f t="shared" si="20"/>
        <v>0</v>
      </c>
    </row>
    <row r="323" spans="1:8" s="6" customFormat="1" ht="19.8" customHeight="1" thickBot="1" x14ac:dyDescent="0.25">
      <c r="B323" s="31"/>
      <c r="C323" s="31"/>
      <c r="D323" s="77"/>
      <c r="E323" s="26"/>
      <c r="F323" s="28"/>
      <c r="H323" s="69"/>
    </row>
    <row r="324" spans="1:8" s="6" customFormat="1" ht="19.8" customHeight="1" thickBot="1" x14ac:dyDescent="0.25">
      <c r="A324" s="94" t="s">
        <v>358</v>
      </c>
      <c r="B324" s="95"/>
      <c r="C324" s="95"/>
      <c r="D324" s="95"/>
      <c r="E324" s="95"/>
      <c r="F324" s="96"/>
      <c r="G324" s="20">
        <f>SUM(G326:G328,G330:G332)</f>
        <v>0</v>
      </c>
      <c r="H324" s="69"/>
    </row>
    <row r="325" spans="1:8" s="6" customFormat="1" ht="19.8" customHeight="1" x14ac:dyDescent="0.2">
      <c r="A325" s="59" t="s">
        <v>26</v>
      </c>
      <c r="B325" s="31"/>
      <c r="C325" s="31"/>
      <c r="D325" s="70"/>
      <c r="E325" s="26"/>
      <c r="F325" s="28"/>
      <c r="H325" s="69"/>
    </row>
    <row r="326" spans="1:8" s="6" customFormat="1" ht="19.8" customHeight="1" x14ac:dyDescent="0.2">
      <c r="A326" s="5" t="s">
        <v>359</v>
      </c>
      <c r="B326" s="40" t="s">
        <v>394</v>
      </c>
      <c r="C326" s="29" t="s">
        <v>392</v>
      </c>
      <c r="D326" s="52"/>
      <c r="E326" s="8" t="s">
        <v>367</v>
      </c>
      <c r="F326" s="10">
        <v>6.3</v>
      </c>
      <c r="G326" s="30">
        <f>+D326*F326</f>
        <v>0</v>
      </c>
      <c r="H326" s="69">
        <f t="shared" si="20"/>
        <v>0</v>
      </c>
    </row>
    <row r="327" spans="1:8" s="6" customFormat="1" ht="19.8" customHeight="1" x14ac:dyDescent="0.2">
      <c r="A327" s="5" t="s">
        <v>361</v>
      </c>
      <c r="B327" s="40" t="s">
        <v>394</v>
      </c>
      <c r="C327" s="29" t="s">
        <v>392</v>
      </c>
      <c r="D327" s="52"/>
      <c r="E327" s="8" t="s">
        <v>367</v>
      </c>
      <c r="F327" s="10">
        <v>6.3</v>
      </c>
      <c r="G327" s="30">
        <f>+D327*F327</f>
        <v>0</v>
      </c>
      <c r="H327" s="69">
        <f t="shared" si="20"/>
        <v>0</v>
      </c>
    </row>
    <row r="328" spans="1:8" s="6" customFormat="1" ht="19.8" customHeight="1" x14ac:dyDescent="0.2">
      <c r="A328" s="5" t="s">
        <v>362</v>
      </c>
      <c r="B328" s="40" t="s">
        <v>394</v>
      </c>
      <c r="C328" s="29" t="s">
        <v>392</v>
      </c>
      <c r="D328" s="52"/>
      <c r="E328" s="8" t="s">
        <v>367</v>
      </c>
      <c r="F328" s="10">
        <v>6.3</v>
      </c>
      <c r="G328" s="30">
        <f>+D328*F328</f>
        <v>0</v>
      </c>
      <c r="H328" s="69">
        <f t="shared" si="20"/>
        <v>0</v>
      </c>
    </row>
    <row r="329" spans="1:8" s="6" customFormat="1" ht="19.8" customHeight="1" x14ac:dyDescent="0.2">
      <c r="A329" s="59" t="s">
        <v>254</v>
      </c>
      <c r="B329" s="31"/>
      <c r="C329" s="31"/>
      <c r="D329" s="70"/>
      <c r="E329" s="26"/>
      <c r="F329" s="28"/>
      <c r="H329" s="69"/>
    </row>
    <row r="330" spans="1:8" s="6" customFormat="1" ht="19.8" customHeight="1" x14ac:dyDescent="0.2">
      <c r="A330" s="3" t="s">
        <v>359</v>
      </c>
      <c r="B330" s="40" t="s">
        <v>394</v>
      </c>
      <c r="C330" s="29" t="s">
        <v>392</v>
      </c>
      <c r="D330" s="52"/>
      <c r="E330" s="8" t="s">
        <v>367</v>
      </c>
      <c r="F330" s="10">
        <v>11.4</v>
      </c>
      <c r="G330" s="30">
        <f>+D330*F330</f>
        <v>0</v>
      </c>
      <c r="H330" s="69">
        <f t="shared" si="20"/>
        <v>0</v>
      </c>
    </row>
    <row r="331" spans="1:8" s="6" customFormat="1" ht="19.8" customHeight="1" x14ac:dyDescent="0.2">
      <c r="A331" s="3" t="s">
        <v>360</v>
      </c>
      <c r="B331" s="40" t="s">
        <v>394</v>
      </c>
      <c r="C331" s="29" t="s">
        <v>392</v>
      </c>
      <c r="D331" s="52"/>
      <c r="E331" s="8" t="s">
        <v>367</v>
      </c>
      <c r="F331" s="10">
        <v>11.4</v>
      </c>
      <c r="G331" s="30">
        <f>+D331*F331</f>
        <v>0</v>
      </c>
      <c r="H331" s="69">
        <f t="shared" si="20"/>
        <v>0</v>
      </c>
    </row>
    <row r="332" spans="1:8" s="6" customFormat="1" ht="19.8" customHeight="1" x14ac:dyDescent="0.2">
      <c r="A332" s="3" t="s">
        <v>362</v>
      </c>
      <c r="B332" s="40" t="s">
        <v>394</v>
      </c>
      <c r="C332" s="29" t="s">
        <v>392</v>
      </c>
      <c r="D332" s="52"/>
      <c r="E332" s="8" t="s">
        <v>367</v>
      </c>
      <c r="F332" s="10">
        <v>11.4</v>
      </c>
      <c r="G332" s="30">
        <f>+D332*F332</f>
        <v>0</v>
      </c>
      <c r="H332" s="69">
        <f t="shared" si="20"/>
        <v>0</v>
      </c>
    </row>
    <row r="333" spans="1:8" s="6" customFormat="1" ht="19.8" customHeight="1" thickBot="1" x14ac:dyDescent="0.25">
      <c r="B333" s="31"/>
      <c r="C333" s="31"/>
      <c r="D333" s="77"/>
      <c r="E333" s="27"/>
      <c r="F333" s="28"/>
      <c r="G333" s="32"/>
      <c r="H333" s="69"/>
    </row>
    <row r="334" spans="1:8" ht="19.8" customHeight="1" thickBot="1" x14ac:dyDescent="0.25">
      <c r="A334" s="85" t="s">
        <v>329</v>
      </c>
      <c r="B334" s="86"/>
      <c r="C334" s="86"/>
      <c r="D334" s="86"/>
      <c r="E334" s="86"/>
      <c r="F334" s="87"/>
      <c r="G334" s="20">
        <f>SUM(G335:G342)</f>
        <v>0</v>
      </c>
      <c r="H334" s="69"/>
    </row>
    <row r="335" spans="1:8" ht="19.8" customHeight="1" x14ac:dyDescent="0.2">
      <c r="A335" s="12" t="s">
        <v>284</v>
      </c>
      <c r="B335" s="43" t="s">
        <v>429</v>
      </c>
      <c r="C335" s="33" t="s">
        <v>392</v>
      </c>
      <c r="D335" s="76"/>
      <c r="E335" s="15" t="s">
        <v>368</v>
      </c>
      <c r="F335" s="13">
        <v>6.59</v>
      </c>
      <c r="G335" s="34">
        <f t="shared" ref="G335:G342" si="22">+D335*F335</f>
        <v>0</v>
      </c>
      <c r="H335" s="69">
        <f t="shared" si="20"/>
        <v>0</v>
      </c>
    </row>
    <row r="336" spans="1:8" s="6" customFormat="1" ht="19.8" customHeight="1" x14ac:dyDescent="0.2">
      <c r="A336" s="3" t="s">
        <v>115</v>
      </c>
      <c r="B336" s="40" t="s">
        <v>406</v>
      </c>
      <c r="C336" s="29" t="s">
        <v>392</v>
      </c>
      <c r="D336" s="52"/>
      <c r="E336" s="8" t="s">
        <v>368</v>
      </c>
      <c r="F336" s="10">
        <v>7.75</v>
      </c>
      <c r="G336" s="30">
        <f t="shared" si="22"/>
        <v>0</v>
      </c>
      <c r="H336" s="69">
        <f t="shared" si="20"/>
        <v>0</v>
      </c>
    </row>
    <row r="337" spans="1:8" s="6" customFormat="1" ht="19.8" customHeight="1" x14ac:dyDescent="0.2">
      <c r="A337" s="3" t="s">
        <v>87</v>
      </c>
      <c r="B337" s="40" t="s">
        <v>406</v>
      </c>
      <c r="C337" s="29" t="s">
        <v>392</v>
      </c>
      <c r="D337" s="52"/>
      <c r="E337" s="8" t="s">
        <v>368</v>
      </c>
      <c r="F337" s="10">
        <v>11.4</v>
      </c>
      <c r="G337" s="30">
        <f t="shared" si="22"/>
        <v>0</v>
      </c>
      <c r="H337" s="69">
        <f t="shared" si="20"/>
        <v>0</v>
      </c>
    </row>
    <row r="338" spans="1:8" s="6" customFormat="1" ht="19.8" customHeight="1" x14ac:dyDescent="0.2">
      <c r="A338" s="3" t="s">
        <v>89</v>
      </c>
      <c r="B338" s="40" t="s">
        <v>406</v>
      </c>
      <c r="C338" s="29" t="s">
        <v>392</v>
      </c>
      <c r="D338" s="52"/>
      <c r="E338" s="8" t="s">
        <v>368</v>
      </c>
      <c r="F338" s="10">
        <v>9.36</v>
      </c>
      <c r="G338" s="30">
        <f t="shared" si="22"/>
        <v>0</v>
      </c>
      <c r="H338" s="69">
        <f t="shared" si="20"/>
        <v>0</v>
      </c>
    </row>
    <row r="339" spans="1:8" ht="19.8" customHeight="1" x14ac:dyDescent="0.2">
      <c r="A339" s="3" t="s">
        <v>17</v>
      </c>
      <c r="B339" s="40" t="s">
        <v>406</v>
      </c>
      <c r="C339" s="29" t="s">
        <v>392</v>
      </c>
      <c r="D339" s="52"/>
      <c r="E339" s="8" t="s">
        <v>368</v>
      </c>
      <c r="F339" s="10">
        <v>4.3</v>
      </c>
      <c r="G339" s="30">
        <f t="shared" si="22"/>
        <v>0</v>
      </c>
      <c r="H339" s="69">
        <f t="shared" si="20"/>
        <v>0</v>
      </c>
    </row>
    <row r="340" spans="1:8" s="6" customFormat="1" ht="19.8" customHeight="1" x14ac:dyDescent="0.2">
      <c r="A340" s="3" t="s">
        <v>309</v>
      </c>
      <c r="B340" s="40" t="s">
        <v>406</v>
      </c>
      <c r="C340" s="29" t="s">
        <v>392</v>
      </c>
      <c r="D340" s="52"/>
      <c r="E340" s="8" t="s">
        <v>368</v>
      </c>
      <c r="F340" s="10">
        <v>9.82</v>
      </c>
      <c r="G340" s="30">
        <f t="shared" si="22"/>
        <v>0</v>
      </c>
      <c r="H340" s="69">
        <f t="shared" si="20"/>
        <v>0</v>
      </c>
    </row>
    <row r="341" spans="1:8" s="6" customFormat="1" ht="19.8" customHeight="1" x14ac:dyDescent="0.2">
      <c r="A341" s="3" t="s">
        <v>54</v>
      </c>
      <c r="B341" s="40" t="s">
        <v>406</v>
      </c>
      <c r="C341" s="29" t="s">
        <v>392</v>
      </c>
      <c r="D341" s="52"/>
      <c r="E341" s="8" t="s">
        <v>368</v>
      </c>
      <c r="F341" s="10">
        <v>9.82</v>
      </c>
      <c r="G341" s="30">
        <f t="shared" si="22"/>
        <v>0</v>
      </c>
      <c r="H341" s="69">
        <f t="shared" si="20"/>
        <v>0</v>
      </c>
    </row>
    <row r="342" spans="1:8" s="6" customFormat="1" ht="19.8" customHeight="1" x14ac:dyDescent="0.2">
      <c r="A342" s="3" t="s">
        <v>198</v>
      </c>
      <c r="B342" s="40" t="s">
        <v>406</v>
      </c>
      <c r="C342" s="29" t="s">
        <v>392</v>
      </c>
      <c r="D342" s="52"/>
      <c r="E342" s="8" t="s">
        <v>368</v>
      </c>
      <c r="F342" s="10">
        <v>6.5</v>
      </c>
      <c r="G342" s="30">
        <f t="shared" si="22"/>
        <v>0</v>
      </c>
      <c r="H342" s="69">
        <f t="shared" si="20"/>
        <v>0</v>
      </c>
    </row>
    <row r="343" spans="1:8" s="6" customFormat="1" ht="19.8" customHeight="1" thickBot="1" x14ac:dyDescent="0.25">
      <c r="B343" s="31"/>
      <c r="C343" s="31"/>
      <c r="D343" s="77"/>
      <c r="E343" s="26"/>
      <c r="F343" s="28"/>
      <c r="H343" s="69"/>
    </row>
    <row r="344" spans="1:8" ht="19.8" customHeight="1" thickBot="1" x14ac:dyDescent="0.25">
      <c r="A344" s="85" t="s">
        <v>366</v>
      </c>
      <c r="B344" s="86"/>
      <c r="C344" s="86"/>
      <c r="D344" s="86"/>
      <c r="E344" s="86"/>
      <c r="F344" s="87"/>
      <c r="G344" s="20">
        <f>SUM(G345)</f>
        <v>0</v>
      </c>
      <c r="H344" s="69"/>
    </row>
    <row r="345" spans="1:8" s="6" customFormat="1" ht="19.8" customHeight="1" x14ac:dyDescent="0.2">
      <c r="A345" s="12" t="s">
        <v>531</v>
      </c>
      <c r="B345" s="43" t="s">
        <v>399</v>
      </c>
      <c r="C345" s="33"/>
      <c r="D345" s="76"/>
      <c r="E345" s="15" t="s">
        <v>367</v>
      </c>
      <c r="F345" s="13">
        <v>0.45</v>
      </c>
      <c r="G345" s="34">
        <f>+D345*F345</f>
        <v>0</v>
      </c>
      <c r="H345" s="69">
        <f t="shared" ref="H345:H405" si="23">IF(ISNUMBER(D345),1,0)</f>
        <v>0</v>
      </c>
    </row>
    <row r="346" spans="1:8" s="6" customFormat="1" ht="19.8" customHeight="1" thickBot="1" x14ac:dyDescent="0.25">
      <c r="B346" s="31"/>
      <c r="C346" s="31"/>
      <c r="D346" s="77"/>
      <c r="E346" s="26"/>
      <c r="F346" s="28"/>
      <c r="G346" s="32"/>
      <c r="H346" s="69"/>
    </row>
    <row r="347" spans="1:8" s="6" customFormat="1" ht="19.8" customHeight="1" thickBot="1" x14ac:dyDescent="0.25">
      <c r="A347" s="85" t="s">
        <v>384</v>
      </c>
      <c r="B347" s="86"/>
      <c r="C347" s="86"/>
      <c r="D347" s="86"/>
      <c r="E347" s="86"/>
      <c r="F347" s="87"/>
      <c r="G347" s="20">
        <f>SUM(G348:G353)</f>
        <v>0</v>
      </c>
      <c r="H347" s="69"/>
    </row>
    <row r="348" spans="1:8" s="6" customFormat="1" ht="19.8" customHeight="1" x14ac:dyDescent="0.2">
      <c r="A348" s="14" t="s">
        <v>229</v>
      </c>
      <c r="B348" s="36"/>
      <c r="C348" s="36"/>
      <c r="D348" s="80"/>
      <c r="E348" s="16" t="s">
        <v>368</v>
      </c>
      <c r="F348" s="18">
        <v>15</v>
      </c>
      <c r="G348" s="37">
        <f>+D348*F348</f>
        <v>0</v>
      </c>
      <c r="H348" s="69">
        <f t="shared" si="23"/>
        <v>0</v>
      </c>
    </row>
    <row r="349" spans="1:8" s="6" customFormat="1" ht="19.8" customHeight="1" x14ac:dyDescent="0.2">
      <c r="A349" s="11" t="s">
        <v>263</v>
      </c>
      <c r="B349" s="36"/>
      <c r="C349" s="36"/>
      <c r="D349" s="81"/>
      <c r="E349" s="17" t="s">
        <v>368</v>
      </c>
      <c r="F349" s="19">
        <v>15</v>
      </c>
      <c r="G349" s="38">
        <f t="shared" ref="G349:G353" si="24">+D349*F349</f>
        <v>0</v>
      </c>
      <c r="H349" s="69">
        <f t="shared" si="23"/>
        <v>0</v>
      </c>
    </row>
    <row r="350" spans="1:8" s="6" customFormat="1" ht="19.8" customHeight="1" x14ac:dyDescent="0.2">
      <c r="A350" s="11" t="s">
        <v>186</v>
      </c>
      <c r="B350" s="36"/>
      <c r="C350" s="36"/>
      <c r="D350" s="81"/>
      <c r="E350" s="17" t="s">
        <v>368</v>
      </c>
      <c r="F350" s="19">
        <v>18.600000000000001</v>
      </c>
      <c r="G350" s="38">
        <f t="shared" si="24"/>
        <v>0</v>
      </c>
      <c r="H350" s="69">
        <f t="shared" si="23"/>
        <v>0</v>
      </c>
    </row>
    <row r="351" spans="1:8" s="6" customFormat="1" ht="19.8" customHeight="1" x14ac:dyDescent="0.2">
      <c r="A351" s="11" t="s">
        <v>114</v>
      </c>
      <c r="B351" s="36"/>
      <c r="C351" s="36"/>
      <c r="D351" s="81"/>
      <c r="E351" s="17" t="s">
        <v>368</v>
      </c>
      <c r="F351" s="19">
        <v>15</v>
      </c>
      <c r="G351" s="38">
        <f t="shared" si="24"/>
        <v>0</v>
      </c>
      <c r="H351" s="69">
        <f t="shared" si="23"/>
        <v>0</v>
      </c>
    </row>
    <row r="352" spans="1:8" s="6" customFormat="1" ht="19.8" customHeight="1" x14ac:dyDescent="0.2">
      <c r="A352" s="11" t="s">
        <v>194</v>
      </c>
      <c r="B352" s="36"/>
      <c r="C352" s="36"/>
      <c r="D352" s="81"/>
      <c r="E352" s="17" t="s">
        <v>368</v>
      </c>
      <c r="F352" s="19">
        <v>16.600000000000001</v>
      </c>
      <c r="G352" s="38">
        <f t="shared" si="24"/>
        <v>0</v>
      </c>
      <c r="H352" s="69">
        <f t="shared" si="23"/>
        <v>0</v>
      </c>
    </row>
    <row r="353" spans="1:8" s="6" customFormat="1" ht="19.8" customHeight="1" x14ac:dyDescent="0.2">
      <c r="A353" s="11" t="s">
        <v>120</v>
      </c>
      <c r="B353" s="36"/>
      <c r="C353" s="36"/>
      <c r="D353" s="81"/>
      <c r="E353" s="17" t="s">
        <v>368</v>
      </c>
      <c r="F353" s="19">
        <v>22</v>
      </c>
      <c r="G353" s="38">
        <f t="shared" si="24"/>
        <v>0</v>
      </c>
      <c r="H353" s="69">
        <f t="shared" si="23"/>
        <v>0</v>
      </c>
    </row>
    <row r="354" spans="1:8" ht="19.8" customHeight="1" thickBot="1" x14ac:dyDescent="0.25">
      <c r="A354" s="6"/>
      <c r="B354" s="31"/>
      <c r="C354" s="31"/>
      <c r="D354" s="70"/>
      <c r="E354" s="26"/>
      <c r="F354" s="28"/>
      <c r="G354" s="6"/>
      <c r="H354" s="69"/>
    </row>
    <row r="355" spans="1:8" s="6" customFormat="1" ht="19.8" customHeight="1" thickBot="1" x14ac:dyDescent="0.25">
      <c r="A355" s="85" t="s">
        <v>462</v>
      </c>
      <c r="B355" s="86"/>
      <c r="C355" s="86"/>
      <c r="D355" s="86"/>
      <c r="E355" s="86"/>
      <c r="F355" s="87"/>
      <c r="G355" s="20">
        <f>SUM(G356:G367)</f>
        <v>0</v>
      </c>
      <c r="H355" s="69"/>
    </row>
    <row r="356" spans="1:8" s="6" customFormat="1" ht="19.8" customHeight="1" x14ac:dyDescent="0.2">
      <c r="A356" s="12" t="s">
        <v>142</v>
      </c>
      <c r="B356" s="43" t="s">
        <v>400</v>
      </c>
      <c r="C356" s="33" t="s">
        <v>392</v>
      </c>
      <c r="D356" s="76"/>
      <c r="E356" s="15" t="s">
        <v>368</v>
      </c>
      <c r="F356" s="13">
        <v>3.18</v>
      </c>
      <c r="G356" s="34">
        <f t="shared" ref="G356:G367" si="25">+D356*F356</f>
        <v>0</v>
      </c>
      <c r="H356" s="69">
        <f t="shared" si="23"/>
        <v>0</v>
      </c>
    </row>
    <row r="357" spans="1:8" ht="19.8" customHeight="1" x14ac:dyDescent="0.2">
      <c r="A357" s="3" t="s">
        <v>39</v>
      </c>
      <c r="B357" s="43" t="s">
        <v>400</v>
      </c>
      <c r="C357" s="33" t="s">
        <v>392</v>
      </c>
      <c r="D357" s="52"/>
      <c r="E357" s="8" t="s">
        <v>368</v>
      </c>
      <c r="F357" s="10">
        <v>12.5</v>
      </c>
      <c r="G357" s="30">
        <f t="shared" si="25"/>
        <v>0</v>
      </c>
      <c r="H357" s="69">
        <f t="shared" si="23"/>
        <v>0</v>
      </c>
    </row>
    <row r="358" spans="1:8" ht="19.8" customHeight="1" x14ac:dyDescent="0.2">
      <c r="A358" s="3" t="s">
        <v>117</v>
      </c>
      <c r="B358" s="43" t="s">
        <v>400</v>
      </c>
      <c r="C358" s="33" t="s">
        <v>392</v>
      </c>
      <c r="D358" s="52"/>
      <c r="E358" s="8" t="s">
        <v>368</v>
      </c>
      <c r="F358" s="10">
        <v>3.18</v>
      </c>
      <c r="G358" s="30">
        <f t="shared" si="25"/>
        <v>0</v>
      </c>
      <c r="H358" s="69">
        <f t="shared" si="23"/>
        <v>0</v>
      </c>
    </row>
    <row r="359" spans="1:8" ht="19.8" customHeight="1" x14ac:dyDescent="0.2">
      <c r="A359" s="3" t="s">
        <v>238</v>
      </c>
      <c r="B359" s="43" t="s">
        <v>400</v>
      </c>
      <c r="C359" s="33" t="s">
        <v>392</v>
      </c>
      <c r="D359" s="52"/>
      <c r="E359" s="8" t="s">
        <v>368</v>
      </c>
      <c r="F359" s="10">
        <v>3.18</v>
      </c>
      <c r="G359" s="30">
        <f t="shared" si="25"/>
        <v>0</v>
      </c>
      <c r="H359" s="69">
        <f t="shared" si="23"/>
        <v>0</v>
      </c>
    </row>
    <row r="360" spans="1:8" ht="19.8" customHeight="1" x14ac:dyDescent="0.2">
      <c r="A360" s="3" t="s">
        <v>167</v>
      </c>
      <c r="B360" s="43" t="s">
        <v>400</v>
      </c>
      <c r="C360" s="33" t="s">
        <v>392</v>
      </c>
      <c r="D360" s="52"/>
      <c r="E360" s="8" t="s">
        <v>368</v>
      </c>
      <c r="F360" s="10">
        <v>3.3</v>
      </c>
      <c r="G360" s="30">
        <f t="shared" si="25"/>
        <v>0</v>
      </c>
      <c r="H360" s="69">
        <f t="shared" si="23"/>
        <v>0</v>
      </c>
    </row>
    <row r="361" spans="1:8" ht="19.8" customHeight="1" x14ac:dyDescent="0.2">
      <c r="A361" s="3" t="s">
        <v>236</v>
      </c>
      <c r="B361" s="43" t="s">
        <v>400</v>
      </c>
      <c r="C361" s="33" t="s">
        <v>392</v>
      </c>
      <c r="D361" s="52"/>
      <c r="E361" s="8" t="s">
        <v>368</v>
      </c>
      <c r="F361" s="10">
        <v>3.3</v>
      </c>
      <c r="G361" s="30">
        <f t="shared" si="25"/>
        <v>0</v>
      </c>
      <c r="H361" s="69">
        <f t="shared" si="23"/>
        <v>0</v>
      </c>
    </row>
    <row r="362" spans="1:8" ht="19.8" customHeight="1" x14ac:dyDescent="0.2">
      <c r="A362" s="3" t="s">
        <v>132</v>
      </c>
      <c r="B362" s="43" t="s">
        <v>400</v>
      </c>
      <c r="C362" s="33" t="s">
        <v>392</v>
      </c>
      <c r="D362" s="52"/>
      <c r="E362" s="8" t="s">
        <v>368</v>
      </c>
      <c r="F362" s="10">
        <v>9.01</v>
      </c>
      <c r="G362" s="30">
        <f t="shared" si="25"/>
        <v>0</v>
      </c>
      <c r="H362" s="69">
        <f t="shared" si="23"/>
        <v>0</v>
      </c>
    </row>
    <row r="363" spans="1:8" ht="19.8" customHeight="1" x14ac:dyDescent="0.2">
      <c r="A363" s="3" t="s">
        <v>81</v>
      </c>
      <c r="B363" s="43" t="s">
        <v>400</v>
      </c>
      <c r="C363" s="33" t="s">
        <v>392</v>
      </c>
      <c r="D363" s="52"/>
      <c r="E363" s="8" t="s">
        <v>368</v>
      </c>
      <c r="F363" s="10">
        <v>3.9</v>
      </c>
      <c r="G363" s="30">
        <f t="shared" si="25"/>
        <v>0</v>
      </c>
      <c r="H363" s="69">
        <f t="shared" si="23"/>
        <v>0</v>
      </c>
    </row>
    <row r="364" spans="1:8" s="6" customFormat="1" ht="19.8" customHeight="1" x14ac:dyDescent="0.2">
      <c r="A364" s="3" t="s">
        <v>305</v>
      </c>
      <c r="B364" s="43" t="s">
        <v>400</v>
      </c>
      <c r="C364" s="33" t="s">
        <v>392</v>
      </c>
      <c r="D364" s="52"/>
      <c r="E364" s="8" t="s">
        <v>368</v>
      </c>
      <c r="F364" s="10">
        <v>3.18</v>
      </c>
      <c r="G364" s="30">
        <f t="shared" si="25"/>
        <v>0</v>
      </c>
      <c r="H364" s="69">
        <f t="shared" si="23"/>
        <v>0</v>
      </c>
    </row>
    <row r="365" spans="1:8" ht="19.8" customHeight="1" x14ac:dyDescent="0.2">
      <c r="A365" s="3" t="s">
        <v>239</v>
      </c>
      <c r="B365" s="43" t="s">
        <v>400</v>
      </c>
      <c r="C365" s="33" t="s">
        <v>392</v>
      </c>
      <c r="D365" s="52"/>
      <c r="E365" s="8" t="s">
        <v>368</v>
      </c>
      <c r="F365" s="10">
        <v>12.29</v>
      </c>
      <c r="G365" s="30">
        <f t="shared" si="25"/>
        <v>0</v>
      </c>
      <c r="H365" s="69">
        <f t="shared" si="23"/>
        <v>0</v>
      </c>
    </row>
    <row r="366" spans="1:8" s="6" customFormat="1" ht="19.8" customHeight="1" x14ac:dyDescent="0.2">
      <c r="A366" s="3" t="s">
        <v>134</v>
      </c>
      <c r="B366" s="43" t="s">
        <v>400</v>
      </c>
      <c r="C366" s="33" t="s">
        <v>392</v>
      </c>
      <c r="D366" s="52"/>
      <c r="E366" s="8" t="s">
        <v>368</v>
      </c>
      <c r="F366" s="10">
        <v>3.18</v>
      </c>
      <c r="G366" s="30">
        <f t="shared" si="25"/>
        <v>0</v>
      </c>
      <c r="H366" s="69">
        <f t="shared" si="23"/>
        <v>0</v>
      </c>
    </row>
    <row r="367" spans="1:8" s="6" customFormat="1" ht="19.8" customHeight="1" x14ac:dyDescent="0.2">
      <c r="A367" s="3" t="s">
        <v>65</v>
      </c>
      <c r="B367" s="43" t="s">
        <v>400</v>
      </c>
      <c r="C367" s="33" t="s">
        <v>392</v>
      </c>
      <c r="D367" s="52"/>
      <c r="E367" s="8" t="s">
        <v>368</v>
      </c>
      <c r="F367" s="10">
        <v>3.18</v>
      </c>
      <c r="G367" s="30">
        <f t="shared" si="25"/>
        <v>0</v>
      </c>
      <c r="H367" s="69">
        <f t="shared" si="23"/>
        <v>0</v>
      </c>
    </row>
    <row r="368" spans="1:8" s="6" customFormat="1" ht="19.8" customHeight="1" thickBot="1" x14ac:dyDescent="0.25">
      <c r="B368" s="31"/>
      <c r="C368" s="31"/>
      <c r="D368" s="77"/>
      <c r="E368" s="26"/>
      <c r="F368" s="28"/>
      <c r="H368" s="69"/>
    </row>
    <row r="369" spans="1:8" s="6" customFormat="1" ht="19.8" customHeight="1" thickBot="1" x14ac:dyDescent="0.25">
      <c r="A369" s="85" t="s">
        <v>344</v>
      </c>
      <c r="B369" s="86"/>
      <c r="C369" s="86"/>
      <c r="D369" s="86"/>
      <c r="E369" s="86"/>
      <c r="F369" s="87"/>
      <c r="G369" s="20">
        <f>SUM(G370:G373)</f>
        <v>0</v>
      </c>
      <c r="H369" s="69"/>
    </row>
    <row r="370" spans="1:8" s="6" customFormat="1" ht="19.8" customHeight="1" x14ac:dyDescent="0.2">
      <c r="A370" s="12" t="s">
        <v>94</v>
      </c>
      <c r="B370" s="33" t="s">
        <v>433</v>
      </c>
      <c r="C370" s="33" t="s">
        <v>392</v>
      </c>
      <c r="D370" s="76"/>
      <c r="E370" s="15" t="s">
        <v>368</v>
      </c>
      <c r="F370" s="13">
        <v>5.3</v>
      </c>
      <c r="G370" s="34">
        <f>+D370*F370</f>
        <v>0</v>
      </c>
      <c r="H370" s="69">
        <f t="shared" si="23"/>
        <v>0</v>
      </c>
    </row>
    <row r="371" spans="1:8" s="6" customFormat="1" ht="19.8" customHeight="1" x14ac:dyDescent="0.2">
      <c r="A371" s="3" t="s">
        <v>68</v>
      </c>
      <c r="B371" s="40" t="s">
        <v>393</v>
      </c>
      <c r="C371" s="29" t="s">
        <v>392</v>
      </c>
      <c r="D371" s="52"/>
      <c r="E371" s="8" t="s">
        <v>368</v>
      </c>
      <c r="F371" s="10">
        <v>6.06</v>
      </c>
      <c r="G371" s="30">
        <f>+D371*F371</f>
        <v>0</v>
      </c>
      <c r="H371" s="69">
        <f t="shared" si="23"/>
        <v>0</v>
      </c>
    </row>
    <row r="372" spans="1:8" s="6" customFormat="1" ht="19.8" customHeight="1" x14ac:dyDescent="0.2">
      <c r="A372" s="3" t="s">
        <v>179</v>
      </c>
      <c r="B372" s="40" t="s">
        <v>393</v>
      </c>
      <c r="C372" s="29" t="s">
        <v>392</v>
      </c>
      <c r="D372" s="52"/>
      <c r="E372" s="8" t="s">
        <v>368</v>
      </c>
      <c r="F372" s="10">
        <v>4.87</v>
      </c>
      <c r="G372" s="30">
        <f>+D372*F372</f>
        <v>0</v>
      </c>
      <c r="H372" s="69">
        <f t="shared" si="23"/>
        <v>0</v>
      </c>
    </row>
    <row r="373" spans="1:8" s="6" customFormat="1" ht="19.8" customHeight="1" x14ac:dyDescent="0.2">
      <c r="A373" s="3" t="s">
        <v>16</v>
      </c>
      <c r="B373" s="40" t="s">
        <v>393</v>
      </c>
      <c r="C373" s="29" t="s">
        <v>392</v>
      </c>
      <c r="D373" s="52"/>
      <c r="E373" s="8" t="s">
        <v>368</v>
      </c>
      <c r="F373" s="10">
        <v>5.58</v>
      </c>
      <c r="G373" s="30">
        <f>+D373*F373</f>
        <v>0</v>
      </c>
      <c r="H373" s="69">
        <f t="shared" si="23"/>
        <v>0</v>
      </c>
    </row>
    <row r="374" spans="1:8" s="6" customFormat="1" ht="19.8" customHeight="1" thickBot="1" x14ac:dyDescent="0.25">
      <c r="B374" s="31"/>
      <c r="C374" s="31"/>
      <c r="D374" s="77"/>
      <c r="E374" s="26"/>
      <c r="F374" s="28"/>
      <c r="H374" s="69"/>
    </row>
    <row r="375" spans="1:8" s="6" customFormat="1" ht="19.8" customHeight="1" thickBot="1" x14ac:dyDescent="0.25">
      <c r="A375" s="94" t="s">
        <v>341</v>
      </c>
      <c r="B375" s="95"/>
      <c r="C375" s="95"/>
      <c r="D375" s="95"/>
      <c r="E375" s="95"/>
      <c r="F375" s="96"/>
      <c r="G375" s="20">
        <f>SUM(G376:G377)</f>
        <v>0</v>
      </c>
      <c r="H375" s="69"/>
    </row>
    <row r="376" spans="1:8" s="6" customFormat="1" ht="19.8" customHeight="1" x14ac:dyDescent="0.2">
      <c r="A376" s="12" t="s">
        <v>47</v>
      </c>
      <c r="B376" s="43" t="s">
        <v>411</v>
      </c>
      <c r="C376" s="33"/>
      <c r="D376" s="76"/>
      <c r="E376" s="15" t="s">
        <v>368</v>
      </c>
      <c r="F376" s="13">
        <v>1.4</v>
      </c>
      <c r="G376" s="34">
        <f>+D376*F376</f>
        <v>0</v>
      </c>
      <c r="H376" s="69">
        <f t="shared" si="23"/>
        <v>0</v>
      </c>
    </row>
    <row r="377" spans="1:8" s="6" customFormat="1" ht="19.8" customHeight="1" x14ac:dyDescent="0.2">
      <c r="A377" s="3" t="s">
        <v>155</v>
      </c>
      <c r="B377" s="40" t="s">
        <v>411</v>
      </c>
      <c r="C377" s="29"/>
      <c r="D377" s="52"/>
      <c r="E377" s="8" t="s">
        <v>368</v>
      </c>
      <c r="F377" s="10">
        <v>1.72</v>
      </c>
      <c r="G377" s="30">
        <f>+D377*F377</f>
        <v>0</v>
      </c>
      <c r="H377" s="69">
        <f t="shared" si="23"/>
        <v>0</v>
      </c>
    </row>
    <row r="378" spans="1:8" s="6" customFormat="1" ht="19.8" customHeight="1" thickBot="1" x14ac:dyDescent="0.25">
      <c r="B378" s="31"/>
      <c r="C378" s="31"/>
      <c r="D378" s="77"/>
      <c r="E378" s="26"/>
      <c r="F378" s="28"/>
      <c r="H378" s="69"/>
    </row>
    <row r="379" spans="1:8" ht="19.8" customHeight="1" thickBot="1" x14ac:dyDescent="0.25">
      <c r="A379" s="85" t="s">
        <v>349</v>
      </c>
      <c r="B379" s="86"/>
      <c r="C379" s="86"/>
      <c r="D379" s="86"/>
      <c r="E379" s="86"/>
      <c r="F379" s="87"/>
      <c r="G379" s="20">
        <f>SUM(G381:G384,G386:G396)</f>
        <v>0</v>
      </c>
      <c r="H379" s="69"/>
    </row>
    <row r="380" spans="1:8" s="6" customFormat="1" ht="19.8" customHeight="1" x14ac:dyDescent="0.2">
      <c r="A380" s="58" t="s">
        <v>350</v>
      </c>
      <c r="B380" s="31"/>
      <c r="C380" s="31"/>
      <c r="D380" s="77"/>
      <c r="E380" s="26"/>
      <c r="F380" s="28"/>
      <c r="H380" s="69"/>
    </row>
    <row r="381" spans="1:8" s="6" customFormat="1" ht="19.8" customHeight="1" x14ac:dyDescent="0.2">
      <c r="A381" s="3" t="s">
        <v>278</v>
      </c>
      <c r="B381" s="40" t="s">
        <v>420</v>
      </c>
      <c r="C381" s="29" t="s">
        <v>392</v>
      </c>
      <c r="D381" s="52"/>
      <c r="E381" s="8" t="s">
        <v>368</v>
      </c>
      <c r="F381" s="10">
        <v>8.75</v>
      </c>
      <c r="G381" s="30">
        <f>+D381*F381</f>
        <v>0</v>
      </c>
      <c r="H381" s="69">
        <f t="shared" si="23"/>
        <v>0</v>
      </c>
    </row>
    <row r="382" spans="1:8" s="6" customFormat="1" ht="19.8" customHeight="1" x14ac:dyDescent="0.2">
      <c r="A382" s="3" t="s">
        <v>107</v>
      </c>
      <c r="B382" s="40" t="s">
        <v>420</v>
      </c>
      <c r="C382" s="29" t="s">
        <v>392</v>
      </c>
      <c r="D382" s="52"/>
      <c r="E382" s="8" t="s">
        <v>368</v>
      </c>
      <c r="F382" s="10">
        <v>8.75</v>
      </c>
      <c r="G382" s="30">
        <f>+D382*F382</f>
        <v>0</v>
      </c>
      <c r="H382" s="69">
        <f t="shared" si="23"/>
        <v>0</v>
      </c>
    </row>
    <row r="383" spans="1:8" s="6" customFormat="1" ht="19.8" customHeight="1" x14ac:dyDescent="0.2">
      <c r="A383" s="3" t="s">
        <v>6</v>
      </c>
      <c r="B383" s="40" t="s">
        <v>420</v>
      </c>
      <c r="C383" s="29" t="s">
        <v>392</v>
      </c>
      <c r="D383" s="52"/>
      <c r="E383" s="8" t="s">
        <v>368</v>
      </c>
      <c r="F383" s="10">
        <v>8.75</v>
      </c>
      <c r="G383" s="30">
        <f>+D383*F383</f>
        <v>0</v>
      </c>
      <c r="H383" s="69">
        <f t="shared" si="23"/>
        <v>0</v>
      </c>
    </row>
    <row r="384" spans="1:8" s="6" customFormat="1" ht="19.8" customHeight="1" x14ac:dyDescent="0.2">
      <c r="A384" s="3" t="s">
        <v>298</v>
      </c>
      <c r="B384" s="40" t="s">
        <v>420</v>
      </c>
      <c r="C384" s="29" t="s">
        <v>392</v>
      </c>
      <c r="D384" s="52"/>
      <c r="E384" s="8" t="s">
        <v>368</v>
      </c>
      <c r="F384" s="10">
        <v>8.75</v>
      </c>
      <c r="G384" s="30">
        <f>+D384*F384</f>
        <v>0</v>
      </c>
      <c r="H384" s="69">
        <f t="shared" si="23"/>
        <v>0</v>
      </c>
    </row>
    <row r="385" spans="1:8" ht="19.8" customHeight="1" x14ac:dyDescent="0.2">
      <c r="A385" s="58" t="s">
        <v>351</v>
      </c>
      <c r="B385" s="31"/>
      <c r="C385" s="31"/>
      <c r="D385" s="77"/>
      <c r="E385" s="26"/>
      <c r="F385" s="28"/>
      <c r="G385" s="6"/>
      <c r="H385" s="69"/>
    </row>
    <row r="386" spans="1:8" s="6" customFormat="1" ht="19.8" customHeight="1" x14ac:dyDescent="0.2">
      <c r="A386" s="3" t="s">
        <v>453</v>
      </c>
      <c r="B386" s="40" t="s">
        <v>394</v>
      </c>
      <c r="C386" s="29" t="s">
        <v>392</v>
      </c>
      <c r="D386" s="52"/>
      <c r="E386" s="8" t="s">
        <v>367</v>
      </c>
      <c r="F386" s="10">
        <v>8.1</v>
      </c>
      <c r="G386" s="30">
        <f t="shared" ref="G386:G396" si="26">+D386*F386</f>
        <v>0</v>
      </c>
      <c r="H386" s="69">
        <f t="shared" si="23"/>
        <v>0</v>
      </c>
    </row>
    <row r="387" spans="1:8" s="6" customFormat="1" ht="19.8" customHeight="1" x14ac:dyDescent="0.2">
      <c r="A387" s="3" t="s">
        <v>483</v>
      </c>
      <c r="B387" s="40" t="s">
        <v>394</v>
      </c>
      <c r="C387" s="29"/>
      <c r="D387" s="52"/>
      <c r="E387" s="8" t="s">
        <v>367</v>
      </c>
      <c r="F387" s="10">
        <v>4.4000000000000004</v>
      </c>
      <c r="G387" s="30">
        <f t="shared" si="26"/>
        <v>0</v>
      </c>
      <c r="H387" s="69">
        <f t="shared" si="23"/>
        <v>0</v>
      </c>
    </row>
    <row r="388" spans="1:8" s="6" customFormat="1" ht="19.8" customHeight="1" x14ac:dyDescent="0.2">
      <c r="A388" s="3" t="s">
        <v>452</v>
      </c>
      <c r="B388" s="40" t="s">
        <v>394</v>
      </c>
      <c r="C388" s="29" t="s">
        <v>392</v>
      </c>
      <c r="D388" s="52"/>
      <c r="E388" s="8" t="s">
        <v>367</v>
      </c>
      <c r="F388" s="10">
        <v>4.95</v>
      </c>
      <c r="G388" s="30">
        <f t="shared" si="26"/>
        <v>0</v>
      </c>
      <c r="H388" s="69">
        <f t="shared" si="23"/>
        <v>0</v>
      </c>
    </row>
    <row r="389" spans="1:8" ht="19.8" customHeight="1" x14ac:dyDescent="0.2">
      <c r="A389" s="3" t="s">
        <v>451</v>
      </c>
      <c r="B389" s="40" t="s">
        <v>394</v>
      </c>
      <c r="C389" s="29" t="s">
        <v>392</v>
      </c>
      <c r="D389" s="52"/>
      <c r="E389" s="8" t="s">
        <v>367</v>
      </c>
      <c r="F389" s="10">
        <v>4.5</v>
      </c>
      <c r="G389" s="30">
        <f t="shared" si="26"/>
        <v>0</v>
      </c>
      <c r="H389" s="69">
        <f t="shared" si="23"/>
        <v>0</v>
      </c>
    </row>
    <row r="390" spans="1:8" s="6" customFormat="1" ht="19.8" customHeight="1" x14ac:dyDescent="0.2">
      <c r="A390" s="3" t="s">
        <v>264</v>
      </c>
      <c r="B390" s="40" t="s">
        <v>394</v>
      </c>
      <c r="C390" s="29" t="s">
        <v>392</v>
      </c>
      <c r="D390" s="52"/>
      <c r="E390" s="8" t="s">
        <v>367</v>
      </c>
      <c r="F390" s="10">
        <v>16</v>
      </c>
      <c r="G390" s="30">
        <f t="shared" si="26"/>
        <v>0</v>
      </c>
      <c r="H390" s="69">
        <f t="shared" si="23"/>
        <v>0</v>
      </c>
    </row>
    <row r="391" spans="1:8" s="6" customFormat="1" ht="19.8" customHeight="1" x14ac:dyDescent="0.2">
      <c r="A391" s="3" t="s">
        <v>454</v>
      </c>
      <c r="B391" s="40" t="s">
        <v>394</v>
      </c>
      <c r="C391" s="29" t="s">
        <v>392</v>
      </c>
      <c r="D391" s="52"/>
      <c r="E391" s="8" t="s">
        <v>367</v>
      </c>
      <c r="F391" s="10">
        <v>3.75</v>
      </c>
      <c r="G391" s="30">
        <f t="shared" si="26"/>
        <v>0</v>
      </c>
      <c r="H391" s="69">
        <f t="shared" si="23"/>
        <v>0</v>
      </c>
    </row>
    <row r="392" spans="1:8" s="6" customFormat="1" ht="19.8" customHeight="1" x14ac:dyDescent="0.2">
      <c r="A392" s="3" t="s">
        <v>448</v>
      </c>
      <c r="B392" s="40" t="s">
        <v>417</v>
      </c>
      <c r="C392" s="29" t="s">
        <v>392</v>
      </c>
      <c r="D392" s="52"/>
      <c r="E392" s="8" t="s">
        <v>367</v>
      </c>
      <c r="F392" s="10">
        <v>6.45</v>
      </c>
      <c r="G392" s="30">
        <f t="shared" si="26"/>
        <v>0</v>
      </c>
      <c r="H392" s="69">
        <f t="shared" si="23"/>
        <v>0</v>
      </c>
    </row>
    <row r="393" spans="1:8" s="6" customFormat="1" ht="19.8" customHeight="1" x14ac:dyDescent="0.2">
      <c r="A393" s="3" t="s">
        <v>449</v>
      </c>
      <c r="B393" s="40" t="s">
        <v>417</v>
      </c>
      <c r="C393" s="29" t="s">
        <v>392</v>
      </c>
      <c r="D393" s="52"/>
      <c r="E393" s="8" t="s">
        <v>367</v>
      </c>
      <c r="F393" s="10">
        <v>6</v>
      </c>
      <c r="G393" s="30">
        <f t="shared" si="26"/>
        <v>0</v>
      </c>
      <c r="H393" s="69">
        <f t="shared" si="23"/>
        <v>0</v>
      </c>
    </row>
    <row r="394" spans="1:8" s="6" customFormat="1" ht="19.8" customHeight="1" x14ac:dyDescent="0.2">
      <c r="A394" s="3" t="s">
        <v>455</v>
      </c>
      <c r="B394" s="40" t="s">
        <v>394</v>
      </c>
      <c r="C394" s="29"/>
      <c r="D394" s="52"/>
      <c r="E394" s="8" t="s">
        <v>367</v>
      </c>
      <c r="F394" s="10">
        <v>3.9</v>
      </c>
      <c r="G394" s="30">
        <f t="shared" si="26"/>
        <v>0</v>
      </c>
      <c r="H394" s="69">
        <f t="shared" si="23"/>
        <v>0</v>
      </c>
    </row>
    <row r="395" spans="1:8" s="6" customFormat="1" ht="19.8" customHeight="1" x14ac:dyDescent="0.2">
      <c r="A395" s="3" t="s">
        <v>450</v>
      </c>
      <c r="B395" s="40" t="s">
        <v>394</v>
      </c>
      <c r="C395" s="29" t="s">
        <v>392</v>
      </c>
      <c r="D395" s="52"/>
      <c r="E395" s="8" t="s">
        <v>367</v>
      </c>
      <c r="F395" s="10">
        <v>3.65</v>
      </c>
      <c r="G395" s="30">
        <f t="shared" si="26"/>
        <v>0</v>
      </c>
      <c r="H395" s="69">
        <f t="shared" si="23"/>
        <v>0</v>
      </c>
    </row>
    <row r="396" spans="1:8" s="6" customFormat="1" ht="19.8" customHeight="1" x14ac:dyDescent="0.2">
      <c r="A396" s="3" t="s">
        <v>205</v>
      </c>
      <c r="B396" s="40" t="s">
        <v>394</v>
      </c>
      <c r="C396" s="29" t="s">
        <v>392</v>
      </c>
      <c r="D396" s="52"/>
      <c r="E396" s="8" t="s">
        <v>367</v>
      </c>
      <c r="F396" s="10">
        <v>3.46</v>
      </c>
      <c r="G396" s="30">
        <f t="shared" si="26"/>
        <v>0</v>
      </c>
      <c r="H396" s="69">
        <f t="shared" si="23"/>
        <v>0</v>
      </c>
    </row>
    <row r="397" spans="1:8" s="6" customFormat="1" ht="19.8" customHeight="1" thickBot="1" x14ac:dyDescent="0.25">
      <c r="D397" s="74"/>
      <c r="H397" s="69"/>
    </row>
    <row r="398" spans="1:8" s="6" customFormat="1" ht="19.8" customHeight="1" thickBot="1" x14ac:dyDescent="0.25">
      <c r="A398" s="85" t="s">
        <v>337</v>
      </c>
      <c r="B398" s="86"/>
      <c r="C398" s="86"/>
      <c r="D398" s="86"/>
      <c r="E398" s="86"/>
      <c r="F398" s="87"/>
      <c r="G398" s="20">
        <f>SUM(G399:G402)</f>
        <v>0</v>
      </c>
      <c r="H398" s="69"/>
    </row>
    <row r="399" spans="1:8" s="6" customFormat="1" ht="19.8" customHeight="1" x14ac:dyDescent="0.2">
      <c r="A399" s="12" t="s">
        <v>267</v>
      </c>
      <c r="B399" s="33" t="s">
        <v>427</v>
      </c>
      <c r="C399" s="33" t="s">
        <v>392</v>
      </c>
      <c r="D399" s="76"/>
      <c r="E399" s="15" t="s">
        <v>368</v>
      </c>
      <c r="F399" s="13">
        <v>3.5</v>
      </c>
      <c r="G399" s="34">
        <f>+D399*F399</f>
        <v>0</v>
      </c>
      <c r="H399" s="69">
        <f t="shared" si="23"/>
        <v>0</v>
      </c>
    </row>
    <row r="400" spans="1:8" s="6" customFormat="1" ht="19.8" customHeight="1" x14ac:dyDescent="0.2">
      <c r="A400" s="3" t="s">
        <v>135</v>
      </c>
      <c r="B400" s="29" t="s">
        <v>428</v>
      </c>
      <c r="C400" s="29" t="s">
        <v>392</v>
      </c>
      <c r="D400" s="52"/>
      <c r="E400" s="8" t="s">
        <v>368</v>
      </c>
      <c r="F400" s="10">
        <v>4.79</v>
      </c>
      <c r="G400" s="30">
        <f>+D400*F400</f>
        <v>0</v>
      </c>
      <c r="H400" s="69">
        <f t="shared" si="23"/>
        <v>0</v>
      </c>
    </row>
    <row r="401" spans="1:8" s="6" customFormat="1" ht="19.8" customHeight="1" x14ac:dyDescent="0.2">
      <c r="A401" s="3" t="s">
        <v>45</v>
      </c>
      <c r="B401" s="29" t="s">
        <v>413</v>
      </c>
      <c r="C401" s="29" t="s">
        <v>392</v>
      </c>
      <c r="D401" s="52"/>
      <c r="E401" s="8" t="s">
        <v>368</v>
      </c>
      <c r="F401" s="10">
        <v>9.4</v>
      </c>
      <c r="G401" s="30">
        <f>+D401*F401</f>
        <v>0</v>
      </c>
      <c r="H401" s="69">
        <f t="shared" si="23"/>
        <v>0</v>
      </c>
    </row>
    <row r="402" spans="1:8" s="6" customFormat="1" ht="19.8" customHeight="1" x14ac:dyDescent="0.2">
      <c r="A402" s="3" t="s">
        <v>38</v>
      </c>
      <c r="B402" s="40" t="s">
        <v>418</v>
      </c>
      <c r="C402" s="29" t="s">
        <v>392</v>
      </c>
      <c r="D402" s="52"/>
      <c r="E402" s="8" t="s">
        <v>368</v>
      </c>
      <c r="F402" s="10">
        <v>101.74</v>
      </c>
      <c r="G402" s="30">
        <f>+D402*F402</f>
        <v>0</v>
      </c>
      <c r="H402" s="69">
        <f t="shared" si="23"/>
        <v>0</v>
      </c>
    </row>
    <row r="403" spans="1:8" s="6" customFormat="1" ht="19.8" customHeight="1" thickBot="1" x14ac:dyDescent="0.25">
      <c r="B403" s="31"/>
      <c r="C403" s="31"/>
      <c r="D403" s="77"/>
      <c r="E403" s="26"/>
      <c r="F403" s="28"/>
      <c r="H403" s="69"/>
    </row>
    <row r="404" spans="1:8" s="6" customFormat="1" ht="19.8" customHeight="1" thickBot="1" x14ac:dyDescent="0.25">
      <c r="A404" s="85" t="s">
        <v>321</v>
      </c>
      <c r="B404" s="86"/>
      <c r="C404" s="86"/>
      <c r="D404" s="86"/>
      <c r="E404" s="86"/>
      <c r="F404" s="87"/>
      <c r="G404" s="20">
        <f>SUM(G405)</f>
        <v>0</v>
      </c>
      <c r="H404" s="69"/>
    </row>
    <row r="405" spans="1:8" s="6" customFormat="1" ht="19.8" customHeight="1" x14ac:dyDescent="0.2">
      <c r="A405" s="12" t="s">
        <v>319</v>
      </c>
      <c r="B405" s="33" t="s">
        <v>435</v>
      </c>
      <c r="C405" s="33" t="s">
        <v>392</v>
      </c>
      <c r="D405" s="76"/>
      <c r="E405" s="15" t="s">
        <v>368</v>
      </c>
      <c r="F405" s="13">
        <v>48.09</v>
      </c>
      <c r="G405" s="34">
        <f>+D405*F405</f>
        <v>0</v>
      </c>
      <c r="H405" s="69">
        <f t="shared" si="23"/>
        <v>0</v>
      </c>
    </row>
    <row r="406" spans="1:8" s="6" customFormat="1" ht="19.8" customHeight="1" thickBot="1" x14ac:dyDescent="0.25">
      <c r="B406" s="31"/>
      <c r="C406" s="31"/>
      <c r="D406" s="77"/>
      <c r="E406" s="26"/>
      <c r="F406" s="28"/>
      <c r="H406" s="69"/>
    </row>
    <row r="407" spans="1:8" s="6" customFormat="1" ht="19.8" customHeight="1" thickBot="1" x14ac:dyDescent="0.25">
      <c r="A407" s="85" t="s">
        <v>323</v>
      </c>
      <c r="B407" s="86"/>
      <c r="C407" s="86"/>
      <c r="D407" s="86"/>
      <c r="E407" s="86"/>
      <c r="F407" s="87"/>
      <c r="G407" s="20">
        <f>SUM(G408:G410)</f>
        <v>0</v>
      </c>
      <c r="H407" s="69"/>
    </row>
    <row r="408" spans="1:8" ht="19.8" customHeight="1" x14ac:dyDescent="0.2">
      <c r="A408" s="12" t="s">
        <v>128</v>
      </c>
      <c r="B408" s="33" t="s">
        <v>435</v>
      </c>
      <c r="C408" s="33" t="s">
        <v>392</v>
      </c>
      <c r="D408" s="76"/>
      <c r="E408" s="15" t="s">
        <v>368</v>
      </c>
      <c r="F408" s="13">
        <v>49.5</v>
      </c>
      <c r="G408" s="34">
        <f>+D408*F408</f>
        <v>0</v>
      </c>
      <c r="H408" s="69">
        <f t="shared" ref="H408:H470" si="27">IF(ISNUMBER(D408),1,0)</f>
        <v>0</v>
      </c>
    </row>
    <row r="409" spans="1:8" s="6" customFormat="1" ht="19.8" customHeight="1" x14ac:dyDescent="0.2">
      <c r="A409" s="3" t="s">
        <v>46</v>
      </c>
      <c r="B409" s="29" t="s">
        <v>437</v>
      </c>
      <c r="C409" s="29" t="s">
        <v>392</v>
      </c>
      <c r="D409" s="52"/>
      <c r="E409" s="8" t="s">
        <v>368</v>
      </c>
      <c r="F409" s="10">
        <v>58.85</v>
      </c>
      <c r="G409" s="30">
        <f>+D409*F409</f>
        <v>0</v>
      </c>
      <c r="H409" s="69">
        <f t="shared" si="27"/>
        <v>0</v>
      </c>
    </row>
    <row r="410" spans="1:8" s="6" customFormat="1" ht="19.8" customHeight="1" x14ac:dyDescent="0.2">
      <c r="A410" s="3" t="s">
        <v>95</v>
      </c>
      <c r="B410" s="29" t="s">
        <v>436</v>
      </c>
      <c r="C410" s="29" t="s">
        <v>392</v>
      </c>
      <c r="D410" s="52"/>
      <c r="E410" s="8" t="s">
        <v>368</v>
      </c>
      <c r="F410" s="10">
        <v>37.5</v>
      </c>
      <c r="G410" s="30">
        <f>+D410*F410</f>
        <v>0</v>
      </c>
      <c r="H410" s="69">
        <f t="shared" si="27"/>
        <v>0</v>
      </c>
    </row>
    <row r="411" spans="1:8" s="6" customFormat="1" ht="19.8" customHeight="1" thickBot="1" x14ac:dyDescent="0.25">
      <c r="B411" s="31"/>
      <c r="C411" s="31"/>
      <c r="D411" s="77"/>
      <c r="E411" s="26"/>
      <c r="F411" s="28"/>
      <c r="H411" s="69"/>
    </row>
    <row r="412" spans="1:8" s="6" customFormat="1" ht="19.8" customHeight="1" thickBot="1" x14ac:dyDescent="0.25">
      <c r="A412" s="85" t="s">
        <v>322</v>
      </c>
      <c r="B412" s="86"/>
      <c r="C412" s="86"/>
      <c r="D412" s="86"/>
      <c r="E412" s="86"/>
      <c r="F412" s="87"/>
      <c r="G412" s="20">
        <f>SUM(G413:G418)</f>
        <v>0</v>
      </c>
      <c r="H412" s="69"/>
    </row>
    <row r="413" spans="1:8" s="6" customFormat="1" ht="19.8" customHeight="1" x14ac:dyDescent="0.2">
      <c r="A413" s="12" t="s">
        <v>161</v>
      </c>
      <c r="B413" s="33" t="s">
        <v>437</v>
      </c>
      <c r="C413" s="33" t="s">
        <v>392</v>
      </c>
      <c r="D413" s="76"/>
      <c r="E413" s="15" t="s">
        <v>368</v>
      </c>
      <c r="F413" s="13">
        <v>58.45</v>
      </c>
      <c r="G413" s="34">
        <f t="shared" ref="G413:G418" si="28">+D413*F413</f>
        <v>0</v>
      </c>
      <c r="H413" s="69">
        <f t="shared" si="27"/>
        <v>0</v>
      </c>
    </row>
    <row r="414" spans="1:8" ht="19.8" customHeight="1" x14ac:dyDescent="0.2">
      <c r="A414" s="3" t="s">
        <v>212</v>
      </c>
      <c r="B414" s="29" t="s">
        <v>437</v>
      </c>
      <c r="C414" s="29" t="s">
        <v>392</v>
      </c>
      <c r="D414" s="52"/>
      <c r="E414" s="8" t="s">
        <v>368</v>
      </c>
      <c r="F414" s="10">
        <v>67.400000000000006</v>
      </c>
      <c r="G414" s="30">
        <f t="shared" si="28"/>
        <v>0</v>
      </c>
      <c r="H414" s="69">
        <f t="shared" si="27"/>
        <v>0</v>
      </c>
    </row>
    <row r="415" spans="1:8" s="6" customFormat="1" ht="19.8" customHeight="1" x14ac:dyDescent="0.2">
      <c r="A415" s="3" t="s">
        <v>292</v>
      </c>
      <c r="B415" s="29" t="s">
        <v>437</v>
      </c>
      <c r="C415" s="29" t="s">
        <v>392</v>
      </c>
      <c r="D415" s="52"/>
      <c r="E415" s="8" t="s">
        <v>368</v>
      </c>
      <c r="F415" s="10">
        <v>59.9</v>
      </c>
      <c r="G415" s="30">
        <f t="shared" si="28"/>
        <v>0</v>
      </c>
      <c r="H415" s="69">
        <f t="shared" si="27"/>
        <v>0</v>
      </c>
    </row>
    <row r="416" spans="1:8" s="6" customFormat="1" ht="19.8" customHeight="1" x14ac:dyDescent="0.2">
      <c r="A416" s="3" t="s">
        <v>327</v>
      </c>
      <c r="B416" s="29" t="s">
        <v>438</v>
      </c>
      <c r="C416" s="29" t="s">
        <v>392</v>
      </c>
      <c r="D416" s="52"/>
      <c r="E416" s="8" t="s">
        <v>368</v>
      </c>
      <c r="F416" s="10">
        <v>47.1</v>
      </c>
      <c r="G416" s="30">
        <f t="shared" si="28"/>
        <v>0</v>
      </c>
      <c r="H416" s="69">
        <f t="shared" si="27"/>
        <v>0</v>
      </c>
    </row>
    <row r="417" spans="1:8" ht="19.8" customHeight="1" x14ac:dyDescent="0.2">
      <c r="A417" s="3" t="s">
        <v>67</v>
      </c>
      <c r="B417" s="29" t="s">
        <v>437</v>
      </c>
      <c r="C417" s="29" t="s">
        <v>392</v>
      </c>
      <c r="D417" s="52"/>
      <c r="E417" s="8" t="s">
        <v>368</v>
      </c>
      <c r="F417" s="10">
        <v>78.8</v>
      </c>
      <c r="G417" s="30">
        <f t="shared" si="28"/>
        <v>0</v>
      </c>
      <c r="H417" s="69">
        <f t="shared" si="27"/>
        <v>0</v>
      </c>
    </row>
    <row r="418" spans="1:8" s="6" customFormat="1" ht="19.8" customHeight="1" x14ac:dyDescent="0.2">
      <c r="A418" s="3" t="s">
        <v>202</v>
      </c>
      <c r="B418" s="29" t="s">
        <v>435</v>
      </c>
      <c r="C418" s="29" t="s">
        <v>392</v>
      </c>
      <c r="D418" s="52"/>
      <c r="E418" s="8" t="s">
        <v>368</v>
      </c>
      <c r="F418" s="10">
        <v>38.700000000000003</v>
      </c>
      <c r="G418" s="30">
        <f t="shared" si="28"/>
        <v>0</v>
      </c>
      <c r="H418" s="69">
        <f t="shared" si="27"/>
        <v>0</v>
      </c>
    </row>
    <row r="419" spans="1:8" s="6" customFormat="1" ht="19.8" customHeight="1" thickBot="1" x14ac:dyDescent="0.25">
      <c r="B419" s="31"/>
      <c r="C419" s="31"/>
      <c r="D419" s="77"/>
      <c r="E419" s="26"/>
      <c r="F419" s="28"/>
      <c r="H419" s="69"/>
    </row>
    <row r="420" spans="1:8" s="6" customFormat="1" ht="19.8" customHeight="1" thickBot="1" x14ac:dyDescent="0.25">
      <c r="A420" s="85" t="s">
        <v>324</v>
      </c>
      <c r="B420" s="86"/>
      <c r="C420" s="86"/>
      <c r="D420" s="86"/>
      <c r="E420" s="86"/>
      <c r="F420" s="87"/>
      <c r="G420" s="20">
        <f>SUM(G421:G423)</f>
        <v>0</v>
      </c>
      <c r="H420" s="69"/>
    </row>
    <row r="421" spans="1:8" s="6" customFormat="1" ht="19.8" customHeight="1" x14ac:dyDescent="0.2">
      <c r="A421" s="12" t="s">
        <v>106</v>
      </c>
      <c r="B421" s="43" t="s">
        <v>401</v>
      </c>
      <c r="C421" s="33" t="s">
        <v>392</v>
      </c>
      <c r="D421" s="76"/>
      <c r="E421" s="15" t="s">
        <v>368</v>
      </c>
      <c r="F421" s="13">
        <v>175</v>
      </c>
      <c r="G421" s="34">
        <f>+D421*F421</f>
        <v>0</v>
      </c>
      <c r="H421" s="69">
        <f t="shared" si="27"/>
        <v>0</v>
      </c>
    </row>
    <row r="422" spans="1:8" ht="19.8" customHeight="1" x14ac:dyDescent="0.2">
      <c r="A422" s="3" t="s">
        <v>104</v>
      </c>
      <c r="B422" s="40" t="s">
        <v>401</v>
      </c>
      <c r="C422" s="29" t="s">
        <v>392</v>
      </c>
      <c r="D422" s="52"/>
      <c r="E422" s="8" t="s">
        <v>368</v>
      </c>
      <c r="F422" s="10">
        <v>175</v>
      </c>
      <c r="G422" s="30">
        <f>+D422*F422</f>
        <v>0</v>
      </c>
      <c r="H422" s="69">
        <f t="shared" si="27"/>
        <v>0</v>
      </c>
    </row>
    <row r="423" spans="1:8" s="6" customFormat="1" ht="19.8" customHeight="1" x14ac:dyDescent="0.2">
      <c r="A423" s="3" t="s">
        <v>23</v>
      </c>
      <c r="B423" s="40" t="s">
        <v>401</v>
      </c>
      <c r="C423" s="29" t="s">
        <v>392</v>
      </c>
      <c r="D423" s="52"/>
      <c r="E423" s="8" t="s">
        <v>368</v>
      </c>
      <c r="F423" s="10">
        <v>175</v>
      </c>
      <c r="G423" s="30">
        <f>+D423*F423</f>
        <v>0</v>
      </c>
      <c r="H423" s="69">
        <f t="shared" si="27"/>
        <v>0</v>
      </c>
    </row>
    <row r="424" spans="1:8" s="6" customFormat="1" ht="19.8" customHeight="1" thickBot="1" x14ac:dyDescent="0.25">
      <c r="B424" s="31"/>
      <c r="C424" s="31"/>
      <c r="D424" s="77"/>
      <c r="E424" s="26"/>
      <c r="F424" s="28"/>
      <c r="H424" s="69"/>
    </row>
    <row r="425" spans="1:8" s="6" customFormat="1" ht="19.8" customHeight="1" thickBot="1" x14ac:dyDescent="0.25">
      <c r="A425" s="85" t="s">
        <v>199</v>
      </c>
      <c r="B425" s="86"/>
      <c r="C425" s="86"/>
      <c r="D425" s="86"/>
      <c r="E425" s="86"/>
      <c r="F425" s="87"/>
      <c r="G425" s="20">
        <f>SUM(G426)</f>
        <v>0</v>
      </c>
      <c r="H425" s="69"/>
    </row>
    <row r="426" spans="1:8" s="6" customFormat="1" ht="19.8" customHeight="1" x14ac:dyDescent="0.2">
      <c r="A426" s="12" t="s">
        <v>199</v>
      </c>
      <c r="B426" s="33" t="s">
        <v>434</v>
      </c>
      <c r="C426" s="33" t="s">
        <v>392</v>
      </c>
      <c r="D426" s="76"/>
      <c r="E426" s="15" t="s">
        <v>368</v>
      </c>
      <c r="F426" s="13">
        <v>48.9</v>
      </c>
      <c r="G426" s="34">
        <f>+D426*F426</f>
        <v>0</v>
      </c>
      <c r="H426" s="69">
        <f t="shared" si="27"/>
        <v>0</v>
      </c>
    </row>
    <row r="427" spans="1:8" s="6" customFormat="1" ht="19.8" customHeight="1" thickBot="1" x14ac:dyDescent="0.25">
      <c r="B427" s="31"/>
      <c r="C427" s="31"/>
      <c r="D427" s="77"/>
      <c r="E427" s="26"/>
      <c r="F427" s="28"/>
      <c r="H427" s="69"/>
    </row>
    <row r="428" spans="1:8" s="6" customFormat="1" ht="19.8" customHeight="1" thickBot="1" x14ac:dyDescent="0.25">
      <c r="A428" s="85" t="s">
        <v>325</v>
      </c>
      <c r="B428" s="86"/>
      <c r="C428" s="86"/>
      <c r="D428" s="86"/>
      <c r="E428" s="86"/>
      <c r="F428" s="87"/>
      <c r="G428" s="20">
        <f>SUM(G429)</f>
        <v>0</v>
      </c>
      <c r="H428" s="69"/>
    </row>
    <row r="429" spans="1:8" s="6" customFormat="1" ht="19.8" customHeight="1" x14ac:dyDescent="0.2">
      <c r="A429" s="12" t="s">
        <v>240</v>
      </c>
      <c r="B429" s="33" t="s">
        <v>428</v>
      </c>
      <c r="C429" s="33" t="s">
        <v>392</v>
      </c>
      <c r="D429" s="76"/>
      <c r="E429" s="15" t="s">
        <v>368</v>
      </c>
      <c r="F429" s="13">
        <v>31.5</v>
      </c>
      <c r="G429" s="34">
        <f>+D429*F429</f>
        <v>0</v>
      </c>
      <c r="H429" s="69">
        <f t="shared" si="27"/>
        <v>0</v>
      </c>
    </row>
    <row r="430" spans="1:8" ht="19.8" customHeight="1" thickBot="1" x14ac:dyDescent="0.25">
      <c r="A430" s="6"/>
      <c r="B430" s="31"/>
      <c r="C430" s="31"/>
      <c r="D430" s="77"/>
      <c r="E430" s="26"/>
      <c r="F430" s="28"/>
      <c r="G430" s="6"/>
      <c r="H430" s="69"/>
    </row>
    <row r="431" spans="1:8" s="6" customFormat="1" ht="19.8" customHeight="1" thickBot="1" x14ac:dyDescent="0.25">
      <c r="A431" s="85" t="s">
        <v>326</v>
      </c>
      <c r="B431" s="86"/>
      <c r="C431" s="86"/>
      <c r="D431" s="86"/>
      <c r="E431" s="86"/>
      <c r="F431" s="87"/>
      <c r="G431" s="20">
        <f>SUM(G432)</f>
        <v>0</v>
      </c>
      <c r="H431" s="69"/>
    </row>
    <row r="432" spans="1:8" s="6" customFormat="1" ht="19.8" customHeight="1" x14ac:dyDescent="0.2">
      <c r="A432" s="12" t="s">
        <v>9</v>
      </c>
      <c r="B432" s="33" t="s">
        <v>427</v>
      </c>
      <c r="C432" s="33" t="s">
        <v>392</v>
      </c>
      <c r="D432" s="76"/>
      <c r="E432" s="15" t="s">
        <v>368</v>
      </c>
      <c r="F432" s="13">
        <v>19</v>
      </c>
      <c r="G432" s="34">
        <f>+D432*F432</f>
        <v>0</v>
      </c>
      <c r="H432" s="69">
        <f t="shared" si="27"/>
        <v>0</v>
      </c>
    </row>
    <row r="433" spans="1:8" s="6" customFormat="1" ht="19.8" customHeight="1" thickBot="1" x14ac:dyDescent="0.25">
      <c r="B433" s="31"/>
      <c r="C433" s="31"/>
      <c r="D433" s="77"/>
      <c r="E433" s="26"/>
      <c r="F433" s="28"/>
      <c r="H433" s="69"/>
    </row>
    <row r="434" spans="1:8" s="6" customFormat="1" ht="19.8" customHeight="1" thickBot="1" x14ac:dyDescent="0.25">
      <c r="A434" s="88" t="s">
        <v>372</v>
      </c>
      <c r="B434" s="89"/>
      <c r="C434" s="89"/>
      <c r="D434" s="89"/>
      <c r="E434" s="89"/>
      <c r="F434" s="90"/>
      <c r="G434" s="55">
        <f>SUM(G436:G444,G487:G504,G456:G460,G450:G454,G462:G465,G472:G479,G481:G485,G446:G448,G467:G470)</f>
        <v>0</v>
      </c>
      <c r="H434" s="69"/>
    </row>
    <row r="435" spans="1:8" ht="19.8" customHeight="1" x14ac:dyDescent="0.2">
      <c r="A435" s="58" t="s">
        <v>532</v>
      </c>
      <c r="B435" s="31"/>
      <c r="C435" s="31"/>
      <c r="D435" s="77"/>
      <c r="E435" s="6"/>
      <c r="F435" s="6"/>
      <c r="G435" s="6"/>
      <c r="H435" s="69"/>
    </row>
    <row r="436" spans="1:8" s="6" customFormat="1" ht="19.8" customHeight="1" x14ac:dyDescent="0.2">
      <c r="A436" s="3" t="s">
        <v>464</v>
      </c>
      <c r="B436" s="29" t="s">
        <v>477</v>
      </c>
      <c r="C436" s="29"/>
      <c r="D436" s="52"/>
      <c r="E436" s="8" t="s">
        <v>367</v>
      </c>
      <c r="F436" s="10">
        <v>3.9</v>
      </c>
      <c r="G436" s="30">
        <f t="shared" ref="G436:G437" si="29">+D436*F436</f>
        <v>0</v>
      </c>
      <c r="H436" s="69">
        <f t="shared" si="27"/>
        <v>0</v>
      </c>
    </row>
    <row r="437" spans="1:8" s="6" customFormat="1" ht="19.8" customHeight="1" x14ac:dyDescent="0.2">
      <c r="A437" s="3" t="s">
        <v>465</v>
      </c>
      <c r="B437" s="29" t="s">
        <v>477</v>
      </c>
      <c r="C437" s="29"/>
      <c r="D437" s="52"/>
      <c r="E437" s="8" t="s">
        <v>367</v>
      </c>
      <c r="F437" s="10">
        <v>4.5</v>
      </c>
      <c r="G437" s="30">
        <f t="shared" si="29"/>
        <v>0</v>
      </c>
      <c r="H437" s="69">
        <f t="shared" si="27"/>
        <v>0</v>
      </c>
    </row>
    <row r="438" spans="1:8" ht="19.8" customHeight="1" x14ac:dyDescent="0.2">
      <c r="A438" s="3" t="s">
        <v>56</v>
      </c>
      <c r="B438" s="40" t="s">
        <v>393</v>
      </c>
      <c r="C438" s="29"/>
      <c r="D438" s="52"/>
      <c r="E438" s="8" t="s">
        <v>367</v>
      </c>
      <c r="F438" s="10">
        <v>9</v>
      </c>
      <c r="G438" s="30">
        <f t="shared" ref="G438:G444" si="30">+D438*F438</f>
        <v>0</v>
      </c>
      <c r="H438" s="69">
        <f t="shared" si="27"/>
        <v>0</v>
      </c>
    </row>
    <row r="439" spans="1:8" s="6" customFormat="1" ht="19.8" customHeight="1" x14ac:dyDescent="0.2">
      <c r="A439" s="3" t="s">
        <v>252</v>
      </c>
      <c r="B439" s="40" t="s">
        <v>393</v>
      </c>
      <c r="C439" s="29"/>
      <c r="D439" s="52"/>
      <c r="E439" s="8" t="s">
        <v>367</v>
      </c>
      <c r="F439" s="10">
        <v>12</v>
      </c>
      <c r="G439" s="30">
        <f t="shared" si="30"/>
        <v>0</v>
      </c>
      <c r="H439" s="69">
        <f t="shared" si="27"/>
        <v>0</v>
      </c>
    </row>
    <row r="440" spans="1:8" s="6" customFormat="1" ht="19.8" customHeight="1" x14ac:dyDescent="0.2">
      <c r="A440" s="3" t="s">
        <v>98</v>
      </c>
      <c r="B440" s="40" t="s">
        <v>393</v>
      </c>
      <c r="C440" s="29"/>
      <c r="D440" s="52"/>
      <c r="E440" s="8" t="s">
        <v>367</v>
      </c>
      <c r="F440" s="10">
        <v>7</v>
      </c>
      <c r="G440" s="30">
        <f t="shared" si="30"/>
        <v>0</v>
      </c>
      <c r="H440" s="69">
        <f t="shared" si="27"/>
        <v>0</v>
      </c>
    </row>
    <row r="441" spans="1:8" ht="19.8" customHeight="1" x14ac:dyDescent="0.2">
      <c r="A441" s="3" t="s">
        <v>168</v>
      </c>
      <c r="B441" s="40" t="s">
        <v>393</v>
      </c>
      <c r="C441" s="29"/>
      <c r="D441" s="52"/>
      <c r="E441" s="8" t="s">
        <v>367</v>
      </c>
      <c r="F441" s="10">
        <v>0.75</v>
      </c>
      <c r="G441" s="30">
        <f t="shared" si="30"/>
        <v>0</v>
      </c>
      <c r="H441" s="69">
        <f t="shared" si="27"/>
        <v>0</v>
      </c>
    </row>
    <row r="442" spans="1:8" s="6" customFormat="1" ht="19.8" customHeight="1" x14ac:dyDescent="0.2">
      <c r="A442" s="3" t="s">
        <v>193</v>
      </c>
      <c r="B442" s="29" t="s">
        <v>478</v>
      </c>
      <c r="C442" s="29"/>
      <c r="D442" s="52"/>
      <c r="E442" s="8" t="s">
        <v>367</v>
      </c>
      <c r="F442" s="10">
        <v>2.9</v>
      </c>
      <c r="G442" s="30">
        <f t="shared" si="30"/>
        <v>0</v>
      </c>
      <c r="H442" s="69">
        <f t="shared" si="27"/>
        <v>0</v>
      </c>
    </row>
    <row r="443" spans="1:8" s="6" customFormat="1" ht="19.8" customHeight="1" x14ac:dyDescent="0.2">
      <c r="A443" s="3" t="s">
        <v>48</v>
      </c>
      <c r="B443" s="29" t="s">
        <v>478</v>
      </c>
      <c r="C443" s="29"/>
      <c r="D443" s="52"/>
      <c r="E443" s="8" t="s">
        <v>367</v>
      </c>
      <c r="F443" s="10">
        <v>2.9</v>
      </c>
      <c r="G443" s="30">
        <f t="shared" si="30"/>
        <v>0</v>
      </c>
      <c r="H443" s="69">
        <f t="shared" si="27"/>
        <v>0</v>
      </c>
    </row>
    <row r="444" spans="1:8" ht="19.8" customHeight="1" x14ac:dyDescent="0.2">
      <c r="A444" s="3" t="s">
        <v>311</v>
      </c>
      <c r="B444" s="29" t="s">
        <v>479</v>
      </c>
      <c r="C444" s="29"/>
      <c r="D444" s="52"/>
      <c r="E444" s="8" t="s">
        <v>367</v>
      </c>
      <c r="F444" s="10">
        <v>8.9</v>
      </c>
      <c r="G444" s="30">
        <f t="shared" si="30"/>
        <v>0</v>
      </c>
      <c r="H444" s="69">
        <f t="shared" si="27"/>
        <v>0</v>
      </c>
    </row>
    <row r="445" spans="1:8" s="6" customFormat="1" ht="19.8" customHeight="1" x14ac:dyDescent="0.2">
      <c r="A445" s="58" t="s">
        <v>379</v>
      </c>
      <c r="B445" s="31"/>
      <c r="C445" s="31"/>
      <c r="D445" s="53"/>
      <c r="H445" s="69"/>
    </row>
    <row r="446" spans="1:8" s="6" customFormat="1" ht="19.8" customHeight="1" x14ac:dyDescent="0.2">
      <c r="A446" s="3" t="s">
        <v>118</v>
      </c>
      <c r="B446" s="40" t="s">
        <v>396</v>
      </c>
      <c r="C446" s="29" t="s">
        <v>421</v>
      </c>
      <c r="D446" s="52"/>
      <c r="E446" s="8" t="s">
        <v>367</v>
      </c>
      <c r="F446" s="10">
        <v>12.9</v>
      </c>
      <c r="G446" s="30">
        <f>+D446*F446</f>
        <v>0</v>
      </c>
      <c r="H446" s="69">
        <f t="shared" si="27"/>
        <v>0</v>
      </c>
    </row>
    <row r="447" spans="1:8" s="6" customFormat="1" ht="19.8" customHeight="1" x14ac:dyDescent="0.2">
      <c r="A447" s="3" t="s">
        <v>221</v>
      </c>
      <c r="B447" s="40" t="s">
        <v>396</v>
      </c>
      <c r="C447" s="29" t="s">
        <v>421</v>
      </c>
      <c r="D447" s="52"/>
      <c r="E447" s="8" t="s">
        <v>367</v>
      </c>
      <c r="F447" s="10">
        <v>18.899999999999999</v>
      </c>
      <c r="G447" s="30">
        <f>+D447*F447</f>
        <v>0</v>
      </c>
      <c r="H447" s="69">
        <f t="shared" si="27"/>
        <v>0</v>
      </c>
    </row>
    <row r="448" spans="1:8" s="6" customFormat="1" ht="19.8" customHeight="1" x14ac:dyDescent="0.2">
      <c r="A448" s="3" t="s">
        <v>200</v>
      </c>
      <c r="B448" s="40" t="s">
        <v>396</v>
      </c>
      <c r="C448" s="29" t="s">
        <v>421</v>
      </c>
      <c r="D448" s="52"/>
      <c r="E448" s="8" t="s">
        <v>367</v>
      </c>
      <c r="F448" s="10">
        <v>12.9</v>
      </c>
      <c r="G448" s="30">
        <f>+D448*F448</f>
        <v>0</v>
      </c>
      <c r="H448" s="69">
        <f t="shared" si="27"/>
        <v>0</v>
      </c>
    </row>
    <row r="449" spans="1:8" s="6" customFormat="1" ht="19.8" customHeight="1" x14ac:dyDescent="0.2">
      <c r="A449" s="58" t="s">
        <v>375</v>
      </c>
      <c r="B449" s="31"/>
      <c r="C449" s="31"/>
      <c r="D449" s="77"/>
      <c r="H449" s="69"/>
    </row>
    <row r="450" spans="1:8" s="6" customFormat="1" ht="19.8" customHeight="1" x14ac:dyDescent="0.2">
      <c r="A450" s="3" t="s">
        <v>18</v>
      </c>
      <c r="B450" s="40" t="s">
        <v>396</v>
      </c>
      <c r="C450" s="29" t="s">
        <v>421</v>
      </c>
      <c r="D450" s="52"/>
      <c r="E450" s="8" t="s">
        <v>367</v>
      </c>
      <c r="F450" s="10">
        <v>15</v>
      </c>
      <c r="G450" s="30">
        <f>+D450*F450</f>
        <v>0</v>
      </c>
      <c r="H450" s="69">
        <f t="shared" si="27"/>
        <v>0</v>
      </c>
    </row>
    <row r="451" spans="1:8" s="6" customFormat="1" ht="19.8" customHeight="1" x14ac:dyDescent="0.2">
      <c r="A451" s="3" t="s">
        <v>237</v>
      </c>
      <c r="B451" s="40" t="s">
        <v>397</v>
      </c>
      <c r="C451" s="29" t="s">
        <v>421</v>
      </c>
      <c r="D451" s="52"/>
      <c r="E451" s="8" t="s">
        <v>367</v>
      </c>
      <c r="F451" s="10">
        <v>15.6</v>
      </c>
      <c r="G451" s="30">
        <f>+D451*F451</f>
        <v>0</v>
      </c>
      <c r="H451" s="69">
        <f t="shared" si="27"/>
        <v>0</v>
      </c>
    </row>
    <row r="452" spans="1:8" s="6" customFormat="1" ht="19.8" customHeight="1" x14ac:dyDescent="0.2">
      <c r="A452" s="3" t="s">
        <v>170</v>
      </c>
      <c r="B452" s="40" t="s">
        <v>397</v>
      </c>
      <c r="C452" s="29" t="s">
        <v>421</v>
      </c>
      <c r="D452" s="52"/>
      <c r="E452" s="8" t="s">
        <v>367</v>
      </c>
      <c r="F452" s="10">
        <v>15.6</v>
      </c>
      <c r="G452" s="30">
        <f>+D452*F452</f>
        <v>0</v>
      </c>
      <c r="H452" s="69">
        <f t="shared" si="27"/>
        <v>0</v>
      </c>
    </row>
    <row r="453" spans="1:8" s="6" customFormat="1" ht="19.8" customHeight="1" x14ac:dyDescent="0.2">
      <c r="A453" s="3" t="s">
        <v>63</v>
      </c>
      <c r="B453" s="40" t="s">
        <v>394</v>
      </c>
      <c r="C453" s="29" t="s">
        <v>421</v>
      </c>
      <c r="D453" s="52"/>
      <c r="E453" s="8" t="s">
        <v>367</v>
      </c>
      <c r="F453" s="10">
        <v>25</v>
      </c>
      <c r="G453" s="30">
        <f>+D453*F453</f>
        <v>0</v>
      </c>
      <c r="H453" s="69">
        <f t="shared" si="27"/>
        <v>0</v>
      </c>
    </row>
    <row r="454" spans="1:8" s="6" customFormat="1" ht="19.8" customHeight="1" x14ac:dyDescent="0.2">
      <c r="A454" s="3" t="s">
        <v>0</v>
      </c>
      <c r="B454" s="40" t="s">
        <v>394</v>
      </c>
      <c r="C454" s="29" t="s">
        <v>421</v>
      </c>
      <c r="D454" s="52"/>
      <c r="E454" s="8" t="s">
        <v>367</v>
      </c>
      <c r="F454" s="10">
        <v>36</v>
      </c>
      <c r="G454" s="30">
        <f>+D454*F454</f>
        <v>0</v>
      </c>
      <c r="H454" s="69">
        <f t="shared" si="27"/>
        <v>0</v>
      </c>
    </row>
    <row r="455" spans="1:8" s="6" customFormat="1" ht="19.8" customHeight="1" x14ac:dyDescent="0.2">
      <c r="A455" s="58" t="s">
        <v>374</v>
      </c>
      <c r="B455" s="31"/>
      <c r="C455" s="31"/>
      <c r="D455" s="77"/>
      <c r="H455" s="69"/>
    </row>
    <row r="456" spans="1:8" s="6" customFormat="1" ht="19.8" customHeight="1" x14ac:dyDescent="0.2">
      <c r="A456" s="3" t="s">
        <v>86</v>
      </c>
      <c r="B456" s="40" t="s">
        <v>419</v>
      </c>
      <c r="C456" s="29" t="s">
        <v>421</v>
      </c>
      <c r="D456" s="52"/>
      <c r="E456" s="8" t="s">
        <v>367</v>
      </c>
      <c r="F456" s="10">
        <v>11</v>
      </c>
      <c r="G456" s="30">
        <f>+D456*F456</f>
        <v>0</v>
      </c>
      <c r="H456" s="69">
        <f t="shared" si="27"/>
        <v>0</v>
      </c>
    </row>
    <row r="457" spans="1:8" s="6" customFormat="1" ht="19.8" customHeight="1" x14ac:dyDescent="0.2">
      <c r="A457" s="3" t="s">
        <v>13</v>
      </c>
      <c r="B457" s="40" t="s">
        <v>419</v>
      </c>
      <c r="C457" s="29" t="s">
        <v>421</v>
      </c>
      <c r="D457" s="52"/>
      <c r="E457" s="8" t="s">
        <v>367</v>
      </c>
      <c r="F457" s="10">
        <v>9.5</v>
      </c>
      <c r="G457" s="30">
        <f>+D457*F457</f>
        <v>0</v>
      </c>
      <c r="H457" s="69">
        <f t="shared" si="27"/>
        <v>0</v>
      </c>
    </row>
    <row r="458" spans="1:8" s="6" customFormat="1" ht="19.8" customHeight="1" x14ac:dyDescent="0.2">
      <c r="A458" s="3" t="s">
        <v>389</v>
      </c>
      <c r="B458" s="40" t="s">
        <v>397</v>
      </c>
      <c r="C458" s="29" t="s">
        <v>421</v>
      </c>
      <c r="D458" s="52"/>
      <c r="E458" s="8" t="s">
        <v>367</v>
      </c>
      <c r="F458" s="10">
        <v>10</v>
      </c>
      <c r="G458" s="30">
        <f>+D458*F458</f>
        <v>0</v>
      </c>
      <c r="H458" s="69">
        <f t="shared" si="27"/>
        <v>0</v>
      </c>
    </row>
    <row r="459" spans="1:8" s="6" customFormat="1" ht="19.8" customHeight="1" x14ac:dyDescent="0.2">
      <c r="A459" s="3" t="s">
        <v>270</v>
      </c>
      <c r="B459" s="40" t="s">
        <v>397</v>
      </c>
      <c r="C459" s="29" t="s">
        <v>421</v>
      </c>
      <c r="D459" s="52"/>
      <c r="E459" s="8" t="s">
        <v>367</v>
      </c>
      <c r="F459" s="10">
        <v>10</v>
      </c>
      <c r="G459" s="30">
        <f>+D459*F459</f>
        <v>0</v>
      </c>
      <c r="H459" s="69">
        <f t="shared" si="27"/>
        <v>0</v>
      </c>
    </row>
    <row r="460" spans="1:8" s="6" customFormat="1" ht="19.8" customHeight="1" x14ac:dyDescent="0.2">
      <c r="A460" s="3" t="s">
        <v>213</v>
      </c>
      <c r="B460" s="40" t="s">
        <v>397</v>
      </c>
      <c r="C460" s="29" t="s">
        <v>421</v>
      </c>
      <c r="D460" s="52"/>
      <c r="E460" s="8" t="s">
        <v>367</v>
      </c>
      <c r="F460" s="10">
        <v>10</v>
      </c>
      <c r="G460" s="30">
        <f>+D460*F460</f>
        <v>0</v>
      </c>
      <c r="H460" s="69">
        <f t="shared" si="27"/>
        <v>0</v>
      </c>
    </row>
    <row r="461" spans="1:8" s="6" customFormat="1" ht="19.8" customHeight="1" x14ac:dyDescent="0.2">
      <c r="A461" s="58" t="s">
        <v>376</v>
      </c>
      <c r="B461" s="31"/>
      <c r="C461" s="31"/>
      <c r="D461" s="53"/>
      <c r="H461" s="69"/>
    </row>
    <row r="462" spans="1:8" s="6" customFormat="1" ht="19.8" customHeight="1" x14ac:dyDescent="0.2">
      <c r="A462" s="3" t="s">
        <v>52</v>
      </c>
      <c r="B462" s="40" t="s">
        <v>397</v>
      </c>
      <c r="C462" s="29" t="s">
        <v>421</v>
      </c>
      <c r="D462" s="52"/>
      <c r="E462" s="8" t="s">
        <v>367</v>
      </c>
      <c r="F462" s="10">
        <v>9</v>
      </c>
      <c r="G462" s="30">
        <f>+D462*F462</f>
        <v>0</v>
      </c>
      <c r="H462" s="69">
        <f t="shared" si="27"/>
        <v>0</v>
      </c>
    </row>
    <row r="463" spans="1:8" s="6" customFormat="1" ht="19.8" customHeight="1" x14ac:dyDescent="0.2">
      <c r="A463" s="3" t="s">
        <v>260</v>
      </c>
      <c r="B463" s="40" t="s">
        <v>397</v>
      </c>
      <c r="C463" s="29" t="s">
        <v>421</v>
      </c>
      <c r="D463" s="52"/>
      <c r="E463" s="8" t="s">
        <v>367</v>
      </c>
      <c r="F463" s="10">
        <v>9</v>
      </c>
      <c r="G463" s="30">
        <f>+D463*F463</f>
        <v>0</v>
      </c>
      <c r="H463" s="69">
        <f t="shared" si="27"/>
        <v>0</v>
      </c>
    </row>
    <row r="464" spans="1:8" s="6" customFormat="1" ht="19.8" customHeight="1" x14ac:dyDescent="0.2">
      <c r="A464" s="3" t="s">
        <v>163</v>
      </c>
      <c r="B464" s="40" t="s">
        <v>397</v>
      </c>
      <c r="C464" s="29" t="s">
        <v>421</v>
      </c>
      <c r="D464" s="52"/>
      <c r="E464" s="8" t="s">
        <v>367</v>
      </c>
      <c r="F464" s="10">
        <v>9</v>
      </c>
      <c r="G464" s="30">
        <f>+D464*F464</f>
        <v>0</v>
      </c>
      <c r="H464" s="69">
        <f t="shared" si="27"/>
        <v>0</v>
      </c>
    </row>
    <row r="465" spans="1:8" s="6" customFormat="1" ht="19.8" customHeight="1" x14ac:dyDescent="0.2">
      <c r="A465" s="3" t="s">
        <v>152</v>
      </c>
      <c r="B465" s="40" t="s">
        <v>397</v>
      </c>
      <c r="C465" s="29" t="s">
        <v>421</v>
      </c>
      <c r="D465" s="52"/>
      <c r="E465" s="8" t="s">
        <v>367</v>
      </c>
      <c r="F465" s="10">
        <v>9</v>
      </c>
      <c r="G465" s="30">
        <f>+D465*F465</f>
        <v>0</v>
      </c>
      <c r="H465" s="69">
        <f t="shared" si="27"/>
        <v>0</v>
      </c>
    </row>
    <row r="466" spans="1:8" s="6" customFormat="1" ht="19.8" customHeight="1" x14ac:dyDescent="0.2">
      <c r="A466" s="60" t="s">
        <v>381</v>
      </c>
      <c r="B466" s="31"/>
      <c r="C466" s="31"/>
      <c r="D466" s="53"/>
      <c r="H466" s="69"/>
    </row>
    <row r="467" spans="1:8" s="6" customFormat="1" ht="19.8" customHeight="1" x14ac:dyDescent="0.2">
      <c r="A467" s="3" t="s">
        <v>111</v>
      </c>
      <c r="B467" s="40" t="s">
        <v>400</v>
      </c>
      <c r="C467" s="29" t="s">
        <v>421</v>
      </c>
      <c r="D467" s="52"/>
      <c r="E467" s="8" t="s">
        <v>368</v>
      </c>
      <c r="F467" s="10">
        <v>11.42</v>
      </c>
      <c r="G467" s="30">
        <f>+D467*F467</f>
        <v>0</v>
      </c>
      <c r="H467" s="69">
        <f t="shared" si="27"/>
        <v>0</v>
      </c>
    </row>
    <row r="468" spans="1:8" s="6" customFormat="1" ht="19.8" customHeight="1" x14ac:dyDescent="0.2">
      <c r="A468" s="3" t="s">
        <v>14</v>
      </c>
      <c r="B468" s="40" t="s">
        <v>400</v>
      </c>
      <c r="C468" s="29" t="s">
        <v>421</v>
      </c>
      <c r="D468" s="52"/>
      <c r="E468" s="8" t="s">
        <v>368</v>
      </c>
      <c r="F468" s="10">
        <v>8.4</v>
      </c>
      <c r="G468" s="30">
        <f>+D468*F468</f>
        <v>0</v>
      </c>
      <c r="H468" s="69">
        <f t="shared" si="27"/>
        <v>0</v>
      </c>
    </row>
    <row r="469" spans="1:8" s="6" customFormat="1" ht="19.8" customHeight="1" x14ac:dyDescent="0.2">
      <c r="A469" s="3" t="s">
        <v>468</v>
      </c>
      <c r="B469" s="29" t="s">
        <v>416</v>
      </c>
      <c r="C469" s="29"/>
      <c r="D469" s="52"/>
      <c r="E469" s="8" t="s">
        <v>367</v>
      </c>
      <c r="F469" s="10">
        <v>2</v>
      </c>
      <c r="G469" s="30">
        <f>+D469*F469</f>
        <v>0</v>
      </c>
      <c r="H469" s="69">
        <f t="shared" si="27"/>
        <v>0</v>
      </c>
    </row>
    <row r="470" spans="1:8" s="6" customFormat="1" ht="19.8" customHeight="1" x14ac:dyDescent="0.2">
      <c r="A470" s="3" t="s">
        <v>466</v>
      </c>
      <c r="B470" s="29" t="s">
        <v>467</v>
      </c>
      <c r="C470" s="29" t="s">
        <v>392</v>
      </c>
      <c r="D470" s="52"/>
      <c r="E470" s="8" t="s">
        <v>367</v>
      </c>
      <c r="F470" s="10">
        <v>11</v>
      </c>
      <c r="G470" s="30">
        <f>+D470*F470</f>
        <v>0</v>
      </c>
      <c r="H470" s="69">
        <f t="shared" si="27"/>
        <v>0</v>
      </c>
    </row>
    <row r="471" spans="1:8" s="6" customFormat="1" ht="19.8" customHeight="1" x14ac:dyDescent="0.2">
      <c r="A471" s="58" t="s">
        <v>377</v>
      </c>
      <c r="B471" s="31"/>
      <c r="C471" s="31"/>
      <c r="D471" s="77"/>
      <c r="H471" s="69"/>
    </row>
    <row r="472" spans="1:8" s="6" customFormat="1" ht="19.8" customHeight="1" x14ac:dyDescent="0.2">
      <c r="A472" s="3" t="s">
        <v>288</v>
      </c>
      <c r="B472" s="40" t="s">
        <v>420</v>
      </c>
      <c r="C472" s="29" t="s">
        <v>421</v>
      </c>
      <c r="D472" s="52"/>
      <c r="E472" s="8" t="s">
        <v>368</v>
      </c>
      <c r="F472" s="10">
        <v>20.55</v>
      </c>
      <c r="G472" s="30">
        <f t="shared" ref="G472:G479" si="31">+D472*F472</f>
        <v>0</v>
      </c>
      <c r="H472" s="69">
        <f t="shared" ref="H472:H523" si="32">IF(ISNUMBER(D472),1,0)</f>
        <v>0</v>
      </c>
    </row>
    <row r="473" spans="1:8" s="6" customFormat="1" ht="19.8" customHeight="1" x14ac:dyDescent="0.2">
      <c r="A473" s="3" t="s">
        <v>232</v>
      </c>
      <c r="B473" s="40" t="s">
        <v>420</v>
      </c>
      <c r="C473" s="29" t="s">
        <v>421</v>
      </c>
      <c r="D473" s="52"/>
      <c r="E473" s="8" t="s">
        <v>368</v>
      </c>
      <c r="F473" s="10">
        <v>30.64</v>
      </c>
      <c r="G473" s="30">
        <f t="shared" si="31"/>
        <v>0</v>
      </c>
      <c r="H473" s="69">
        <f t="shared" si="32"/>
        <v>0</v>
      </c>
    </row>
    <row r="474" spans="1:8" s="6" customFormat="1" ht="19.8" customHeight="1" x14ac:dyDescent="0.2">
      <c r="A474" s="3" t="s">
        <v>497</v>
      </c>
      <c r="B474" s="40" t="s">
        <v>420</v>
      </c>
      <c r="C474" s="29" t="s">
        <v>421</v>
      </c>
      <c r="D474" s="52"/>
      <c r="E474" s="8" t="s">
        <v>368</v>
      </c>
      <c r="F474" s="10">
        <v>15.34</v>
      </c>
      <c r="G474" s="30">
        <f t="shared" si="31"/>
        <v>0</v>
      </c>
      <c r="H474" s="69">
        <f t="shared" si="32"/>
        <v>0</v>
      </c>
    </row>
    <row r="475" spans="1:8" s="6" customFormat="1" ht="19.8" customHeight="1" x14ac:dyDescent="0.2">
      <c r="A475" s="3" t="s">
        <v>498</v>
      </c>
      <c r="B475" s="40" t="s">
        <v>420</v>
      </c>
      <c r="C475" s="29" t="s">
        <v>421</v>
      </c>
      <c r="D475" s="52"/>
      <c r="E475" s="8" t="s">
        <v>368</v>
      </c>
      <c r="F475" s="10">
        <v>14.24</v>
      </c>
      <c r="G475" s="30">
        <f t="shared" si="31"/>
        <v>0</v>
      </c>
      <c r="H475" s="69">
        <f t="shared" si="32"/>
        <v>0</v>
      </c>
    </row>
    <row r="476" spans="1:8" s="6" customFormat="1" ht="19.8" customHeight="1" x14ac:dyDescent="0.2">
      <c r="A476" s="3" t="s">
        <v>223</v>
      </c>
      <c r="B476" s="40" t="s">
        <v>420</v>
      </c>
      <c r="C476" s="29" t="s">
        <v>421</v>
      </c>
      <c r="D476" s="52"/>
      <c r="E476" s="8" t="s">
        <v>368</v>
      </c>
      <c r="F476" s="10">
        <v>44.55</v>
      </c>
      <c r="G476" s="30">
        <f t="shared" si="31"/>
        <v>0</v>
      </c>
      <c r="H476" s="69">
        <f t="shared" si="32"/>
        <v>0</v>
      </c>
    </row>
    <row r="477" spans="1:8" s="6" customFormat="1" ht="19.8" customHeight="1" x14ac:dyDescent="0.2">
      <c r="A477" s="3" t="s">
        <v>80</v>
      </c>
      <c r="B477" s="40" t="s">
        <v>420</v>
      </c>
      <c r="C477" s="29" t="s">
        <v>421</v>
      </c>
      <c r="D477" s="52"/>
      <c r="E477" s="8" t="s">
        <v>368</v>
      </c>
      <c r="F477" s="10">
        <v>69.75</v>
      </c>
      <c r="G477" s="30">
        <f t="shared" si="31"/>
        <v>0</v>
      </c>
      <c r="H477" s="69">
        <f t="shared" si="32"/>
        <v>0</v>
      </c>
    </row>
    <row r="478" spans="1:8" s="6" customFormat="1" ht="19.8" customHeight="1" x14ac:dyDescent="0.2">
      <c r="A478" s="3" t="s">
        <v>190</v>
      </c>
      <c r="B478" s="40" t="s">
        <v>420</v>
      </c>
      <c r="C478" s="29" t="s">
        <v>421</v>
      </c>
      <c r="D478" s="52"/>
      <c r="E478" s="8" t="s">
        <v>368</v>
      </c>
      <c r="F478" s="10">
        <v>59.85</v>
      </c>
      <c r="G478" s="30">
        <f t="shared" si="31"/>
        <v>0</v>
      </c>
      <c r="H478" s="69">
        <f t="shared" si="32"/>
        <v>0</v>
      </c>
    </row>
    <row r="479" spans="1:8" s="6" customFormat="1" ht="19.8" customHeight="1" x14ac:dyDescent="0.2">
      <c r="A479" s="3" t="s">
        <v>43</v>
      </c>
      <c r="B479" s="40" t="s">
        <v>420</v>
      </c>
      <c r="C479" s="29" t="s">
        <v>421</v>
      </c>
      <c r="D479" s="52"/>
      <c r="E479" s="8" t="s">
        <v>368</v>
      </c>
      <c r="F479" s="10">
        <v>53.1</v>
      </c>
      <c r="G479" s="30">
        <f t="shared" si="31"/>
        <v>0</v>
      </c>
      <c r="H479" s="69">
        <f t="shared" si="32"/>
        <v>0</v>
      </c>
    </row>
    <row r="480" spans="1:8" s="6" customFormat="1" ht="19.8" customHeight="1" x14ac:dyDescent="0.2">
      <c r="A480" s="58" t="s">
        <v>378</v>
      </c>
      <c r="B480" s="31"/>
      <c r="C480" s="31"/>
      <c r="D480" s="53"/>
      <c r="H480" s="69"/>
    </row>
    <row r="481" spans="1:8" s="6" customFormat="1" ht="19.8" customHeight="1" x14ac:dyDescent="0.2">
      <c r="A481" s="3" t="s">
        <v>215</v>
      </c>
      <c r="B481" s="40" t="s">
        <v>396</v>
      </c>
      <c r="C481" s="29" t="s">
        <v>421</v>
      </c>
      <c r="D481" s="52"/>
      <c r="E481" s="8" t="s">
        <v>367</v>
      </c>
      <c r="F481" s="10">
        <v>11</v>
      </c>
      <c r="G481" s="30">
        <f>+D481*F481</f>
        <v>0</v>
      </c>
      <c r="H481" s="69">
        <f t="shared" si="32"/>
        <v>0</v>
      </c>
    </row>
    <row r="482" spans="1:8" s="6" customFormat="1" ht="19.8" customHeight="1" x14ac:dyDescent="0.2">
      <c r="A482" s="3" t="s">
        <v>61</v>
      </c>
      <c r="B482" s="40" t="s">
        <v>396</v>
      </c>
      <c r="C482" s="29" t="s">
        <v>421</v>
      </c>
      <c r="D482" s="52"/>
      <c r="E482" s="8" t="s">
        <v>367</v>
      </c>
      <c r="F482" s="10">
        <v>11</v>
      </c>
      <c r="G482" s="30">
        <f>+D482*F482</f>
        <v>0</v>
      </c>
      <c r="H482" s="69">
        <f t="shared" si="32"/>
        <v>0</v>
      </c>
    </row>
    <row r="483" spans="1:8" s="6" customFormat="1" ht="19.8" customHeight="1" x14ac:dyDescent="0.2">
      <c r="A483" s="3" t="s">
        <v>165</v>
      </c>
      <c r="B483" s="40" t="s">
        <v>396</v>
      </c>
      <c r="C483" s="29" t="s">
        <v>421</v>
      </c>
      <c r="D483" s="52"/>
      <c r="E483" s="8" t="s">
        <v>367</v>
      </c>
      <c r="F483" s="10">
        <v>11</v>
      </c>
      <c r="G483" s="30">
        <f>+D483*F483</f>
        <v>0</v>
      </c>
      <c r="H483" s="69">
        <f t="shared" si="32"/>
        <v>0</v>
      </c>
    </row>
    <row r="484" spans="1:8" s="6" customFormat="1" ht="19.8" customHeight="1" x14ac:dyDescent="0.2">
      <c r="A484" s="3" t="s">
        <v>245</v>
      </c>
      <c r="B484" s="40" t="s">
        <v>396</v>
      </c>
      <c r="C484" s="29" t="s">
        <v>421</v>
      </c>
      <c r="D484" s="52"/>
      <c r="E484" s="8" t="s">
        <v>367</v>
      </c>
      <c r="F484" s="10">
        <v>11</v>
      </c>
      <c r="G484" s="30">
        <f>+D484*F484</f>
        <v>0</v>
      </c>
      <c r="H484" s="69">
        <f t="shared" si="32"/>
        <v>0</v>
      </c>
    </row>
    <row r="485" spans="1:8" s="6" customFormat="1" ht="19.8" customHeight="1" x14ac:dyDescent="0.2">
      <c r="A485" s="3" t="s">
        <v>31</v>
      </c>
      <c r="B485" s="40" t="s">
        <v>396</v>
      </c>
      <c r="C485" s="29" t="s">
        <v>421</v>
      </c>
      <c r="D485" s="52"/>
      <c r="E485" s="8" t="s">
        <v>367</v>
      </c>
      <c r="F485" s="10">
        <v>11</v>
      </c>
      <c r="G485" s="30">
        <f>+D485*F485</f>
        <v>0</v>
      </c>
      <c r="H485" s="69">
        <f t="shared" si="32"/>
        <v>0</v>
      </c>
    </row>
    <row r="486" spans="1:8" s="6" customFormat="1" ht="19.8" customHeight="1" x14ac:dyDescent="0.2">
      <c r="A486" s="58" t="s">
        <v>373</v>
      </c>
      <c r="B486" s="31"/>
      <c r="C486" s="31"/>
      <c r="D486" s="53"/>
      <c r="H486" s="69"/>
    </row>
    <row r="487" spans="1:8" s="6" customFormat="1" ht="19.8" customHeight="1" x14ac:dyDescent="0.2">
      <c r="A487" s="3" t="s">
        <v>172</v>
      </c>
      <c r="B487" s="40" t="s">
        <v>394</v>
      </c>
      <c r="C487" s="29" t="s">
        <v>421</v>
      </c>
      <c r="D487" s="52"/>
      <c r="E487" s="8" t="s">
        <v>367</v>
      </c>
      <c r="F487" s="10">
        <v>9.5</v>
      </c>
      <c r="G487" s="30">
        <f t="shared" ref="G487:G504" si="33">+D487*F487</f>
        <v>0</v>
      </c>
      <c r="H487" s="69">
        <f t="shared" si="32"/>
        <v>0</v>
      </c>
    </row>
    <row r="488" spans="1:8" s="6" customFormat="1" ht="19.8" customHeight="1" x14ac:dyDescent="0.2">
      <c r="A488" s="3" t="s">
        <v>99</v>
      </c>
      <c r="B488" s="40" t="s">
        <v>394</v>
      </c>
      <c r="C488" s="29" t="s">
        <v>421</v>
      </c>
      <c r="D488" s="52"/>
      <c r="E488" s="8" t="s">
        <v>367</v>
      </c>
      <c r="F488" s="10">
        <v>9.5</v>
      </c>
      <c r="G488" s="30">
        <f t="shared" si="33"/>
        <v>0</v>
      </c>
      <c r="H488" s="69">
        <f t="shared" si="32"/>
        <v>0</v>
      </c>
    </row>
    <row r="489" spans="1:8" s="6" customFormat="1" ht="19.8" customHeight="1" x14ac:dyDescent="0.2">
      <c r="A489" s="3" t="s">
        <v>306</v>
      </c>
      <c r="B489" s="40" t="s">
        <v>394</v>
      </c>
      <c r="C489" s="29" t="s">
        <v>421</v>
      </c>
      <c r="D489" s="52"/>
      <c r="E489" s="8" t="s">
        <v>367</v>
      </c>
      <c r="F489" s="10">
        <v>9.5</v>
      </c>
      <c r="G489" s="30">
        <f t="shared" si="33"/>
        <v>0</v>
      </c>
      <c r="H489" s="69">
        <f t="shared" si="32"/>
        <v>0</v>
      </c>
    </row>
    <row r="490" spans="1:8" s="6" customFormat="1" ht="19.8" customHeight="1" x14ac:dyDescent="0.2">
      <c r="A490" s="3" t="s">
        <v>159</v>
      </c>
      <c r="B490" s="40" t="s">
        <v>394</v>
      </c>
      <c r="C490" s="29" t="s">
        <v>421</v>
      </c>
      <c r="D490" s="52"/>
      <c r="E490" s="8" t="s">
        <v>367</v>
      </c>
      <c r="F490" s="10">
        <v>9.5</v>
      </c>
      <c r="G490" s="30">
        <f t="shared" si="33"/>
        <v>0</v>
      </c>
      <c r="H490" s="69">
        <f t="shared" si="32"/>
        <v>0</v>
      </c>
    </row>
    <row r="491" spans="1:8" s="6" customFormat="1" ht="19.8" customHeight="1" x14ac:dyDescent="0.2">
      <c r="A491" s="3" t="s">
        <v>276</v>
      </c>
      <c r="B491" s="40" t="s">
        <v>394</v>
      </c>
      <c r="C491" s="29" t="s">
        <v>421</v>
      </c>
      <c r="D491" s="52"/>
      <c r="E491" s="8" t="s">
        <v>367</v>
      </c>
      <c r="F491" s="10">
        <v>12</v>
      </c>
      <c r="G491" s="30">
        <f t="shared" si="33"/>
        <v>0</v>
      </c>
      <c r="H491" s="69">
        <f t="shared" si="32"/>
        <v>0</v>
      </c>
    </row>
    <row r="492" spans="1:8" s="6" customFormat="1" ht="19.8" customHeight="1" x14ac:dyDescent="0.2">
      <c r="A492" s="3" t="s">
        <v>183</v>
      </c>
      <c r="B492" s="40" t="s">
        <v>394</v>
      </c>
      <c r="C492" s="29" t="s">
        <v>421</v>
      </c>
      <c r="D492" s="52"/>
      <c r="E492" s="8" t="s">
        <v>367</v>
      </c>
      <c r="F492" s="10">
        <v>6.5</v>
      </c>
      <c r="G492" s="30">
        <f t="shared" si="33"/>
        <v>0</v>
      </c>
      <c r="H492" s="69">
        <f t="shared" si="32"/>
        <v>0</v>
      </c>
    </row>
    <row r="493" spans="1:8" s="6" customFormat="1" ht="19.8" customHeight="1" x14ac:dyDescent="0.2">
      <c r="A493" s="3" t="s">
        <v>308</v>
      </c>
      <c r="B493" s="40" t="s">
        <v>394</v>
      </c>
      <c r="C493" s="29" t="s">
        <v>421</v>
      </c>
      <c r="D493" s="52"/>
      <c r="E493" s="8" t="s">
        <v>367</v>
      </c>
      <c r="F493" s="10">
        <v>6.5</v>
      </c>
      <c r="G493" s="30">
        <f t="shared" si="33"/>
        <v>0</v>
      </c>
      <c r="H493" s="69">
        <f t="shared" si="32"/>
        <v>0</v>
      </c>
    </row>
    <row r="494" spans="1:8" s="6" customFormat="1" ht="19.8" customHeight="1" x14ac:dyDescent="0.2">
      <c r="A494" s="3" t="s">
        <v>122</v>
      </c>
      <c r="B494" s="40" t="s">
        <v>394</v>
      </c>
      <c r="C494" s="29" t="s">
        <v>421</v>
      </c>
      <c r="D494" s="52"/>
      <c r="E494" s="8" t="s">
        <v>367</v>
      </c>
      <c r="F494" s="10">
        <v>6.5</v>
      </c>
      <c r="G494" s="30">
        <f t="shared" si="33"/>
        <v>0</v>
      </c>
      <c r="H494" s="69">
        <f t="shared" si="32"/>
        <v>0</v>
      </c>
    </row>
    <row r="495" spans="1:8" s="6" customFormat="1" ht="19.8" customHeight="1" x14ac:dyDescent="0.2">
      <c r="A495" s="3" t="s">
        <v>36</v>
      </c>
      <c r="B495" s="40" t="s">
        <v>394</v>
      </c>
      <c r="C495" s="29" t="s">
        <v>421</v>
      </c>
      <c r="D495" s="52"/>
      <c r="E495" s="8" t="s">
        <v>367</v>
      </c>
      <c r="F495" s="10">
        <v>15</v>
      </c>
      <c r="G495" s="30">
        <f t="shared" si="33"/>
        <v>0</v>
      </c>
      <c r="H495" s="69">
        <f t="shared" si="32"/>
        <v>0</v>
      </c>
    </row>
    <row r="496" spans="1:8" s="6" customFormat="1" ht="19.8" customHeight="1" x14ac:dyDescent="0.2">
      <c r="A496" s="3" t="s">
        <v>177</v>
      </c>
      <c r="B496" s="40" t="s">
        <v>394</v>
      </c>
      <c r="C496" s="29" t="s">
        <v>421</v>
      </c>
      <c r="D496" s="52"/>
      <c r="E496" s="8" t="s">
        <v>367</v>
      </c>
      <c r="F496" s="10">
        <v>20.5</v>
      </c>
      <c r="G496" s="30">
        <f t="shared" si="33"/>
        <v>0</v>
      </c>
      <c r="H496" s="69">
        <f t="shared" si="32"/>
        <v>0</v>
      </c>
    </row>
    <row r="497" spans="1:8" s="6" customFormat="1" ht="19.8" customHeight="1" x14ac:dyDescent="0.2">
      <c r="A497" s="3" t="s">
        <v>285</v>
      </c>
      <c r="B497" s="40" t="s">
        <v>394</v>
      </c>
      <c r="C497" s="29" t="s">
        <v>421</v>
      </c>
      <c r="D497" s="52"/>
      <c r="E497" s="8" t="s">
        <v>367</v>
      </c>
      <c r="F497" s="10">
        <v>20.5</v>
      </c>
      <c r="G497" s="30">
        <f t="shared" si="33"/>
        <v>0</v>
      </c>
      <c r="H497" s="69">
        <f t="shared" si="32"/>
        <v>0</v>
      </c>
    </row>
    <row r="498" spans="1:8" s="6" customFormat="1" ht="19.8" customHeight="1" x14ac:dyDescent="0.2">
      <c r="A498" s="3" t="s">
        <v>75</v>
      </c>
      <c r="B498" s="40" t="s">
        <v>394</v>
      </c>
      <c r="C498" s="29" t="s">
        <v>421</v>
      </c>
      <c r="D498" s="52"/>
      <c r="E498" s="8" t="s">
        <v>367</v>
      </c>
      <c r="F498" s="10">
        <v>20.5</v>
      </c>
      <c r="G498" s="30">
        <f t="shared" si="33"/>
        <v>0</v>
      </c>
      <c r="H498" s="69">
        <f t="shared" si="32"/>
        <v>0</v>
      </c>
    </row>
    <row r="499" spans="1:8" s="6" customFormat="1" ht="19.8" customHeight="1" x14ac:dyDescent="0.2">
      <c r="A499" s="3" t="s">
        <v>101</v>
      </c>
      <c r="B499" s="40" t="s">
        <v>394</v>
      </c>
      <c r="C499" s="29" t="s">
        <v>421</v>
      </c>
      <c r="D499" s="52"/>
      <c r="E499" s="8" t="s">
        <v>367</v>
      </c>
      <c r="F499" s="10">
        <v>20.5</v>
      </c>
      <c r="G499" s="30">
        <f t="shared" si="33"/>
        <v>0</v>
      </c>
      <c r="H499" s="69">
        <f t="shared" si="32"/>
        <v>0</v>
      </c>
    </row>
    <row r="500" spans="1:8" s="6" customFormat="1" ht="19.8" customHeight="1" x14ac:dyDescent="0.2">
      <c r="A500" s="3" t="s">
        <v>317</v>
      </c>
      <c r="B500" s="40" t="s">
        <v>394</v>
      </c>
      <c r="C500" s="29" t="s">
        <v>421</v>
      </c>
      <c r="D500" s="52"/>
      <c r="E500" s="8" t="s">
        <v>367</v>
      </c>
      <c r="F500" s="10">
        <v>13.6</v>
      </c>
      <c r="G500" s="30">
        <f t="shared" si="33"/>
        <v>0</v>
      </c>
      <c r="H500" s="69">
        <f t="shared" si="32"/>
        <v>0</v>
      </c>
    </row>
    <row r="501" spans="1:8" s="6" customFormat="1" ht="19.8" customHeight="1" x14ac:dyDescent="0.2">
      <c r="A501" s="3" t="s">
        <v>499</v>
      </c>
      <c r="B501" s="40" t="s">
        <v>396</v>
      </c>
      <c r="C501" s="29" t="s">
        <v>421</v>
      </c>
      <c r="D501" s="52"/>
      <c r="E501" s="8" t="s">
        <v>367</v>
      </c>
      <c r="F501" s="10">
        <v>13</v>
      </c>
      <c r="G501" s="30">
        <f t="shared" si="33"/>
        <v>0</v>
      </c>
      <c r="H501" s="69">
        <f t="shared" si="32"/>
        <v>0</v>
      </c>
    </row>
    <row r="502" spans="1:8" s="6" customFormat="1" ht="19.8" customHeight="1" x14ac:dyDescent="0.2">
      <c r="A502" s="3" t="s">
        <v>15</v>
      </c>
      <c r="B502" s="40" t="s">
        <v>394</v>
      </c>
      <c r="C502" s="29" t="s">
        <v>421</v>
      </c>
      <c r="D502" s="52"/>
      <c r="E502" s="8" t="s">
        <v>367</v>
      </c>
      <c r="F502" s="10">
        <v>26.5</v>
      </c>
      <c r="G502" s="30">
        <f t="shared" si="33"/>
        <v>0</v>
      </c>
      <c r="H502" s="69">
        <f t="shared" si="32"/>
        <v>0</v>
      </c>
    </row>
    <row r="503" spans="1:8" s="6" customFormat="1" ht="19.8" customHeight="1" x14ac:dyDescent="0.2">
      <c r="A503" s="3" t="s">
        <v>7</v>
      </c>
      <c r="B503" s="40" t="s">
        <v>394</v>
      </c>
      <c r="C503" s="29" t="s">
        <v>421</v>
      </c>
      <c r="D503" s="52"/>
      <c r="E503" s="8" t="s">
        <v>367</v>
      </c>
      <c r="F503" s="10">
        <v>26.5</v>
      </c>
      <c r="G503" s="30">
        <f t="shared" si="33"/>
        <v>0</v>
      </c>
      <c r="H503" s="69">
        <f t="shared" si="32"/>
        <v>0</v>
      </c>
    </row>
    <row r="504" spans="1:8" s="6" customFormat="1" ht="19.8" customHeight="1" x14ac:dyDescent="0.2">
      <c r="A504" s="3" t="s">
        <v>51</v>
      </c>
      <c r="B504" s="40" t="s">
        <v>394</v>
      </c>
      <c r="C504" s="29" t="s">
        <v>421</v>
      </c>
      <c r="D504" s="52"/>
      <c r="E504" s="8" t="s">
        <v>367</v>
      </c>
      <c r="F504" s="10">
        <v>26.5</v>
      </c>
      <c r="G504" s="30">
        <f t="shared" si="33"/>
        <v>0</v>
      </c>
      <c r="H504" s="69">
        <f t="shared" si="32"/>
        <v>0</v>
      </c>
    </row>
    <row r="505" spans="1:8" s="6" customFormat="1" ht="19.8" customHeight="1" thickBot="1" x14ac:dyDescent="0.25">
      <c r="B505" s="31"/>
      <c r="C505" s="31"/>
      <c r="D505" s="77"/>
      <c r="E505" s="26"/>
      <c r="H505" s="69"/>
    </row>
    <row r="506" spans="1:8" ht="19.8" customHeight="1" thickBot="1" x14ac:dyDescent="0.25">
      <c r="A506" s="91" t="s">
        <v>380</v>
      </c>
      <c r="B506" s="92"/>
      <c r="C506" s="92"/>
      <c r="D506" s="92"/>
      <c r="E506" s="92"/>
      <c r="F506" s="93"/>
      <c r="G506" s="55">
        <f>SUM(G507:G523)</f>
        <v>0</v>
      </c>
      <c r="H506" s="69"/>
    </row>
    <row r="507" spans="1:8" s="6" customFormat="1" ht="19.8" customHeight="1" x14ac:dyDescent="0.2">
      <c r="A507" s="12" t="s">
        <v>34</v>
      </c>
      <c r="B507" s="41" t="s">
        <v>398</v>
      </c>
      <c r="C507" s="33" t="s">
        <v>421</v>
      </c>
      <c r="D507" s="76"/>
      <c r="E507" s="15" t="s">
        <v>368</v>
      </c>
      <c r="F507" s="13">
        <v>4.07</v>
      </c>
      <c r="G507" s="34">
        <f t="shared" ref="G507:G523" si="34">+D507*F507</f>
        <v>0</v>
      </c>
      <c r="H507" s="69">
        <f t="shared" si="32"/>
        <v>0</v>
      </c>
    </row>
    <row r="508" spans="1:8" s="6" customFormat="1" ht="19.8" customHeight="1" x14ac:dyDescent="0.2">
      <c r="A508" s="3" t="s">
        <v>85</v>
      </c>
      <c r="B508" s="42" t="s">
        <v>400</v>
      </c>
      <c r="C508" s="29" t="s">
        <v>421</v>
      </c>
      <c r="D508" s="52"/>
      <c r="E508" s="8" t="s">
        <v>368</v>
      </c>
      <c r="F508" s="10">
        <v>2.69</v>
      </c>
      <c r="G508" s="30">
        <f t="shared" si="34"/>
        <v>0</v>
      </c>
      <c r="H508" s="69">
        <f t="shared" si="32"/>
        <v>0</v>
      </c>
    </row>
    <row r="509" spans="1:8" s="6" customFormat="1" ht="19.8" customHeight="1" x14ac:dyDescent="0.2">
      <c r="A509" s="3" t="s">
        <v>219</v>
      </c>
      <c r="B509" s="42" t="s">
        <v>400</v>
      </c>
      <c r="C509" s="29" t="s">
        <v>421</v>
      </c>
      <c r="D509" s="52"/>
      <c r="E509" s="8" t="s">
        <v>367</v>
      </c>
      <c r="F509" s="10">
        <v>2.95</v>
      </c>
      <c r="G509" s="30">
        <f t="shared" si="34"/>
        <v>0</v>
      </c>
      <c r="H509" s="69">
        <f t="shared" si="32"/>
        <v>0</v>
      </c>
    </row>
    <row r="510" spans="1:8" s="6" customFormat="1" ht="19.8" customHeight="1" x14ac:dyDescent="0.2">
      <c r="A510" s="3" t="s">
        <v>246</v>
      </c>
      <c r="B510" s="42" t="s">
        <v>398</v>
      </c>
      <c r="C510" s="29" t="s">
        <v>421</v>
      </c>
      <c r="D510" s="52"/>
      <c r="E510" s="8" t="s">
        <v>368</v>
      </c>
      <c r="F510" s="10">
        <v>8.35</v>
      </c>
      <c r="G510" s="30">
        <f t="shared" si="34"/>
        <v>0</v>
      </c>
      <c r="H510" s="69">
        <f t="shared" si="32"/>
        <v>0</v>
      </c>
    </row>
    <row r="511" spans="1:8" s="6" customFormat="1" ht="19.8" customHeight="1" x14ac:dyDescent="0.2">
      <c r="A511" s="3" t="s">
        <v>382</v>
      </c>
      <c r="B511" s="42" t="s">
        <v>398</v>
      </c>
      <c r="C511" s="29" t="s">
        <v>421</v>
      </c>
      <c r="D511" s="52"/>
      <c r="E511" s="8" t="s">
        <v>368</v>
      </c>
      <c r="F511" s="10">
        <v>8.9</v>
      </c>
      <c r="G511" s="30">
        <f t="shared" si="34"/>
        <v>0</v>
      </c>
      <c r="H511" s="69">
        <f t="shared" si="32"/>
        <v>0</v>
      </c>
    </row>
    <row r="512" spans="1:8" s="6" customFormat="1" ht="19.8" customHeight="1" x14ac:dyDescent="0.2">
      <c r="A512" s="3" t="s">
        <v>146</v>
      </c>
      <c r="B512" s="42" t="s">
        <v>398</v>
      </c>
      <c r="C512" s="29" t="s">
        <v>421</v>
      </c>
      <c r="D512" s="52"/>
      <c r="E512" s="8" t="s">
        <v>368</v>
      </c>
      <c r="F512" s="10">
        <v>8.52</v>
      </c>
      <c r="G512" s="30">
        <f t="shared" si="34"/>
        <v>0</v>
      </c>
      <c r="H512" s="69">
        <f t="shared" si="32"/>
        <v>0</v>
      </c>
    </row>
    <row r="513" spans="1:8" s="6" customFormat="1" ht="19.8" customHeight="1" x14ac:dyDescent="0.2">
      <c r="A513" s="3" t="s">
        <v>233</v>
      </c>
      <c r="B513" s="42" t="s">
        <v>398</v>
      </c>
      <c r="C513" s="29" t="s">
        <v>421</v>
      </c>
      <c r="D513" s="52"/>
      <c r="E513" s="8" t="s">
        <v>368</v>
      </c>
      <c r="F513" s="10">
        <v>3.89</v>
      </c>
      <c r="G513" s="30">
        <f t="shared" si="34"/>
        <v>0</v>
      </c>
      <c r="H513" s="69">
        <f t="shared" si="32"/>
        <v>0</v>
      </c>
    </row>
    <row r="514" spans="1:8" s="6" customFormat="1" ht="19.8" customHeight="1" x14ac:dyDescent="0.2">
      <c r="A514" s="3" t="s">
        <v>243</v>
      </c>
      <c r="B514" s="42" t="s">
        <v>398</v>
      </c>
      <c r="C514" s="29" t="s">
        <v>421</v>
      </c>
      <c r="D514" s="52"/>
      <c r="E514" s="8" t="s">
        <v>368</v>
      </c>
      <c r="F514" s="10">
        <v>4.49</v>
      </c>
      <c r="G514" s="30">
        <f t="shared" si="34"/>
        <v>0</v>
      </c>
      <c r="H514" s="69">
        <f t="shared" si="32"/>
        <v>0</v>
      </c>
    </row>
    <row r="515" spans="1:8" s="6" customFormat="1" ht="19.8" customHeight="1" x14ac:dyDescent="0.2">
      <c r="A515" s="3" t="s">
        <v>265</v>
      </c>
      <c r="B515" s="42" t="s">
        <v>398</v>
      </c>
      <c r="C515" s="29" t="s">
        <v>421</v>
      </c>
      <c r="D515" s="52"/>
      <c r="E515" s="8" t="s">
        <v>368</v>
      </c>
      <c r="F515" s="10">
        <v>5.08</v>
      </c>
      <c r="G515" s="30">
        <f t="shared" si="34"/>
        <v>0</v>
      </c>
      <c r="H515" s="69">
        <f t="shared" si="32"/>
        <v>0</v>
      </c>
    </row>
    <row r="516" spans="1:8" s="6" customFormat="1" ht="19.8" customHeight="1" x14ac:dyDescent="0.2">
      <c r="A516" s="3" t="s">
        <v>262</v>
      </c>
      <c r="B516" s="42" t="s">
        <v>400</v>
      </c>
      <c r="C516" s="29" t="s">
        <v>421</v>
      </c>
      <c r="D516" s="52"/>
      <c r="E516" s="8" t="s">
        <v>367</v>
      </c>
      <c r="F516" s="10">
        <v>2.8</v>
      </c>
      <c r="G516" s="30">
        <f t="shared" si="34"/>
        <v>0</v>
      </c>
      <c r="H516" s="69">
        <f t="shared" si="32"/>
        <v>0</v>
      </c>
    </row>
    <row r="517" spans="1:8" s="6" customFormat="1" ht="19.8" customHeight="1" x14ac:dyDescent="0.2">
      <c r="A517" s="3" t="s">
        <v>286</v>
      </c>
      <c r="B517" s="42" t="s">
        <v>400</v>
      </c>
      <c r="C517" s="29" t="s">
        <v>421</v>
      </c>
      <c r="D517" s="52"/>
      <c r="E517" s="8" t="s">
        <v>367</v>
      </c>
      <c r="F517" s="10">
        <v>4.3</v>
      </c>
      <c r="G517" s="30">
        <f t="shared" si="34"/>
        <v>0</v>
      </c>
      <c r="H517" s="69">
        <f t="shared" si="32"/>
        <v>0</v>
      </c>
    </row>
    <row r="518" spans="1:8" s="6" customFormat="1" ht="19.8" customHeight="1" x14ac:dyDescent="0.2">
      <c r="A518" s="3" t="s">
        <v>41</v>
      </c>
      <c r="B518" s="42" t="s">
        <v>398</v>
      </c>
      <c r="C518" s="29" t="s">
        <v>421</v>
      </c>
      <c r="D518" s="52"/>
      <c r="E518" s="8" t="s">
        <v>368</v>
      </c>
      <c r="F518" s="10">
        <v>5.1100000000000003</v>
      </c>
      <c r="G518" s="30">
        <f t="shared" si="34"/>
        <v>0</v>
      </c>
      <c r="H518" s="69">
        <f t="shared" si="32"/>
        <v>0</v>
      </c>
    </row>
    <row r="519" spans="1:8" s="6" customFormat="1" ht="19.8" customHeight="1" x14ac:dyDescent="0.2">
      <c r="A519" s="3" t="s">
        <v>50</v>
      </c>
      <c r="B519" s="42" t="s">
        <v>398</v>
      </c>
      <c r="C519" s="29" t="s">
        <v>421</v>
      </c>
      <c r="D519" s="52"/>
      <c r="E519" s="8" t="s">
        <v>368</v>
      </c>
      <c r="F519" s="10">
        <v>7.25</v>
      </c>
      <c r="G519" s="30">
        <f t="shared" si="34"/>
        <v>0</v>
      </c>
      <c r="H519" s="69">
        <f t="shared" si="32"/>
        <v>0</v>
      </c>
    </row>
    <row r="520" spans="1:8" s="6" customFormat="1" ht="19.8" customHeight="1" x14ac:dyDescent="0.2">
      <c r="A520" s="3" t="s">
        <v>116</v>
      </c>
      <c r="B520" s="42" t="s">
        <v>400</v>
      </c>
      <c r="C520" s="29" t="s">
        <v>421</v>
      </c>
      <c r="D520" s="52"/>
      <c r="E520" s="8" t="s">
        <v>368</v>
      </c>
      <c r="F520" s="10">
        <v>8.4</v>
      </c>
      <c r="G520" s="30">
        <f t="shared" si="34"/>
        <v>0</v>
      </c>
      <c r="H520" s="69">
        <f t="shared" si="32"/>
        <v>0</v>
      </c>
    </row>
    <row r="521" spans="1:8" s="6" customFormat="1" ht="19.8" customHeight="1" x14ac:dyDescent="0.2">
      <c r="A521" s="3" t="s">
        <v>206</v>
      </c>
      <c r="B521" s="42" t="s">
        <v>398</v>
      </c>
      <c r="C521" s="29" t="s">
        <v>421</v>
      </c>
      <c r="D521" s="52"/>
      <c r="E521" s="8" t="s">
        <v>368</v>
      </c>
      <c r="F521" s="10">
        <v>3.8</v>
      </c>
      <c r="G521" s="30">
        <f t="shared" si="34"/>
        <v>0</v>
      </c>
      <c r="H521" s="69">
        <f t="shared" si="32"/>
        <v>0</v>
      </c>
    </row>
    <row r="522" spans="1:8" s="6" customFormat="1" ht="19.8" customHeight="1" x14ac:dyDescent="0.2">
      <c r="A522" s="3" t="s">
        <v>303</v>
      </c>
      <c r="B522" s="42" t="s">
        <v>400</v>
      </c>
      <c r="C522" s="29" t="s">
        <v>421</v>
      </c>
      <c r="D522" s="52"/>
      <c r="E522" s="8" t="s">
        <v>368</v>
      </c>
      <c r="F522" s="10">
        <v>1.85</v>
      </c>
      <c r="G522" s="30">
        <f t="shared" si="34"/>
        <v>0</v>
      </c>
      <c r="H522" s="69">
        <f t="shared" si="32"/>
        <v>0</v>
      </c>
    </row>
    <row r="523" spans="1:8" s="6" customFormat="1" ht="19.8" customHeight="1" x14ac:dyDescent="0.2">
      <c r="A523" s="3" t="s">
        <v>121</v>
      </c>
      <c r="B523" s="42" t="s">
        <v>400</v>
      </c>
      <c r="C523" s="29" t="s">
        <v>421</v>
      </c>
      <c r="D523" s="52"/>
      <c r="E523" s="8" t="s">
        <v>368</v>
      </c>
      <c r="F523" s="10">
        <v>4.8</v>
      </c>
      <c r="G523" s="30">
        <f t="shared" si="34"/>
        <v>0</v>
      </c>
      <c r="H523" s="69">
        <f t="shared" si="32"/>
        <v>0</v>
      </c>
    </row>
    <row r="524" spans="1:8" s="6" customFormat="1" ht="19.8" customHeight="1" x14ac:dyDescent="0.2">
      <c r="B524" s="31"/>
      <c r="C524" s="31"/>
      <c r="D524" s="77"/>
      <c r="E524" s="26"/>
      <c r="F524" s="28"/>
      <c r="H524" s="68"/>
    </row>
    <row r="525" spans="1:8" s="6" customFormat="1" ht="19.8" customHeight="1" x14ac:dyDescent="0.2">
      <c r="D525" s="53"/>
      <c r="H525" s="68"/>
    </row>
    <row r="526" spans="1:8" s="6" customFormat="1" ht="19.8" customHeight="1" x14ac:dyDescent="0.2">
      <c r="B526" s="31"/>
      <c r="C526" s="31"/>
      <c r="D526" s="77"/>
      <c r="E526" s="26"/>
      <c r="F526" s="28"/>
      <c r="H526" s="68"/>
    </row>
    <row r="527" spans="1:8" s="6" customFormat="1" ht="19.8" customHeight="1" x14ac:dyDescent="0.2">
      <c r="B527" s="31"/>
      <c r="C527" s="31"/>
      <c r="D527" s="77"/>
      <c r="E527" s="26"/>
      <c r="F527" s="28"/>
      <c r="H527" s="68"/>
    </row>
    <row r="528" spans="1:8" s="6" customFormat="1" ht="19.8" customHeight="1" x14ac:dyDescent="0.2">
      <c r="B528" s="31"/>
      <c r="C528" s="31"/>
      <c r="D528" s="77"/>
      <c r="E528" s="26"/>
      <c r="F528" s="28"/>
      <c r="H528" s="68"/>
    </row>
    <row r="529" spans="2:8" s="6" customFormat="1" ht="19.8" customHeight="1" x14ac:dyDescent="0.2">
      <c r="B529" s="31"/>
      <c r="C529" s="31"/>
      <c r="D529" s="77"/>
      <c r="E529" s="26"/>
      <c r="F529" s="28"/>
      <c r="H529" s="68"/>
    </row>
    <row r="530" spans="2:8" s="6" customFormat="1" ht="19.8" customHeight="1" x14ac:dyDescent="0.2">
      <c r="B530" s="31"/>
      <c r="C530" s="31"/>
      <c r="D530" s="77"/>
      <c r="E530" s="26"/>
      <c r="F530" s="28"/>
      <c r="H530" s="68"/>
    </row>
    <row r="531" spans="2:8" s="6" customFormat="1" ht="19.8" customHeight="1" x14ac:dyDescent="0.2">
      <c r="B531" s="31"/>
      <c r="C531" s="31"/>
      <c r="D531" s="77"/>
      <c r="E531" s="26"/>
      <c r="F531" s="28"/>
      <c r="H531" s="68"/>
    </row>
    <row r="532" spans="2:8" s="6" customFormat="1" ht="19.8" customHeight="1" x14ac:dyDescent="0.2">
      <c r="B532" s="31"/>
      <c r="C532" s="31"/>
      <c r="D532" s="77"/>
      <c r="E532" s="26"/>
      <c r="F532" s="28"/>
      <c r="H532" s="68"/>
    </row>
    <row r="533" spans="2:8" s="6" customFormat="1" ht="19.8" customHeight="1" x14ac:dyDescent="0.2">
      <c r="B533" s="31"/>
      <c r="C533" s="31"/>
      <c r="D533" s="77"/>
      <c r="E533" s="26"/>
      <c r="F533" s="28"/>
      <c r="H533" s="68"/>
    </row>
    <row r="534" spans="2:8" s="6" customFormat="1" ht="19.8" customHeight="1" x14ac:dyDescent="0.2">
      <c r="B534" s="31"/>
      <c r="C534" s="31"/>
      <c r="D534" s="77"/>
      <c r="E534" s="26"/>
      <c r="F534" s="28"/>
      <c r="H534" s="68"/>
    </row>
    <row r="535" spans="2:8" s="6" customFormat="1" ht="19.8" customHeight="1" x14ac:dyDescent="0.2">
      <c r="B535" s="31"/>
      <c r="C535" s="31"/>
      <c r="D535" s="77"/>
      <c r="E535" s="26"/>
      <c r="F535" s="28"/>
      <c r="H535" s="68"/>
    </row>
    <row r="536" spans="2:8" s="6" customFormat="1" ht="19.8" customHeight="1" x14ac:dyDescent="0.2">
      <c r="B536" s="31"/>
      <c r="C536" s="31"/>
      <c r="D536" s="77"/>
      <c r="E536" s="26"/>
      <c r="F536" s="28"/>
      <c r="H536" s="68"/>
    </row>
    <row r="537" spans="2:8" s="6" customFormat="1" ht="19.8" customHeight="1" x14ac:dyDescent="0.2">
      <c r="B537" s="31"/>
      <c r="C537" s="31"/>
      <c r="D537" s="77"/>
      <c r="E537" s="26"/>
      <c r="F537" s="28"/>
      <c r="H537" s="68"/>
    </row>
    <row r="538" spans="2:8" s="6" customFormat="1" ht="19.8" customHeight="1" x14ac:dyDescent="0.2">
      <c r="B538" s="31"/>
      <c r="C538" s="31"/>
      <c r="D538" s="77"/>
      <c r="E538" s="26"/>
      <c r="F538" s="28"/>
      <c r="H538" s="68"/>
    </row>
    <row r="539" spans="2:8" s="6" customFormat="1" ht="19.8" customHeight="1" x14ac:dyDescent="0.2">
      <c r="B539" s="31"/>
      <c r="C539" s="31"/>
      <c r="D539" s="77"/>
      <c r="E539" s="26"/>
      <c r="F539" s="28"/>
      <c r="H539" s="68"/>
    </row>
    <row r="540" spans="2:8" s="6" customFormat="1" ht="19.8" customHeight="1" x14ac:dyDescent="0.2">
      <c r="B540" s="31"/>
      <c r="C540" s="31"/>
      <c r="D540" s="77"/>
      <c r="E540" s="26"/>
      <c r="F540" s="28"/>
      <c r="H540" s="68"/>
    </row>
    <row r="541" spans="2:8" s="6" customFormat="1" ht="19.8" customHeight="1" x14ac:dyDescent="0.2">
      <c r="B541" s="31"/>
      <c r="C541" s="31"/>
      <c r="D541" s="77"/>
      <c r="E541" s="26"/>
      <c r="F541" s="28"/>
      <c r="H541" s="68"/>
    </row>
    <row r="542" spans="2:8" s="6" customFormat="1" ht="19.8" customHeight="1" x14ac:dyDescent="0.2">
      <c r="B542" s="31"/>
      <c r="C542" s="31"/>
      <c r="D542" s="77"/>
      <c r="E542" s="26"/>
      <c r="F542" s="28"/>
      <c r="H542" s="68"/>
    </row>
    <row r="543" spans="2:8" s="6" customFormat="1" ht="19.8" customHeight="1" x14ac:dyDescent="0.2">
      <c r="B543" s="31"/>
      <c r="C543" s="31"/>
      <c r="D543" s="77"/>
      <c r="E543" s="26"/>
      <c r="F543" s="28"/>
      <c r="H543" s="68"/>
    </row>
    <row r="544" spans="2:8" s="6" customFormat="1" ht="19.8" customHeight="1" x14ac:dyDescent="0.2">
      <c r="B544" s="31"/>
      <c r="C544" s="31"/>
      <c r="D544" s="77"/>
      <c r="E544" s="26"/>
      <c r="F544" s="28"/>
      <c r="H544" s="68"/>
    </row>
    <row r="545" spans="2:8" s="6" customFormat="1" ht="19.8" customHeight="1" x14ac:dyDescent="0.2">
      <c r="B545" s="31"/>
      <c r="C545" s="31"/>
      <c r="D545" s="77"/>
      <c r="E545" s="26"/>
      <c r="F545" s="28"/>
      <c r="H545" s="68"/>
    </row>
    <row r="546" spans="2:8" s="6" customFormat="1" ht="19.8" customHeight="1" x14ac:dyDescent="0.2">
      <c r="B546" s="31"/>
      <c r="C546" s="31"/>
      <c r="D546" s="77"/>
      <c r="E546" s="26"/>
      <c r="F546" s="28"/>
      <c r="H546" s="68"/>
    </row>
    <row r="547" spans="2:8" s="6" customFormat="1" ht="19.8" customHeight="1" x14ac:dyDescent="0.2">
      <c r="B547" s="31"/>
      <c r="C547" s="31"/>
      <c r="D547" s="77"/>
      <c r="E547" s="26"/>
      <c r="F547" s="28"/>
      <c r="H547" s="68"/>
    </row>
    <row r="548" spans="2:8" s="6" customFormat="1" ht="19.8" customHeight="1" x14ac:dyDescent="0.2">
      <c r="B548" s="31"/>
      <c r="C548" s="31"/>
      <c r="D548" s="77"/>
      <c r="E548" s="26"/>
      <c r="F548" s="28"/>
      <c r="H548" s="68"/>
    </row>
  </sheetData>
  <sheetProtection algorithmName="SHA-512" hashValue="KYgYyptQQYWD7knQKgNHjxjCbieSLnQnhIuuq8oz3cF6lOF84P7JA17GQ6Jep2aWMQuqvOgEJUhiT6SbjVkNqA==" saltValue="oRd4bc0tWx8AWSZuf6k2KA==" spinCount="100000" sheet="1" selectLockedCells="1" autoFilter="0"/>
  <autoFilter ref="H1:H548" xr:uid="{58CF6FD4-938B-4AA2-B5FC-BC7AF8E7809A}"/>
  <sortState xmlns:xlrd2="http://schemas.microsoft.com/office/spreadsheetml/2017/richdata2" ref="A22:H45">
    <sortCondition ref="A22:A45"/>
  </sortState>
  <mergeCells count="57">
    <mergeCell ref="B97:B100"/>
    <mergeCell ref="D17:G17"/>
    <mergeCell ref="B62:B63"/>
    <mergeCell ref="B49:B57"/>
    <mergeCell ref="A47:F47"/>
    <mergeCell ref="A21:F21"/>
    <mergeCell ref="B83:B84"/>
    <mergeCell ref="B86:B90"/>
    <mergeCell ref="A1:G1"/>
    <mergeCell ref="B6:G6"/>
    <mergeCell ref="B7:G7"/>
    <mergeCell ref="B8:G8"/>
    <mergeCell ref="A121:F121"/>
    <mergeCell ref="A10:H10"/>
    <mergeCell ref="B92:B95"/>
    <mergeCell ref="B59:B60"/>
    <mergeCell ref="A3:H3"/>
    <mergeCell ref="A15:F15"/>
    <mergeCell ref="A11:H11"/>
    <mergeCell ref="A12:H12"/>
    <mergeCell ref="A4:H4"/>
    <mergeCell ref="A102:F102"/>
    <mergeCell ref="A103:F103"/>
    <mergeCell ref="B65:B76"/>
    <mergeCell ref="A137:F137"/>
    <mergeCell ref="A157:F157"/>
    <mergeCell ref="A149:F149"/>
    <mergeCell ref="A171:F171"/>
    <mergeCell ref="A176:F176"/>
    <mergeCell ref="A197:F197"/>
    <mergeCell ref="A203:F203"/>
    <mergeCell ref="A210:F210"/>
    <mergeCell ref="A224:F224"/>
    <mergeCell ref="A228:F228"/>
    <mergeCell ref="A253:F253"/>
    <mergeCell ref="A264:F264"/>
    <mergeCell ref="A267:F267"/>
    <mergeCell ref="A291:F291"/>
    <mergeCell ref="A305:F305"/>
    <mergeCell ref="A324:F324"/>
    <mergeCell ref="A334:F334"/>
    <mergeCell ref="A344:F344"/>
    <mergeCell ref="A347:F347"/>
    <mergeCell ref="A355:F355"/>
    <mergeCell ref="A369:F369"/>
    <mergeCell ref="A375:F375"/>
    <mergeCell ref="A379:F379"/>
    <mergeCell ref="A398:F398"/>
    <mergeCell ref="A428:F428"/>
    <mergeCell ref="A431:F431"/>
    <mergeCell ref="A434:F434"/>
    <mergeCell ref="A506:F506"/>
    <mergeCell ref="A404:F404"/>
    <mergeCell ref="A407:F407"/>
    <mergeCell ref="A412:F412"/>
    <mergeCell ref="A420:F420"/>
    <mergeCell ref="A425:F425"/>
  </mergeCells>
  <phoneticPr fontId="7" type="noConversion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disponibles</vt:lpstr>
      <vt:lpstr>disponibles!Criteres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bergeneau</dc:creator>
  <cp:lastModifiedBy>lepic</cp:lastModifiedBy>
  <cp:lastPrinted>2021-02-05T13:55:46Z</cp:lastPrinted>
  <dcterms:created xsi:type="dcterms:W3CDTF">2021-01-24T14:34:30Z</dcterms:created>
  <dcterms:modified xsi:type="dcterms:W3CDTF">2021-02-05T16:28:14Z</dcterms:modified>
</cp:coreProperties>
</file>