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MES FOCUS" sheetId="1" r:id="rId3"/>
    <sheet state="visible" name="GAMES d'entrainement" sheetId="2" r:id="rId4"/>
    <sheet state="visible" name="CD'S" sheetId="3" r:id="rId5"/>
  </sheets>
  <definedNames>
    <definedName hidden="1" localSheetId="0" name="_xlnm._FilterDatabase">'GAMES FOCUS'!$B$2:$U$290</definedName>
    <definedName hidden="1" localSheetId="1" name="_xlnm._FilterDatabase">'GAMES d''entrainement'!$B$2:$U$290</definedName>
    <definedName hidden="1" localSheetId="2" name="_xlnm._FilterDatabase">'CD''S'!$A$3:$BK$153</definedName>
  </definedNames>
  <calcPr/>
</workbook>
</file>

<file path=xl/sharedStrings.xml><?xml version="1.0" encoding="utf-8"?>
<sst xmlns="http://schemas.openxmlformats.org/spreadsheetml/2006/main" count="256" uniqueCount="211">
  <si>
    <t>²</t>
  </si>
  <si>
    <t>Statistique de l'ADC :</t>
  </si>
  <si>
    <t>Date</t>
  </si>
  <si>
    <t>Champion</t>
  </si>
  <si>
    <t>K</t>
  </si>
  <si>
    <t>D</t>
  </si>
  <si>
    <t>A</t>
  </si>
  <si>
    <t>WIN OR LOSE</t>
  </si>
  <si>
    <t>Ward</t>
  </si>
  <si>
    <t>Pink</t>
  </si>
  <si>
    <t>SV</t>
  </si>
  <si>
    <t>Farm</t>
  </si>
  <si>
    <t>Time</t>
  </si>
  <si>
    <t>Total Kills</t>
  </si>
  <si>
    <t>Link RiotGame</t>
  </si>
  <si>
    <t>SV/min</t>
  </si>
  <si>
    <t>Cs/min</t>
  </si>
  <si>
    <t>KDA</t>
  </si>
  <si>
    <t>KP</t>
  </si>
  <si>
    <t>ID</t>
  </si>
  <si>
    <t>Nombre de Game</t>
  </si>
  <si>
    <t>Kill</t>
  </si>
  <si>
    <t>Win Rate</t>
  </si>
  <si>
    <t>Décès</t>
  </si>
  <si>
    <t>Assistances</t>
  </si>
  <si>
    <t>Kill Participation</t>
  </si>
  <si>
    <t>Score Vision / min</t>
  </si>
  <si>
    <t xml:space="preserve">Pink </t>
  </si>
  <si>
    <t>Sort champions with the little logo into the cells named "Champions"</t>
  </si>
  <si>
    <t>CDR</t>
  </si>
  <si>
    <t>&lt;= Chose the wanted CDR</t>
  </si>
  <si>
    <t>Spells</t>
  </si>
  <si>
    <t>R</t>
  </si>
  <si>
    <t>Q</t>
  </si>
  <si>
    <t>W</t>
  </si>
  <si>
    <t>E</t>
  </si>
  <si>
    <t>P (passive)</t>
  </si>
  <si>
    <t>Champions</t>
  </si>
  <si>
    <t>Aatrox</t>
  </si>
  <si>
    <t>Ahri</t>
  </si>
  <si>
    <t>Akali</t>
  </si>
  <si>
    <t>Alistar</t>
  </si>
  <si>
    <t>Amumu</t>
  </si>
  <si>
    <t>Anivia</t>
  </si>
  <si>
    <t>Annie</t>
  </si>
  <si>
    <t>Ashe</t>
  </si>
  <si>
    <t>Aurelion Sol</t>
  </si>
  <si>
    <t>Azir</t>
  </si>
  <si>
    <t>Bard</t>
  </si>
  <si>
    <t>Blitzcrank</t>
  </si>
  <si>
    <t>Brand</t>
  </si>
  <si>
    <t>Braum</t>
  </si>
  <si>
    <t>Caitlyn</t>
  </si>
  <si>
    <t>Camille</t>
  </si>
  <si>
    <t>Cassiopeia</t>
  </si>
  <si>
    <t>Cho'Gath</t>
  </si>
  <si>
    <t>Corki</t>
  </si>
  <si>
    <t>Darius</t>
  </si>
  <si>
    <t>Diana</t>
  </si>
  <si>
    <t>Dr. Mundo</t>
  </si>
  <si>
    <t>Draven</t>
  </si>
  <si>
    <t>Ekko</t>
  </si>
  <si>
    <t>Elise (human)</t>
  </si>
  <si>
    <t>Elise (spider)</t>
  </si>
  <si>
    <t>Evelynn</t>
  </si>
  <si>
    <t xml:space="preserve">Ezreal </t>
  </si>
  <si>
    <t>Fiddlesticks</t>
  </si>
  <si>
    <t>Fiora</t>
  </si>
  <si>
    <t>Fizz</t>
  </si>
  <si>
    <t>Galio</t>
  </si>
  <si>
    <t>Gangplank</t>
  </si>
  <si>
    <t>Garen</t>
  </si>
  <si>
    <t>Gnar (Mega)</t>
  </si>
  <si>
    <t>Gnar (Mini)</t>
  </si>
  <si>
    <t>Gragas</t>
  </si>
  <si>
    <t>Graves</t>
  </si>
  <si>
    <t>Hecarim</t>
  </si>
  <si>
    <t>Heimerdinger</t>
  </si>
  <si>
    <t>Illaoi</t>
  </si>
  <si>
    <t>Irelia</t>
  </si>
  <si>
    <t>Ivern</t>
  </si>
  <si>
    <t>Janna</t>
  </si>
  <si>
    <t>Jarvan IV</t>
  </si>
  <si>
    <t>Jax</t>
  </si>
  <si>
    <t>Jayce (Cannon)</t>
  </si>
  <si>
    <t>Jayce (Hammmer)</t>
  </si>
  <si>
    <t>Jhin</t>
  </si>
  <si>
    <t>Jinx</t>
  </si>
  <si>
    <t>Kai'sa</t>
  </si>
  <si>
    <t>Kalista</t>
  </si>
  <si>
    <t>Karma</t>
  </si>
  <si>
    <t>Karthus</t>
  </si>
  <si>
    <t>Kassadin</t>
  </si>
  <si>
    <t>Katarina</t>
  </si>
  <si>
    <t>Kayle</t>
  </si>
  <si>
    <t>Kayn</t>
  </si>
  <si>
    <t>Kennen</t>
  </si>
  <si>
    <t>Kha'Zix</t>
  </si>
  <si>
    <t>Kindred</t>
  </si>
  <si>
    <t>Kled (Dismounted)</t>
  </si>
  <si>
    <t>Kled (Mounted)</t>
  </si>
  <si>
    <t>Kog'Maw</t>
  </si>
  <si>
    <t>LeBlanc</t>
  </si>
  <si>
    <t>Lee Sin</t>
  </si>
  <si>
    <t>Leona</t>
  </si>
  <si>
    <t>Lissandra</t>
  </si>
  <si>
    <t>Lucian</t>
  </si>
  <si>
    <t>Lulu</t>
  </si>
  <si>
    <t>Lux</t>
  </si>
  <si>
    <t>Malphite</t>
  </si>
  <si>
    <t>Malzahar</t>
  </si>
  <si>
    <t>Maokai</t>
  </si>
  <si>
    <t>Master Yi</t>
  </si>
  <si>
    <t>Miss Fortune</t>
  </si>
  <si>
    <t>Mordekaiser</t>
  </si>
  <si>
    <t>Morgana</t>
  </si>
  <si>
    <t>Nami</t>
  </si>
  <si>
    <t>Nasus</t>
  </si>
  <si>
    <t>Nautilus</t>
  </si>
  <si>
    <t>Neeko</t>
  </si>
  <si>
    <t>Nidalee (Cougar)</t>
  </si>
  <si>
    <t>Nidalee (Human)</t>
  </si>
  <si>
    <t>Nocturne</t>
  </si>
  <si>
    <t>Nunu</t>
  </si>
  <si>
    <t>Olaf</t>
  </si>
  <si>
    <t>Orianna</t>
  </si>
  <si>
    <t>Ornn</t>
  </si>
  <si>
    <t>Pantheon</t>
  </si>
  <si>
    <t>Poppy</t>
  </si>
  <si>
    <t>Pyke</t>
  </si>
  <si>
    <t>Quinn</t>
  </si>
  <si>
    <t>Rakan</t>
  </si>
  <si>
    <t>Rammus</t>
  </si>
  <si>
    <t>Rek'Sai (Burrowed)</t>
  </si>
  <si>
    <t>Rek'Sai (Unburrowed)</t>
  </si>
  <si>
    <t>Renekton</t>
  </si>
  <si>
    <t>Rengar</t>
  </si>
  <si>
    <t>Riven</t>
  </si>
  <si>
    <t>Rumble</t>
  </si>
  <si>
    <t>Ryze</t>
  </si>
  <si>
    <t>Sejuani</t>
  </si>
  <si>
    <t>Shaco</t>
  </si>
  <si>
    <t>Shen</t>
  </si>
  <si>
    <t>Shyvana</t>
  </si>
  <si>
    <t>Singed</t>
  </si>
  <si>
    <t>Sion</t>
  </si>
  <si>
    <t>Sivir</t>
  </si>
  <si>
    <t>Skarner</t>
  </si>
  <si>
    <t>Sona</t>
  </si>
  <si>
    <t>Soraka</t>
  </si>
  <si>
    <t>Swain</t>
  </si>
  <si>
    <t>Sylas</t>
  </si>
  <si>
    <t>Syndra</t>
  </si>
  <si>
    <t>Tahm Kench</t>
  </si>
  <si>
    <t>Taliyah</t>
  </si>
  <si>
    <t>Talon</t>
  </si>
  <si>
    <t>Taric</t>
  </si>
  <si>
    <t>Teemo</t>
  </si>
  <si>
    <t>Thresh</t>
  </si>
  <si>
    <t>Tristana</t>
  </si>
  <si>
    <t>Trundle</t>
  </si>
  <si>
    <t>Tryndamere</t>
  </si>
  <si>
    <t>Twisted Fate</t>
  </si>
  <si>
    <t>Twitch</t>
  </si>
  <si>
    <t>Udyr</t>
  </si>
  <si>
    <t>Urgot</t>
  </si>
  <si>
    <t>Varus</t>
  </si>
  <si>
    <t>Vayne</t>
  </si>
  <si>
    <t>Veigar</t>
  </si>
  <si>
    <t>Vel'Koz</t>
  </si>
  <si>
    <t>Vi</t>
  </si>
  <si>
    <t>Viktor</t>
  </si>
  <si>
    <t>Vladimir</t>
  </si>
  <si>
    <t>Volibear</t>
  </si>
  <si>
    <t>Warwick</t>
  </si>
  <si>
    <t>Wukong</t>
  </si>
  <si>
    <t>Xayah</t>
  </si>
  <si>
    <t>Xerath</t>
  </si>
  <si>
    <t>Xin Zhao</t>
  </si>
  <si>
    <t>Yasuo</t>
  </si>
  <si>
    <t>Yorick</t>
  </si>
  <si>
    <t>Yuumi</t>
  </si>
  <si>
    <t>Zac</t>
  </si>
  <si>
    <t>Zed</t>
  </si>
  <si>
    <t>Ziggs</t>
  </si>
  <si>
    <t>Zilean</t>
  </si>
  <si>
    <t>Zoé</t>
  </si>
  <si>
    <t>Zyra</t>
  </si>
  <si>
    <t>Summoners spells</t>
  </si>
  <si>
    <t>Items</t>
  </si>
  <si>
    <t>Spell</t>
  </si>
  <si>
    <t>CD</t>
  </si>
  <si>
    <t>Effect</t>
  </si>
  <si>
    <t>Cancel</t>
  </si>
  <si>
    <t>2s ms
2s immu.</t>
  </si>
  <si>
    <t>4s cast</t>
  </si>
  <si>
    <t>4s ms
2s slow</t>
  </si>
  <si>
    <t>Last 5s</t>
  </si>
  <si>
    <t>4s immu.</t>
  </si>
  <si>
    <t>Last 2,5s</t>
  </si>
  <si>
    <t>2,5s stase</t>
  </si>
  <si>
    <t>1s speed</t>
  </si>
  <si>
    <t>1s ms</t>
  </si>
  <si>
    <t>3s immu.</t>
  </si>
  <si>
    <t>Last 2s</t>
  </si>
  <si>
    <t>10s ms
2s starting</t>
  </si>
  <si>
    <t>2.5s cast</t>
  </si>
  <si>
    <t>15s recharge</t>
  </si>
  <si>
    <t>Cosmic insight</t>
  </si>
  <si>
    <t>Boots of lucidity</t>
  </si>
  <si>
    <t>Ingenious hunter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</si>
</sst>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dd/mm/yyyy"/>
    <numFmt numFmtId="165" formatCode="dd/MM/yyyy"/>
    <numFmt numFmtId="166" formatCode="[hh]:mm:ss"/>
    <numFmt numFmtId="167" formatCode="hh:mm"/>
    <numFmt numFmtId="168" formatCode="Min."/>
    <numFmt numFmtId="169" formatCode="m&quot;/&quot;s"/>
  </numFmts>
  <fonts count="26">
    <font>
      <sz val="10.0"/>
      <color rgb="FF000000"/>
      <name val="Arial"/>
    </font>
    <font>
      <b/>
      <sz val="24.0"/>
      <color rgb="FFD9D9D9"/>
      <name val="Roboto Condensed"/>
    </font>
    <font>
      <b/>
      <sz val="25.0"/>
      <color rgb="FFD9D9D9"/>
      <name val="Roboto Condensed"/>
    </font>
    <font/>
    <font>
      <sz val="12.0"/>
      <name val="Roboto Condensed"/>
    </font>
    <font>
      <b/>
      <sz val="12.0"/>
      <color rgb="FF000000"/>
      <name val="Roboto Condensed"/>
    </font>
    <font>
      <b/>
      <sz val="12.0"/>
      <color rgb="FFFFFFFF"/>
      <name val="Roboto Condensed"/>
    </font>
    <font>
      <b/>
      <sz val="12.0"/>
      <name val="Roboto Condensed"/>
    </font>
    <font>
      <b/>
      <u/>
      <sz val="12.0"/>
      <color rgb="FF1155CC"/>
      <name val="Roboto Condensed"/>
    </font>
    <font>
      <b/>
      <u/>
      <sz val="12.0"/>
      <color rgb="FF1155CC"/>
      <name val="Roboto Condensed"/>
    </font>
    <font>
      <b/>
      <sz val="12.0"/>
      <color rgb="FF000000"/>
      <name val="Arial"/>
    </font>
    <font>
      <b/>
      <sz val="12.0"/>
      <color rgb="FFD9D9D9"/>
      <name val="Roboto Condensed"/>
    </font>
    <font>
      <b/>
      <sz val="9.0"/>
      <color rgb="FF000000"/>
      <name val="Roboto Condensed"/>
    </font>
    <font>
      <b/>
    </font>
    <font>
      <b/>
      <sz val="20.0"/>
      <color rgb="FFFF0000"/>
    </font>
    <font>
      <b/>
      <sz val="20.0"/>
      <color rgb="FFFF0000"/>
      <name val="Roboto Condensed"/>
    </font>
    <font>
      <b/>
      <name val="Roboto Condensed"/>
    </font>
    <font>
      <b/>
      <color rgb="FFFFFFFF"/>
    </font>
    <font>
      <b/>
      <sz val="14.0"/>
      <name val="Roboto Condensed"/>
    </font>
    <font>
      <name val="Arial"/>
    </font>
    <font>
      <b/>
      <sz val="10.0"/>
      <color rgb="FF000000"/>
      <name val="Roboto Condensed"/>
    </font>
    <font>
      <b/>
      <sz val="10.0"/>
      <name val="Roboto Condensed"/>
    </font>
    <font>
      <b/>
      <sz val="14.0"/>
      <color rgb="FFFFFFFF"/>
      <name val="Roboto Condensed"/>
    </font>
    <font>
      <b/>
      <sz val="11.0"/>
      <color rgb="FFFFFFFF"/>
      <name val="Roboto Condensed"/>
    </font>
    <font>
      <b/>
      <sz val="9.0"/>
      <color rgb="FFFFFFFF"/>
      <name val="Roboto Condensed"/>
    </font>
    <font>
      <b/>
      <color rgb="FFFFFFFF"/>
      <name val="Roboto Condensed"/>
    </font>
  </fonts>
  <fills count="6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E8E416"/>
        <bgColor rgb="FFE8E416"/>
      </patternFill>
    </fill>
    <fill>
      <patternFill patternType="solid">
        <fgColor rgb="FFE88C17"/>
        <bgColor rgb="FFE88C17"/>
      </patternFill>
    </fill>
    <fill>
      <patternFill patternType="solid">
        <fgColor rgb="FFEA1855"/>
        <bgColor rgb="FFEA1855"/>
      </patternFill>
    </fill>
    <fill>
      <patternFill patternType="solid">
        <fgColor rgb="FFEB19AF"/>
        <bgColor rgb="FFEB19AF"/>
      </patternFill>
    </fill>
    <fill>
      <patternFill patternType="solid">
        <fgColor rgb="FFCF19EC"/>
        <bgColor rgb="FFCF19EC"/>
      </patternFill>
    </fill>
    <fill>
      <patternFill patternType="solid">
        <fgColor rgb="FF0000FF"/>
        <bgColor rgb="FF0000FF"/>
      </patternFill>
    </fill>
    <fill>
      <patternFill patternType="solid">
        <fgColor rgb="FF1DF1BA"/>
        <bgColor rgb="FF1DF1BA"/>
      </patternFill>
    </fill>
    <fill>
      <patternFill patternType="solid">
        <fgColor rgb="FF1DF261"/>
        <bgColor rgb="FF1DF261"/>
      </patternFill>
    </fill>
    <fill>
      <patternFill patternType="solid">
        <fgColor rgb="FF35F31E"/>
        <bgColor rgb="FF35F31E"/>
      </patternFill>
    </fill>
    <fill>
      <patternFill patternType="solid">
        <fgColor rgb="FF8FF41E"/>
        <bgColor rgb="FF8FF41E"/>
      </patternFill>
    </fill>
    <fill>
      <patternFill patternType="solid">
        <fgColor rgb="FFDCF418"/>
        <bgColor rgb="FFDCF418"/>
      </patternFill>
    </fill>
    <fill>
      <patternFill patternType="solid">
        <fgColor rgb="FFF4CF1E"/>
        <bgColor rgb="FFF4CF1E"/>
      </patternFill>
    </fill>
    <fill>
      <patternFill patternType="solid">
        <fgColor rgb="FFF48A1D"/>
        <bgColor rgb="FFF48A1D"/>
      </patternFill>
    </fill>
    <fill>
      <patternFill patternType="solid">
        <fgColor rgb="FFF2F081"/>
        <bgColor rgb="FFF2F081"/>
      </patternFill>
    </fill>
    <fill>
      <patternFill patternType="solid">
        <fgColor rgb="FFF3BF7F"/>
        <bgColor rgb="FFF3BF7F"/>
      </patternFill>
    </fill>
    <fill>
      <patternFill patternType="solid">
        <fgColor rgb="FFF37B9F"/>
        <bgColor rgb="FFF37B9F"/>
      </patternFill>
    </fill>
    <fill>
      <patternFill patternType="solid">
        <fgColor rgb="FFF37AD1"/>
        <bgColor rgb="FFF37AD1"/>
      </patternFill>
    </fill>
    <fill>
      <patternFill patternType="solid">
        <fgColor rgb="FFE178F3"/>
        <bgColor rgb="FFE178F3"/>
      </patternFill>
    </fill>
    <fill>
      <patternFill patternType="solid">
        <fgColor rgb="FF7675F4"/>
        <bgColor rgb="FF7675F4"/>
      </patternFill>
    </fill>
    <fill>
      <patternFill patternType="solid">
        <fgColor rgb="FF70F4D1"/>
        <bgColor rgb="FF70F4D1"/>
      </patternFill>
    </fill>
    <fill>
      <patternFill patternType="solid">
        <fgColor rgb="FF6EF498"/>
        <bgColor rgb="FF6EF498"/>
      </patternFill>
    </fill>
    <fill>
      <patternFill patternType="solid">
        <fgColor rgb="FF7CF46C"/>
        <bgColor rgb="FF7CF46C"/>
      </patternFill>
    </fill>
    <fill>
      <patternFill patternType="solid">
        <fgColor rgb="FFB4FF56"/>
        <bgColor rgb="FFB4FF56"/>
      </patternFill>
    </fill>
    <fill>
      <patternFill patternType="solid">
        <fgColor rgb="FFFFFA71"/>
        <bgColor rgb="FFFFFA71"/>
      </patternFill>
    </fill>
    <fill>
      <patternFill patternType="solid">
        <fgColor rgb="FFFFD86B"/>
        <bgColor rgb="FFFFD86B"/>
      </patternFill>
    </fill>
    <fill>
      <patternFill patternType="solid">
        <fgColor rgb="FFF6B26B"/>
        <bgColor rgb="FFF6B26B"/>
      </patternFill>
    </fill>
    <fill>
      <patternFill patternType="solid">
        <fgColor rgb="FF434343"/>
        <bgColor rgb="FF434343"/>
      </patternFill>
    </fill>
    <fill>
      <patternFill patternType="solid">
        <fgColor rgb="FFEEA850"/>
        <bgColor rgb="FFEEA850"/>
      </patternFill>
    </fill>
    <fill>
      <patternFill patternType="solid">
        <fgColor rgb="FFEF5380"/>
        <bgColor rgb="FFEF5380"/>
      </patternFill>
    </fill>
    <fill>
      <patternFill patternType="solid">
        <fgColor rgb="FFEF54C3"/>
        <bgColor rgb="FFEF54C3"/>
      </patternFill>
    </fill>
    <fill>
      <patternFill patternType="solid">
        <fgColor rgb="FFDB56F0"/>
        <bgColor rgb="FFDB56F0"/>
      </patternFill>
    </fill>
    <fill>
      <patternFill patternType="solid">
        <fgColor rgb="FF5B59F1"/>
        <bgColor rgb="FF5B59F1"/>
      </patternFill>
    </fill>
    <fill>
      <patternFill patternType="solid">
        <fgColor rgb="FF5DF2CC"/>
        <bgColor rgb="FF5DF2CC"/>
      </patternFill>
    </fill>
    <fill>
      <patternFill patternType="solid">
        <fgColor rgb="FF5FF38E"/>
        <bgColor rgb="FF5FF38E"/>
      </patternFill>
    </fill>
    <fill>
      <patternFill patternType="solid">
        <fgColor rgb="FF6FF360"/>
        <bgColor rgb="FF6FF360"/>
      </patternFill>
    </fill>
    <fill>
      <patternFill patternType="solid">
        <fgColor rgb="FFAFF462"/>
        <bgColor rgb="FFAFF462"/>
      </patternFill>
    </fill>
    <fill>
      <patternFill patternType="solid">
        <fgColor rgb="FFEBF4A3"/>
        <bgColor rgb="FFEBF4A3"/>
      </patternFill>
    </fill>
    <fill>
      <patternFill patternType="solid">
        <fgColor rgb="FFF4E19D"/>
        <bgColor rgb="FFF4E19D"/>
      </patternFill>
    </fill>
    <fill>
      <patternFill patternType="solid">
        <fgColor rgb="FFF9CB9C"/>
        <bgColor rgb="FFF9CB9C"/>
      </patternFill>
    </fill>
    <fill>
      <patternFill patternType="solid">
        <fgColor rgb="FF666666"/>
        <bgColor rgb="FF666666"/>
      </patternFill>
    </fill>
    <fill>
      <patternFill patternType="solid">
        <fgColor rgb="FFEEEA4E"/>
        <bgColor rgb="FFEEEA4E"/>
      </patternFill>
    </fill>
    <fill>
      <patternFill patternType="solid">
        <fgColor rgb="FF2D2D2D"/>
        <bgColor rgb="FF2D2D2D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9900FF"/>
        <bgColor rgb="FF9900FF"/>
      </patternFill>
    </fill>
    <fill>
      <patternFill patternType="solid">
        <fgColor rgb="FF38761D"/>
        <bgColor rgb="FF38761D"/>
      </patternFill>
    </fill>
    <fill>
      <patternFill patternType="solid">
        <fgColor rgb="FF3C78D8"/>
        <bgColor rgb="FF3C78D8"/>
      </patternFill>
    </fill>
    <fill>
      <patternFill patternType="solid">
        <fgColor rgb="FFFF9900"/>
        <bgColor rgb="FFFF9900"/>
      </patternFill>
    </fill>
    <fill>
      <patternFill patternType="solid">
        <fgColor rgb="FF999999"/>
        <bgColor rgb="FF999999"/>
      </patternFill>
    </fill>
    <fill>
      <patternFill patternType="solid">
        <fgColor rgb="FFFFF2CC"/>
        <bgColor rgb="FFFFF2CC"/>
      </patternFill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CE5CD"/>
        <bgColor rgb="FFFCE5CD"/>
      </patternFill>
    </fill>
    <fill>
      <patternFill patternType="solid">
        <fgColor rgb="FFCCCCCC"/>
        <bgColor rgb="FFCCCCCC"/>
      </patternFill>
    </fill>
    <fill>
      <patternFill patternType="solid">
        <fgColor rgb="FFFFE599"/>
        <bgColor rgb="FFFFE599"/>
      </patternFill>
    </fill>
    <fill>
      <patternFill patternType="solid">
        <fgColor rgb="FFB4A7D6"/>
        <bgColor rgb="FFB4A7D6"/>
      </patternFill>
    </fill>
    <fill>
      <patternFill patternType="solid">
        <fgColor rgb="FFB6D7A8"/>
        <bgColor rgb="FFB6D7A8"/>
      </patternFill>
    </fill>
    <fill>
      <patternFill patternType="solid">
        <fgColor rgb="FF9FC5E8"/>
        <bgColor rgb="FF9FC5E8"/>
      </patternFill>
    </fill>
    <fill>
      <patternFill patternType="solid">
        <fgColor rgb="FFF46524"/>
        <bgColor rgb="FFF46524"/>
      </patternFill>
    </fill>
  </fills>
  <borders count="78">
    <border/>
    <border>
      <right style="medium">
        <color rgb="FF000000"/>
      </right>
      <bottom style="medium">
        <color rgb="FFFFFFFF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FFFFFF"/>
      </top>
      <bottom style="medium">
        <color rgb="FFFFFFFF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top style="medium">
        <color rgb="FFFFFFFF"/>
      </top>
      <bottom style="medium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2D2D2D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bottom style="medium">
        <color rgb="FFFFFFFF"/>
      </bottom>
    </border>
    <border>
      <left style="medium">
        <color rgb="FFFFFFFF"/>
      </left>
      <right style="medium">
        <color rgb="FF000000"/>
      </right>
      <bottom style="medium">
        <color rgb="FFFFFFFF"/>
      </bottom>
    </border>
    <border>
      <bottom style="thin">
        <color rgb="FF2D2D2D"/>
      </bottom>
    </border>
    <border>
      <left style="thin">
        <color rgb="FF2D2D2D"/>
      </left>
      <bottom style="thin">
        <color rgb="FF2D2D2D"/>
      </bottom>
    </border>
    <border>
      <left style="thin">
        <color rgb="FF2D2D2D"/>
      </left>
      <right style="thin">
        <color rgb="FF2D2D2D"/>
      </right>
      <bottom style="thin">
        <color rgb="FF2D2D2D"/>
      </bottom>
    </border>
    <border>
      <right style="thin">
        <color rgb="FF2D2D2D"/>
      </right>
      <bottom style="thin">
        <color rgb="FF2D2D2D"/>
      </bottom>
    </border>
    <border>
      <right style="thin">
        <color rgb="FF000000"/>
      </right>
      <bottom style="thin">
        <color rgb="FF2D2D2D"/>
      </bottom>
    </border>
    <border>
      <right style="thin">
        <color rgb="FF000000"/>
      </right>
      <bottom style="thin">
        <color rgb="FF000000"/>
      </bottom>
    </border>
    <border>
      <left style="medium">
        <color rgb="FFFFFFFF"/>
      </left>
      <right style="medium">
        <color rgb="FF000000"/>
      </right>
      <top style="medium">
        <color rgb="FFFFFFFF"/>
      </top>
      <bottom style="medium">
        <color rgb="FFFFFFFF"/>
      </bottom>
    </border>
    <border>
      <top style="thin">
        <color rgb="FF2D2D2D"/>
      </top>
      <bottom style="thin">
        <color rgb="FF2D2D2D"/>
      </bottom>
    </border>
    <border>
      <left style="thin">
        <color rgb="FF2D2D2D"/>
      </left>
      <top style="thin">
        <color rgb="FF2D2D2D"/>
      </top>
      <bottom style="thin">
        <color rgb="FF2D2D2D"/>
      </bottom>
    </border>
    <border>
      <left style="thin">
        <color rgb="FF2D2D2D"/>
      </left>
      <right style="thin">
        <color rgb="FF2D2D2D"/>
      </right>
      <top style="thin">
        <color rgb="FF2D2D2D"/>
      </top>
      <bottom style="thin">
        <color rgb="FF2D2D2D"/>
      </bottom>
    </border>
    <border>
      <right style="thin">
        <color rgb="FF2D2D2D"/>
      </right>
      <top style="thin">
        <color rgb="FF2D2D2D"/>
      </top>
      <bottom style="thin">
        <color rgb="FF2D2D2D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medium">
        <color rgb="FFFFFFFF"/>
      </top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2D2D2D"/>
      </left>
      <right style="thin">
        <color rgb="FF2D2D2D"/>
      </right>
      <top style="thin">
        <color rgb="FF2D2D2D"/>
      </top>
      <bottom style="medium">
        <color rgb="FF000000"/>
      </bottom>
    </border>
    <border>
      <left style="thin">
        <color rgb="FF2D2D2D"/>
      </left>
      <right style="thin">
        <color rgb="FF2D2D2D"/>
      </right>
      <bottom style="medium">
        <color rgb="FF000000"/>
      </bottom>
    </border>
    <border>
      <left style="thin">
        <color rgb="FF2D2D2D"/>
      </left>
      <top style="thin">
        <color rgb="FF2D2D2D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FFFFFF"/>
      </top>
    </border>
    <border>
      <left style="medium">
        <color rgb="FFFFFFFF"/>
      </left>
      <right style="medium">
        <color rgb="FF000000"/>
      </right>
      <top style="medium">
        <color rgb="FFFFFFFF"/>
      </top>
    </border>
    <border>
      <top style="thin">
        <color rgb="FF2D2D2D"/>
      </top>
      <bottom style="medium">
        <color rgb="FF000000"/>
      </bottom>
    </border>
    <border>
      <right style="thin">
        <color rgb="FF2D2D2D"/>
      </right>
      <top style="thin">
        <color rgb="FF2D2D2D"/>
      </top>
      <bottom style="medium">
        <color rgb="FF000000"/>
      </bottom>
    </border>
    <border>
      <right style="medium">
        <color rgb="FFFFFFFF"/>
      </right>
      <bottom style="medium">
        <color rgb="FFFFFFFF"/>
      </bottom>
    </border>
    <border>
      <left style="medium">
        <color rgb="FFFFFFFF"/>
      </left>
      <right style="medium">
        <color rgb="FFFFFFFF"/>
      </right>
    </border>
    <border>
      <left style="medium">
        <color rgb="FFFFFFFF"/>
      </left>
      <right style="medium">
        <color rgb="FFFFFFFF"/>
      </right>
      <bottom style="medium">
        <color rgb="FFFFFFFF"/>
      </bottom>
    </border>
    <border>
      <left style="medium">
        <color rgb="FFFFFFFF"/>
      </left>
      <top style="medium">
        <color rgb="FFFFFFFF"/>
      </top>
      <bottom style="medium">
        <color rgb="FFFFFFFF"/>
      </bottom>
    </border>
    <border>
      <left style="thick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ck">
        <color rgb="FF000000"/>
      </right>
      <top style="medium">
        <color rgb="FF000000"/>
      </top>
      <bottom style="thin">
        <color rgb="FF000000"/>
      </bottom>
    </border>
    <border>
      <bottom style="thick">
        <color rgb="FFFFFFFF"/>
      </bottom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top style="thick">
        <color rgb="FFFFFFFF"/>
      </top>
      <bottom style="thick">
        <color rgb="FFFFFFFF"/>
      </bottom>
    </border>
    <border>
      <right style="medium">
        <color rgb="FFFFFFFF"/>
      </right>
      <top style="medium">
        <color rgb="FFFFFFFF"/>
      </top>
      <bottom style="medium">
        <color rgb="FFFFFFFF"/>
      </bottom>
    </border>
    <border>
      <left style="thick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ck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ck">
        <color rgb="FF000000"/>
      </right>
      <top style="thin">
        <color rgb="FF000000"/>
      </top>
      <bottom style="medium">
        <color rgb="FF000000"/>
      </bottom>
    </border>
    <border>
      <top style="thick">
        <color rgb="FFFFFFFF"/>
      </top>
      <bottom style="medium">
        <color rgb="FFFFFFFF"/>
      </bottom>
    </border>
    <border>
      <right style="medium">
        <color rgb="FFFFFFFF"/>
      </right>
      <top style="medium">
        <color rgb="FFFFFFFF"/>
      </top>
    </border>
    <border>
      <left style="medium">
        <color rgb="FFFFFFFF"/>
      </left>
      <right style="medium">
        <color rgb="FFFFFFFF"/>
      </right>
      <top style="medium">
        <color rgb="FFFFFFFF"/>
      </top>
    </border>
    <border>
      <left style="thin">
        <color rgb="FFFFFFFF"/>
      </left>
      <top style="thin">
        <color rgb="FFFFFFFF"/>
      </top>
      <bottom style="medium">
        <color rgb="FFFFFFFF"/>
      </bottom>
    </border>
    <border>
      <left style="medium">
        <color rgb="FF000000"/>
      </left>
      <right style="thin">
        <color rgb="FFFFFFFF"/>
      </right>
      <top style="thin">
        <color rgb="FFFFFFFF"/>
      </top>
      <bottom style="medium">
        <color rgb="FF000000"/>
      </bottom>
    </border>
    <border>
      <left style="thin">
        <color rgb="FFFFFFFF"/>
      </left>
      <right style="thin">
        <color rgb="FFFFFFFF"/>
      </right>
      <bottom style="medium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2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readingOrder="0" vertical="center"/>
    </xf>
    <xf borderId="2" fillId="3" fontId="2" numFmtId="0" xfId="0" applyAlignment="1" applyBorder="1" applyFill="1" applyFont="1">
      <alignment horizontal="right" readingOrder="0" vertical="center"/>
    </xf>
    <xf borderId="2" fillId="3" fontId="1" numFmtId="0" xfId="0" applyAlignment="1" applyBorder="1" applyFont="1">
      <alignment horizontal="left" readingOrder="0" vertical="center"/>
    </xf>
    <xf borderId="2" fillId="3" fontId="2" numFmtId="0" xfId="0" applyAlignment="1" applyBorder="1" applyFont="1">
      <alignment horizontal="left" readingOrder="0" vertical="center"/>
    </xf>
    <xf borderId="2" fillId="0" fontId="3" numFmtId="0" xfId="0" applyBorder="1" applyFont="1"/>
    <xf borderId="3" fillId="0" fontId="3" numFmtId="0" xfId="0" applyBorder="1" applyFont="1"/>
    <xf borderId="4" fillId="3" fontId="3" numFmtId="0" xfId="0" applyAlignment="1" applyBorder="1" applyFont="1">
      <alignment vertical="center"/>
    </xf>
    <xf borderId="2" fillId="3" fontId="2" numFmtId="1" xfId="0" applyAlignment="1" applyBorder="1" applyFont="1" applyNumberFormat="1">
      <alignment horizontal="right" readingOrder="0" vertical="center"/>
    </xf>
    <xf borderId="5" fillId="2" fontId="4" numFmtId="0" xfId="0" applyAlignment="1" applyBorder="1" applyFont="1">
      <alignment vertical="center"/>
    </xf>
    <xf borderId="6" fillId="4" fontId="5" numFmtId="0" xfId="0" applyAlignment="1" applyBorder="1" applyFill="1" applyFont="1">
      <alignment horizontal="center" readingOrder="0" vertical="center"/>
    </xf>
    <xf borderId="7" fillId="5" fontId="5" numFmtId="0" xfId="0" applyAlignment="1" applyBorder="1" applyFill="1" applyFont="1">
      <alignment horizontal="center" readingOrder="0" vertical="center"/>
    </xf>
    <xf borderId="7" fillId="6" fontId="5" numFmtId="0" xfId="0" applyAlignment="1" applyBorder="1" applyFill="1" applyFont="1">
      <alignment horizontal="center" readingOrder="0" vertical="center"/>
    </xf>
    <xf borderId="7" fillId="7" fontId="5" numFmtId="0" xfId="0" applyAlignment="1" applyBorder="1" applyFill="1" applyFont="1">
      <alignment horizontal="center" readingOrder="0" vertical="center"/>
    </xf>
    <xf borderId="7" fillId="8" fontId="5" numFmtId="0" xfId="0" applyAlignment="1" applyBorder="1" applyFill="1" applyFont="1">
      <alignment horizontal="center" readingOrder="0" vertical="center"/>
    </xf>
    <xf borderId="7" fillId="9" fontId="5" numFmtId="0" xfId="0" applyAlignment="1" applyBorder="1" applyFill="1" applyFont="1">
      <alignment horizontal="center" readingOrder="0" vertical="center"/>
    </xf>
    <xf borderId="7" fillId="10" fontId="5" numFmtId="0" xfId="0" applyAlignment="1" applyBorder="1" applyFill="1" applyFont="1">
      <alignment horizontal="center" readingOrder="0" vertical="center"/>
    </xf>
    <xf borderId="7" fillId="11" fontId="5" numFmtId="0" xfId="0" applyAlignment="1" applyBorder="1" applyFill="1" applyFont="1">
      <alignment horizontal="center" readingOrder="0" vertical="center"/>
    </xf>
    <xf borderId="7" fillId="12" fontId="5" numFmtId="0" xfId="0" applyAlignment="1" applyBorder="1" applyFill="1" applyFont="1">
      <alignment horizontal="center" readingOrder="0" vertical="center"/>
    </xf>
    <xf borderId="7" fillId="13" fontId="5" numFmtId="0" xfId="0" applyAlignment="1" applyBorder="1" applyFill="1" applyFont="1">
      <alignment horizontal="center" readingOrder="0" vertical="center"/>
    </xf>
    <xf borderId="7" fillId="14" fontId="5" numFmtId="0" xfId="0" applyAlignment="1" applyBorder="1" applyFill="1" applyFont="1">
      <alignment horizontal="center" readingOrder="0" shrinkToFit="0" vertical="center" wrapText="1"/>
    </xf>
    <xf borderId="7" fillId="15" fontId="5" numFmtId="0" xfId="0" applyAlignment="1" applyBorder="1" applyFill="1" applyFont="1">
      <alignment horizontal="center" readingOrder="0" vertical="center"/>
    </xf>
    <xf borderId="8" fillId="16" fontId="5" numFmtId="0" xfId="0" applyAlignment="1" applyBorder="1" applyFill="1" applyFont="1">
      <alignment horizontal="center" readingOrder="0" shrinkToFit="0" vertical="center" wrapText="0"/>
    </xf>
    <xf borderId="9" fillId="3" fontId="6" numFmtId="0" xfId="0" applyAlignment="1" applyBorder="1" applyFont="1">
      <alignment horizontal="center" readingOrder="0" vertical="center"/>
    </xf>
    <xf borderId="10" fillId="3" fontId="6" numFmtId="2" xfId="0" applyAlignment="1" applyBorder="1" applyFont="1" applyNumberFormat="1">
      <alignment horizontal="center" readingOrder="0" vertical="center"/>
    </xf>
    <xf borderId="10" fillId="3" fontId="6" numFmtId="0" xfId="0" applyAlignment="1" applyBorder="1" applyFont="1">
      <alignment horizontal="center" readingOrder="0" vertical="center"/>
    </xf>
    <xf borderId="10" fillId="3" fontId="6" numFmtId="1" xfId="0" applyAlignment="1" applyBorder="1" applyFont="1" applyNumberFormat="1">
      <alignment horizontal="center" readingOrder="0" vertical="center"/>
    </xf>
    <xf borderId="11" fillId="2" fontId="5" numFmtId="164" xfId="0" applyAlignment="1" applyBorder="1" applyFont="1" applyNumberFormat="1">
      <alignment horizontal="center" readingOrder="0" vertical="center"/>
    </xf>
    <xf borderId="12" fillId="17" fontId="5" numFmtId="165" xfId="0" applyAlignment="1" applyBorder="1" applyFill="1" applyFont="1" applyNumberFormat="1">
      <alignment horizontal="center" readingOrder="0"/>
    </xf>
    <xf borderId="12" fillId="18" fontId="5" numFmtId="0" xfId="0" applyAlignment="1" applyBorder="1" applyFill="1" applyFont="1">
      <alignment horizontal="center" readingOrder="0" vertical="center"/>
    </xf>
    <xf borderId="12" fillId="19" fontId="7" numFmtId="0" xfId="0" applyAlignment="1" applyBorder="1" applyFill="1" applyFont="1">
      <alignment horizontal="center" readingOrder="0" vertical="center"/>
    </xf>
    <xf borderId="12" fillId="20" fontId="7" numFmtId="0" xfId="0" applyAlignment="1" applyBorder="1" applyFill="1" applyFont="1">
      <alignment horizontal="center" readingOrder="0" vertical="center"/>
    </xf>
    <xf borderId="12" fillId="21" fontId="7" numFmtId="0" xfId="0" applyAlignment="1" applyBorder="1" applyFill="1" applyFont="1">
      <alignment horizontal="center" readingOrder="0" vertical="center"/>
    </xf>
    <xf borderId="12" fillId="22" fontId="5" numFmtId="0" xfId="0" applyAlignment="1" applyBorder="1" applyFill="1" applyFont="1">
      <alignment horizontal="center" readingOrder="0" vertical="center"/>
    </xf>
    <xf borderId="12" fillId="23" fontId="7" numFmtId="0" xfId="0" applyAlignment="1" applyBorder="1" applyFill="1" applyFont="1">
      <alignment horizontal="center" readingOrder="0" vertical="center"/>
    </xf>
    <xf borderId="12" fillId="24" fontId="7" numFmtId="0" xfId="0" applyAlignment="1" applyBorder="1" applyFill="1" applyFont="1">
      <alignment horizontal="center" readingOrder="0" vertical="center"/>
    </xf>
    <xf borderId="12" fillId="25" fontId="7" numFmtId="0" xfId="0" applyAlignment="1" applyBorder="1" applyFill="1" applyFont="1">
      <alignment horizontal="center" readingOrder="0" vertical="center"/>
    </xf>
    <xf borderId="13" fillId="26" fontId="7" numFmtId="0" xfId="0" applyAlignment="1" applyBorder="1" applyFill="1" applyFont="1">
      <alignment horizontal="center" readingOrder="0" vertical="center"/>
    </xf>
    <xf borderId="14" fillId="27" fontId="7" numFmtId="166" xfId="0" applyAlignment="1" applyBorder="1" applyFill="1" applyFont="1" applyNumberFormat="1">
      <alignment horizontal="center" readingOrder="0" vertical="center"/>
    </xf>
    <xf borderId="14" fillId="28" fontId="7" numFmtId="0" xfId="0" applyAlignment="1" applyBorder="1" applyFill="1" applyFont="1">
      <alignment horizontal="center" readingOrder="0" vertical="center"/>
    </xf>
    <xf borderId="15" fillId="29" fontId="7" numFmtId="0" xfId="0" applyAlignment="1" applyBorder="1" applyFill="1" applyFont="1">
      <alignment horizontal="left" readingOrder="0" shrinkToFit="0" vertical="center" wrapText="0"/>
    </xf>
    <xf borderId="16" fillId="0" fontId="3" numFmtId="0" xfId="0" applyAlignment="1" applyBorder="1" applyFont="1">
      <alignment vertical="center"/>
    </xf>
    <xf borderId="17" fillId="0" fontId="3" numFmtId="0" xfId="0" applyAlignment="1" applyBorder="1" applyFont="1">
      <alignment vertical="center"/>
    </xf>
    <xf borderId="18" fillId="30" fontId="6" numFmtId="2" xfId="0" applyAlignment="1" applyBorder="1" applyFill="1" applyFont="1" applyNumberFormat="1">
      <alignment readingOrder="0" vertical="center"/>
    </xf>
    <xf borderId="19" fillId="30" fontId="6" numFmtId="2" xfId="0" applyAlignment="1" applyBorder="1" applyFont="1" applyNumberFormat="1">
      <alignment readingOrder="0" vertical="center"/>
    </xf>
    <xf borderId="20" fillId="30" fontId="6" numFmtId="2" xfId="0" applyAlignment="1" applyBorder="1" applyFont="1" applyNumberFormat="1">
      <alignment vertical="center"/>
    </xf>
    <xf borderId="20" fillId="30" fontId="6" numFmtId="9" xfId="0" applyAlignment="1" applyBorder="1" applyFont="1" applyNumberFormat="1">
      <alignment readingOrder="0" vertical="center"/>
    </xf>
    <xf borderId="21" fillId="30" fontId="6" numFmtId="1" xfId="0" applyAlignment="1" applyBorder="1" applyFont="1" applyNumberFormat="1">
      <alignment horizontal="center" readingOrder="0" vertical="center"/>
    </xf>
    <xf borderId="11" fillId="2" fontId="5" numFmtId="165" xfId="0" applyAlignment="1" applyBorder="1" applyFont="1" applyNumberFormat="1">
      <alignment horizontal="center" readingOrder="0" vertical="center"/>
    </xf>
    <xf borderId="12" fillId="31" fontId="5" numFmtId="0" xfId="0" applyAlignment="1" applyBorder="1" applyFill="1" applyFont="1">
      <alignment horizontal="center" readingOrder="0" vertical="center"/>
    </xf>
    <xf borderId="12" fillId="32" fontId="7" numFmtId="0" xfId="0" applyAlignment="1" applyBorder="1" applyFill="1" applyFont="1">
      <alignment horizontal="center" readingOrder="0" vertical="center"/>
    </xf>
    <xf borderId="12" fillId="33" fontId="7" numFmtId="0" xfId="0" applyAlignment="1" applyBorder="1" applyFill="1" applyFont="1">
      <alignment horizontal="center" readingOrder="0" vertical="center"/>
    </xf>
    <xf borderId="12" fillId="34" fontId="7" numFmtId="0" xfId="0" applyAlignment="1" applyBorder="1" applyFill="1" applyFont="1">
      <alignment horizontal="center" readingOrder="0" vertical="center"/>
    </xf>
    <xf borderId="12" fillId="35" fontId="7" numFmtId="0" xfId="0" applyAlignment="1" applyBorder="1" applyFill="1" applyFont="1">
      <alignment horizontal="center" readingOrder="0" vertical="center"/>
    </xf>
    <xf borderId="12" fillId="36" fontId="7" numFmtId="0" xfId="0" applyAlignment="1" applyBorder="1" applyFill="1" applyFont="1">
      <alignment horizontal="center" readingOrder="0" vertical="center"/>
    </xf>
    <xf borderId="12" fillId="37" fontId="7" numFmtId="0" xfId="0" applyAlignment="1" applyBorder="1" applyFill="1" applyFont="1">
      <alignment horizontal="center" readingOrder="0" vertical="center"/>
    </xf>
    <xf borderId="12" fillId="38" fontId="7" numFmtId="0" xfId="0" applyAlignment="1" applyBorder="1" applyFill="1" applyFont="1">
      <alignment horizontal="center" readingOrder="0" vertical="center"/>
    </xf>
    <xf borderId="22" fillId="39" fontId="7" numFmtId="0" xfId="0" applyAlignment="1" applyBorder="1" applyFill="1" applyFont="1">
      <alignment horizontal="center" readingOrder="0" vertical="center"/>
    </xf>
    <xf borderId="23" fillId="40" fontId="7" numFmtId="166" xfId="0" applyAlignment="1" applyBorder="1" applyFill="1" applyFont="1" applyNumberFormat="1">
      <alignment horizontal="center" readingOrder="0" vertical="center"/>
    </xf>
    <xf borderId="23" fillId="41" fontId="7" numFmtId="0" xfId="0" applyAlignment="1" applyBorder="1" applyFill="1" applyFont="1">
      <alignment horizontal="center" readingOrder="0" vertical="center"/>
    </xf>
    <xf borderId="15" fillId="42" fontId="7" numFmtId="0" xfId="0" applyAlignment="1" applyBorder="1" applyFill="1" applyFont="1">
      <alignment horizontal="left" readingOrder="0" shrinkToFit="0" vertical="center" wrapText="0"/>
    </xf>
    <xf borderId="11" fillId="0" fontId="3" numFmtId="0" xfId="0" applyAlignment="1" applyBorder="1" applyFont="1">
      <alignment vertical="center"/>
    </xf>
    <xf borderId="24" fillId="0" fontId="3" numFmtId="0" xfId="0" applyAlignment="1" applyBorder="1" applyFont="1">
      <alignment vertical="center"/>
    </xf>
    <xf borderId="25" fillId="43" fontId="6" numFmtId="2" xfId="0" applyAlignment="1" applyBorder="1" applyFill="1" applyFont="1" applyNumberFormat="1">
      <alignment readingOrder="0" vertical="center"/>
    </xf>
    <xf borderId="26" fillId="43" fontId="6" numFmtId="2" xfId="0" applyAlignment="1" applyBorder="1" applyFont="1" applyNumberFormat="1">
      <alignment readingOrder="0" vertical="center"/>
    </xf>
    <xf borderId="27" fillId="43" fontId="6" numFmtId="2" xfId="0" applyAlignment="1" applyBorder="1" applyFont="1" applyNumberFormat="1">
      <alignment vertical="center"/>
    </xf>
    <xf borderId="20" fillId="43" fontId="6" numFmtId="9" xfId="0" applyAlignment="1" applyBorder="1" applyFont="1" applyNumberFormat="1">
      <alignment readingOrder="0" vertical="center"/>
    </xf>
    <xf borderId="28" fillId="43" fontId="6" numFmtId="1" xfId="0" applyAlignment="1" applyBorder="1" applyFont="1" applyNumberFormat="1">
      <alignment horizontal="center" readingOrder="0" vertical="center"/>
    </xf>
    <xf borderId="12" fillId="17" fontId="5" numFmtId="165" xfId="0" applyAlignment="1" applyBorder="1" applyFont="1" applyNumberFormat="1">
      <alignment horizontal="center" readingOrder="0" vertical="center"/>
    </xf>
    <xf borderId="22" fillId="26" fontId="7" numFmtId="0" xfId="0" applyAlignment="1" applyBorder="1" applyFont="1">
      <alignment horizontal="center" readingOrder="0" vertical="center"/>
    </xf>
    <xf borderId="23" fillId="27" fontId="7" numFmtId="166" xfId="0" applyAlignment="1" applyBorder="1" applyFont="1" applyNumberFormat="1">
      <alignment horizontal="center" readingOrder="0" vertical="center"/>
    </xf>
    <xf borderId="23" fillId="28" fontId="7" numFmtId="0" xfId="0" applyAlignment="1" applyBorder="1" applyFont="1">
      <alignment horizontal="center" readingOrder="0" vertical="center"/>
    </xf>
    <xf borderId="23" fillId="27" fontId="7" numFmtId="167" xfId="0" applyAlignment="1" applyBorder="1" applyFont="1" applyNumberFormat="1">
      <alignment horizontal="center" readingOrder="0" vertical="center"/>
    </xf>
    <xf borderId="12" fillId="44" fontId="5" numFmtId="165" xfId="0" applyAlignment="1" applyBorder="1" applyFill="1" applyFont="1" applyNumberFormat="1">
      <alignment horizontal="center" readingOrder="0" vertical="center"/>
    </xf>
    <xf borderId="25" fillId="39" fontId="7" numFmtId="0" xfId="0" applyAlignment="1" applyBorder="1" applyFont="1">
      <alignment horizontal="center" readingOrder="0" vertical="center"/>
    </xf>
    <xf borderId="12" fillId="40" fontId="7" numFmtId="166" xfId="0" applyAlignment="1" applyBorder="1" applyFont="1" applyNumberFormat="1">
      <alignment horizontal="center" readingOrder="0" vertical="center"/>
    </xf>
    <xf borderId="12" fillId="41" fontId="7" numFmtId="0" xfId="0" applyAlignment="1" applyBorder="1" applyFont="1">
      <alignment horizontal="center" readingOrder="0" vertical="center"/>
    </xf>
    <xf borderId="29" fillId="42" fontId="8" numFmtId="0" xfId="0" applyAlignment="1" applyBorder="1" applyFont="1">
      <alignment horizontal="left" readingOrder="0" shrinkToFit="0" vertical="center" wrapText="0"/>
    </xf>
    <xf borderId="12" fillId="17" fontId="5" numFmtId="164" xfId="0" applyAlignment="1" applyBorder="1" applyFont="1" applyNumberFormat="1">
      <alignment horizontal="center" readingOrder="0" vertical="center"/>
    </xf>
    <xf borderId="18" fillId="26" fontId="7" numFmtId="0" xfId="0" applyAlignment="1" applyBorder="1" applyFont="1">
      <alignment horizontal="center" readingOrder="0" vertical="center"/>
    </xf>
    <xf borderId="12" fillId="27" fontId="7" numFmtId="167" xfId="0" applyAlignment="1" applyBorder="1" applyFont="1" applyNumberFormat="1">
      <alignment horizontal="center" readingOrder="0" vertical="center"/>
    </xf>
    <xf borderId="7" fillId="28" fontId="7" numFmtId="0" xfId="0" applyAlignment="1" applyBorder="1" applyFont="1">
      <alignment horizontal="center" readingOrder="0" vertical="center"/>
    </xf>
    <xf borderId="29" fillId="29" fontId="9" numFmtId="0" xfId="0" applyAlignment="1" applyBorder="1" applyFont="1">
      <alignment horizontal="left" readingOrder="0" shrinkToFit="0" vertical="center" wrapText="0"/>
    </xf>
    <xf borderId="25" fillId="26" fontId="7" numFmtId="0" xfId="0" applyAlignment="1" applyBorder="1" applyFont="1">
      <alignment horizontal="center" readingOrder="0" vertical="center"/>
    </xf>
    <xf borderId="12" fillId="27" fontId="7" numFmtId="166" xfId="0" applyAlignment="1" applyBorder="1" applyFont="1" applyNumberFormat="1">
      <alignment horizontal="center" readingOrder="0" vertical="center"/>
    </xf>
    <xf borderId="12" fillId="28" fontId="7" numFmtId="0" xfId="0" applyAlignment="1" applyBorder="1" applyFont="1">
      <alignment horizontal="center" readingOrder="0" vertical="center"/>
    </xf>
    <xf borderId="18" fillId="39" fontId="7" numFmtId="0" xfId="0" applyAlignment="1" applyBorder="1" applyFont="1">
      <alignment horizontal="center" readingOrder="0" vertical="center"/>
    </xf>
    <xf borderId="7" fillId="41" fontId="7" numFmtId="0" xfId="0" applyAlignment="1" applyBorder="1" applyFont="1">
      <alignment horizontal="center" readingOrder="0" vertical="center"/>
    </xf>
    <xf borderId="29" fillId="29" fontId="7" numFmtId="0" xfId="0" applyAlignment="1" applyBorder="1" applyFont="1">
      <alignment horizontal="left" readingOrder="0" shrinkToFit="0" vertical="center" wrapText="0"/>
    </xf>
    <xf borderId="29" fillId="42" fontId="7" numFmtId="0" xfId="0" applyAlignment="1" applyBorder="1" applyFont="1">
      <alignment horizontal="left" readingOrder="0" shrinkToFit="0" vertical="center" wrapText="0"/>
    </xf>
    <xf borderId="12" fillId="17" fontId="5" numFmtId="164" xfId="0" applyAlignment="1" applyBorder="1" applyFont="1" applyNumberFormat="1">
      <alignment horizontal="center" readingOrder="0"/>
    </xf>
    <xf borderId="12" fillId="17" fontId="10" numFmtId="165" xfId="0" applyAlignment="1" applyBorder="1" applyFont="1" applyNumberFormat="1">
      <alignment horizontal="center" readingOrder="0"/>
    </xf>
    <xf borderId="12" fillId="40" fontId="7" numFmtId="0" xfId="0" applyAlignment="1" applyBorder="1" applyFont="1">
      <alignment horizontal="center" readingOrder="0" vertical="center"/>
    </xf>
    <xf borderId="12" fillId="27" fontId="7" numFmtId="0" xfId="0" applyAlignment="1" applyBorder="1" applyFont="1">
      <alignment horizontal="center" readingOrder="0" vertical="center"/>
    </xf>
    <xf borderId="5" fillId="2" fontId="5" numFmtId="165" xfId="0" applyAlignment="1" applyBorder="1" applyFont="1" applyNumberFormat="1">
      <alignment horizontal="center" readingOrder="0" vertical="center"/>
    </xf>
    <xf borderId="14" fillId="17" fontId="5" numFmtId="165" xfId="0" applyAlignment="1" applyBorder="1" applyFont="1" applyNumberFormat="1">
      <alignment horizontal="center" readingOrder="0" vertical="center"/>
    </xf>
    <xf borderId="20" fillId="19" fontId="7" numFmtId="0" xfId="0" applyAlignment="1" applyBorder="1" applyFont="1">
      <alignment horizontal="center" readingOrder="0" vertical="center"/>
    </xf>
    <xf borderId="20" fillId="20" fontId="7" numFmtId="0" xfId="0" applyAlignment="1" applyBorder="1" applyFont="1">
      <alignment horizontal="center" readingOrder="0" vertical="center"/>
    </xf>
    <xf borderId="20" fillId="21" fontId="7" numFmtId="0" xfId="0" applyAlignment="1" applyBorder="1" applyFont="1">
      <alignment horizontal="center" readingOrder="0" vertical="center"/>
    </xf>
    <xf borderId="20" fillId="22" fontId="5" numFmtId="0" xfId="0" applyAlignment="1" applyBorder="1" applyFont="1">
      <alignment horizontal="center" readingOrder="0" vertical="center"/>
    </xf>
    <xf borderId="20" fillId="23" fontId="7" numFmtId="0" xfId="0" applyAlignment="1" applyBorder="1" applyFont="1">
      <alignment horizontal="center" readingOrder="0" vertical="center"/>
    </xf>
    <xf borderId="20" fillId="24" fontId="7" numFmtId="0" xfId="0" applyAlignment="1" applyBorder="1" applyFont="1">
      <alignment horizontal="center" readingOrder="0" vertical="center"/>
    </xf>
    <xf borderId="20" fillId="25" fontId="7" numFmtId="0" xfId="0" applyAlignment="1" applyBorder="1" applyFont="1">
      <alignment horizontal="center" readingOrder="0" vertical="center"/>
    </xf>
    <xf borderId="19" fillId="26" fontId="7" numFmtId="0" xfId="0" applyAlignment="1" applyBorder="1" applyFont="1">
      <alignment horizontal="center" readingOrder="0" vertical="center"/>
    </xf>
    <xf borderId="14" fillId="44" fontId="5" numFmtId="164" xfId="0" applyAlignment="1" applyBorder="1" applyFont="1" applyNumberFormat="1">
      <alignment horizontal="center" readingOrder="0" vertical="center"/>
    </xf>
    <xf borderId="27" fillId="32" fontId="7" numFmtId="0" xfId="0" applyAlignment="1" applyBorder="1" applyFont="1">
      <alignment horizontal="center" readingOrder="0" vertical="center"/>
    </xf>
    <xf borderId="27" fillId="33" fontId="7" numFmtId="0" xfId="0" applyAlignment="1" applyBorder="1" applyFont="1">
      <alignment horizontal="center" readingOrder="0" vertical="center"/>
    </xf>
    <xf borderId="20" fillId="34" fontId="7" numFmtId="0" xfId="0" applyAlignment="1" applyBorder="1" applyFont="1">
      <alignment horizontal="center" readingOrder="0" vertical="center"/>
    </xf>
    <xf borderId="27" fillId="35" fontId="7" numFmtId="0" xfId="0" applyAlignment="1" applyBorder="1" applyFont="1">
      <alignment horizontal="center" readingOrder="0" vertical="center"/>
    </xf>
    <xf borderId="27" fillId="36" fontId="7" numFmtId="0" xfId="0" applyAlignment="1" applyBorder="1" applyFont="1">
      <alignment horizontal="center" readingOrder="0" vertical="center"/>
    </xf>
    <xf borderId="27" fillId="37" fontId="7" numFmtId="0" xfId="0" applyAlignment="1" applyBorder="1" applyFont="1">
      <alignment horizontal="center" readingOrder="0" vertical="center"/>
    </xf>
    <xf borderId="27" fillId="38" fontId="7" numFmtId="0" xfId="0" applyAlignment="1" applyBorder="1" applyFont="1">
      <alignment horizontal="center" readingOrder="0" vertical="center"/>
    </xf>
    <xf borderId="26" fillId="39" fontId="7" numFmtId="0" xfId="0" applyAlignment="1" applyBorder="1" applyFont="1">
      <alignment horizontal="center" readingOrder="0" vertical="center"/>
    </xf>
    <xf borderId="14" fillId="44" fontId="5" numFmtId="165" xfId="0" applyAlignment="1" applyBorder="1" applyFont="1" applyNumberFormat="1">
      <alignment horizontal="center" readingOrder="0" vertical="center"/>
    </xf>
    <xf borderId="0" fillId="17" fontId="5" numFmtId="165" xfId="0" applyAlignment="1" applyFont="1" applyNumberFormat="1">
      <alignment horizontal="center" readingOrder="0"/>
    </xf>
    <xf borderId="20" fillId="34" fontId="7" numFmtId="0" xfId="0" applyAlignment="1" applyBorder="1" applyFont="1">
      <alignment horizontal="center" vertical="center"/>
    </xf>
    <xf borderId="12" fillId="40" fontId="7" numFmtId="168" xfId="0" applyAlignment="1" applyBorder="1" applyFont="1" applyNumberFormat="1">
      <alignment horizontal="center" readingOrder="0" vertical="center"/>
    </xf>
    <xf borderId="20" fillId="21" fontId="7" numFmtId="0" xfId="0" applyAlignment="1" applyBorder="1" applyFont="1">
      <alignment horizontal="center" vertical="center"/>
    </xf>
    <xf borderId="12" fillId="27" fontId="7" numFmtId="168" xfId="0" applyAlignment="1" applyBorder="1" applyFont="1" applyNumberFormat="1">
      <alignment horizontal="center" readingOrder="0" vertical="center"/>
    </xf>
    <xf borderId="30" fillId="2" fontId="5" numFmtId="165" xfId="0" applyAlignment="1" applyBorder="1" applyFont="1" applyNumberFormat="1">
      <alignment horizontal="center" readingOrder="0" vertical="center"/>
    </xf>
    <xf borderId="31" fillId="44" fontId="5" numFmtId="165" xfId="0" applyAlignment="1" applyBorder="1" applyFont="1" applyNumberFormat="1">
      <alignment horizontal="center" readingOrder="0" vertical="center"/>
    </xf>
    <xf borderId="32" fillId="31" fontId="5" numFmtId="0" xfId="0" applyAlignment="1" applyBorder="1" applyFont="1">
      <alignment horizontal="center" readingOrder="0" vertical="center"/>
    </xf>
    <xf borderId="33" fillId="32" fontId="7" numFmtId="0" xfId="0" applyAlignment="1" applyBorder="1" applyFont="1">
      <alignment horizontal="center" readingOrder="0" vertical="center"/>
    </xf>
    <xf borderId="33" fillId="33" fontId="7" numFmtId="0" xfId="0" applyAlignment="1" applyBorder="1" applyFont="1">
      <alignment horizontal="center" readingOrder="0" vertical="center"/>
    </xf>
    <xf borderId="34" fillId="34" fontId="7" numFmtId="0" xfId="0" applyAlignment="1" applyBorder="1" applyFont="1">
      <alignment horizontal="center" vertical="center"/>
    </xf>
    <xf borderId="33" fillId="35" fontId="7" numFmtId="0" xfId="0" applyAlignment="1" applyBorder="1" applyFont="1">
      <alignment horizontal="center" readingOrder="0" vertical="center"/>
    </xf>
    <xf borderId="33" fillId="36" fontId="7" numFmtId="0" xfId="0" applyAlignment="1" applyBorder="1" applyFont="1">
      <alignment horizontal="center" readingOrder="0" vertical="center"/>
    </xf>
    <xf borderId="33" fillId="37" fontId="7" numFmtId="0" xfId="0" applyAlignment="1" applyBorder="1" applyFont="1">
      <alignment horizontal="center" readingOrder="0" vertical="center"/>
    </xf>
    <xf borderId="33" fillId="38" fontId="7" numFmtId="0" xfId="0" applyAlignment="1" applyBorder="1" applyFont="1">
      <alignment horizontal="center" readingOrder="0" vertical="center"/>
    </xf>
    <xf borderId="35" fillId="39" fontId="7" numFmtId="0" xfId="0" applyAlignment="1" applyBorder="1" applyFont="1">
      <alignment horizontal="center" readingOrder="0" vertical="center"/>
    </xf>
    <xf borderId="32" fillId="40" fontId="7" numFmtId="168" xfId="0" applyAlignment="1" applyBorder="1" applyFont="1" applyNumberFormat="1">
      <alignment horizontal="center" readingOrder="0" vertical="center"/>
    </xf>
    <xf borderId="32" fillId="41" fontId="7" numFmtId="0" xfId="0" applyAlignment="1" applyBorder="1" applyFont="1">
      <alignment horizontal="center" readingOrder="0" vertical="center"/>
    </xf>
    <xf borderId="36" fillId="42" fontId="7" numFmtId="0" xfId="0" applyAlignment="1" applyBorder="1" applyFont="1">
      <alignment horizontal="left" readingOrder="0" shrinkToFit="0" vertical="center" wrapText="0"/>
    </xf>
    <xf borderId="37" fillId="0" fontId="3" numFmtId="0" xfId="0" applyAlignment="1" applyBorder="1" applyFont="1">
      <alignment vertical="center"/>
    </xf>
    <xf borderId="38" fillId="0" fontId="3" numFmtId="0" xfId="0" applyAlignment="1" applyBorder="1" applyFont="1">
      <alignment vertical="center"/>
    </xf>
    <xf borderId="39" fillId="43" fontId="6" numFmtId="2" xfId="0" applyAlignment="1" applyBorder="1" applyFont="1" applyNumberFormat="1">
      <alignment readingOrder="0" vertical="center"/>
    </xf>
    <xf borderId="35" fillId="43" fontId="6" numFmtId="2" xfId="0" applyAlignment="1" applyBorder="1" applyFont="1" applyNumberFormat="1">
      <alignment readingOrder="0" vertical="center"/>
    </xf>
    <xf borderId="33" fillId="43" fontId="6" numFmtId="2" xfId="0" applyAlignment="1" applyBorder="1" applyFont="1" applyNumberFormat="1">
      <alignment vertical="center"/>
    </xf>
    <xf borderId="40" fillId="43" fontId="6" numFmtId="1" xfId="0" applyAlignment="1" applyBorder="1" applyFont="1" applyNumberFormat="1">
      <alignment horizontal="center" readingOrder="0" vertical="center"/>
    </xf>
    <xf borderId="5" fillId="2" fontId="11" numFmtId="0" xfId="0" applyAlignment="1" applyBorder="1" applyFont="1">
      <alignment horizontal="center" readingOrder="0" vertical="center"/>
    </xf>
    <xf borderId="41" fillId="2" fontId="11" numFmtId="0" xfId="0" applyAlignment="1" applyBorder="1" applyFont="1">
      <alignment horizontal="center" readingOrder="0" vertical="center"/>
    </xf>
    <xf borderId="42" fillId="2" fontId="11" numFmtId="0" xfId="0" applyAlignment="1" applyBorder="1" applyFont="1">
      <alignment horizontal="center" readingOrder="0" vertical="center"/>
    </xf>
    <xf borderId="43" fillId="2" fontId="11" numFmtId="0" xfId="0" applyAlignment="1" applyBorder="1" applyFont="1">
      <alignment horizontal="center" readingOrder="0" vertical="center"/>
    </xf>
    <xf borderId="43" fillId="2" fontId="11" numFmtId="0" xfId="0" applyAlignment="1" applyBorder="1" applyFont="1">
      <alignment horizontal="center" readingOrder="0" shrinkToFit="0" vertical="center" wrapText="0"/>
    </xf>
    <xf borderId="44" fillId="0" fontId="3" numFmtId="0" xfId="0" applyAlignment="1" applyBorder="1" applyFont="1">
      <alignment vertical="center"/>
    </xf>
    <xf borderId="43" fillId="2" fontId="11" numFmtId="1" xfId="0" applyAlignment="1" applyBorder="1" applyFont="1" applyNumberFormat="1">
      <alignment horizontal="center" readingOrder="0" vertical="center"/>
    </xf>
    <xf borderId="37" fillId="0" fontId="4" numFmtId="0" xfId="0" applyAlignment="1" applyBorder="1" applyFont="1">
      <alignment vertical="center"/>
    </xf>
    <xf borderId="45" fillId="45" fontId="11" numFmtId="0" xfId="0" applyAlignment="1" applyBorder="1" applyFill="1" applyFont="1">
      <alignment horizontal="left" readingOrder="0" vertical="center"/>
    </xf>
    <xf borderId="46" fillId="0" fontId="3" numFmtId="0" xfId="0" applyBorder="1" applyFont="1"/>
    <xf borderId="9" fillId="0" fontId="3" numFmtId="0" xfId="0" applyBorder="1" applyFont="1"/>
    <xf borderId="47" fillId="46" fontId="7" numFmtId="0" xfId="0" applyAlignment="1" applyBorder="1" applyFill="1" applyFont="1">
      <alignment vertical="center"/>
    </xf>
    <xf borderId="48" fillId="0" fontId="3" numFmtId="0" xfId="0" applyBorder="1" applyFont="1"/>
    <xf borderId="49" fillId="0" fontId="4" numFmtId="0" xfId="0" applyAlignment="1" applyBorder="1" applyFont="1">
      <alignment vertical="center"/>
    </xf>
    <xf borderId="47" fillId="46" fontId="7" numFmtId="2" xfId="0" applyAlignment="1" applyBorder="1" applyFont="1" applyNumberFormat="1">
      <alignment vertical="center"/>
    </xf>
    <xf borderId="41" fillId="0" fontId="4" numFmtId="0" xfId="0" applyAlignment="1" applyBorder="1" applyFont="1">
      <alignment vertical="center"/>
    </xf>
    <xf borderId="43" fillId="2" fontId="4" numFmtId="0" xfId="0" applyAlignment="1" applyBorder="1" applyFont="1">
      <alignment shrinkToFit="0" vertical="center" wrapText="0"/>
    </xf>
    <xf borderId="11" fillId="0" fontId="3" numFmtId="0" xfId="0" applyAlignment="1" applyBorder="1" applyFont="1">
      <alignment vertical="center"/>
    </xf>
    <xf borderId="44" fillId="0" fontId="3" numFmtId="0" xfId="0" applyAlignment="1" applyBorder="1" applyFont="1">
      <alignment vertical="center"/>
    </xf>
    <xf borderId="43" fillId="2" fontId="7" numFmtId="0" xfId="0" applyAlignment="1" applyBorder="1" applyFont="1">
      <alignment vertical="center"/>
    </xf>
    <xf borderId="50" fillId="2" fontId="7" numFmtId="0" xfId="0" applyAlignment="1" applyBorder="1" applyFont="1">
      <alignment readingOrder="0" vertical="center"/>
    </xf>
    <xf borderId="50" fillId="43" fontId="4" numFmtId="0" xfId="0" applyAlignment="1" applyBorder="1" applyFont="1">
      <alignment vertical="center"/>
    </xf>
    <xf borderId="50" fillId="43" fontId="4" numFmtId="1" xfId="0" applyAlignment="1" applyBorder="1" applyFont="1" applyNumberFormat="1">
      <alignment vertical="center"/>
    </xf>
    <xf borderId="51" fillId="45" fontId="11" numFmtId="0" xfId="0" applyAlignment="1" applyBorder="1" applyFont="1">
      <alignment horizontal="left" readingOrder="0" vertical="center"/>
    </xf>
    <xf borderId="52" fillId="0" fontId="3" numFmtId="0" xfId="0" applyBorder="1" applyFont="1"/>
    <xf borderId="14" fillId="0" fontId="3" numFmtId="0" xfId="0" applyBorder="1" applyFont="1"/>
    <xf borderId="53" fillId="46" fontId="7" numFmtId="10" xfId="0" applyAlignment="1" applyBorder="1" applyFont="1" applyNumberFormat="1">
      <alignment horizontal="right" vertical="center"/>
    </xf>
    <xf borderId="54" fillId="0" fontId="3" numFmtId="0" xfId="0" applyBorder="1" applyFont="1"/>
    <xf borderId="55" fillId="0" fontId="4" numFmtId="0" xfId="0" applyAlignment="1" applyBorder="1" applyFont="1">
      <alignment vertical="center"/>
    </xf>
    <xf borderId="53" fillId="46" fontId="7" numFmtId="2" xfId="0" applyAlignment="1" applyBorder="1" applyFont="1" applyNumberFormat="1">
      <alignment vertical="center"/>
    </xf>
    <xf borderId="56" fillId="0" fontId="4" numFmtId="0" xfId="0" applyAlignment="1" applyBorder="1" applyFont="1">
      <alignment vertical="center"/>
    </xf>
    <xf borderId="50" fillId="2" fontId="4" numFmtId="0" xfId="0" applyAlignment="1" applyBorder="1" applyFont="1">
      <alignment shrinkToFit="0" vertical="center" wrapText="0"/>
    </xf>
    <xf borderId="50" fillId="2" fontId="11" numFmtId="0" xfId="0" applyAlignment="1" applyBorder="1" applyFont="1">
      <alignment horizontal="center" readingOrder="0" vertical="center"/>
    </xf>
    <xf borderId="50" fillId="2" fontId="7" numFmtId="0" xfId="0" applyAlignment="1" applyBorder="1" applyFont="1">
      <alignment vertical="center"/>
    </xf>
    <xf borderId="50" fillId="30" fontId="4" numFmtId="0" xfId="0" applyAlignment="1" applyBorder="1" applyFont="1">
      <alignment vertical="center"/>
    </xf>
    <xf borderId="50" fillId="30" fontId="4" numFmtId="1" xfId="0" applyAlignment="1" applyBorder="1" applyFont="1" applyNumberFormat="1">
      <alignment vertical="center"/>
    </xf>
    <xf borderId="53" fillId="46" fontId="5" numFmtId="10" xfId="0" applyAlignment="1" applyBorder="1" applyFont="1" applyNumberFormat="1">
      <alignment horizontal="right" readingOrder="0" vertical="center"/>
    </xf>
    <xf borderId="57" fillId="45" fontId="11" numFmtId="0" xfId="0" applyAlignment="1" applyBorder="1" applyFont="1">
      <alignment horizontal="left" readingOrder="0" vertical="center"/>
    </xf>
    <xf borderId="58" fillId="0" fontId="3" numFmtId="0" xfId="0" applyBorder="1" applyFont="1"/>
    <xf borderId="59" fillId="0" fontId="3" numFmtId="0" xfId="0" applyBorder="1" applyFont="1"/>
    <xf borderId="60" fillId="46" fontId="5" numFmtId="2" xfId="0" applyAlignment="1" applyBorder="1" applyFont="1" applyNumberFormat="1">
      <alignment horizontal="right" vertical="center"/>
    </xf>
    <xf borderId="61" fillId="0" fontId="3" numFmtId="0" xfId="0" applyBorder="1" applyFont="1"/>
    <xf borderId="60" fillId="46" fontId="7" numFmtId="2" xfId="0" applyAlignment="1" applyBorder="1" applyFont="1" applyNumberFormat="1">
      <alignment vertical="center"/>
    </xf>
    <xf borderId="30" fillId="2" fontId="4" numFmtId="0" xfId="0" applyAlignment="1" applyBorder="1" applyFont="1">
      <alignment vertical="center"/>
    </xf>
    <xf borderId="16" fillId="0" fontId="3" numFmtId="0" xfId="0" applyBorder="1" applyFont="1"/>
    <xf borderId="62" fillId="45" fontId="11" numFmtId="0" xfId="0" applyAlignment="1" applyBorder="1" applyFont="1">
      <alignment horizontal="left" readingOrder="0" vertical="center"/>
    </xf>
    <xf borderId="63" fillId="0" fontId="3" numFmtId="0" xfId="0" applyBorder="1" applyFont="1"/>
    <xf borderId="31" fillId="0" fontId="3" numFmtId="0" xfId="0" applyBorder="1" applyFont="1"/>
    <xf borderId="63" fillId="46" fontId="5" numFmtId="2" xfId="0" applyAlignment="1" applyBorder="1" applyFont="1" applyNumberFormat="1">
      <alignment horizontal="right" vertical="center"/>
    </xf>
    <xf borderId="64" fillId="0" fontId="3" numFmtId="0" xfId="0" applyBorder="1" applyFont="1"/>
    <xf borderId="65" fillId="0" fontId="4" numFmtId="0" xfId="0" applyAlignment="1" applyBorder="1" applyFont="1">
      <alignment vertical="center"/>
    </xf>
    <xf borderId="63" fillId="46" fontId="7" numFmtId="2" xfId="0" applyAlignment="1" applyBorder="1" applyFont="1" applyNumberFormat="1">
      <alignment vertical="center"/>
    </xf>
    <xf borderId="66" fillId="0" fontId="4" numFmtId="0" xfId="0" applyAlignment="1" applyBorder="1" applyFont="1">
      <alignment vertical="center"/>
    </xf>
    <xf borderId="67" fillId="2" fontId="4" numFmtId="0" xfId="0" applyAlignment="1" applyBorder="1" applyFont="1">
      <alignment shrinkToFit="0" vertical="center" wrapText="0"/>
    </xf>
    <xf borderId="50" fillId="2" fontId="5" numFmtId="0" xfId="0" applyAlignment="1" applyBorder="1" applyFont="1">
      <alignment horizontal="right" readingOrder="0" vertical="center"/>
    </xf>
    <xf borderId="50" fillId="2" fontId="5" numFmtId="0" xfId="0" applyAlignment="1" applyBorder="1" applyFont="1">
      <alignment readingOrder="0" vertical="center"/>
    </xf>
    <xf borderId="68" fillId="2" fontId="11" numFmtId="0" xfId="0" applyAlignment="1" applyBorder="1" applyFont="1">
      <alignment horizontal="center" readingOrder="0" vertical="center"/>
    </xf>
    <xf borderId="69" fillId="2" fontId="11" numFmtId="0" xfId="0" applyAlignment="1" applyBorder="1" applyFont="1">
      <alignment horizontal="center" readingOrder="0" vertical="center"/>
    </xf>
    <xf borderId="70" fillId="2" fontId="11" numFmtId="0" xfId="0" applyAlignment="1" applyBorder="1" applyFont="1">
      <alignment horizontal="center" readingOrder="0" vertical="center"/>
    </xf>
    <xf borderId="70" fillId="2" fontId="12" numFmtId="0" xfId="0" applyAlignment="1" applyBorder="1" applyFont="1">
      <alignment horizontal="left" readingOrder="0" vertical="center"/>
    </xf>
    <xf borderId="71" fillId="2" fontId="11" numFmtId="0" xfId="0" applyAlignment="1" applyBorder="1" applyFont="1">
      <alignment horizontal="center" readingOrder="0" vertical="center"/>
    </xf>
    <xf borderId="71" fillId="2" fontId="11" numFmtId="0" xfId="0" applyAlignment="1" applyBorder="1" applyFont="1">
      <alignment horizontal="center" readingOrder="0" shrinkToFit="0" vertical="center" wrapText="0"/>
    </xf>
    <xf borderId="42" fillId="2" fontId="11" numFmtId="1" xfId="0" applyAlignment="1" applyBorder="1" applyFont="1" applyNumberFormat="1">
      <alignment horizontal="center" readingOrder="0" vertical="center"/>
    </xf>
    <xf borderId="11" fillId="2" fontId="5" numFmtId="0" xfId="0" applyAlignment="1" applyBorder="1" applyFont="1">
      <alignment horizontal="center" readingOrder="0" vertical="center"/>
    </xf>
    <xf borderId="72" fillId="3" fontId="3" numFmtId="0" xfId="0" applyAlignment="1" applyBorder="1" applyFont="1">
      <alignment vertical="center"/>
    </xf>
    <xf borderId="73" fillId="3" fontId="3" numFmtId="0" xfId="0" applyAlignment="1" applyBorder="1" applyFont="1">
      <alignment vertical="center"/>
    </xf>
    <xf borderId="73" fillId="45" fontId="6" numFmtId="0" xfId="0" applyAlignment="1" applyBorder="1" applyFont="1">
      <alignment readingOrder="0" vertical="center"/>
    </xf>
    <xf borderId="73" fillId="45" fontId="6" numFmtId="0" xfId="0" applyAlignment="1" applyBorder="1" applyFont="1">
      <alignment vertical="center"/>
    </xf>
    <xf borderId="73" fillId="45" fontId="6" numFmtId="1" xfId="0" applyAlignment="1" applyBorder="1" applyFont="1" applyNumberFormat="1">
      <alignment vertical="center"/>
    </xf>
    <xf borderId="73" fillId="45" fontId="6" numFmtId="169" xfId="0" applyAlignment="1" applyBorder="1" applyFont="1" applyNumberFormat="1">
      <alignment vertical="center"/>
    </xf>
    <xf borderId="73" fillId="45" fontId="4" numFmtId="0" xfId="0" applyAlignment="1" applyBorder="1" applyFont="1">
      <alignment shrinkToFit="0" vertical="center" wrapText="0"/>
    </xf>
    <xf borderId="14" fillId="30" fontId="6" numFmtId="2" xfId="0" applyAlignment="1" applyBorder="1" applyFont="1" applyNumberFormat="1">
      <alignment vertical="center"/>
    </xf>
    <xf borderId="12" fillId="30" fontId="6" numFmtId="2" xfId="0" applyAlignment="1" applyBorder="1" applyFont="1" applyNumberFormat="1">
      <alignment vertical="center"/>
    </xf>
    <xf borderId="12" fillId="30" fontId="6" numFmtId="2" xfId="0" applyAlignment="1" applyBorder="1" applyFont="1" applyNumberFormat="1">
      <alignment horizontal="right" vertical="center"/>
    </xf>
    <xf borderId="12" fillId="30" fontId="6" numFmtId="1" xfId="0" applyAlignment="1" applyBorder="1" applyFont="1" applyNumberFormat="1">
      <alignment readingOrder="0" vertical="center"/>
    </xf>
    <xf borderId="0" fillId="0" fontId="3" numFmtId="0" xfId="0" applyAlignment="1" applyFont="1">
      <alignment readingOrder="0"/>
    </xf>
    <xf borderId="0" fillId="0" fontId="13" numFmtId="0" xfId="0" applyAlignment="1" applyFont="1">
      <alignment horizontal="left" readingOrder="0" shrinkToFit="0" wrapText="1"/>
    </xf>
    <xf borderId="0" fillId="0" fontId="14" numFmtId="0" xfId="0" applyAlignment="1" applyFont="1">
      <alignment horizontal="center" readingOrder="0" vertical="center"/>
    </xf>
    <xf borderId="0" fillId="0" fontId="15" numFmtId="9" xfId="0" applyAlignment="1" applyFont="1" applyNumberFormat="1">
      <alignment horizontal="center" readingOrder="0" vertical="center"/>
    </xf>
    <xf borderId="0" fillId="0" fontId="16" numFmtId="0" xfId="0" applyAlignment="1" applyFont="1">
      <alignment readingOrder="0" vertical="center"/>
    </xf>
    <xf borderId="0" fillId="0" fontId="16" numFmtId="0" xfId="0" applyAlignment="1" applyFont="1">
      <alignment vertical="center"/>
    </xf>
    <xf borderId="0" fillId="3" fontId="17" numFmtId="0" xfId="0" applyAlignment="1" applyFont="1">
      <alignment horizontal="right" readingOrder="0" vertical="center"/>
    </xf>
    <xf borderId="0" fillId="47" fontId="18" numFmtId="0" xfId="0" applyAlignment="1" applyFill="1" applyFont="1">
      <alignment horizontal="center" vertical="center"/>
    </xf>
    <xf borderId="0" fillId="48" fontId="18" numFmtId="0" xfId="0" applyAlignment="1" applyFill="1" applyFont="1">
      <alignment horizontal="center" vertical="center"/>
    </xf>
    <xf borderId="0" fillId="49" fontId="18" numFmtId="0" xfId="0" applyAlignment="1" applyFill="1" applyFont="1">
      <alignment horizontal="center" vertical="center"/>
    </xf>
    <xf borderId="0" fillId="50" fontId="18" numFmtId="0" xfId="0" applyAlignment="1" applyFill="1" applyFont="1">
      <alignment horizontal="center" vertical="center"/>
    </xf>
    <xf borderId="0" fillId="51" fontId="18" numFmtId="0" xfId="0" applyAlignment="1" applyFill="1" applyFont="1">
      <alignment horizontal="center" vertical="center"/>
    </xf>
    <xf borderId="0" fillId="47" fontId="18" numFmtId="0" xfId="0" applyAlignment="1" applyFont="1">
      <alignment horizontal="center" readingOrder="0" vertical="center"/>
    </xf>
    <xf borderId="0" fillId="48" fontId="18" numFmtId="0" xfId="0" applyAlignment="1" applyFont="1">
      <alignment horizontal="center" readingOrder="0" vertical="center"/>
    </xf>
    <xf borderId="0" fillId="49" fontId="18" numFmtId="0" xfId="0" applyAlignment="1" applyFont="1">
      <alignment horizontal="center" readingOrder="0" vertical="center"/>
    </xf>
    <xf borderId="0" fillId="50" fontId="18" numFmtId="0" xfId="0" applyAlignment="1" applyFont="1">
      <alignment horizontal="center" readingOrder="0" vertical="center"/>
    </xf>
    <xf borderId="0" fillId="51" fontId="18" numFmtId="0" xfId="0" applyAlignment="1" applyFont="1">
      <alignment horizontal="center" readingOrder="0" vertical="center"/>
    </xf>
    <xf borderId="0" fillId="51" fontId="18" numFmtId="0" xfId="0" applyAlignment="1" applyFont="1">
      <alignment horizontal="center" readingOrder="0" vertical="center"/>
    </xf>
    <xf borderId="0" fillId="52" fontId="13" numFmtId="0" xfId="0" applyAlignment="1" applyFill="1" applyFont="1">
      <alignment horizontal="left" readingOrder="0" vertical="center"/>
    </xf>
    <xf borderId="0" fillId="53" fontId="16" numFmtId="0" xfId="0" applyAlignment="1" applyFill="1" applyFont="1">
      <alignment horizontal="center" vertical="center"/>
    </xf>
    <xf borderId="0" fillId="54" fontId="16" numFmtId="0" xfId="0" applyAlignment="1" applyFill="1" applyFont="1">
      <alignment horizontal="center" vertical="center"/>
    </xf>
    <xf borderId="0" fillId="55" fontId="16" numFmtId="0" xfId="0" applyAlignment="1" applyFill="1" applyFont="1">
      <alignment horizontal="center" vertical="center"/>
    </xf>
    <xf borderId="0" fillId="56" fontId="16" numFmtId="0" xfId="0" applyAlignment="1" applyFill="1" applyFont="1">
      <alignment horizontal="center" vertical="center"/>
    </xf>
    <xf borderId="0" fillId="57" fontId="16" numFmtId="0" xfId="0" applyAlignment="1" applyFill="1" applyFont="1">
      <alignment horizontal="right" vertical="center"/>
    </xf>
    <xf borderId="0" fillId="57" fontId="19" numFmtId="0" xfId="0" applyAlignment="1" applyFont="1">
      <alignment vertical="center"/>
    </xf>
    <xf borderId="0" fillId="53" fontId="16" numFmtId="0" xfId="0" applyAlignment="1" applyFont="1">
      <alignment horizontal="center" readingOrder="0" vertical="center"/>
    </xf>
    <xf borderId="0" fillId="54" fontId="16" numFmtId="0" xfId="0" applyAlignment="1" applyFont="1">
      <alignment horizontal="center" readingOrder="0" vertical="center"/>
    </xf>
    <xf borderId="0" fillId="55" fontId="16" numFmtId="0" xfId="0" applyAlignment="1" applyFont="1">
      <alignment horizontal="center" readingOrder="0" vertical="center"/>
    </xf>
    <xf borderId="0" fillId="56" fontId="16" numFmtId="0" xfId="0" applyAlignment="1" applyFont="1">
      <alignment horizontal="center" readingOrder="0" vertical="center"/>
    </xf>
    <xf borderId="0" fillId="57" fontId="16" numFmtId="0" xfId="0" applyAlignment="1" applyFont="1">
      <alignment readingOrder="0" vertical="center"/>
    </xf>
    <xf borderId="0" fillId="57" fontId="16" numFmtId="0" xfId="0" applyAlignment="1" applyFont="1">
      <alignment readingOrder="0" vertical="center"/>
    </xf>
    <xf borderId="0" fillId="58" fontId="20" numFmtId="0" xfId="0" applyAlignment="1" applyFill="1" applyFont="1">
      <alignment horizontal="left" vertical="center"/>
    </xf>
    <xf borderId="0" fillId="59" fontId="16" numFmtId="0" xfId="0" applyAlignment="1" applyFill="1" applyFont="1">
      <alignment horizontal="right" vertical="center"/>
    </xf>
    <xf borderId="0" fillId="60" fontId="16" numFmtId="0" xfId="0" applyAlignment="1" applyFill="1" applyFont="1">
      <alignment horizontal="right" vertical="center"/>
    </xf>
    <xf borderId="0" fillId="61" fontId="16" numFmtId="0" xfId="0" applyAlignment="1" applyFill="1" applyFont="1">
      <alignment horizontal="right" vertical="center"/>
    </xf>
    <xf borderId="0" fillId="62" fontId="16" numFmtId="0" xfId="0" applyAlignment="1" applyFill="1" applyFont="1">
      <alignment horizontal="right" vertical="center"/>
    </xf>
    <xf borderId="0" fillId="42" fontId="16" numFmtId="0" xfId="0" applyAlignment="1" applyFont="1">
      <alignment horizontal="right" vertical="center"/>
    </xf>
    <xf borderId="0" fillId="59" fontId="16" numFmtId="0" xfId="0" applyAlignment="1" applyFont="1">
      <alignment readingOrder="0" vertical="center"/>
    </xf>
    <xf borderId="0" fillId="60" fontId="16" numFmtId="0" xfId="0" applyAlignment="1" applyFont="1">
      <alignment readingOrder="0" vertical="center"/>
    </xf>
    <xf borderId="0" fillId="61" fontId="16" numFmtId="0" xfId="0" applyAlignment="1" applyFont="1">
      <alignment readingOrder="0" vertical="center"/>
    </xf>
    <xf borderId="0" fillId="62" fontId="16" numFmtId="0" xfId="0" applyAlignment="1" applyFont="1">
      <alignment readingOrder="0" vertical="center"/>
    </xf>
    <xf borderId="0" fillId="42" fontId="16" numFmtId="0" xfId="0" applyAlignment="1" applyFont="1">
      <alignment readingOrder="0" vertical="center"/>
    </xf>
    <xf borderId="0" fillId="42" fontId="16" numFmtId="0" xfId="0" applyAlignment="1" applyFont="1">
      <alignment vertical="center"/>
    </xf>
    <xf borderId="0" fillId="46" fontId="20" numFmtId="0" xfId="0" applyAlignment="1" applyFont="1">
      <alignment horizontal="left" vertical="center"/>
    </xf>
    <xf borderId="0" fillId="53" fontId="16" numFmtId="0" xfId="0" applyAlignment="1" applyFont="1">
      <alignment horizontal="right" vertical="center"/>
    </xf>
    <xf borderId="0" fillId="54" fontId="16" numFmtId="0" xfId="0" applyAlignment="1" applyFont="1">
      <alignment horizontal="right" vertical="center"/>
    </xf>
    <xf borderId="0" fillId="55" fontId="16" numFmtId="0" xfId="0" applyAlignment="1" applyFont="1">
      <alignment horizontal="right" vertical="center"/>
    </xf>
    <xf borderId="0" fillId="56" fontId="16" numFmtId="0" xfId="0" applyAlignment="1" applyFont="1">
      <alignment horizontal="right" vertical="center"/>
    </xf>
    <xf borderId="0" fillId="53" fontId="16" numFmtId="0" xfId="0" applyAlignment="1" applyFont="1">
      <alignment vertical="center"/>
    </xf>
    <xf borderId="0" fillId="54" fontId="16" numFmtId="0" xfId="0" applyAlignment="1" applyFont="1">
      <alignment vertical="center"/>
    </xf>
    <xf borderId="0" fillId="54" fontId="16" numFmtId="0" xfId="0" applyAlignment="1" applyFont="1">
      <alignment vertical="center"/>
    </xf>
    <xf borderId="0" fillId="55" fontId="16" numFmtId="0" xfId="0" applyAlignment="1" applyFont="1">
      <alignment vertical="center"/>
    </xf>
    <xf borderId="0" fillId="56" fontId="16" numFmtId="0" xfId="0" applyAlignment="1" applyFont="1">
      <alignment vertical="center"/>
    </xf>
    <xf borderId="0" fillId="56" fontId="16" numFmtId="0" xfId="0" applyAlignment="1" applyFont="1">
      <alignment vertical="center"/>
    </xf>
    <xf borderId="0" fillId="57" fontId="16" numFmtId="0" xfId="0" applyAlignment="1" applyFont="1">
      <alignment vertical="center"/>
    </xf>
    <xf borderId="0" fillId="59" fontId="16" numFmtId="0" xfId="0" applyAlignment="1" applyFont="1">
      <alignment vertical="center"/>
    </xf>
    <xf borderId="0" fillId="60" fontId="16" numFmtId="0" xfId="0" applyAlignment="1" applyFont="1">
      <alignment vertical="center"/>
    </xf>
    <xf borderId="0" fillId="60" fontId="16" numFmtId="0" xfId="0" applyAlignment="1" applyFont="1">
      <alignment vertical="center"/>
    </xf>
    <xf borderId="0" fillId="61" fontId="16" numFmtId="0" xfId="0" applyAlignment="1" applyFont="1">
      <alignment vertical="center"/>
    </xf>
    <xf borderId="0" fillId="62" fontId="16" numFmtId="0" xfId="0" applyAlignment="1" applyFont="1">
      <alignment vertical="center"/>
    </xf>
    <xf borderId="0" fillId="46" fontId="20" numFmtId="0" xfId="0" applyAlignment="1" applyFont="1">
      <alignment horizontal="left" readingOrder="0" vertical="center"/>
    </xf>
    <xf borderId="0" fillId="61" fontId="16" numFmtId="0" xfId="0" applyAlignment="1" applyFont="1">
      <alignment vertical="center"/>
    </xf>
    <xf borderId="0" fillId="53" fontId="16" numFmtId="0" xfId="0" applyAlignment="1" applyFont="1">
      <alignment vertical="center"/>
    </xf>
    <xf borderId="0" fillId="55" fontId="16" numFmtId="0" xfId="0" applyAlignment="1" applyFont="1">
      <alignment vertical="center"/>
    </xf>
    <xf borderId="0" fillId="62" fontId="16" numFmtId="0" xfId="0" applyAlignment="1" applyFont="1">
      <alignment vertical="center"/>
    </xf>
    <xf borderId="0" fillId="58" fontId="20" numFmtId="0" xfId="0" applyAlignment="1" applyFont="1">
      <alignment horizontal="left" readingOrder="0" vertical="center"/>
    </xf>
    <xf borderId="0" fillId="59" fontId="16" numFmtId="0" xfId="0" applyAlignment="1" applyFont="1">
      <alignment vertical="center"/>
    </xf>
    <xf borderId="0" fillId="42" fontId="16" numFmtId="0" xfId="0" applyAlignment="1" applyFont="1">
      <alignment readingOrder="0" vertical="center"/>
    </xf>
    <xf borderId="0" fillId="59" fontId="16" numFmtId="0" xfId="0" applyAlignment="1" applyFont="1">
      <alignment horizontal="right" readingOrder="0" vertical="center"/>
    </xf>
    <xf borderId="0" fillId="53" fontId="16" numFmtId="0" xfId="0" applyAlignment="1" applyFont="1">
      <alignment readingOrder="0" vertical="center"/>
    </xf>
    <xf borderId="0" fillId="54" fontId="16" numFmtId="0" xfId="0" applyAlignment="1" applyFont="1">
      <alignment readingOrder="0" vertical="center"/>
    </xf>
    <xf borderId="0" fillId="55" fontId="16" numFmtId="0" xfId="0" applyAlignment="1" applyFont="1">
      <alignment readingOrder="0" vertical="center"/>
    </xf>
    <xf borderId="0" fillId="56" fontId="16" numFmtId="0" xfId="0" applyAlignment="1" applyFont="1">
      <alignment readingOrder="0" vertical="center"/>
    </xf>
    <xf borderId="0" fillId="0" fontId="21" numFmtId="0" xfId="0" applyAlignment="1" applyFont="1">
      <alignment horizontal="left" vertical="center"/>
    </xf>
    <xf borderId="0" fillId="0" fontId="13" numFmtId="0" xfId="0" applyAlignment="1" applyFont="1">
      <alignment horizontal="left" vertical="center"/>
    </xf>
    <xf borderId="60" fillId="3" fontId="22" numFmtId="0" xfId="0" applyAlignment="1" applyBorder="1" applyFont="1">
      <alignment horizontal="center" readingOrder="0" vertical="center"/>
    </xf>
    <xf borderId="0" fillId="0" fontId="13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7" numFmtId="0" xfId="0" applyAlignment="1" applyFont="1">
      <alignment readingOrder="0" vertical="center"/>
    </xf>
    <xf borderId="53" fillId="63" fontId="7" numFmtId="0" xfId="0" applyAlignment="1" applyBorder="1" applyFill="1" applyFont="1">
      <alignment horizontal="center" readingOrder="0" vertical="center"/>
    </xf>
    <xf borderId="52" fillId="63" fontId="7" numFmtId="0" xfId="0" applyAlignment="1" applyBorder="1" applyFont="1">
      <alignment horizontal="center" readingOrder="0" vertical="center"/>
    </xf>
    <xf borderId="52" fillId="63" fontId="3" numFmtId="0" xfId="0" applyBorder="1" applyFont="1"/>
    <xf borderId="14" fillId="63" fontId="7" numFmtId="0" xfId="0" applyAlignment="1" applyBorder="1" applyFont="1">
      <alignment horizontal="center" readingOrder="0" vertical="center"/>
    </xf>
    <xf borderId="74" fillId="57" fontId="16" numFmtId="0" xfId="0" applyAlignment="1" applyBorder="1" applyFont="1">
      <alignment horizontal="center" vertical="center"/>
    </xf>
    <xf borderId="0" fillId="57" fontId="7" numFmtId="45" xfId="0" applyAlignment="1" applyFont="1" applyNumberFormat="1">
      <alignment readingOrder="0" vertical="center"/>
    </xf>
    <xf borderId="0" fillId="57" fontId="7" numFmtId="0" xfId="0" applyAlignment="1" applyFont="1">
      <alignment horizontal="right" readingOrder="0" vertical="center"/>
    </xf>
    <xf borderId="75" fillId="57" fontId="7" numFmtId="0" xfId="0" applyAlignment="1" applyBorder="1" applyFont="1">
      <alignment horizontal="right" readingOrder="0" vertical="center"/>
    </xf>
    <xf borderId="75" fillId="0" fontId="3" numFmtId="0" xfId="0" applyBorder="1" applyFont="1"/>
    <xf borderId="74" fillId="42" fontId="16" numFmtId="0" xfId="0" applyAlignment="1" applyBorder="1" applyFont="1">
      <alignment horizontal="center" vertical="center"/>
    </xf>
    <xf borderId="0" fillId="42" fontId="7" numFmtId="45" xfId="0" applyAlignment="1" applyFont="1" applyNumberFormat="1">
      <alignment vertical="center"/>
    </xf>
    <xf borderId="0" fillId="42" fontId="7" numFmtId="0" xfId="0" applyAlignment="1" applyFont="1">
      <alignment horizontal="right" readingOrder="0" vertical="center"/>
    </xf>
    <xf borderId="75" fillId="42" fontId="7" numFmtId="45" xfId="0" applyAlignment="1" applyBorder="1" applyFont="1" applyNumberFormat="1">
      <alignment horizontal="right" readingOrder="0" vertical="center"/>
    </xf>
    <xf borderId="0" fillId="57" fontId="7" numFmtId="45" xfId="0" applyAlignment="1" applyFont="1" applyNumberFormat="1">
      <alignment vertical="center"/>
    </xf>
    <xf borderId="74" fillId="57" fontId="16" numFmtId="0" xfId="0" applyAlignment="1" applyBorder="1" applyFont="1">
      <alignment vertical="center"/>
    </xf>
    <xf borderId="75" fillId="42" fontId="7" numFmtId="0" xfId="0" applyAlignment="1" applyBorder="1" applyFont="1">
      <alignment horizontal="right" readingOrder="0" vertical="center"/>
    </xf>
    <xf borderId="74" fillId="42" fontId="16" numFmtId="0" xfId="0" applyAlignment="1" applyBorder="1" applyFont="1">
      <alignment vertical="center"/>
    </xf>
    <xf borderId="76" fillId="57" fontId="16" numFmtId="0" xfId="0" applyAlignment="1" applyBorder="1" applyFont="1">
      <alignment horizontal="center" vertical="center"/>
    </xf>
    <xf borderId="77" fillId="57" fontId="7" numFmtId="45" xfId="0" applyAlignment="1" applyBorder="1" applyFont="1" applyNumberFormat="1">
      <alignment vertical="center"/>
    </xf>
    <xf borderId="77" fillId="57" fontId="7" numFmtId="0" xfId="0" applyAlignment="1" applyBorder="1" applyFont="1">
      <alignment horizontal="right" readingOrder="0" vertical="center"/>
    </xf>
    <xf borderId="77" fillId="57" fontId="3" numFmtId="0" xfId="0" applyBorder="1" applyFont="1"/>
    <xf borderId="23" fillId="57" fontId="7" numFmtId="0" xfId="0" applyAlignment="1" applyBorder="1" applyFont="1">
      <alignment horizontal="right" readingOrder="0" vertical="center"/>
    </xf>
    <xf borderId="76" fillId="57" fontId="16" numFmtId="0" xfId="0" applyAlignment="1" applyBorder="1" applyFont="1">
      <alignment vertical="center"/>
    </xf>
    <xf borderId="23" fillId="0" fontId="3" numFmtId="0" xfId="0" applyBorder="1" applyFont="1"/>
    <xf borderId="53" fillId="3" fontId="23" numFmtId="0" xfId="0" applyAlignment="1" applyBorder="1" applyFont="1">
      <alignment horizontal="left" readingOrder="0" vertical="center"/>
    </xf>
    <xf borderId="12" fillId="3" fontId="24" numFmtId="0" xfId="0" applyAlignment="1" applyBorder="1" applyFont="1">
      <alignment readingOrder="0" vertical="center"/>
    </xf>
    <xf borderId="12" fillId="3" fontId="25" numFmtId="9" xfId="0" applyAlignment="1" applyBorder="1" applyFont="1" applyNumberFormat="1">
      <alignment horizontal="left" readingOrder="0" vertical="center"/>
    </xf>
    <xf borderId="0" fillId="0" fontId="23" numFmtId="0" xfId="0" applyAlignment="1" applyFont="1">
      <alignment horizontal="left" readingOrder="0" vertical="center"/>
    </xf>
    <xf borderId="0" fillId="0" fontId="24" numFmtId="0" xfId="0" applyAlignment="1" applyFont="1">
      <alignment readingOrder="0" vertical="center"/>
    </xf>
    <xf borderId="53" fillId="3" fontId="23" numFmtId="0" xfId="0" applyAlignment="1" applyBorder="1" applyFont="1">
      <alignment readingOrder="0" vertical="center"/>
    </xf>
    <xf borderId="0" fillId="0" fontId="23" numFmtId="0" xfId="0" applyAlignment="1" applyFont="1">
      <alignment readingOrder="0" vertical="center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CCCCCC"/>
                </a:solidFill>
                <a:latin typeface="Roboto"/>
              </a:defRPr>
            </a:pPr>
            <a:r>
              <a:t>Evolution du score vision /min</a:t>
            </a:r>
          </a:p>
        </c:rich>
      </c:tx>
      <c:overlay val="0"/>
    </c:title>
    <c:plotArea>
      <c:layout>
        <c:manualLayout>
          <c:xMode val="edge"/>
          <c:yMode val="edge"/>
          <c:x val="0.096650390625"/>
          <c:y val="0.142"/>
          <c:w val="0.841474609375"/>
          <c:h val="0.6799999999999999"/>
        </c:manualLayout>
      </c:layout>
      <c:lineChart>
        <c:varyColors val="0"/>
        <c:axId val="1738153919"/>
        <c:axId val="554379014"/>
      </c:lineChart>
      <c:catAx>
        <c:axId val="17381539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sz="1200">
                    <a:solidFill>
                      <a:srgbClr val="000000"/>
                    </a:solidFill>
                    <a:latin typeface="Roboto"/>
                  </a:defRPr>
                </a:pPr>
                <a:r>
                  <a:t>Nombre de games</a:t>
                </a:r>
              </a:p>
            </c:rich>
          </c:tx>
          <c:overlay val="0"/>
        </c:title>
        <c:majorTickMark val="none"/>
        <c:minorTickMark val="none"/>
        <c:spPr/>
        <c:txPr>
          <a:bodyPr rot="0"/>
          <a:lstStyle/>
          <a:p>
            <a:pPr lvl="0">
              <a:defRPr b="0">
                <a:solidFill>
                  <a:srgbClr val="CCCCCC"/>
                </a:solidFill>
                <a:latin typeface="Roboto"/>
              </a:defRPr>
            </a:pPr>
          </a:p>
        </c:txPr>
        <c:crossAx val="554379014"/>
      </c:catAx>
      <c:valAx>
        <c:axId val="554379014"/>
        <c:scaling>
          <c:orientation val="minMax"/>
        </c:scaling>
        <c:delete val="0"/>
        <c:axPos val="l"/>
        <c:numFmt formatCode="General" sourceLinked="1"/>
        <c:tickLblPos val="nextTo"/>
        <c:spPr>
          <a:ln>
            <a:noFill/>
          </a:ln>
        </c:spPr>
        <c:crossAx val="173815391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Roboto"/>
            </a:defRPr>
          </a:pPr>
        </a:p>
      </c:txPr>
    </c:legend>
    <c:plotVisOnly val="1"/>
  </c:chart>
  <c:spPr>
    <a:solidFill>
      <a:srgbClr val="000000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CCCCCC"/>
                </a:solidFill>
                <a:latin typeface="Roboto"/>
              </a:defRPr>
            </a:pPr>
            <a:r>
              <a:t>Evolution du farm/min</a:t>
            </a:r>
          </a:p>
        </c:rich>
      </c:tx>
      <c:overlay val="0"/>
    </c:title>
    <c:plotArea>
      <c:layout/>
      <c:lineChart>
        <c:varyColors val="0"/>
        <c:axId val="1713311870"/>
        <c:axId val="314668752"/>
      </c:lineChart>
      <c:catAx>
        <c:axId val="171331187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sz="1200">
                    <a:solidFill>
                      <a:srgbClr val="000000"/>
                    </a:solidFill>
                    <a:latin typeface="Roboto"/>
                  </a:defRPr>
                </a:pPr>
                <a:r>
                  <a:t>Nombre de games</a:t>
                </a:r>
              </a:p>
            </c:rich>
          </c:tx>
          <c:overlay val="0"/>
        </c:title>
        <c:majorTickMark val="none"/>
        <c:minorTickMark val="none"/>
        <c:spPr/>
        <c:txPr>
          <a:bodyPr rot="0"/>
          <a:lstStyle/>
          <a:p>
            <a:pPr lvl="0">
              <a:defRPr b="0">
                <a:solidFill>
                  <a:srgbClr val="CCCCCC"/>
                </a:solidFill>
                <a:latin typeface="Roboto"/>
              </a:defRPr>
            </a:pPr>
          </a:p>
        </c:txPr>
        <c:crossAx val="314668752"/>
      </c:catAx>
      <c:valAx>
        <c:axId val="314668752"/>
        <c:scaling>
          <c:orientation val="minMax"/>
        </c:scaling>
        <c:delete val="0"/>
        <c:axPos val="l"/>
        <c:numFmt formatCode="General" sourceLinked="1"/>
        <c:tickLblPos val="nextTo"/>
        <c:spPr>
          <a:ln>
            <a:noFill/>
          </a:ln>
        </c:spPr>
        <c:crossAx val="171331187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Roboto"/>
            </a:defRPr>
          </a:pPr>
        </a:p>
      </c:txPr>
    </c:legend>
    <c:plotVisOnly val="1"/>
  </c:chart>
  <c:spPr>
    <a:solidFill>
      <a:srgbClr val="000000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CCCCCC"/>
                </a:solidFill>
                <a:latin typeface="Roboto"/>
              </a:defRPr>
            </a:pPr>
            <a:r>
              <a:t>Evolution du kill participation</a:t>
            </a:r>
          </a:p>
        </c:rich>
      </c:tx>
      <c:overlay val="0"/>
    </c:title>
    <c:plotArea>
      <c:layout>
        <c:manualLayout>
          <c:xMode val="edge"/>
          <c:yMode val="edge"/>
          <c:x val="0.10424469413233459"/>
          <c:y val="0.142"/>
          <c:w val="0.8332947097378276"/>
          <c:h val="0.6799999999999999"/>
        </c:manualLayout>
      </c:layout>
      <c:lineChart>
        <c:varyColors val="0"/>
        <c:axId val="296107576"/>
        <c:axId val="1523723181"/>
      </c:lineChart>
      <c:catAx>
        <c:axId val="296107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sz="1200">
                    <a:solidFill>
                      <a:srgbClr val="000000"/>
                    </a:solidFill>
                    <a:latin typeface="Roboto"/>
                  </a:defRPr>
                </a:pPr>
                <a:r>
                  <a:t>Nombre de games</a:t>
                </a:r>
              </a:p>
            </c:rich>
          </c:tx>
          <c:overlay val="0"/>
        </c:title>
        <c:majorTickMark val="none"/>
        <c:minorTickMark val="none"/>
        <c:spPr/>
        <c:txPr>
          <a:bodyPr rot="0"/>
          <a:lstStyle/>
          <a:p>
            <a:pPr lvl="0">
              <a:defRPr b="0">
                <a:solidFill>
                  <a:srgbClr val="CCCCCC"/>
                </a:solidFill>
                <a:latin typeface="Roboto"/>
              </a:defRPr>
            </a:pPr>
          </a:p>
        </c:txPr>
        <c:crossAx val="1523723181"/>
      </c:catAx>
      <c:valAx>
        <c:axId val="1523723181"/>
        <c:scaling>
          <c:orientation val="minMax"/>
        </c:scaling>
        <c:delete val="0"/>
        <c:axPos val="l"/>
        <c:numFmt formatCode="General" sourceLinked="1"/>
        <c:tickLblPos val="nextTo"/>
        <c:spPr>
          <a:ln>
            <a:noFill/>
          </a:ln>
        </c:spPr>
        <c:crossAx val="29610757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Roboto"/>
            </a:defRPr>
          </a:pPr>
        </a:p>
      </c:txPr>
    </c:legend>
    <c:plotVisOnly val="1"/>
  </c:chart>
  <c:spPr>
    <a:solidFill>
      <a:srgbClr val="000000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CCCCCC"/>
                </a:solidFill>
                <a:latin typeface="Roboto"/>
              </a:defRPr>
            </a:pPr>
            <a:r>
              <a:t>Evolution du KDA</a:t>
            </a:r>
          </a:p>
        </c:rich>
      </c:tx>
      <c:overlay val="0"/>
    </c:title>
    <c:plotArea>
      <c:layout>
        <c:manualLayout>
          <c:xMode val="edge"/>
          <c:yMode val="edge"/>
          <c:x val="0.10424469413233459"/>
          <c:y val="0.142"/>
          <c:w val="0.8332947097378276"/>
          <c:h val="0.6799999999999999"/>
        </c:manualLayout>
      </c:layout>
      <c:lineChart>
        <c:varyColors val="0"/>
        <c:axId val="171470784"/>
        <c:axId val="1562081815"/>
      </c:lineChart>
      <c:catAx>
        <c:axId val="171470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sz="1200">
                    <a:solidFill>
                      <a:srgbClr val="000000"/>
                    </a:solidFill>
                    <a:latin typeface="Roboto"/>
                  </a:defRPr>
                </a:pPr>
                <a:r>
                  <a:t>Nombre de games</a:t>
                </a:r>
              </a:p>
            </c:rich>
          </c:tx>
          <c:overlay val="0"/>
        </c:title>
        <c:majorTickMark val="none"/>
        <c:minorTickMark val="none"/>
        <c:spPr/>
        <c:txPr>
          <a:bodyPr rot="0"/>
          <a:lstStyle/>
          <a:p>
            <a:pPr lvl="0">
              <a:defRPr b="0">
                <a:solidFill>
                  <a:srgbClr val="CCCCCC"/>
                </a:solidFill>
                <a:latin typeface="Roboto"/>
              </a:defRPr>
            </a:pPr>
          </a:p>
        </c:txPr>
        <c:crossAx val="1562081815"/>
      </c:catAx>
      <c:valAx>
        <c:axId val="1562081815"/>
        <c:scaling>
          <c:orientation val="minMax"/>
        </c:scaling>
        <c:delete val="0"/>
        <c:axPos val="l"/>
        <c:numFmt formatCode="General" sourceLinked="1"/>
        <c:tickLblPos val="nextTo"/>
        <c:spPr>
          <a:ln>
            <a:noFill/>
          </a:ln>
        </c:spPr>
        <c:crossAx val="17147078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Roboto"/>
            </a:defRPr>
          </a:pPr>
        </a:p>
      </c:txPr>
    </c:legend>
    <c:plotVisOnly val="1"/>
  </c:chart>
  <c:spPr>
    <a:solidFill>
      <a:srgbClr val="000000"/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CCCCCC"/>
                </a:solidFill>
                <a:latin typeface="Roboto"/>
              </a:defRPr>
            </a:pPr>
            <a:r>
              <a:t>Evolution du score vision /min</a:t>
            </a:r>
          </a:p>
        </c:rich>
      </c:tx>
      <c:overlay val="0"/>
    </c:title>
    <c:plotArea>
      <c:layout>
        <c:manualLayout>
          <c:xMode val="edge"/>
          <c:yMode val="edge"/>
          <c:x val="0.096650390625"/>
          <c:y val="0.142"/>
          <c:w val="0.841474609375"/>
          <c:h val="0.6799999999999999"/>
        </c:manualLayout>
      </c:layout>
      <c:lineChart>
        <c:varyColors val="0"/>
        <c:axId val="150664100"/>
        <c:axId val="1966408169"/>
      </c:lineChart>
      <c:catAx>
        <c:axId val="1506641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sz="1200">
                    <a:solidFill>
                      <a:srgbClr val="000000"/>
                    </a:solidFill>
                    <a:latin typeface="Roboto"/>
                  </a:defRPr>
                </a:pPr>
                <a:r>
                  <a:t>Nombre de games</a:t>
                </a:r>
              </a:p>
            </c:rich>
          </c:tx>
          <c:overlay val="0"/>
        </c:title>
        <c:majorTickMark val="none"/>
        <c:minorTickMark val="none"/>
        <c:spPr/>
        <c:txPr>
          <a:bodyPr rot="0"/>
          <a:lstStyle/>
          <a:p>
            <a:pPr lvl="0">
              <a:defRPr b="0">
                <a:solidFill>
                  <a:srgbClr val="CCCCCC"/>
                </a:solidFill>
                <a:latin typeface="Roboto"/>
              </a:defRPr>
            </a:pPr>
          </a:p>
        </c:txPr>
        <c:crossAx val="1966408169"/>
      </c:catAx>
      <c:valAx>
        <c:axId val="1966408169"/>
        <c:scaling>
          <c:orientation val="minMax"/>
        </c:scaling>
        <c:delete val="0"/>
        <c:axPos val="l"/>
        <c:numFmt formatCode="General" sourceLinked="1"/>
        <c:tickLblPos val="nextTo"/>
        <c:spPr>
          <a:ln>
            <a:noFill/>
          </a:ln>
        </c:spPr>
        <c:crossAx val="15066410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Roboto"/>
            </a:defRPr>
          </a:pPr>
        </a:p>
      </c:txPr>
    </c:legend>
    <c:plotVisOnly val="1"/>
  </c:chart>
  <c:spPr>
    <a:solidFill>
      <a:srgbClr val="000000"/>
    </a:solidFill>
  </c:spPr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CCCCCC"/>
                </a:solidFill>
                <a:latin typeface="Roboto"/>
              </a:defRPr>
            </a:pPr>
            <a:r>
              <a:t>Evolution du farm/min</a:t>
            </a:r>
          </a:p>
        </c:rich>
      </c:tx>
      <c:overlay val="0"/>
    </c:title>
    <c:plotArea>
      <c:layout/>
      <c:lineChart>
        <c:varyColors val="0"/>
        <c:axId val="366517886"/>
        <c:axId val="795754052"/>
      </c:lineChart>
      <c:catAx>
        <c:axId val="36651788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sz="1200">
                    <a:solidFill>
                      <a:srgbClr val="000000"/>
                    </a:solidFill>
                    <a:latin typeface="Roboto"/>
                  </a:defRPr>
                </a:pPr>
                <a:r>
                  <a:t>Nombre de games</a:t>
                </a:r>
              </a:p>
            </c:rich>
          </c:tx>
          <c:overlay val="0"/>
        </c:title>
        <c:majorTickMark val="none"/>
        <c:minorTickMark val="none"/>
        <c:spPr/>
        <c:txPr>
          <a:bodyPr rot="0"/>
          <a:lstStyle/>
          <a:p>
            <a:pPr lvl="0">
              <a:defRPr b="0">
                <a:solidFill>
                  <a:srgbClr val="CCCCCC"/>
                </a:solidFill>
                <a:latin typeface="Roboto"/>
              </a:defRPr>
            </a:pPr>
          </a:p>
        </c:txPr>
        <c:crossAx val="795754052"/>
      </c:catAx>
      <c:valAx>
        <c:axId val="795754052"/>
        <c:scaling>
          <c:orientation val="minMax"/>
        </c:scaling>
        <c:delete val="0"/>
        <c:axPos val="l"/>
        <c:numFmt formatCode="General" sourceLinked="1"/>
        <c:tickLblPos val="nextTo"/>
        <c:spPr>
          <a:ln>
            <a:noFill/>
          </a:ln>
        </c:spPr>
        <c:crossAx val="36651788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Roboto"/>
            </a:defRPr>
          </a:pPr>
        </a:p>
      </c:txPr>
    </c:legend>
    <c:plotVisOnly val="1"/>
  </c:chart>
  <c:spPr>
    <a:solidFill>
      <a:srgbClr val="000000"/>
    </a:solidFill>
  </c:spPr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CCCCCC"/>
                </a:solidFill>
                <a:latin typeface="Roboto"/>
              </a:defRPr>
            </a:pPr>
            <a:r>
              <a:t>Evolution du kill participation</a:t>
            </a:r>
          </a:p>
        </c:rich>
      </c:tx>
      <c:overlay val="0"/>
    </c:title>
    <c:plotArea>
      <c:layout>
        <c:manualLayout>
          <c:xMode val="edge"/>
          <c:yMode val="edge"/>
          <c:x val="0.10424469413233459"/>
          <c:y val="0.142"/>
          <c:w val="0.8332947097378276"/>
          <c:h val="0.6799999999999999"/>
        </c:manualLayout>
      </c:layout>
      <c:lineChart>
        <c:varyColors val="0"/>
        <c:axId val="531786498"/>
        <c:axId val="2118606408"/>
      </c:lineChart>
      <c:catAx>
        <c:axId val="53178649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sz="1200">
                    <a:solidFill>
                      <a:srgbClr val="000000"/>
                    </a:solidFill>
                    <a:latin typeface="Roboto"/>
                  </a:defRPr>
                </a:pPr>
                <a:r>
                  <a:t>Nombre de games</a:t>
                </a:r>
              </a:p>
            </c:rich>
          </c:tx>
          <c:overlay val="0"/>
        </c:title>
        <c:majorTickMark val="none"/>
        <c:minorTickMark val="none"/>
        <c:spPr/>
        <c:txPr>
          <a:bodyPr rot="0"/>
          <a:lstStyle/>
          <a:p>
            <a:pPr lvl="0">
              <a:defRPr b="0">
                <a:solidFill>
                  <a:srgbClr val="CCCCCC"/>
                </a:solidFill>
                <a:latin typeface="Roboto"/>
              </a:defRPr>
            </a:pPr>
          </a:p>
        </c:txPr>
        <c:crossAx val="2118606408"/>
      </c:catAx>
      <c:valAx>
        <c:axId val="2118606408"/>
        <c:scaling>
          <c:orientation val="minMax"/>
        </c:scaling>
        <c:delete val="0"/>
        <c:axPos val="l"/>
        <c:numFmt formatCode="General" sourceLinked="1"/>
        <c:tickLblPos val="nextTo"/>
        <c:spPr>
          <a:ln>
            <a:noFill/>
          </a:ln>
        </c:spPr>
        <c:crossAx val="53178649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Roboto"/>
            </a:defRPr>
          </a:pPr>
        </a:p>
      </c:txPr>
    </c:legend>
    <c:plotVisOnly val="1"/>
  </c:chart>
  <c:spPr>
    <a:solidFill>
      <a:srgbClr val="000000"/>
    </a:solidFill>
  </c:spPr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CCCCCC"/>
                </a:solidFill>
                <a:latin typeface="Roboto"/>
              </a:defRPr>
            </a:pPr>
            <a:r>
              <a:t>Evolution du KDA</a:t>
            </a:r>
          </a:p>
        </c:rich>
      </c:tx>
      <c:overlay val="0"/>
    </c:title>
    <c:plotArea>
      <c:layout>
        <c:manualLayout>
          <c:xMode val="edge"/>
          <c:yMode val="edge"/>
          <c:x val="0.10424469413233459"/>
          <c:y val="0.142"/>
          <c:w val="0.8332947097378276"/>
          <c:h val="0.6799999999999999"/>
        </c:manualLayout>
      </c:layout>
      <c:lineChart>
        <c:varyColors val="0"/>
        <c:axId val="137716896"/>
        <c:axId val="27962561"/>
      </c:lineChart>
      <c:catAx>
        <c:axId val="137716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sz="1200">
                    <a:solidFill>
                      <a:srgbClr val="000000"/>
                    </a:solidFill>
                    <a:latin typeface="Roboto"/>
                  </a:defRPr>
                </a:pPr>
                <a:r>
                  <a:t>Nombre de games</a:t>
                </a:r>
              </a:p>
            </c:rich>
          </c:tx>
          <c:overlay val="0"/>
        </c:title>
        <c:majorTickMark val="none"/>
        <c:minorTickMark val="none"/>
        <c:spPr/>
        <c:txPr>
          <a:bodyPr rot="0"/>
          <a:lstStyle/>
          <a:p>
            <a:pPr lvl="0">
              <a:defRPr b="0">
                <a:solidFill>
                  <a:srgbClr val="CCCCCC"/>
                </a:solidFill>
                <a:latin typeface="Roboto"/>
              </a:defRPr>
            </a:pPr>
          </a:p>
        </c:txPr>
        <c:crossAx val="27962561"/>
      </c:catAx>
      <c:valAx>
        <c:axId val="27962561"/>
        <c:scaling>
          <c:orientation val="minMax"/>
        </c:scaling>
        <c:delete val="0"/>
        <c:axPos val="l"/>
        <c:numFmt formatCode="General" sourceLinked="1"/>
        <c:tickLblPos val="nextTo"/>
        <c:spPr>
          <a:ln>
            <a:noFill/>
          </a:ln>
        </c:spPr>
        <c:crossAx val="13771689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Roboto"/>
            </a:defRPr>
          </a:pPr>
        </a:p>
      </c:txPr>
    </c:legend>
    <c:plotVisOnly val="1"/>
  </c:chart>
  <c:spPr>
    <a:solidFill>
      <a:srgbClr val="000000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Relationship Id="rId3" Type="http://schemas.openxmlformats.org/officeDocument/2006/relationships/chart" Target="../charts/chart7.xml"/><Relationship Id="rId4" Type="http://schemas.openxmlformats.org/officeDocument/2006/relationships/chart" Target="../charts/chart8.xml"/></Relationships>
</file>

<file path=xl/drawings/_rels/drawing3.xml.rels><?xml version="1.0" encoding="UTF-8" standalone="yes"?><Relationships xmlns="http://schemas.openxmlformats.org/package/2006/relationships"><Relationship Id="rId11" Type="http://schemas.openxmlformats.org/officeDocument/2006/relationships/image" Target="../media/image6.png"/><Relationship Id="rId10" Type="http://schemas.openxmlformats.org/officeDocument/2006/relationships/image" Target="../media/image2.png"/><Relationship Id="rId13" Type="http://schemas.openxmlformats.org/officeDocument/2006/relationships/image" Target="../media/image9.png"/><Relationship Id="rId12" Type="http://schemas.openxmlformats.org/officeDocument/2006/relationships/image" Target="../media/image4.png"/><Relationship Id="rId1" Type="http://schemas.openxmlformats.org/officeDocument/2006/relationships/image" Target="../media/image1.png"/><Relationship Id="rId2" Type="http://schemas.openxmlformats.org/officeDocument/2006/relationships/image" Target="../media/image15.png"/><Relationship Id="rId3" Type="http://schemas.openxmlformats.org/officeDocument/2006/relationships/image" Target="../media/image16.png"/><Relationship Id="rId4" Type="http://schemas.openxmlformats.org/officeDocument/2006/relationships/image" Target="../media/image11.png"/><Relationship Id="rId9" Type="http://schemas.openxmlformats.org/officeDocument/2006/relationships/image" Target="../media/image3.png"/><Relationship Id="rId15" Type="http://schemas.openxmlformats.org/officeDocument/2006/relationships/image" Target="../media/image8.png"/><Relationship Id="rId14" Type="http://schemas.openxmlformats.org/officeDocument/2006/relationships/image" Target="../media/image12.png"/><Relationship Id="rId17" Type="http://schemas.openxmlformats.org/officeDocument/2006/relationships/image" Target="../media/image14.png"/><Relationship Id="rId16" Type="http://schemas.openxmlformats.org/officeDocument/2006/relationships/image" Target="../media/image18.png"/><Relationship Id="rId5" Type="http://schemas.openxmlformats.org/officeDocument/2006/relationships/image" Target="../media/image17.png"/><Relationship Id="rId6" Type="http://schemas.openxmlformats.org/officeDocument/2006/relationships/image" Target="../media/image13.png"/><Relationship Id="rId18" Type="http://schemas.openxmlformats.org/officeDocument/2006/relationships/image" Target="../media/image7.png"/><Relationship Id="rId7" Type="http://schemas.openxmlformats.org/officeDocument/2006/relationships/image" Target="../media/image10.png"/><Relationship Id="rId8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1076325</xdr:colOff>
      <xdr:row>2</xdr:row>
      <xdr:rowOff>0</xdr:rowOff>
    </xdr:from>
    <xdr:ext cx="7639050" cy="3619500"/>
    <xdr:graphicFrame>
      <xdr:nvGraphicFramePr>
        <xdr:cNvPr id="1" name="Chart 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14</xdr:col>
      <xdr:colOff>7610475</xdr:colOff>
      <xdr:row>17</xdr:row>
      <xdr:rowOff>57150</xdr:rowOff>
    </xdr:from>
    <xdr:ext cx="7620000" cy="3571875"/>
    <xdr:graphicFrame>
      <xdr:nvGraphicFramePr>
        <xdr:cNvPr id="2" name="Chart 2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14</xdr:col>
      <xdr:colOff>7591425</xdr:colOff>
      <xdr:row>2</xdr:row>
      <xdr:rowOff>0</xdr:rowOff>
    </xdr:from>
    <xdr:ext cx="7620000" cy="3619500"/>
    <xdr:graphicFrame>
      <xdr:nvGraphicFramePr>
        <xdr:cNvPr id="3" name="Chart 3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13</xdr:col>
      <xdr:colOff>1085850</xdr:colOff>
      <xdr:row>17</xdr:row>
      <xdr:rowOff>47625</xdr:rowOff>
    </xdr:from>
    <xdr:ext cx="7620000" cy="3571875"/>
    <xdr:graphicFrame>
      <xdr:nvGraphicFramePr>
        <xdr:cNvPr id="4" name="Chart 4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1076325</xdr:colOff>
      <xdr:row>2</xdr:row>
      <xdr:rowOff>0</xdr:rowOff>
    </xdr:from>
    <xdr:ext cx="7639050" cy="3619500"/>
    <xdr:graphicFrame>
      <xdr:nvGraphicFramePr>
        <xdr:cNvPr id="5" name="Chart 5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14</xdr:col>
      <xdr:colOff>7610475</xdr:colOff>
      <xdr:row>17</xdr:row>
      <xdr:rowOff>57150</xdr:rowOff>
    </xdr:from>
    <xdr:ext cx="7620000" cy="3571875"/>
    <xdr:graphicFrame>
      <xdr:nvGraphicFramePr>
        <xdr:cNvPr id="6" name="Chart 6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14</xdr:col>
      <xdr:colOff>7591425</xdr:colOff>
      <xdr:row>2</xdr:row>
      <xdr:rowOff>0</xdr:rowOff>
    </xdr:from>
    <xdr:ext cx="7620000" cy="3619500"/>
    <xdr:graphicFrame>
      <xdr:nvGraphicFramePr>
        <xdr:cNvPr id="7" name="Chart 7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13</xdr:col>
      <xdr:colOff>1085850</xdr:colOff>
      <xdr:row>17</xdr:row>
      <xdr:rowOff>47625</xdr:rowOff>
    </xdr:from>
    <xdr:ext cx="7620000" cy="3571875"/>
    <xdr:graphicFrame>
      <xdr:nvGraphicFramePr>
        <xdr:cNvPr id="8" name="Chart 8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156</xdr:row>
      <xdr:rowOff>0</xdr:rowOff>
    </xdr:from>
    <xdr:ext cx="381000" cy="3810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156</xdr:row>
      <xdr:rowOff>0</xdr:rowOff>
    </xdr:from>
    <xdr:ext cx="381000" cy="381000"/>
    <xdr:pic>
      <xdr:nvPicPr>
        <xdr:cNvPr id="0" name="image15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157</xdr:row>
      <xdr:rowOff>0</xdr:rowOff>
    </xdr:from>
    <xdr:ext cx="381000" cy="381000"/>
    <xdr:pic>
      <xdr:nvPicPr>
        <xdr:cNvPr id="0" name="image16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157</xdr:row>
      <xdr:rowOff>0</xdr:rowOff>
    </xdr:from>
    <xdr:ext cx="381000" cy="381000"/>
    <xdr:pic>
      <xdr:nvPicPr>
        <xdr:cNvPr id="0" name="image1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158</xdr:row>
      <xdr:rowOff>0</xdr:rowOff>
    </xdr:from>
    <xdr:ext cx="381000" cy="381000"/>
    <xdr:pic>
      <xdr:nvPicPr>
        <xdr:cNvPr id="0" name="image17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158</xdr:row>
      <xdr:rowOff>0</xdr:rowOff>
    </xdr:from>
    <xdr:ext cx="381000" cy="381000"/>
    <xdr:pic>
      <xdr:nvPicPr>
        <xdr:cNvPr id="0" name="image13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159</xdr:row>
      <xdr:rowOff>0</xdr:rowOff>
    </xdr:from>
    <xdr:ext cx="381000" cy="381000"/>
    <xdr:pic>
      <xdr:nvPicPr>
        <xdr:cNvPr id="0" name="image10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159</xdr:row>
      <xdr:rowOff>0</xdr:rowOff>
    </xdr:from>
    <xdr:ext cx="381000" cy="381000"/>
    <xdr:pic>
      <xdr:nvPicPr>
        <xdr:cNvPr id="0" name="image5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160</xdr:row>
      <xdr:rowOff>0</xdr:rowOff>
    </xdr:from>
    <xdr:ext cx="381000" cy="381000"/>
    <xdr:pic>
      <xdr:nvPicPr>
        <xdr:cNvPr id="0" name="image3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160</xdr:row>
      <xdr:rowOff>0</xdr:rowOff>
    </xdr:from>
    <xdr:ext cx="381000" cy="381000"/>
    <xdr:pic>
      <xdr:nvPicPr>
        <xdr:cNvPr id="0" name="image2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161</xdr:row>
      <xdr:rowOff>0</xdr:rowOff>
    </xdr:from>
    <xdr:ext cx="381000" cy="381000"/>
    <xdr:pic>
      <xdr:nvPicPr>
        <xdr:cNvPr id="0" name="image6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161</xdr:row>
      <xdr:rowOff>0</xdr:rowOff>
    </xdr:from>
    <xdr:ext cx="381000" cy="381000"/>
    <xdr:pic>
      <xdr:nvPicPr>
        <xdr:cNvPr id="0" name="image4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162</xdr:row>
      <xdr:rowOff>0</xdr:rowOff>
    </xdr:from>
    <xdr:ext cx="381000" cy="381000"/>
    <xdr:pic>
      <xdr:nvPicPr>
        <xdr:cNvPr id="0" name="image9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162</xdr:row>
      <xdr:rowOff>0</xdr:rowOff>
    </xdr:from>
    <xdr:ext cx="381000" cy="381000"/>
    <xdr:pic>
      <xdr:nvPicPr>
        <xdr:cNvPr id="0" name="image12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163</xdr:row>
      <xdr:rowOff>0</xdr:rowOff>
    </xdr:from>
    <xdr:ext cx="381000" cy="381000"/>
    <xdr:pic>
      <xdr:nvPicPr>
        <xdr:cNvPr id="0" name="image8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163</xdr:row>
      <xdr:rowOff>0</xdr:rowOff>
    </xdr:from>
    <xdr:ext cx="381000" cy="381000"/>
    <xdr:pic>
      <xdr:nvPicPr>
        <xdr:cNvPr id="0" name="image18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164</xdr:row>
      <xdr:rowOff>0</xdr:rowOff>
    </xdr:from>
    <xdr:ext cx="381000" cy="381000"/>
    <xdr:pic>
      <xdr:nvPicPr>
        <xdr:cNvPr id="0" name="image14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164</xdr:row>
      <xdr:rowOff>0</xdr:rowOff>
    </xdr:from>
    <xdr:ext cx="381000" cy="381000"/>
    <xdr:pic>
      <xdr:nvPicPr>
        <xdr:cNvPr id="0" name="image7.pn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B5394"/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.86"/>
    <col customWidth="1" min="2" max="2" width="11.57"/>
    <col customWidth="1" min="3" max="3" width="16.0"/>
    <col customWidth="1" min="4" max="6" width="5.29"/>
    <col customWidth="1" min="7" max="7" width="15.86"/>
    <col customWidth="1" min="8" max="8" width="8.57"/>
    <col customWidth="1" min="9" max="9" width="12.14"/>
    <col customWidth="1" min="10" max="10" width="8.0"/>
    <col customWidth="1" min="11" max="11" width="8.43"/>
    <col customWidth="1" min="12" max="12" width="9.14"/>
    <col customWidth="1" min="13" max="13" width="13.43"/>
    <col customWidth="1" min="14" max="14" width="16.57"/>
    <col customWidth="1" min="15" max="15" width="114.57"/>
    <col customWidth="1" min="16" max="16" width="114.43"/>
    <col customWidth="1" min="17" max="17" width="11.0"/>
    <col customWidth="1" min="18" max="18" width="10.71"/>
    <col customWidth="1" min="19" max="19" width="8.29"/>
    <col customWidth="1" min="20" max="20" width="11.57"/>
    <col customWidth="1" min="21" max="21" width="6.29"/>
  </cols>
  <sheetData>
    <row r="1" ht="45.0" customHeight="1">
      <c r="A1" s="1" t="s">
        <v>0</v>
      </c>
      <c r="B1" s="2"/>
      <c r="C1" s="3" t="s">
        <v>1</v>
      </c>
      <c r="D1" s="2"/>
      <c r="E1" s="2"/>
      <c r="F1" s="2"/>
      <c r="G1" s="4"/>
      <c r="H1" s="4"/>
      <c r="I1" s="5"/>
      <c r="J1" s="5"/>
      <c r="K1" s="5"/>
      <c r="L1" s="5"/>
      <c r="M1" s="5"/>
      <c r="N1" s="5"/>
      <c r="O1" s="6"/>
      <c r="P1" s="7"/>
      <c r="Q1" s="4"/>
      <c r="R1" s="4"/>
      <c r="S1" s="4" t="str">
        <f>General!D4</f>
        <v>#REF!</v>
      </c>
      <c r="T1" s="4"/>
      <c r="U1" s="8"/>
    </row>
    <row r="2" ht="26.25" customHeight="1">
      <c r="A2" s="9"/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5" t="s">
        <v>7</v>
      </c>
      <c r="H2" s="16" t="s">
        <v>8</v>
      </c>
      <c r="I2" s="17" t="s">
        <v>9</v>
      </c>
      <c r="J2" s="18" t="s">
        <v>10</v>
      </c>
      <c r="K2" s="19" t="s">
        <v>11</v>
      </c>
      <c r="L2" s="20" t="s">
        <v>12</v>
      </c>
      <c r="M2" s="21" t="s">
        <v>13</v>
      </c>
      <c r="N2" s="22" t="s">
        <v>14</v>
      </c>
      <c r="O2" s="7"/>
      <c r="P2" s="7"/>
      <c r="Q2" s="23" t="s">
        <v>15</v>
      </c>
      <c r="R2" s="24" t="s">
        <v>16</v>
      </c>
      <c r="S2" s="25" t="s">
        <v>17</v>
      </c>
      <c r="T2" s="25" t="s">
        <v>18</v>
      </c>
      <c r="U2" s="26" t="s">
        <v>19</v>
      </c>
    </row>
    <row r="3" ht="18.75" customHeight="1">
      <c r="A3" s="27"/>
      <c r="B3" s="28"/>
      <c r="C3" s="29"/>
      <c r="D3" s="30"/>
      <c r="E3" s="31"/>
      <c r="F3" s="32"/>
      <c r="G3" s="33"/>
      <c r="H3" s="34"/>
      <c r="I3" s="35"/>
      <c r="J3" s="36"/>
      <c r="K3" s="37"/>
      <c r="L3" s="38"/>
      <c r="M3" s="39"/>
      <c r="N3" s="40"/>
      <c r="O3" s="41"/>
      <c r="P3" s="42"/>
      <c r="Q3" s="43" t="str">
        <f t="shared" ref="Q3:Q290" si="1">IF(L3=0,,J3/L3)</f>
        <v/>
      </c>
      <c r="R3" s="44" t="str">
        <f t="shared" ref="R3:R290" si="2">IF(L3=0,,K3/L3)</f>
        <v/>
      </c>
      <c r="S3" s="45" t="str">
        <f t="shared" ref="S3:S290" si="3">IF(ISBLANK(D3)=TRUE,,IF(E3=0,SUM(D3,F3),(SUM(D3,F3)/E3)))</f>
        <v/>
      </c>
      <c r="T3" s="46" t="str">
        <f t="shared" ref="T3:T290" si="4">IF(not(ISBLANK(U3)),IF(M3=0,,SUM(D3,F3)/M3),)</f>
        <v/>
      </c>
      <c r="U3" s="47" t="str">
        <f t="shared" ref="U3:U11" si="5">IF(AND(not(ISBLANK(B3)),not(ISBLANK(C3)),not(ISBLANK(D3)),not(ISBLANK(E3)),not(ISBLANK(F3)),not(ISBLANK(G3)),not(ISBLANK(H3)),not(ISBLANK(I3)),not(ISBLANK(J3)),not(ISBLANK(Q3)),not(ISBLANK(K3)),not(ISBLANK(L3)),not(ISBLANK(M3)),not(ISBLANK(N3)))=TRUE,U2+1,)</f>
        <v/>
      </c>
    </row>
    <row r="4" ht="18.75" customHeight="1">
      <c r="A4" s="48"/>
      <c r="B4" s="28"/>
      <c r="C4" s="49"/>
      <c r="D4" s="50"/>
      <c r="E4" s="51"/>
      <c r="F4" s="52"/>
      <c r="G4" s="53"/>
      <c r="H4" s="54"/>
      <c r="I4" s="55"/>
      <c r="J4" s="56"/>
      <c r="K4" s="57"/>
      <c r="L4" s="58"/>
      <c r="M4" s="59"/>
      <c r="N4" s="60"/>
      <c r="O4" s="61"/>
      <c r="P4" s="62"/>
      <c r="Q4" s="63" t="str">
        <f t="shared" si="1"/>
        <v/>
      </c>
      <c r="R4" s="64" t="str">
        <f t="shared" si="2"/>
        <v/>
      </c>
      <c r="S4" s="65" t="str">
        <f t="shared" si="3"/>
        <v/>
      </c>
      <c r="T4" s="66" t="str">
        <f t="shared" si="4"/>
        <v/>
      </c>
      <c r="U4" s="67" t="str">
        <f t="shared" si="5"/>
        <v/>
      </c>
    </row>
    <row r="5" ht="18.75" customHeight="1">
      <c r="A5" s="48"/>
      <c r="B5" s="68"/>
      <c r="C5" s="29"/>
      <c r="D5" s="30"/>
      <c r="E5" s="31"/>
      <c r="F5" s="32"/>
      <c r="G5" s="33"/>
      <c r="H5" s="34"/>
      <c r="I5" s="35"/>
      <c r="J5" s="36"/>
      <c r="K5" s="69"/>
      <c r="L5" s="70"/>
      <c r="M5" s="71"/>
      <c r="N5" s="40"/>
      <c r="O5" s="61"/>
      <c r="P5" s="62"/>
      <c r="Q5" s="43" t="str">
        <f t="shared" si="1"/>
        <v/>
      </c>
      <c r="R5" s="44" t="str">
        <f t="shared" si="2"/>
        <v/>
      </c>
      <c r="S5" s="45" t="str">
        <f t="shared" si="3"/>
        <v/>
      </c>
      <c r="T5" s="46" t="str">
        <f t="shared" si="4"/>
        <v/>
      </c>
      <c r="U5" s="47" t="str">
        <f t="shared" si="5"/>
        <v/>
      </c>
    </row>
    <row r="6" ht="18.75" customHeight="1">
      <c r="A6" s="48"/>
      <c r="B6" s="28"/>
      <c r="C6" s="29"/>
      <c r="D6" s="30"/>
      <c r="E6" s="31"/>
      <c r="F6" s="32"/>
      <c r="G6" s="33"/>
      <c r="H6" s="34"/>
      <c r="I6" s="35"/>
      <c r="J6" s="36"/>
      <c r="K6" s="69"/>
      <c r="L6" s="70"/>
      <c r="M6" s="71"/>
      <c r="N6" s="60"/>
      <c r="O6" s="61"/>
      <c r="P6" s="62"/>
      <c r="Q6" s="63" t="str">
        <f t="shared" si="1"/>
        <v/>
      </c>
      <c r="R6" s="64" t="str">
        <f t="shared" si="2"/>
        <v/>
      </c>
      <c r="S6" s="65" t="str">
        <f t="shared" si="3"/>
        <v/>
      </c>
      <c r="T6" s="66" t="str">
        <f t="shared" si="4"/>
        <v/>
      </c>
      <c r="U6" s="67" t="str">
        <f t="shared" si="5"/>
        <v/>
      </c>
    </row>
    <row r="7" ht="18.75" customHeight="1">
      <c r="A7" s="48"/>
      <c r="B7" s="28"/>
      <c r="C7" s="49"/>
      <c r="D7" s="50"/>
      <c r="E7" s="51"/>
      <c r="F7" s="52"/>
      <c r="G7" s="53"/>
      <c r="H7" s="54"/>
      <c r="I7" s="55"/>
      <c r="J7" s="56"/>
      <c r="K7" s="57"/>
      <c r="L7" s="58"/>
      <c r="M7" s="59"/>
      <c r="N7" s="40"/>
      <c r="O7" s="61"/>
      <c r="P7" s="62"/>
      <c r="Q7" s="43" t="str">
        <f t="shared" si="1"/>
        <v/>
      </c>
      <c r="R7" s="44" t="str">
        <f t="shared" si="2"/>
        <v/>
      </c>
      <c r="S7" s="45" t="str">
        <f t="shared" si="3"/>
        <v/>
      </c>
      <c r="T7" s="46" t="str">
        <f t="shared" si="4"/>
        <v/>
      </c>
      <c r="U7" s="47" t="str">
        <f t="shared" si="5"/>
        <v/>
      </c>
    </row>
    <row r="8" ht="18.75" customHeight="1">
      <c r="A8" s="48"/>
      <c r="B8" s="28"/>
      <c r="C8" s="29"/>
      <c r="D8" s="30"/>
      <c r="E8" s="31"/>
      <c r="F8" s="32"/>
      <c r="G8" s="33"/>
      <c r="H8" s="34"/>
      <c r="I8" s="35"/>
      <c r="J8" s="36"/>
      <c r="K8" s="69"/>
      <c r="L8" s="72"/>
      <c r="M8" s="71"/>
      <c r="N8" s="60"/>
      <c r="O8" s="61"/>
      <c r="P8" s="62"/>
      <c r="Q8" s="63" t="str">
        <f t="shared" si="1"/>
        <v/>
      </c>
      <c r="R8" s="64" t="str">
        <f t="shared" si="2"/>
        <v/>
      </c>
      <c r="S8" s="65" t="str">
        <f t="shared" si="3"/>
        <v/>
      </c>
      <c r="T8" s="66" t="str">
        <f t="shared" si="4"/>
        <v/>
      </c>
      <c r="U8" s="67" t="str">
        <f t="shared" si="5"/>
        <v/>
      </c>
    </row>
    <row r="9" ht="18.75" customHeight="1">
      <c r="A9" s="48"/>
      <c r="B9" s="28"/>
      <c r="C9" s="49"/>
      <c r="D9" s="50"/>
      <c r="E9" s="51"/>
      <c r="F9" s="52"/>
      <c r="G9" s="53"/>
      <c r="H9" s="54"/>
      <c r="I9" s="55"/>
      <c r="J9" s="56"/>
      <c r="K9" s="57"/>
      <c r="L9" s="58"/>
      <c r="M9" s="59"/>
      <c r="N9" s="40"/>
      <c r="O9" s="61"/>
      <c r="P9" s="62"/>
      <c r="Q9" s="43" t="str">
        <f t="shared" si="1"/>
        <v/>
      </c>
      <c r="R9" s="44" t="str">
        <f t="shared" si="2"/>
        <v/>
      </c>
      <c r="S9" s="45" t="str">
        <f t="shared" si="3"/>
        <v/>
      </c>
      <c r="T9" s="46" t="str">
        <f t="shared" si="4"/>
        <v/>
      </c>
      <c r="U9" s="47" t="str">
        <f t="shared" si="5"/>
        <v/>
      </c>
    </row>
    <row r="10" ht="18.75" customHeight="1">
      <c r="A10" s="48"/>
      <c r="B10" s="73"/>
      <c r="C10" s="49"/>
      <c r="D10" s="50"/>
      <c r="E10" s="51"/>
      <c r="F10" s="52"/>
      <c r="G10" s="53"/>
      <c r="H10" s="54"/>
      <c r="I10" s="55"/>
      <c r="J10" s="56"/>
      <c r="K10" s="74"/>
      <c r="L10" s="75"/>
      <c r="M10" s="76"/>
      <c r="N10" s="77"/>
      <c r="O10" s="61"/>
      <c r="P10" s="62"/>
      <c r="Q10" s="63" t="str">
        <f t="shared" si="1"/>
        <v/>
      </c>
      <c r="R10" s="64" t="str">
        <f t="shared" si="2"/>
        <v/>
      </c>
      <c r="S10" s="65" t="str">
        <f t="shared" si="3"/>
        <v/>
      </c>
      <c r="T10" s="66" t="str">
        <f t="shared" si="4"/>
        <v/>
      </c>
      <c r="U10" s="67" t="str">
        <f t="shared" si="5"/>
        <v/>
      </c>
    </row>
    <row r="11" ht="18.75" customHeight="1">
      <c r="A11" s="48"/>
      <c r="B11" s="78"/>
      <c r="C11" s="29"/>
      <c r="D11" s="30"/>
      <c r="E11" s="31"/>
      <c r="F11" s="32"/>
      <c r="G11" s="33"/>
      <c r="H11" s="34"/>
      <c r="I11" s="35"/>
      <c r="J11" s="36"/>
      <c r="K11" s="79"/>
      <c r="L11" s="80"/>
      <c r="M11" s="81"/>
      <c r="N11" s="82"/>
      <c r="O11" s="61"/>
      <c r="P11" s="62"/>
      <c r="Q11" s="43" t="str">
        <f t="shared" si="1"/>
        <v/>
      </c>
      <c r="R11" s="44" t="str">
        <f t="shared" si="2"/>
        <v/>
      </c>
      <c r="S11" s="45" t="str">
        <f t="shared" si="3"/>
        <v/>
      </c>
      <c r="T11" s="46" t="str">
        <f t="shared" si="4"/>
        <v/>
      </c>
      <c r="U11" s="47" t="str">
        <f t="shared" si="5"/>
        <v/>
      </c>
    </row>
    <row r="12" ht="18.75" customHeight="1">
      <c r="A12" s="48"/>
      <c r="B12" s="28"/>
      <c r="C12" s="29"/>
      <c r="D12" s="30"/>
      <c r="E12" s="31"/>
      <c r="F12" s="32"/>
      <c r="G12" s="33"/>
      <c r="H12" s="34"/>
      <c r="I12" s="35"/>
      <c r="J12" s="36"/>
      <c r="K12" s="83"/>
      <c r="L12" s="84"/>
      <c r="M12" s="85"/>
      <c r="N12" s="77"/>
      <c r="O12" s="61"/>
      <c r="P12" s="62"/>
      <c r="Q12" s="63" t="str">
        <f t="shared" si="1"/>
        <v/>
      </c>
      <c r="R12" s="64" t="str">
        <f t="shared" si="2"/>
        <v/>
      </c>
      <c r="S12" s="65" t="str">
        <f t="shared" si="3"/>
        <v/>
      </c>
      <c r="T12" s="66" t="str">
        <f t="shared" si="4"/>
        <v/>
      </c>
      <c r="U12" s="67" t="str">
        <f>IF(AND(not(ISBLANK(B12)),not(ISBLANK(C12)),not(ISBLANK(D12)),not(ISBLANK(E12)),not(ISBLANK(F12)),not(ISBLANK(G12)),not(ISBLANK(H12)),not(ISBLANK(I12)),not(ISBLANK(J12)),not(ISBLANK(Q12)),not(ISBLANK(K12)),not(ISBLANK(L12)),not(ISBLANK(M12)),not(ISBLANK(N12)))=TRUE,1,)</f>
        <v/>
      </c>
    </row>
    <row r="13" ht="18.75" customHeight="1">
      <c r="A13" s="48"/>
      <c r="B13" s="28"/>
      <c r="C13" s="49"/>
      <c r="D13" s="50"/>
      <c r="E13" s="51"/>
      <c r="F13" s="52"/>
      <c r="G13" s="53"/>
      <c r="H13" s="54"/>
      <c r="I13" s="55"/>
      <c r="J13" s="56"/>
      <c r="K13" s="86"/>
      <c r="L13" s="75"/>
      <c r="M13" s="87"/>
      <c r="N13" s="82"/>
      <c r="O13" s="61"/>
      <c r="P13" s="62"/>
      <c r="Q13" s="43" t="str">
        <f t="shared" si="1"/>
        <v/>
      </c>
      <c r="R13" s="44" t="str">
        <f t="shared" si="2"/>
        <v/>
      </c>
      <c r="S13" s="45" t="str">
        <f t="shared" si="3"/>
        <v/>
      </c>
      <c r="T13" s="46" t="str">
        <f t="shared" si="4"/>
        <v/>
      </c>
      <c r="U13" s="47" t="str">
        <f t="shared" ref="U13:U290" si="6">IF(AND(not(ISBLANK(B13)),not(ISBLANK(C13)),not(ISBLANK(D13)),not(ISBLANK(E13)),not(ISBLANK(F13)),not(ISBLANK(G13)),not(ISBLANK(H13)),not(ISBLANK(I13)),not(ISBLANK(J13)),not(ISBLANK(Q13)),not(ISBLANK(K13)),not(ISBLANK(L13)),not(ISBLANK(M13)),not(ISBLANK(N13)))=TRUE,U12+1,)</f>
        <v/>
      </c>
    </row>
    <row r="14" ht="18.75" customHeight="1">
      <c r="A14" s="48"/>
      <c r="B14" s="68"/>
      <c r="C14" s="29"/>
      <c r="D14" s="30"/>
      <c r="E14" s="31"/>
      <c r="F14" s="32"/>
      <c r="G14" s="33"/>
      <c r="H14" s="34"/>
      <c r="I14" s="35"/>
      <c r="J14" s="36"/>
      <c r="K14" s="83"/>
      <c r="L14" s="84"/>
      <c r="M14" s="85"/>
      <c r="N14" s="77"/>
      <c r="O14" s="61"/>
      <c r="P14" s="62"/>
      <c r="Q14" s="63" t="str">
        <f t="shared" si="1"/>
        <v/>
      </c>
      <c r="R14" s="64" t="str">
        <f t="shared" si="2"/>
        <v/>
      </c>
      <c r="S14" s="65" t="str">
        <f t="shared" si="3"/>
        <v/>
      </c>
      <c r="T14" s="66" t="str">
        <f t="shared" si="4"/>
        <v/>
      </c>
      <c r="U14" s="67" t="str">
        <f t="shared" si="6"/>
        <v/>
      </c>
    </row>
    <row r="15" ht="18.75" customHeight="1">
      <c r="A15" s="48"/>
      <c r="B15" s="28"/>
      <c r="C15" s="29"/>
      <c r="D15" s="30"/>
      <c r="E15" s="31"/>
      <c r="F15" s="32"/>
      <c r="G15" s="33"/>
      <c r="H15" s="34"/>
      <c r="I15" s="35"/>
      <c r="J15" s="36"/>
      <c r="K15" s="79"/>
      <c r="L15" s="84"/>
      <c r="M15" s="81"/>
      <c r="N15" s="88"/>
      <c r="O15" s="61"/>
      <c r="P15" s="62"/>
      <c r="Q15" s="43" t="str">
        <f t="shared" si="1"/>
        <v/>
      </c>
      <c r="R15" s="44" t="str">
        <f t="shared" si="2"/>
        <v/>
      </c>
      <c r="S15" s="45" t="str">
        <f t="shared" si="3"/>
        <v/>
      </c>
      <c r="T15" s="46" t="str">
        <f t="shared" si="4"/>
        <v/>
      </c>
      <c r="U15" s="47" t="str">
        <f t="shared" si="6"/>
        <v/>
      </c>
    </row>
    <row r="16" ht="18.75" customHeight="1">
      <c r="A16" s="48"/>
      <c r="B16" s="28"/>
      <c r="C16" s="49"/>
      <c r="D16" s="50"/>
      <c r="E16" s="51"/>
      <c r="F16" s="52"/>
      <c r="G16" s="53"/>
      <c r="H16" s="54"/>
      <c r="I16" s="55"/>
      <c r="J16" s="56"/>
      <c r="K16" s="74"/>
      <c r="L16" s="75"/>
      <c r="M16" s="76"/>
      <c r="N16" s="89"/>
      <c r="O16" s="61"/>
      <c r="P16" s="62"/>
      <c r="Q16" s="63" t="str">
        <f t="shared" si="1"/>
        <v/>
      </c>
      <c r="R16" s="64" t="str">
        <f t="shared" si="2"/>
        <v/>
      </c>
      <c r="S16" s="65" t="str">
        <f t="shared" si="3"/>
        <v/>
      </c>
      <c r="T16" s="66" t="str">
        <f t="shared" si="4"/>
        <v/>
      </c>
      <c r="U16" s="67" t="str">
        <f t="shared" si="6"/>
        <v/>
      </c>
    </row>
    <row r="17" ht="18.75" customHeight="1">
      <c r="A17" s="48"/>
      <c r="B17" s="28"/>
      <c r="C17" s="49"/>
      <c r="D17" s="50"/>
      <c r="E17" s="51"/>
      <c r="F17" s="52"/>
      <c r="G17" s="53"/>
      <c r="H17" s="54"/>
      <c r="I17" s="55"/>
      <c r="J17" s="56"/>
      <c r="K17" s="86"/>
      <c r="L17" s="75"/>
      <c r="M17" s="87"/>
      <c r="N17" s="82"/>
      <c r="O17" s="61"/>
      <c r="P17" s="62"/>
      <c r="Q17" s="43" t="str">
        <f t="shared" si="1"/>
        <v/>
      </c>
      <c r="R17" s="44" t="str">
        <f t="shared" si="2"/>
        <v/>
      </c>
      <c r="S17" s="45" t="str">
        <f t="shared" si="3"/>
        <v/>
      </c>
      <c r="T17" s="46" t="str">
        <f t="shared" si="4"/>
        <v/>
      </c>
      <c r="U17" s="47" t="str">
        <f t="shared" si="6"/>
        <v/>
      </c>
    </row>
    <row r="18" ht="18.75" customHeight="1">
      <c r="A18" s="48"/>
      <c r="B18" s="28"/>
      <c r="C18" s="29"/>
      <c r="D18" s="30"/>
      <c r="E18" s="31"/>
      <c r="F18" s="32"/>
      <c r="G18" s="33"/>
      <c r="H18" s="34"/>
      <c r="I18" s="35"/>
      <c r="J18" s="36"/>
      <c r="K18" s="83"/>
      <c r="L18" s="84"/>
      <c r="M18" s="85"/>
      <c r="N18" s="77"/>
      <c r="O18" s="61"/>
      <c r="P18" s="62"/>
      <c r="Q18" s="63" t="str">
        <f t="shared" si="1"/>
        <v/>
      </c>
      <c r="R18" s="64" t="str">
        <f t="shared" si="2"/>
        <v/>
      </c>
      <c r="S18" s="65" t="str">
        <f t="shared" si="3"/>
        <v/>
      </c>
      <c r="T18" s="66" t="str">
        <f t="shared" si="4"/>
        <v/>
      </c>
      <c r="U18" s="67" t="str">
        <f t="shared" si="6"/>
        <v/>
      </c>
    </row>
    <row r="19" ht="18.75" customHeight="1">
      <c r="A19" s="48"/>
      <c r="B19" s="90"/>
      <c r="C19" s="49"/>
      <c r="D19" s="50"/>
      <c r="E19" s="51"/>
      <c r="F19" s="52"/>
      <c r="G19" s="53"/>
      <c r="H19" s="54"/>
      <c r="I19" s="55"/>
      <c r="J19" s="56"/>
      <c r="K19" s="86"/>
      <c r="L19" s="75"/>
      <c r="M19" s="87"/>
      <c r="N19" s="88"/>
      <c r="O19" s="61"/>
      <c r="P19" s="62"/>
      <c r="Q19" s="43" t="str">
        <f t="shared" si="1"/>
        <v/>
      </c>
      <c r="R19" s="44" t="str">
        <f t="shared" si="2"/>
        <v/>
      </c>
      <c r="S19" s="45" t="str">
        <f t="shared" si="3"/>
        <v/>
      </c>
      <c r="T19" s="46" t="str">
        <f t="shared" si="4"/>
        <v/>
      </c>
      <c r="U19" s="47" t="str">
        <f t="shared" si="6"/>
        <v/>
      </c>
    </row>
    <row r="20" ht="18.75" customHeight="1">
      <c r="A20" s="48"/>
      <c r="B20" s="91"/>
      <c r="C20" s="49"/>
      <c r="D20" s="50"/>
      <c r="E20" s="51"/>
      <c r="F20" s="52"/>
      <c r="G20" s="53"/>
      <c r="H20" s="54"/>
      <c r="I20" s="55"/>
      <c r="J20" s="56"/>
      <c r="K20" s="74"/>
      <c r="L20" s="92"/>
      <c r="M20" s="76"/>
      <c r="N20" s="89"/>
      <c r="O20" s="61"/>
      <c r="P20" s="62"/>
      <c r="Q20" s="63" t="str">
        <f t="shared" si="1"/>
        <v/>
      </c>
      <c r="R20" s="64" t="str">
        <f t="shared" si="2"/>
        <v/>
      </c>
      <c r="S20" s="65" t="str">
        <f t="shared" si="3"/>
        <v/>
      </c>
      <c r="T20" s="66" t="str">
        <f t="shared" si="4"/>
        <v/>
      </c>
      <c r="U20" s="67" t="str">
        <f t="shared" si="6"/>
        <v/>
      </c>
    </row>
    <row r="21" ht="18.75" customHeight="1">
      <c r="A21" s="48"/>
      <c r="B21" s="91"/>
      <c r="C21" s="29"/>
      <c r="D21" s="30"/>
      <c r="E21" s="31"/>
      <c r="F21" s="32"/>
      <c r="G21" s="33"/>
      <c r="H21" s="34"/>
      <c r="I21" s="35"/>
      <c r="J21" s="36"/>
      <c r="K21" s="79"/>
      <c r="L21" s="93"/>
      <c r="M21" s="81"/>
      <c r="N21" s="88"/>
      <c r="O21" s="61"/>
      <c r="P21" s="62"/>
      <c r="Q21" s="43" t="str">
        <f t="shared" si="1"/>
        <v/>
      </c>
      <c r="R21" s="44" t="str">
        <f t="shared" si="2"/>
        <v/>
      </c>
      <c r="S21" s="45" t="str">
        <f t="shared" si="3"/>
        <v/>
      </c>
      <c r="T21" s="46" t="str">
        <f t="shared" si="4"/>
        <v/>
      </c>
      <c r="U21" s="47" t="str">
        <f t="shared" si="6"/>
        <v/>
      </c>
    </row>
    <row r="22" ht="18.75" customHeight="1">
      <c r="A22" s="48"/>
      <c r="B22" s="28"/>
      <c r="C22" s="49"/>
      <c r="D22" s="50"/>
      <c r="E22" s="51"/>
      <c r="F22" s="52"/>
      <c r="G22" s="53"/>
      <c r="H22" s="54"/>
      <c r="I22" s="55"/>
      <c r="J22" s="56"/>
      <c r="K22" s="74"/>
      <c r="L22" s="92"/>
      <c r="M22" s="76"/>
      <c r="N22" s="89"/>
      <c r="O22" s="61"/>
      <c r="P22" s="62"/>
      <c r="Q22" s="63" t="str">
        <f t="shared" si="1"/>
        <v/>
      </c>
      <c r="R22" s="64" t="str">
        <f t="shared" si="2"/>
        <v/>
      </c>
      <c r="S22" s="65" t="str">
        <f t="shared" si="3"/>
        <v/>
      </c>
      <c r="T22" s="66" t="str">
        <f t="shared" si="4"/>
        <v/>
      </c>
      <c r="U22" s="67" t="str">
        <f t="shared" si="6"/>
        <v/>
      </c>
    </row>
    <row r="23" ht="18.75" customHeight="1">
      <c r="A23" s="48"/>
      <c r="B23" s="68"/>
      <c r="C23" s="29"/>
      <c r="D23" s="30"/>
      <c r="E23" s="31"/>
      <c r="F23" s="32"/>
      <c r="G23" s="33"/>
      <c r="H23" s="34"/>
      <c r="I23" s="35"/>
      <c r="J23" s="36"/>
      <c r="K23" s="79"/>
      <c r="L23" s="93"/>
      <c r="M23" s="81"/>
      <c r="N23" s="88"/>
      <c r="O23" s="61"/>
      <c r="P23" s="62"/>
      <c r="Q23" s="43" t="str">
        <f t="shared" si="1"/>
        <v/>
      </c>
      <c r="R23" s="44" t="str">
        <f t="shared" si="2"/>
        <v/>
      </c>
      <c r="S23" s="45" t="str">
        <f t="shared" si="3"/>
        <v/>
      </c>
      <c r="T23" s="46" t="str">
        <f t="shared" si="4"/>
        <v/>
      </c>
      <c r="U23" s="47" t="str">
        <f t="shared" si="6"/>
        <v/>
      </c>
    </row>
    <row r="24" ht="18.75" customHeight="1">
      <c r="A24" s="48"/>
      <c r="B24" s="73"/>
      <c r="C24" s="49"/>
      <c r="D24" s="50"/>
      <c r="E24" s="51"/>
      <c r="F24" s="52"/>
      <c r="G24" s="53"/>
      <c r="H24" s="54"/>
      <c r="I24" s="55"/>
      <c r="J24" s="56"/>
      <c r="K24" s="74"/>
      <c r="L24" s="92"/>
      <c r="M24" s="76"/>
      <c r="N24" s="89"/>
      <c r="O24" s="61"/>
      <c r="P24" s="62"/>
      <c r="Q24" s="63" t="str">
        <f t="shared" si="1"/>
        <v/>
      </c>
      <c r="R24" s="64" t="str">
        <f t="shared" si="2"/>
        <v/>
      </c>
      <c r="S24" s="65" t="str">
        <f t="shared" si="3"/>
        <v/>
      </c>
      <c r="T24" s="66" t="str">
        <f t="shared" si="4"/>
        <v/>
      </c>
      <c r="U24" s="67" t="str">
        <f t="shared" si="6"/>
        <v/>
      </c>
    </row>
    <row r="25" ht="18.75" customHeight="1">
      <c r="A25" s="94"/>
      <c r="B25" s="95"/>
      <c r="C25" s="29"/>
      <c r="D25" s="96"/>
      <c r="E25" s="97"/>
      <c r="F25" s="98"/>
      <c r="G25" s="99"/>
      <c r="H25" s="100"/>
      <c r="I25" s="101"/>
      <c r="J25" s="102"/>
      <c r="K25" s="103"/>
      <c r="L25" s="93"/>
      <c r="M25" s="81"/>
      <c r="N25" s="88"/>
      <c r="O25" s="61"/>
      <c r="P25" s="62"/>
      <c r="Q25" s="43" t="str">
        <f t="shared" si="1"/>
        <v/>
      </c>
      <c r="R25" s="44" t="str">
        <f t="shared" si="2"/>
        <v/>
      </c>
      <c r="S25" s="45" t="str">
        <f t="shared" si="3"/>
        <v/>
      </c>
      <c r="T25" s="46" t="str">
        <f t="shared" si="4"/>
        <v/>
      </c>
      <c r="U25" s="47" t="str">
        <f t="shared" si="6"/>
        <v/>
      </c>
    </row>
    <row r="26" ht="18.75" customHeight="1">
      <c r="A26" s="94"/>
      <c r="B26" s="104"/>
      <c r="C26" s="49"/>
      <c r="D26" s="105"/>
      <c r="E26" s="106"/>
      <c r="F26" s="107"/>
      <c r="G26" s="108"/>
      <c r="H26" s="109"/>
      <c r="I26" s="110"/>
      <c r="J26" s="111"/>
      <c r="K26" s="112"/>
      <c r="L26" s="92"/>
      <c r="M26" s="76"/>
      <c r="N26" s="89"/>
      <c r="O26" s="61"/>
      <c r="P26" s="62"/>
      <c r="Q26" s="63" t="str">
        <f t="shared" si="1"/>
        <v/>
      </c>
      <c r="R26" s="64" t="str">
        <f t="shared" si="2"/>
        <v/>
      </c>
      <c r="S26" s="65" t="str">
        <f t="shared" si="3"/>
        <v/>
      </c>
      <c r="T26" s="66" t="str">
        <f t="shared" si="4"/>
        <v/>
      </c>
      <c r="U26" s="67" t="str">
        <f t="shared" si="6"/>
        <v/>
      </c>
    </row>
    <row r="27" ht="18.75" customHeight="1">
      <c r="A27" s="94"/>
      <c r="B27" s="95"/>
      <c r="C27" s="29"/>
      <c r="D27" s="96"/>
      <c r="E27" s="97"/>
      <c r="F27" s="98"/>
      <c r="G27" s="99"/>
      <c r="H27" s="100"/>
      <c r="I27" s="101"/>
      <c r="J27" s="102"/>
      <c r="K27" s="103"/>
      <c r="L27" s="93"/>
      <c r="M27" s="81"/>
      <c r="N27" s="88"/>
      <c r="O27" s="61"/>
      <c r="P27" s="62"/>
      <c r="Q27" s="43" t="str">
        <f t="shared" si="1"/>
        <v/>
      </c>
      <c r="R27" s="44" t="str">
        <f t="shared" si="2"/>
        <v/>
      </c>
      <c r="S27" s="45" t="str">
        <f t="shared" si="3"/>
        <v/>
      </c>
      <c r="T27" s="46" t="str">
        <f t="shared" si="4"/>
        <v/>
      </c>
      <c r="U27" s="47" t="str">
        <f t="shared" si="6"/>
        <v/>
      </c>
    </row>
    <row r="28" ht="18.75" customHeight="1">
      <c r="A28" s="94"/>
      <c r="B28" s="113"/>
      <c r="C28" s="49"/>
      <c r="D28" s="105"/>
      <c r="E28" s="106"/>
      <c r="F28" s="107"/>
      <c r="G28" s="108"/>
      <c r="H28" s="109"/>
      <c r="I28" s="110"/>
      <c r="J28" s="111"/>
      <c r="K28" s="112"/>
      <c r="L28" s="92"/>
      <c r="M28" s="76"/>
      <c r="N28" s="89"/>
      <c r="O28" s="61"/>
      <c r="P28" s="62"/>
      <c r="Q28" s="63" t="str">
        <f t="shared" si="1"/>
        <v/>
      </c>
      <c r="R28" s="64" t="str">
        <f t="shared" si="2"/>
        <v/>
      </c>
      <c r="S28" s="65" t="str">
        <f t="shared" si="3"/>
        <v/>
      </c>
      <c r="T28" s="66" t="str">
        <f t="shared" si="4"/>
        <v/>
      </c>
      <c r="U28" s="67" t="str">
        <f t="shared" si="6"/>
        <v/>
      </c>
    </row>
    <row r="29" ht="18.75" customHeight="1">
      <c r="A29" s="94"/>
      <c r="B29" s="95"/>
      <c r="C29" s="29"/>
      <c r="D29" s="96"/>
      <c r="E29" s="97"/>
      <c r="F29" s="98"/>
      <c r="G29" s="99"/>
      <c r="H29" s="100"/>
      <c r="I29" s="101"/>
      <c r="J29" s="102"/>
      <c r="K29" s="103"/>
      <c r="L29" s="93"/>
      <c r="M29" s="81"/>
      <c r="N29" s="88"/>
      <c r="O29" s="61"/>
      <c r="P29" s="62"/>
      <c r="Q29" s="43" t="str">
        <f t="shared" si="1"/>
        <v/>
      </c>
      <c r="R29" s="44" t="str">
        <f t="shared" si="2"/>
        <v/>
      </c>
      <c r="S29" s="45" t="str">
        <f t="shared" si="3"/>
        <v/>
      </c>
      <c r="T29" s="46" t="str">
        <f t="shared" si="4"/>
        <v/>
      </c>
      <c r="U29" s="47" t="str">
        <f t="shared" si="6"/>
        <v/>
      </c>
    </row>
    <row r="30" ht="18.75" customHeight="1">
      <c r="A30" s="94"/>
      <c r="B30" s="113"/>
      <c r="C30" s="49"/>
      <c r="D30" s="105"/>
      <c r="E30" s="106"/>
      <c r="F30" s="107"/>
      <c r="G30" s="108"/>
      <c r="H30" s="109"/>
      <c r="I30" s="110"/>
      <c r="J30" s="111"/>
      <c r="K30" s="112"/>
      <c r="L30" s="92"/>
      <c r="M30" s="76"/>
      <c r="N30" s="89"/>
      <c r="O30" s="61"/>
      <c r="P30" s="62"/>
      <c r="Q30" s="63" t="str">
        <f t="shared" si="1"/>
        <v/>
      </c>
      <c r="R30" s="64" t="str">
        <f t="shared" si="2"/>
        <v/>
      </c>
      <c r="S30" s="65" t="str">
        <f t="shared" si="3"/>
        <v/>
      </c>
      <c r="T30" s="66" t="str">
        <f t="shared" si="4"/>
        <v/>
      </c>
      <c r="U30" s="67" t="str">
        <f t="shared" si="6"/>
        <v/>
      </c>
    </row>
    <row r="31" ht="18.75" customHeight="1">
      <c r="A31" s="94"/>
      <c r="B31" s="95"/>
      <c r="C31" s="29"/>
      <c r="D31" s="96"/>
      <c r="E31" s="97"/>
      <c r="F31" s="98"/>
      <c r="G31" s="99"/>
      <c r="H31" s="100"/>
      <c r="I31" s="101"/>
      <c r="J31" s="102"/>
      <c r="K31" s="103"/>
      <c r="L31" s="93"/>
      <c r="M31" s="81"/>
      <c r="N31" s="88"/>
      <c r="O31" s="61"/>
      <c r="P31" s="62"/>
      <c r="Q31" s="43" t="str">
        <f t="shared" si="1"/>
        <v/>
      </c>
      <c r="R31" s="44" t="str">
        <f t="shared" si="2"/>
        <v/>
      </c>
      <c r="S31" s="45" t="str">
        <f t="shared" si="3"/>
        <v/>
      </c>
      <c r="T31" s="46" t="str">
        <f t="shared" si="4"/>
        <v/>
      </c>
      <c r="U31" s="47" t="str">
        <f t="shared" si="6"/>
        <v/>
      </c>
    </row>
    <row r="32" ht="18.75" customHeight="1">
      <c r="A32" s="94"/>
      <c r="B32" s="113"/>
      <c r="C32" s="49"/>
      <c r="D32" s="105"/>
      <c r="E32" s="106"/>
      <c r="F32" s="107"/>
      <c r="G32" s="108"/>
      <c r="H32" s="109"/>
      <c r="I32" s="110"/>
      <c r="J32" s="111"/>
      <c r="K32" s="112"/>
      <c r="L32" s="92"/>
      <c r="M32" s="76"/>
      <c r="N32" s="89"/>
      <c r="O32" s="61"/>
      <c r="P32" s="62"/>
      <c r="Q32" s="63" t="str">
        <f t="shared" si="1"/>
        <v/>
      </c>
      <c r="R32" s="64" t="str">
        <f t="shared" si="2"/>
        <v/>
      </c>
      <c r="S32" s="65" t="str">
        <f t="shared" si="3"/>
        <v/>
      </c>
      <c r="T32" s="66" t="str">
        <f t="shared" si="4"/>
        <v/>
      </c>
      <c r="U32" s="67" t="str">
        <f t="shared" si="6"/>
        <v/>
      </c>
    </row>
    <row r="33" ht="18.75" customHeight="1">
      <c r="A33" s="94"/>
      <c r="B33" s="114"/>
      <c r="C33" s="29"/>
      <c r="D33" s="96"/>
      <c r="E33" s="97"/>
      <c r="F33" s="98"/>
      <c r="G33" s="99"/>
      <c r="H33" s="100"/>
      <c r="I33" s="101"/>
      <c r="J33" s="102"/>
      <c r="K33" s="103"/>
      <c r="L33" s="93"/>
      <c r="M33" s="81"/>
      <c r="N33" s="88"/>
      <c r="O33" s="61"/>
      <c r="P33" s="62"/>
      <c r="Q33" s="43" t="str">
        <f t="shared" si="1"/>
        <v/>
      </c>
      <c r="R33" s="44" t="str">
        <f t="shared" si="2"/>
        <v/>
      </c>
      <c r="S33" s="45" t="str">
        <f t="shared" si="3"/>
        <v/>
      </c>
      <c r="T33" s="46" t="str">
        <f t="shared" si="4"/>
        <v/>
      </c>
      <c r="U33" s="47" t="str">
        <f t="shared" si="6"/>
        <v/>
      </c>
    </row>
    <row r="34" ht="18.75" customHeight="1">
      <c r="A34" s="94"/>
      <c r="B34" s="113"/>
      <c r="C34" s="49"/>
      <c r="D34" s="105"/>
      <c r="E34" s="106"/>
      <c r="F34" s="107"/>
      <c r="G34" s="108"/>
      <c r="H34" s="109"/>
      <c r="I34" s="110"/>
      <c r="J34" s="111"/>
      <c r="K34" s="112"/>
      <c r="L34" s="92"/>
      <c r="M34" s="76"/>
      <c r="N34" s="89"/>
      <c r="O34" s="61"/>
      <c r="P34" s="62"/>
      <c r="Q34" s="63" t="str">
        <f t="shared" si="1"/>
        <v/>
      </c>
      <c r="R34" s="64" t="str">
        <f t="shared" si="2"/>
        <v/>
      </c>
      <c r="S34" s="65" t="str">
        <f t="shared" si="3"/>
        <v/>
      </c>
      <c r="T34" s="66" t="str">
        <f t="shared" si="4"/>
        <v/>
      </c>
      <c r="U34" s="67" t="str">
        <f t="shared" si="6"/>
        <v/>
      </c>
    </row>
    <row r="35" ht="18.75" customHeight="1">
      <c r="A35" s="94"/>
      <c r="B35" s="95"/>
      <c r="C35" s="29"/>
      <c r="D35" s="96"/>
      <c r="E35" s="97"/>
      <c r="F35" s="98"/>
      <c r="G35" s="99"/>
      <c r="H35" s="100"/>
      <c r="I35" s="101"/>
      <c r="J35" s="102"/>
      <c r="K35" s="103"/>
      <c r="L35" s="93"/>
      <c r="M35" s="81"/>
      <c r="N35" s="88"/>
      <c r="O35" s="61"/>
      <c r="P35" s="62"/>
      <c r="Q35" s="43" t="str">
        <f t="shared" si="1"/>
        <v/>
      </c>
      <c r="R35" s="44" t="str">
        <f t="shared" si="2"/>
        <v/>
      </c>
      <c r="S35" s="45" t="str">
        <f t="shared" si="3"/>
        <v/>
      </c>
      <c r="T35" s="46" t="str">
        <f t="shared" si="4"/>
        <v/>
      </c>
      <c r="U35" s="47" t="str">
        <f t="shared" si="6"/>
        <v/>
      </c>
    </row>
    <row r="36" ht="18.75" customHeight="1">
      <c r="A36" s="94"/>
      <c r="B36" s="113"/>
      <c r="C36" s="49"/>
      <c r="D36" s="105"/>
      <c r="E36" s="106"/>
      <c r="F36" s="107"/>
      <c r="G36" s="108"/>
      <c r="H36" s="109"/>
      <c r="I36" s="110"/>
      <c r="J36" s="111"/>
      <c r="K36" s="112"/>
      <c r="L36" s="92"/>
      <c r="M36" s="76"/>
      <c r="N36" s="89"/>
      <c r="O36" s="61"/>
      <c r="P36" s="62"/>
      <c r="Q36" s="63" t="str">
        <f t="shared" si="1"/>
        <v/>
      </c>
      <c r="R36" s="64" t="str">
        <f t="shared" si="2"/>
        <v/>
      </c>
      <c r="S36" s="65" t="str">
        <f t="shared" si="3"/>
        <v/>
      </c>
      <c r="T36" s="66" t="str">
        <f t="shared" si="4"/>
        <v/>
      </c>
      <c r="U36" s="67" t="str">
        <f t="shared" si="6"/>
        <v/>
      </c>
    </row>
    <row r="37" ht="18.75" customHeight="1">
      <c r="A37" s="94"/>
      <c r="B37" s="95"/>
      <c r="C37" s="29"/>
      <c r="D37" s="96"/>
      <c r="E37" s="97"/>
      <c r="F37" s="98"/>
      <c r="G37" s="99"/>
      <c r="H37" s="100"/>
      <c r="I37" s="101"/>
      <c r="J37" s="102"/>
      <c r="K37" s="103"/>
      <c r="L37" s="93"/>
      <c r="M37" s="81"/>
      <c r="N37" s="88"/>
      <c r="O37" s="61"/>
      <c r="P37" s="62"/>
      <c r="Q37" s="43" t="str">
        <f t="shared" si="1"/>
        <v/>
      </c>
      <c r="R37" s="44" t="str">
        <f t="shared" si="2"/>
        <v/>
      </c>
      <c r="S37" s="45" t="str">
        <f t="shared" si="3"/>
        <v/>
      </c>
      <c r="T37" s="46" t="str">
        <f t="shared" si="4"/>
        <v/>
      </c>
      <c r="U37" s="47" t="str">
        <f t="shared" si="6"/>
        <v/>
      </c>
    </row>
    <row r="38" ht="18.75" customHeight="1">
      <c r="A38" s="94"/>
      <c r="B38" s="113"/>
      <c r="C38" s="49"/>
      <c r="D38" s="105"/>
      <c r="E38" s="106"/>
      <c r="F38" s="115"/>
      <c r="G38" s="108"/>
      <c r="H38" s="109"/>
      <c r="I38" s="110"/>
      <c r="J38" s="111"/>
      <c r="K38" s="112"/>
      <c r="L38" s="116"/>
      <c r="M38" s="76"/>
      <c r="N38" s="89"/>
      <c r="O38" s="61"/>
      <c r="P38" s="62"/>
      <c r="Q38" s="63" t="str">
        <f t="shared" si="1"/>
        <v/>
      </c>
      <c r="R38" s="64" t="str">
        <f t="shared" si="2"/>
        <v/>
      </c>
      <c r="S38" s="65" t="str">
        <f t="shared" si="3"/>
        <v/>
      </c>
      <c r="T38" s="66" t="str">
        <f t="shared" si="4"/>
        <v/>
      </c>
      <c r="U38" s="67" t="str">
        <f t="shared" si="6"/>
        <v/>
      </c>
    </row>
    <row r="39" ht="18.75" customHeight="1">
      <c r="A39" s="94"/>
      <c r="B39" s="95"/>
      <c r="C39" s="29"/>
      <c r="D39" s="96"/>
      <c r="E39" s="97"/>
      <c r="F39" s="117"/>
      <c r="G39" s="99"/>
      <c r="H39" s="100"/>
      <c r="I39" s="101"/>
      <c r="J39" s="102"/>
      <c r="K39" s="103"/>
      <c r="L39" s="118"/>
      <c r="M39" s="81"/>
      <c r="N39" s="88"/>
      <c r="O39" s="61"/>
      <c r="P39" s="62"/>
      <c r="Q39" s="43" t="str">
        <f t="shared" si="1"/>
        <v/>
      </c>
      <c r="R39" s="44" t="str">
        <f t="shared" si="2"/>
        <v/>
      </c>
      <c r="S39" s="45" t="str">
        <f t="shared" si="3"/>
        <v/>
      </c>
      <c r="T39" s="46" t="str">
        <f t="shared" si="4"/>
        <v/>
      </c>
      <c r="U39" s="47" t="str">
        <f t="shared" si="6"/>
        <v/>
      </c>
    </row>
    <row r="40" ht="18.75" customHeight="1">
      <c r="A40" s="94"/>
      <c r="B40" s="113"/>
      <c r="C40" s="49"/>
      <c r="D40" s="105"/>
      <c r="E40" s="106"/>
      <c r="F40" s="115"/>
      <c r="G40" s="108"/>
      <c r="H40" s="109"/>
      <c r="I40" s="110"/>
      <c r="J40" s="111"/>
      <c r="K40" s="112"/>
      <c r="L40" s="116"/>
      <c r="M40" s="76"/>
      <c r="N40" s="89"/>
      <c r="O40" s="61"/>
      <c r="P40" s="62"/>
      <c r="Q40" s="63" t="str">
        <f t="shared" si="1"/>
        <v/>
      </c>
      <c r="R40" s="64" t="str">
        <f t="shared" si="2"/>
        <v/>
      </c>
      <c r="S40" s="65" t="str">
        <f t="shared" si="3"/>
        <v/>
      </c>
      <c r="T40" s="66" t="str">
        <f t="shared" si="4"/>
        <v/>
      </c>
      <c r="U40" s="67" t="str">
        <f t="shared" si="6"/>
        <v/>
      </c>
    </row>
    <row r="41" ht="18.75" customHeight="1">
      <c r="A41" s="94"/>
      <c r="B41" s="95"/>
      <c r="C41" s="29"/>
      <c r="D41" s="96"/>
      <c r="E41" s="97"/>
      <c r="F41" s="117"/>
      <c r="G41" s="99"/>
      <c r="H41" s="100"/>
      <c r="I41" s="101"/>
      <c r="J41" s="102"/>
      <c r="K41" s="103"/>
      <c r="L41" s="118"/>
      <c r="M41" s="81"/>
      <c r="N41" s="88"/>
      <c r="O41" s="61"/>
      <c r="P41" s="62"/>
      <c r="Q41" s="43" t="str">
        <f t="shared" si="1"/>
        <v/>
      </c>
      <c r="R41" s="44" t="str">
        <f t="shared" si="2"/>
        <v/>
      </c>
      <c r="S41" s="45" t="str">
        <f t="shared" si="3"/>
        <v/>
      </c>
      <c r="T41" s="46" t="str">
        <f t="shared" si="4"/>
        <v/>
      </c>
      <c r="U41" s="47" t="str">
        <f t="shared" si="6"/>
        <v/>
      </c>
    </row>
    <row r="42" ht="18.75" customHeight="1">
      <c r="A42" s="94"/>
      <c r="B42" s="113"/>
      <c r="C42" s="49"/>
      <c r="D42" s="105"/>
      <c r="E42" s="106"/>
      <c r="F42" s="115"/>
      <c r="G42" s="108"/>
      <c r="H42" s="109"/>
      <c r="I42" s="110"/>
      <c r="J42" s="111"/>
      <c r="K42" s="112"/>
      <c r="L42" s="116"/>
      <c r="M42" s="76"/>
      <c r="N42" s="89"/>
      <c r="O42" s="61"/>
      <c r="P42" s="62"/>
      <c r="Q42" s="63" t="str">
        <f t="shared" si="1"/>
        <v/>
      </c>
      <c r="R42" s="64" t="str">
        <f t="shared" si="2"/>
        <v/>
      </c>
      <c r="S42" s="65" t="str">
        <f t="shared" si="3"/>
        <v/>
      </c>
      <c r="T42" s="66" t="str">
        <f t="shared" si="4"/>
        <v/>
      </c>
      <c r="U42" s="67" t="str">
        <f t="shared" si="6"/>
        <v/>
      </c>
    </row>
    <row r="43" ht="18.75" customHeight="1">
      <c r="A43" s="94"/>
      <c r="B43" s="95"/>
      <c r="C43" s="29"/>
      <c r="D43" s="96"/>
      <c r="E43" s="97"/>
      <c r="F43" s="117"/>
      <c r="G43" s="99"/>
      <c r="H43" s="100"/>
      <c r="I43" s="101"/>
      <c r="J43" s="102"/>
      <c r="K43" s="103"/>
      <c r="L43" s="118"/>
      <c r="M43" s="81"/>
      <c r="N43" s="88"/>
      <c r="O43" s="61"/>
      <c r="P43" s="62"/>
      <c r="Q43" s="43" t="str">
        <f t="shared" si="1"/>
        <v/>
      </c>
      <c r="R43" s="44" t="str">
        <f t="shared" si="2"/>
        <v/>
      </c>
      <c r="S43" s="45" t="str">
        <f t="shared" si="3"/>
        <v/>
      </c>
      <c r="T43" s="46" t="str">
        <f t="shared" si="4"/>
        <v/>
      </c>
      <c r="U43" s="47" t="str">
        <f t="shared" si="6"/>
        <v/>
      </c>
    </row>
    <row r="44" ht="18.75" customHeight="1">
      <c r="A44" s="94"/>
      <c r="B44" s="113"/>
      <c r="C44" s="49"/>
      <c r="D44" s="105"/>
      <c r="E44" s="106"/>
      <c r="F44" s="115"/>
      <c r="G44" s="108"/>
      <c r="H44" s="109"/>
      <c r="I44" s="110"/>
      <c r="J44" s="111"/>
      <c r="K44" s="112"/>
      <c r="L44" s="116"/>
      <c r="M44" s="76"/>
      <c r="N44" s="89"/>
      <c r="O44" s="61"/>
      <c r="P44" s="62"/>
      <c r="Q44" s="63" t="str">
        <f t="shared" si="1"/>
        <v/>
      </c>
      <c r="R44" s="64" t="str">
        <f t="shared" si="2"/>
        <v/>
      </c>
      <c r="S44" s="65" t="str">
        <f t="shared" si="3"/>
        <v/>
      </c>
      <c r="T44" s="66" t="str">
        <f t="shared" si="4"/>
        <v/>
      </c>
      <c r="U44" s="67" t="str">
        <f t="shared" si="6"/>
        <v/>
      </c>
    </row>
    <row r="45" ht="18.75" customHeight="1">
      <c r="A45" s="94"/>
      <c r="B45" s="95"/>
      <c r="C45" s="29"/>
      <c r="D45" s="96"/>
      <c r="E45" s="97"/>
      <c r="F45" s="117"/>
      <c r="G45" s="99"/>
      <c r="H45" s="100"/>
      <c r="I45" s="101"/>
      <c r="J45" s="102"/>
      <c r="K45" s="103"/>
      <c r="L45" s="118"/>
      <c r="M45" s="81"/>
      <c r="N45" s="88"/>
      <c r="O45" s="61"/>
      <c r="P45" s="62"/>
      <c r="Q45" s="43" t="str">
        <f t="shared" si="1"/>
        <v/>
      </c>
      <c r="R45" s="44" t="str">
        <f t="shared" si="2"/>
        <v/>
      </c>
      <c r="S45" s="45" t="str">
        <f t="shared" si="3"/>
        <v/>
      </c>
      <c r="T45" s="46" t="str">
        <f t="shared" si="4"/>
        <v/>
      </c>
      <c r="U45" s="47" t="str">
        <f t="shared" si="6"/>
        <v/>
      </c>
    </row>
    <row r="46" ht="18.75" customHeight="1">
      <c r="A46" s="94"/>
      <c r="B46" s="113"/>
      <c r="C46" s="49"/>
      <c r="D46" s="105"/>
      <c r="E46" s="106"/>
      <c r="F46" s="115"/>
      <c r="G46" s="108"/>
      <c r="H46" s="109"/>
      <c r="I46" s="110"/>
      <c r="J46" s="111"/>
      <c r="K46" s="112"/>
      <c r="L46" s="116"/>
      <c r="M46" s="76"/>
      <c r="N46" s="89"/>
      <c r="O46" s="61"/>
      <c r="P46" s="62"/>
      <c r="Q46" s="63" t="str">
        <f t="shared" si="1"/>
        <v/>
      </c>
      <c r="R46" s="64" t="str">
        <f t="shared" si="2"/>
        <v/>
      </c>
      <c r="S46" s="65" t="str">
        <f t="shared" si="3"/>
        <v/>
      </c>
      <c r="T46" s="66" t="str">
        <f t="shared" si="4"/>
        <v/>
      </c>
      <c r="U46" s="67" t="str">
        <f t="shared" si="6"/>
        <v/>
      </c>
    </row>
    <row r="47" ht="18.75" customHeight="1">
      <c r="A47" s="94"/>
      <c r="B47" s="95"/>
      <c r="C47" s="29"/>
      <c r="D47" s="96"/>
      <c r="E47" s="97"/>
      <c r="F47" s="117"/>
      <c r="G47" s="99"/>
      <c r="H47" s="100"/>
      <c r="I47" s="101"/>
      <c r="J47" s="102"/>
      <c r="K47" s="103"/>
      <c r="L47" s="118"/>
      <c r="M47" s="81"/>
      <c r="N47" s="88"/>
      <c r="O47" s="61"/>
      <c r="P47" s="62"/>
      <c r="Q47" s="43" t="str">
        <f t="shared" si="1"/>
        <v/>
      </c>
      <c r="R47" s="44" t="str">
        <f t="shared" si="2"/>
        <v/>
      </c>
      <c r="S47" s="45" t="str">
        <f t="shared" si="3"/>
        <v/>
      </c>
      <c r="T47" s="46" t="str">
        <f t="shared" si="4"/>
        <v/>
      </c>
      <c r="U47" s="47" t="str">
        <f t="shared" si="6"/>
        <v/>
      </c>
    </row>
    <row r="48" ht="18.75" customHeight="1">
      <c r="A48" s="94"/>
      <c r="B48" s="113"/>
      <c r="C48" s="49"/>
      <c r="D48" s="105"/>
      <c r="E48" s="106"/>
      <c r="F48" s="115"/>
      <c r="G48" s="108"/>
      <c r="H48" s="109"/>
      <c r="I48" s="110"/>
      <c r="J48" s="111"/>
      <c r="K48" s="112"/>
      <c r="L48" s="116"/>
      <c r="M48" s="76"/>
      <c r="N48" s="89"/>
      <c r="O48" s="61"/>
      <c r="P48" s="62"/>
      <c r="Q48" s="63" t="str">
        <f t="shared" si="1"/>
        <v/>
      </c>
      <c r="R48" s="64" t="str">
        <f t="shared" si="2"/>
        <v/>
      </c>
      <c r="S48" s="65" t="str">
        <f t="shared" si="3"/>
        <v/>
      </c>
      <c r="T48" s="66" t="str">
        <f t="shared" si="4"/>
        <v/>
      </c>
      <c r="U48" s="67" t="str">
        <f t="shared" si="6"/>
        <v/>
      </c>
    </row>
    <row r="49" ht="18.75" customHeight="1">
      <c r="A49" s="94"/>
      <c r="B49" s="95"/>
      <c r="C49" s="29"/>
      <c r="D49" s="96"/>
      <c r="E49" s="97"/>
      <c r="F49" s="117"/>
      <c r="G49" s="99"/>
      <c r="H49" s="100"/>
      <c r="I49" s="101"/>
      <c r="J49" s="102"/>
      <c r="K49" s="103"/>
      <c r="L49" s="118"/>
      <c r="M49" s="81"/>
      <c r="N49" s="88"/>
      <c r="O49" s="61"/>
      <c r="P49" s="62"/>
      <c r="Q49" s="43" t="str">
        <f t="shared" si="1"/>
        <v/>
      </c>
      <c r="R49" s="44" t="str">
        <f t="shared" si="2"/>
        <v/>
      </c>
      <c r="S49" s="45" t="str">
        <f t="shared" si="3"/>
        <v/>
      </c>
      <c r="T49" s="46" t="str">
        <f t="shared" si="4"/>
        <v/>
      </c>
      <c r="U49" s="47" t="str">
        <f t="shared" si="6"/>
        <v/>
      </c>
    </row>
    <row r="50" ht="18.75" customHeight="1">
      <c r="A50" s="94"/>
      <c r="B50" s="113"/>
      <c r="C50" s="49"/>
      <c r="D50" s="105"/>
      <c r="E50" s="106"/>
      <c r="F50" s="115"/>
      <c r="G50" s="108"/>
      <c r="H50" s="109"/>
      <c r="I50" s="110"/>
      <c r="J50" s="111"/>
      <c r="K50" s="112"/>
      <c r="L50" s="116"/>
      <c r="M50" s="76"/>
      <c r="N50" s="89"/>
      <c r="O50" s="61"/>
      <c r="P50" s="62"/>
      <c r="Q50" s="63" t="str">
        <f t="shared" si="1"/>
        <v/>
      </c>
      <c r="R50" s="64" t="str">
        <f t="shared" si="2"/>
        <v/>
      </c>
      <c r="S50" s="65" t="str">
        <f t="shared" si="3"/>
        <v/>
      </c>
      <c r="T50" s="66" t="str">
        <f t="shared" si="4"/>
        <v/>
      </c>
      <c r="U50" s="67" t="str">
        <f t="shared" si="6"/>
        <v/>
      </c>
    </row>
    <row r="51" ht="18.75" customHeight="1">
      <c r="A51" s="94"/>
      <c r="B51" s="95"/>
      <c r="C51" s="29"/>
      <c r="D51" s="96"/>
      <c r="E51" s="97"/>
      <c r="F51" s="117"/>
      <c r="G51" s="99"/>
      <c r="H51" s="100"/>
      <c r="I51" s="101"/>
      <c r="J51" s="102"/>
      <c r="K51" s="103"/>
      <c r="L51" s="118"/>
      <c r="M51" s="81"/>
      <c r="N51" s="88"/>
      <c r="O51" s="61"/>
      <c r="P51" s="62"/>
      <c r="Q51" s="43" t="str">
        <f t="shared" si="1"/>
        <v/>
      </c>
      <c r="R51" s="44" t="str">
        <f t="shared" si="2"/>
        <v/>
      </c>
      <c r="S51" s="45" t="str">
        <f t="shared" si="3"/>
        <v/>
      </c>
      <c r="T51" s="46" t="str">
        <f t="shared" si="4"/>
        <v/>
      </c>
      <c r="U51" s="47" t="str">
        <f t="shared" si="6"/>
        <v/>
      </c>
    </row>
    <row r="52" ht="18.75" customHeight="1">
      <c r="A52" s="94"/>
      <c r="B52" s="113"/>
      <c r="C52" s="49"/>
      <c r="D52" s="105"/>
      <c r="E52" s="106"/>
      <c r="F52" s="115"/>
      <c r="G52" s="108"/>
      <c r="H52" s="109"/>
      <c r="I52" s="110"/>
      <c r="J52" s="111"/>
      <c r="K52" s="112"/>
      <c r="L52" s="116"/>
      <c r="M52" s="76"/>
      <c r="N52" s="89"/>
      <c r="O52" s="61"/>
      <c r="P52" s="62"/>
      <c r="Q52" s="63" t="str">
        <f t="shared" si="1"/>
        <v/>
      </c>
      <c r="R52" s="64" t="str">
        <f t="shared" si="2"/>
        <v/>
      </c>
      <c r="S52" s="65" t="str">
        <f t="shared" si="3"/>
        <v/>
      </c>
      <c r="T52" s="66" t="str">
        <f t="shared" si="4"/>
        <v/>
      </c>
      <c r="U52" s="67" t="str">
        <f t="shared" si="6"/>
        <v/>
      </c>
    </row>
    <row r="53" ht="18.75" customHeight="1">
      <c r="A53" s="94"/>
      <c r="B53" s="95"/>
      <c r="C53" s="29"/>
      <c r="D53" s="96"/>
      <c r="E53" s="97"/>
      <c r="F53" s="117"/>
      <c r="G53" s="99"/>
      <c r="H53" s="100"/>
      <c r="I53" s="101"/>
      <c r="J53" s="102"/>
      <c r="K53" s="103"/>
      <c r="L53" s="118"/>
      <c r="M53" s="81"/>
      <c r="N53" s="88"/>
      <c r="O53" s="61"/>
      <c r="P53" s="62"/>
      <c r="Q53" s="43" t="str">
        <f t="shared" si="1"/>
        <v/>
      </c>
      <c r="R53" s="44" t="str">
        <f t="shared" si="2"/>
        <v/>
      </c>
      <c r="S53" s="45" t="str">
        <f t="shared" si="3"/>
        <v/>
      </c>
      <c r="T53" s="46" t="str">
        <f t="shared" si="4"/>
        <v/>
      </c>
      <c r="U53" s="47" t="str">
        <f t="shared" si="6"/>
        <v/>
      </c>
    </row>
    <row r="54" ht="18.75" customHeight="1">
      <c r="A54" s="94"/>
      <c r="B54" s="113"/>
      <c r="C54" s="49"/>
      <c r="D54" s="105"/>
      <c r="E54" s="106"/>
      <c r="F54" s="115"/>
      <c r="G54" s="108"/>
      <c r="H54" s="109"/>
      <c r="I54" s="110"/>
      <c r="J54" s="111"/>
      <c r="K54" s="112"/>
      <c r="L54" s="116"/>
      <c r="M54" s="76"/>
      <c r="N54" s="89"/>
      <c r="O54" s="61"/>
      <c r="P54" s="62"/>
      <c r="Q54" s="63" t="str">
        <f t="shared" si="1"/>
        <v/>
      </c>
      <c r="R54" s="64" t="str">
        <f t="shared" si="2"/>
        <v/>
      </c>
      <c r="S54" s="65" t="str">
        <f t="shared" si="3"/>
        <v/>
      </c>
      <c r="T54" s="66" t="str">
        <f t="shared" si="4"/>
        <v/>
      </c>
      <c r="U54" s="67" t="str">
        <f t="shared" si="6"/>
        <v/>
      </c>
    </row>
    <row r="55" ht="18.75" customHeight="1">
      <c r="A55" s="94"/>
      <c r="B55" s="95"/>
      <c r="C55" s="29"/>
      <c r="D55" s="96"/>
      <c r="E55" s="97"/>
      <c r="F55" s="117"/>
      <c r="G55" s="99"/>
      <c r="H55" s="100"/>
      <c r="I55" s="101"/>
      <c r="J55" s="102"/>
      <c r="K55" s="103"/>
      <c r="L55" s="118"/>
      <c r="M55" s="81"/>
      <c r="N55" s="88"/>
      <c r="O55" s="61"/>
      <c r="P55" s="62"/>
      <c r="Q55" s="43" t="str">
        <f t="shared" si="1"/>
        <v/>
      </c>
      <c r="R55" s="44" t="str">
        <f t="shared" si="2"/>
        <v/>
      </c>
      <c r="S55" s="45" t="str">
        <f t="shared" si="3"/>
        <v/>
      </c>
      <c r="T55" s="46" t="str">
        <f t="shared" si="4"/>
        <v/>
      </c>
      <c r="U55" s="47" t="str">
        <f t="shared" si="6"/>
        <v/>
      </c>
    </row>
    <row r="56" ht="18.75" customHeight="1">
      <c r="A56" s="94"/>
      <c r="B56" s="113"/>
      <c r="C56" s="49"/>
      <c r="D56" s="105"/>
      <c r="E56" s="106"/>
      <c r="F56" s="115"/>
      <c r="G56" s="108"/>
      <c r="H56" s="109"/>
      <c r="I56" s="110"/>
      <c r="J56" s="111"/>
      <c r="K56" s="112"/>
      <c r="L56" s="116"/>
      <c r="M56" s="76"/>
      <c r="N56" s="89"/>
      <c r="O56" s="61"/>
      <c r="P56" s="62"/>
      <c r="Q56" s="63" t="str">
        <f t="shared" si="1"/>
        <v/>
      </c>
      <c r="R56" s="64" t="str">
        <f t="shared" si="2"/>
        <v/>
      </c>
      <c r="S56" s="65" t="str">
        <f t="shared" si="3"/>
        <v/>
      </c>
      <c r="T56" s="66" t="str">
        <f t="shared" si="4"/>
        <v/>
      </c>
      <c r="U56" s="67" t="str">
        <f t="shared" si="6"/>
        <v/>
      </c>
    </row>
    <row r="57" ht="18.75" customHeight="1">
      <c r="A57" s="94"/>
      <c r="B57" s="95"/>
      <c r="C57" s="29"/>
      <c r="D57" s="96"/>
      <c r="E57" s="97"/>
      <c r="F57" s="117"/>
      <c r="G57" s="99"/>
      <c r="H57" s="100"/>
      <c r="I57" s="101"/>
      <c r="J57" s="102"/>
      <c r="K57" s="103"/>
      <c r="L57" s="118"/>
      <c r="M57" s="81"/>
      <c r="N57" s="88"/>
      <c r="O57" s="61"/>
      <c r="P57" s="62"/>
      <c r="Q57" s="43" t="str">
        <f t="shared" si="1"/>
        <v/>
      </c>
      <c r="R57" s="44" t="str">
        <f t="shared" si="2"/>
        <v/>
      </c>
      <c r="S57" s="45" t="str">
        <f t="shared" si="3"/>
        <v/>
      </c>
      <c r="T57" s="46" t="str">
        <f t="shared" si="4"/>
        <v/>
      </c>
      <c r="U57" s="47" t="str">
        <f t="shared" si="6"/>
        <v/>
      </c>
    </row>
    <row r="58" ht="18.75" customHeight="1">
      <c r="A58" s="94"/>
      <c r="B58" s="113"/>
      <c r="C58" s="49"/>
      <c r="D58" s="105"/>
      <c r="E58" s="106"/>
      <c r="F58" s="115"/>
      <c r="G58" s="108"/>
      <c r="H58" s="109"/>
      <c r="I58" s="110"/>
      <c r="J58" s="111"/>
      <c r="K58" s="112"/>
      <c r="L58" s="116"/>
      <c r="M58" s="76"/>
      <c r="N58" s="89"/>
      <c r="O58" s="61"/>
      <c r="P58" s="62"/>
      <c r="Q58" s="63" t="str">
        <f t="shared" si="1"/>
        <v/>
      </c>
      <c r="R58" s="64" t="str">
        <f t="shared" si="2"/>
        <v/>
      </c>
      <c r="S58" s="65" t="str">
        <f t="shared" si="3"/>
        <v/>
      </c>
      <c r="T58" s="66" t="str">
        <f t="shared" si="4"/>
        <v/>
      </c>
      <c r="U58" s="67" t="str">
        <f t="shared" si="6"/>
        <v/>
      </c>
    </row>
    <row r="59" ht="18.75" customHeight="1">
      <c r="A59" s="94"/>
      <c r="B59" s="95"/>
      <c r="C59" s="29"/>
      <c r="D59" s="96"/>
      <c r="E59" s="97"/>
      <c r="F59" s="117"/>
      <c r="G59" s="99"/>
      <c r="H59" s="100"/>
      <c r="I59" s="101"/>
      <c r="J59" s="102"/>
      <c r="K59" s="103"/>
      <c r="L59" s="118"/>
      <c r="M59" s="81"/>
      <c r="N59" s="88"/>
      <c r="O59" s="61"/>
      <c r="P59" s="62"/>
      <c r="Q59" s="43" t="str">
        <f t="shared" si="1"/>
        <v/>
      </c>
      <c r="R59" s="44" t="str">
        <f t="shared" si="2"/>
        <v/>
      </c>
      <c r="S59" s="45" t="str">
        <f t="shared" si="3"/>
        <v/>
      </c>
      <c r="T59" s="46" t="str">
        <f t="shared" si="4"/>
        <v/>
      </c>
      <c r="U59" s="47" t="str">
        <f t="shared" si="6"/>
        <v/>
      </c>
    </row>
    <row r="60" ht="18.75" customHeight="1">
      <c r="A60" s="94"/>
      <c r="B60" s="113"/>
      <c r="C60" s="49"/>
      <c r="D60" s="105"/>
      <c r="E60" s="106"/>
      <c r="F60" s="115"/>
      <c r="G60" s="108"/>
      <c r="H60" s="109"/>
      <c r="I60" s="110"/>
      <c r="J60" s="111"/>
      <c r="K60" s="112"/>
      <c r="L60" s="116"/>
      <c r="M60" s="76"/>
      <c r="N60" s="89"/>
      <c r="O60" s="61"/>
      <c r="P60" s="62"/>
      <c r="Q60" s="63" t="str">
        <f t="shared" si="1"/>
        <v/>
      </c>
      <c r="R60" s="64" t="str">
        <f t="shared" si="2"/>
        <v/>
      </c>
      <c r="S60" s="65" t="str">
        <f t="shared" si="3"/>
        <v/>
      </c>
      <c r="T60" s="66" t="str">
        <f t="shared" si="4"/>
        <v/>
      </c>
      <c r="U60" s="67" t="str">
        <f t="shared" si="6"/>
        <v/>
      </c>
    </row>
    <row r="61" ht="18.75" customHeight="1">
      <c r="A61" s="94"/>
      <c r="B61" s="95"/>
      <c r="C61" s="29"/>
      <c r="D61" s="96"/>
      <c r="E61" s="97"/>
      <c r="F61" s="117"/>
      <c r="G61" s="99"/>
      <c r="H61" s="100"/>
      <c r="I61" s="101"/>
      <c r="J61" s="102"/>
      <c r="K61" s="103"/>
      <c r="L61" s="118"/>
      <c r="M61" s="81"/>
      <c r="N61" s="88"/>
      <c r="O61" s="61"/>
      <c r="P61" s="62"/>
      <c r="Q61" s="43" t="str">
        <f t="shared" si="1"/>
        <v/>
      </c>
      <c r="R61" s="44" t="str">
        <f t="shared" si="2"/>
        <v/>
      </c>
      <c r="S61" s="45" t="str">
        <f t="shared" si="3"/>
        <v/>
      </c>
      <c r="T61" s="46" t="str">
        <f t="shared" si="4"/>
        <v/>
      </c>
      <c r="U61" s="47" t="str">
        <f t="shared" si="6"/>
        <v/>
      </c>
    </row>
    <row r="62" ht="18.75" customHeight="1">
      <c r="A62" s="94"/>
      <c r="B62" s="113"/>
      <c r="C62" s="49"/>
      <c r="D62" s="105"/>
      <c r="E62" s="106"/>
      <c r="F62" s="115"/>
      <c r="G62" s="108"/>
      <c r="H62" s="109"/>
      <c r="I62" s="110"/>
      <c r="J62" s="111"/>
      <c r="K62" s="112"/>
      <c r="L62" s="116"/>
      <c r="M62" s="76"/>
      <c r="N62" s="89"/>
      <c r="O62" s="61"/>
      <c r="P62" s="62"/>
      <c r="Q62" s="63" t="str">
        <f t="shared" si="1"/>
        <v/>
      </c>
      <c r="R62" s="64" t="str">
        <f t="shared" si="2"/>
        <v/>
      </c>
      <c r="S62" s="65" t="str">
        <f t="shared" si="3"/>
        <v/>
      </c>
      <c r="T62" s="66" t="str">
        <f t="shared" si="4"/>
        <v/>
      </c>
      <c r="U62" s="67" t="str">
        <f t="shared" si="6"/>
        <v/>
      </c>
    </row>
    <row r="63" ht="18.75" customHeight="1">
      <c r="A63" s="94"/>
      <c r="B63" s="95"/>
      <c r="C63" s="29"/>
      <c r="D63" s="96"/>
      <c r="E63" s="97"/>
      <c r="F63" s="117"/>
      <c r="G63" s="99"/>
      <c r="H63" s="100"/>
      <c r="I63" s="101"/>
      <c r="J63" s="102"/>
      <c r="K63" s="103"/>
      <c r="L63" s="118"/>
      <c r="M63" s="81"/>
      <c r="N63" s="88"/>
      <c r="O63" s="61"/>
      <c r="P63" s="62"/>
      <c r="Q63" s="43" t="str">
        <f t="shared" si="1"/>
        <v/>
      </c>
      <c r="R63" s="44" t="str">
        <f t="shared" si="2"/>
        <v/>
      </c>
      <c r="S63" s="45" t="str">
        <f t="shared" si="3"/>
        <v/>
      </c>
      <c r="T63" s="46" t="str">
        <f t="shared" si="4"/>
        <v/>
      </c>
      <c r="U63" s="47" t="str">
        <f t="shared" si="6"/>
        <v/>
      </c>
    </row>
    <row r="64" ht="18.75" customHeight="1">
      <c r="A64" s="94"/>
      <c r="B64" s="113"/>
      <c r="C64" s="49"/>
      <c r="D64" s="105"/>
      <c r="E64" s="106"/>
      <c r="F64" s="115"/>
      <c r="G64" s="108"/>
      <c r="H64" s="109"/>
      <c r="I64" s="110"/>
      <c r="J64" s="111"/>
      <c r="K64" s="112"/>
      <c r="L64" s="116"/>
      <c r="M64" s="76"/>
      <c r="N64" s="89"/>
      <c r="O64" s="61"/>
      <c r="P64" s="62"/>
      <c r="Q64" s="63" t="str">
        <f t="shared" si="1"/>
        <v/>
      </c>
      <c r="R64" s="64" t="str">
        <f t="shared" si="2"/>
        <v/>
      </c>
      <c r="S64" s="65" t="str">
        <f t="shared" si="3"/>
        <v/>
      </c>
      <c r="T64" s="66" t="str">
        <f t="shared" si="4"/>
        <v/>
      </c>
      <c r="U64" s="67" t="str">
        <f t="shared" si="6"/>
        <v/>
      </c>
    </row>
    <row r="65" ht="18.75" customHeight="1">
      <c r="A65" s="94"/>
      <c r="B65" s="95"/>
      <c r="C65" s="29"/>
      <c r="D65" s="96"/>
      <c r="E65" s="97"/>
      <c r="F65" s="117"/>
      <c r="G65" s="99"/>
      <c r="H65" s="100"/>
      <c r="I65" s="101"/>
      <c r="J65" s="102"/>
      <c r="K65" s="103"/>
      <c r="L65" s="118"/>
      <c r="M65" s="81"/>
      <c r="N65" s="88"/>
      <c r="O65" s="61"/>
      <c r="P65" s="62"/>
      <c r="Q65" s="43" t="str">
        <f t="shared" si="1"/>
        <v/>
      </c>
      <c r="R65" s="44" t="str">
        <f t="shared" si="2"/>
        <v/>
      </c>
      <c r="S65" s="45" t="str">
        <f t="shared" si="3"/>
        <v/>
      </c>
      <c r="T65" s="46" t="str">
        <f t="shared" si="4"/>
        <v/>
      </c>
      <c r="U65" s="47" t="str">
        <f t="shared" si="6"/>
        <v/>
      </c>
    </row>
    <row r="66" ht="18.75" customHeight="1">
      <c r="A66" s="94"/>
      <c r="B66" s="113"/>
      <c r="C66" s="49"/>
      <c r="D66" s="105"/>
      <c r="E66" s="106"/>
      <c r="F66" s="115"/>
      <c r="G66" s="108"/>
      <c r="H66" s="109"/>
      <c r="I66" s="110"/>
      <c r="J66" s="111"/>
      <c r="K66" s="112"/>
      <c r="L66" s="116"/>
      <c r="M66" s="76"/>
      <c r="N66" s="89"/>
      <c r="O66" s="61"/>
      <c r="P66" s="62"/>
      <c r="Q66" s="63" t="str">
        <f t="shared" si="1"/>
        <v/>
      </c>
      <c r="R66" s="64" t="str">
        <f t="shared" si="2"/>
        <v/>
      </c>
      <c r="S66" s="65" t="str">
        <f t="shared" si="3"/>
        <v/>
      </c>
      <c r="T66" s="66" t="str">
        <f t="shared" si="4"/>
        <v/>
      </c>
      <c r="U66" s="67" t="str">
        <f t="shared" si="6"/>
        <v/>
      </c>
    </row>
    <row r="67" ht="18.75" customHeight="1">
      <c r="A67" s="94"/>
      <c r="B67" s="95"/>
      <c r="C67" s="29"/>
      <c r="D67" s="96"/>
      <c r="E67" s="97"/>
      <c r="F67" s="117"/>
      <c r="G67" s="99"/>
      <c r="H67" s="100"/>
      <c r="I67" s="101"/>
      <c r="J67" s="102"/>
      <c r="K67" s="103"/>
      <c r="L67" s="118"/>
      <c r="M67" s="81"/>
      <c r="N67" s="88"/>
      <c r="O67" s="61"/>
      <c r="P67" s="62"/>
      <c r="Q67" s="43" t="str">
        <f t="shared" si="1"/>
        <v/>
      </c>
      <c r="R67" s="44" t="str">
        <f t="shared" si="2"/>
        <v/>
      </c>
      <c r="S67" s="45" t="str">
        <f t="shared" si="3"/>
        <v/>
      </c>
      <c r="T67" s="46" t="str">
        <f t="shared" si="4"/>
        <v/>
      </c>
      <c r="U67" s="47" t="str">
        <f t="shared" si="6"/>
        <v/>
      </c>
    </row>
    <row r="68" ht="18.75" customHeight="1">
      <c r="A68" s="94"/>
      <c r="B68" s="113"/>
      <c r="C68" s="49"/>
      <c r="D68" s="105"/>
      <c r="E68" s="106"/>
      <c r="F68" s="115"/>
      <c r="G68" s="108"/>
      <c r="H68" s="109"/>
      <c r="I68" s="110"/>
      <c r="J68" s="111"/>
      <c r="K68" s="112"/>
      <c r="L68" s="116"/>
      <c r="M68" s="76"/>
      <c r="N68" s="89"/>
      <c r="O68" s="61"/>
      <c r="P68" s="62"/>
      <c r="Q68" s="63" t="str">
        <f t="shared" si="1"/>
        <v/>
      </c>
      <c r="R68" s="64" t="str">
        <f t="shared" si="2"/>
        <v/>
      </c>
      <c r="S68" s="65" t="str">
        <f t="shared" si="3"/>
        <v/>
      </c>
      <c r="T68" s="66" t="str">
        <f t="shared" si="4"/>
        <v/>
      </c>
      <c r="U68" s="67" t="str">
        <f t="shared" si="6"/>
        <v/>
      </c>
    </row>
    <row r="69" ht="18.75" customHeight="1">
      <c r="A69" s="94"/>
      <c r="B69" s="95"/>
      <c r="C69" s="29"/>
      <c r="D69" s="96"/>
      <c r="E69" s="97"/>
      <c r="F69" s="117"/>
      <c r="G69" s="99"/>
      <c r="H69" s="100"/>
      <c r="I69" s="101"/>
      <c r="J69" s="102"/>
      <c r="K69" s="103"/>
      <c r="L69" s="118"/>
      <c r="M69" s="81"/>
      <c r="N69" s="88"/>
      <c r="O69" s="61"/>
      <c r="P69" s="62"/>
      <c r="Q69" s="43" t="str">
        <f t="shared" si="1"/>
        <v/>
      </c>
      <c r="R69" s="44" t="str">
        <f t="shared" si="2"/>
        <v/>
      </c>
      <c r="S69" s="45" t="str">
        <f t="shared" si="3"/>
        <v/>
      </c>
      <c r="T69" s="46" t="str">
        <f t="shared" si="4"/>
        <v/>
      </c>
      <c r="U69" s="47" t="str">
        <f t="shared" si="6"/>
        <v/>
      </c>
    </row>
    <row r="70" ht="18.75" customHeight="1">
      <c r="A70" s="94"/>
      <c r="B70" s="113"/>
      <c r="C70" s="49"/>
      <c r="D70" s="105"/>
      <c r="E70" s="106"/>
      <c r="F70" s="115"/>
      <c r="G70" s="108"/>
      <c r="H70" s="109"/>
      <c r="I70" s="110"/>
      <c r="J70" s="111"/>
      <c r="K70" s="112"/>
      <c r="L70" s="116"/>
      <c r="M70" s="76"/>
      <c r="N70" s="89"/>
      <c r="O70" s="61"/>
      <c r="P70" s="62"/>
      <c r="Q70" s="63" t="str">
        <f t="shared" si="1"/>
        <v/>
      </c>
      <c r="R70" s="64" t="str">
        <f t="shared" si="2"/>
        <v/>
      </c>
      <c r="S70" s="65" t="str">
        <f t="shared" si="3"/>
        <v/>
      </c>
      <c r="T70" s="66" t="str">
        <f t="shared" si="4"/>
        <v/>
      </c>
      <c r="U70" s="67" t="str">
        <f t="shared" si="6"/>
        <v/>
      </c>
    </row>
    <row r="71" ht="18.75" customHeight="1">
      <c r="A71" s="94"/>
      <c r="B71" s="95"/>
      <c r="C71" s="29"/>
      <c r="D71" s="96"/>
      <c r="E71" s="97"/>
      <c r="F71" s="117"/>
      <c r="G71" s="99"/>
      <c r="H71" s="100"/>
      <c r="I71" s="101"/>
      <c r="J71" s="102"/>
      <c r="K71" s="103"/>
      <c r="L71" s="118"/>
      <c r="M71" s="81"/>
      <c r="N71" s="88"/>
      <c r="O71" s="61"/>
      <c r="P71" s="62"/>
      <c r="Q71" s="43" t="str">
        <f t="shared" si="1"/>
        <v/>
      </c>
      <c r="R71" s="44" t="str">
        <f t="shared" si="2"/>
        <v/>
      </c>
      <c r="S71" s="45" t="str">
        <f t="shared" si="3"/>
        <v/>
      </c>
      <c r="T71" s="46" t="str">
        <f t="shared" si="4"/>
        <v/>
      </c>
      <c r="U71" s="47" t="str">
        <f t="shared" si="6"/>
        <v/>
      </c>
    </row>
    <row r="72" ht="18.75" customHeight="1">
      <c r="A72" s="94"/>
      <c r="B72" s="113"/>
      <c r="C72" s="49"/>
      <c r="D72" s="105"/>
      <c r="E72" s="106"/>
      <c r="F72" s="115"/>
      <c r="G72" s="108"/>
      <c r="H72" s="109"/>
      <c r="I72" s="110"/>
      <c r="J72" s="111"/>
      <c r="K72" s="112"/>
      <c r="L72" s="116"/>
      <c r="M72" s="76"/>
      <c r="N72" s="89"/>
      <c r="O72" s="61"/>
      <c r="P72" s="62"/>
      <c r="Q72" s="63" t="str">
        <f t="shared" si="1"/>
        <v/>
      </c>
      <c r="R72" s="64" t="str">
        <f t="shared" si="2"/>
        <v/>
      </c>
      <c r="S72" s="65" t="str">
        <f t="shared" si="3"/>
        <v/>
      </c>
      <c r="T72" s="66" t="str">
        <f t="shared" si="4"/>
        <v/>
      </c>
      <c r="U72" s="67" t="str">
        <f t="shared" si="6"/>
        <v/>
      </c>
    </row>
    <row r="73" ht="18.75" customHeight="1">
      <c r="A73" s="94"/>
      <c r="B73" s="95"/>
      <c r="C73" s="29"/>
      <c r="D73" s="96"/>
      <c r="E73" s="97"/>
      <c r="F73" s="117"/>
      <c r="G73" s="99"/>
      <c r="H73" s="100"/>
      <c r="I73" s="101"/>
      <c r="J73" s="102"/>
      <c r="K73" s="103"/>
      <c r="L73" s="118"/>
      <c r="M73" s="81"/>
      <c r="N73" s="88"/>
      <c r="O73" s="61"/>
      <c r="P73" s="62"/>
      <c r="Q73" s="43" t="str">
        <f t="shared" si="1"/>
        <v/>
      </c>
      <c r="R73" s="44" t="str">
        <f t="shared" si="2"/>
        <v/>
      </c>
      <c r="S73" s="45" t="str">
        <f t="shared" si="3"/>
        <v/>
      </c>
      <c r="T73" s="46" t="str">
        <f t="shared" si="4"/>
        <v/>
      </c>
      <c r="U73" s="47" t="str">
        <f t="shared" si="6"/>
        <v/>
      </c>
    </row>
    <row r="74" ht="18.75" customHeight="1">
      <c r="A74" s="94"/>
      <c r="B74" s="113"/>
      <c r="C74" s="49"/>
      <c r="D74" s="105"/>
      <c r="E74" s="106"/>
      <c r="F74" s="115"/>
      <c r="G74" s="108"/>
      <c r="H74" s="109"/>
      <c r="I74" s="110"/>
      <c r="J74" s="111"/>
      <c r="K74" s="112"/>
      <c r="L74" s="116"/>
      <c r="M74" s="76"/>
      <c r="N74" s="89"/>
      <c r="O74" s="61"/>
      <c r="P74" s="62"/>
      <c r="Q74" s="63" t="str">
        <f t="shared" si="1"/>
        <v/>
      </c>
      <c r="R74" s="64" t="str">
        <f t="shared" si="2"/>
        <v/>
      </c>
      <c r="S74" s="65" t="str">
        <f t="shared" si="3"/>
        <v/>
      </c>
      <c r="T74" s="66" t="str">
        <f t="shared" si="4"/>
        <v/>
      </c>
      <c r="U74" s="67" t="str">
        <f t="shared" si="6"/>
        <v/>
      </c>
    </row>
    <row r="75" ht="18.75" customHeight="1">
      <c r="A75" s="94"/>
      <c r="B75" s="95"/>
      <c r="C75" s="29"/>
      <c r="D75" s="96"/>
      <c r="E75" s="97"/>
      <c r="F75" s="117"/>
      <c r="G75" s="99"/>
      <c r="H75" s="100"/>
      <c r="I75" s="101"/>
      <c r="J75" s="102"/>
      <c r="K75" s="103"/>
      <c r="L75" s="118"/>
      <c r="M75" s="81"/>
      <c r="N75" s="88"/>
      <c r="O75" s="61"/>
      <c r="P75" s="62"/>
      <c r="Q75" s="43" t="str">
        <f t="shared" si="1"/>
        <v/>
      </c>
      <c r="R75" s="44" t="str">
        <f t="shared" si="2"/>
        <v/>
      </c>
      <c r="S75" s="45" t="str">
        <f t="shared" si="3"/>
        <v/>
      </c>
      <c r="T75" s="46" t="str">
        <f t="shared" si="4"/>
        <v/>
      </c>
      <c r="U75" s="47" t="str">
        <f t="shared" si="6"/>
        <v/>
      </c>
    </row>
    <row r="76" ht="18.75" customHeight="1">
      <c r="A76" s="94"/>
      <c r="B76" s="113"/>
      <c r="C76" s="49"/>
      <c r="D76" s="105"/>
      <c r="E76" s="106"/>
      <c r="F76" s="115"/>
      <c r="G76" s="108"/>
      <c r="H76" s="109"/>
      <c r="I76" s="110"/>
      <c r="J76" s="111"/>
      <c r="K76" s="112"/>
      <c r="L76" s="116"/>
      <c r="M76" s="76"/>
      <c r="N76" s="89"/>
      <c r="O76" s="61"/>
      <c r="P76" s="62"/>
      <c r="Q76" s="63" t="str">
        <f t="shared" si="1"/>
        <v/>
      </c>
      <c r="R76" s="64" t="str">
        <f t="shared" si="2"/>
        <v/>
      </c>
      <c r="S76" s="65" t="str">
        <f t="shared" si="3"/>
        <v/>
      </c>
      <c r="T76" s="66" t="str">
        <f t="shared" si="4"/>
        <v/>
      </c>
      <c r="U76" s="67" t="str">
        <f t="shared" si="6"/>
        <v/>
      </c>
    </row>
    <row r="77" ht="18.75" customHeight="1">
      <c r="A77" s="94"/>
      <c r="B77" s="95"/>
      <c r="C77" s="29"/>
      <c r="D77" s="96"/>
      <c r="E77" s="97"/>
      <c r="F77" s="117"/>
      <c r="G77" s="99"/>
      <c r="H77" s="100"/>
      <c r="I77" s="101"/>
      <c r="J77" s="102"/>
      <c r="K77" s="103"/>
      <c r="L77" s="118"/>
      <c r="M77" s="81"/>
      <c r="N77" s="88"/>
      <c r="O77" s="61"/>
      <c r="P77" s="62"/>
      <c r="Q77" s="43" t="str">
        <f t="shared" si="1"/>
        <v/>
      </c>
      <c r="R77" s="44" t="str">
        <f t="shared" si="2"/>
        <v/>
      </c>
      <c r="S77" s="45" t="str">
        <f t="shared" si="3"/>
        <v/>
      </c>
      <c r="T77" s="46" t="str">
        <f t="shared" si="4"/>
        <v/>
      </c>
      <c r="U77" s="47" t="str">
        <f t="shared" si="6"/>
        <v/>
      </c>
    </row>
    <row r="78" ht="18.75" customHeight="1">
      <c r="A78" s="94"/>
      <c r="B78" s="113"/>
      <c r="C78" s="49"/>
      <c r="D78" s="105"/>
      <c r="E78" s="106"/>
      <c r="F78" s="115"/>
      <c r="G78" s="108"/>
      <c r="H78" s="109"/>
      <c r="I78" s="110"/>
      <c r="J78" s="111"/>
      <c r="K78" s="112"/>
      <c r="L78" s="116"/>
      <c r="M78" s="76"/>
      <c r="N78" s="89"/>
      <c r="O78" s="61"/>
      <c r="P78" s="62"/>
      <c r="Q78" s="63" t="str">
        <f t="shared" si="1"/>
        <v/>
      </c>
      <c r="R78" s="64" t="str">
        <f t="shared" si="2"/>
        <v/>
      </c>
      <c r="S78" s="65" t="str">
        <f t="shared" si="3"/>
        <v/>
      </c>
      <c r="T78" s="66" t="str">
        <f t="shared" si="4"/>
        <v/>
      </c>
      <c r="U78" s="67" t="str">
        <f t="shared" si="6"/>
        <v/>
      </c>
    </row>
    <row r="79" ht="18.75" customHeight="1">
      <c r="A79" s="94"/>
      <c r="B79" s="95"/>
      <c r="C79" s="29"/>
      <c r="D79" s="96"/>
      <c r="E79" s="97"/>
      <c r="F79" s="117"/>
      <c r="G79" s="99"/>
      <c r="H79" s="100"/>
      <c r="I79" s="101"/>
      <c r="J79" s="102"/>
      <c r="K79" s="103"/>
      <c r="L79" s="118"/>
      <c r="M79" s="81"/>
      <c r="N79" s="88"/>
      <c r="O79" s="61"/>
      <c r="P79" s="62"/>
      <c r="Q79" s="43" t="str">
        <f t="shared" si="1"/>
        <v/>
      </c>
      <c r="R79" s="44" t="str">
        <f t="shared" si="2"/>
        <v/>
      </c>
      <c r="S79" s="45" t="str">
        <f t="shared" si="3"/>
        <v/>
      </c>
      <c r="T79" s="46" t="str">
        <f t="shared" si="4"/>
        <v/>
      </c>
      <c r="U79" s="47" t="str">
        <f t="shared" si="6"/>
        <v/>
      </c>
    </row>
    <row r="80" ht="18.75" customHeight="1">
      <c r="A80" s="94"/>
      <c r="B80" s="113"/>
      <c r="C80" s="49"/>
      <c r="D80" s="105"/>
      <c r="E80" s="106"/>
      <c r="F80" s="115"/>
      <c r="G80" s="108"/>
      <c r="H80" s="109"/>
      <c r="I80" s="110"/>
      <c r="J80" s="111"/>
      <c r="K80" s="112"/>
      <c r="L80" s="116"/>
      <c r="M80" s="76"/>
      <c r="N80" s="89"/>
      <c r="O80" s="61"/>
      <c r="P80" s="62"/>
      <c r="Q80" s="63" t="str">
        <f t="shared" si="1"/>
        <v/>
      </c>
      <c r="R80" s="64" t="str">
        <f t="shared" si="2"/>
        <v/>
      </c>
      <c r="S80" s="65" t="str">
        <f t="shared" si="3"/>
        <v/>
      </c>
      <c r="T80" s="66" t="str">
        <f t="shared" si="4"/>
        <v/>
      </c>
      <c r="U80" s="67" t="str">
        <f t="shared" si="6"/>
        <v/>
      </c>
    </row>
    <row r="81" ht="18.75" customHeight="1">
      <c r="A81" s="94"/>
      <c r="B81" s="95"/>
      <c r="C81" s="29"/>
      <c r="D81" s="96"/>
      <c r="E81" s="97"/>
      <c r="F81" s="117"/>
      <c r="G81" s="99"/>
      <c r="H81" s="100"/>
      <c r="I81" s="101"/>
      <c r="J81" s="102"/>
      <c r="K81" s="103"/>
      <c r="L81" s="118"/>
      <c r="M81" s="81"/>
      <c r="N81" s="88"/>
      <c r="O81" s="61"/>
      <c r="P81" s="62"/>
      <c r="Q81" s="43" t="str">
        <f t="shared" si="1"/>
        <v/>
      </c>
      <c r="R81" s="44" t="str">
        <f t="shared" si="2"/>
        <v/>
      </c>
      <c r="S81" s="45" t="str">
        <f t="shared" si="3"/>
        <v/>
      </c>
      <c r="T81" s="46" t="str">
        <f t="shared" si="4"/>
        <v/>
      </c>
      <c r="U81" s="47" t="str">
        <f t="shared" si="6"/>
        <v/>
      </c>
    </row>
    <row r="82" ht="18.75" customHeight="1">
      <c r="A82" s="94"/>
      <c r="B82" s="113"/>
      <c r="C82" s="49"/>
      <c r="D82" s="105"/>
      <c r="E82" s="106"/>
      <c r="F82" s="115"/>
      <c r="G82" s="108"/>
      <c r="H82" s="109"/>
      <c r="I82" s="110"/>
      <c r="J82" s="111"/>
      <c r="K82" s="112"/>
      <c r="L82" s="116"/>
      <c r="M82" s="76"/>
      <c r="N82" s="89"/>
      <c r="O82" s="61"/>
      <c r="P82" s="62"/>
      <c r="Q82" s="63" t="str">
        <f t="shared" si="1"/>
        <v/>
      </c>
      <c r="R82" s="64" t="str">
        <f t="shared" si="2"/>
        <v/>
      </c>
      <c r="S82" s="65" t="str">
        <f t="shared" si="3"/>
        <v/>
      </c>
      <c r="T82" s="66" t="str">
        <f t="shared" si="4"/>
        <v/>
      </c>
      <c r="U82" s="67" t="str">
        <f t="shared" si="6"/>
        <v/>
      </c>
    </row>
    <row r="83" ht="18.75" customHeight="1">
      <c r="A83" s="94"/>
      <c r="B83" s="95"/>
      <c r="C83" s="29"/>
      <c r="D83" s="96"/>
      <c r="E83" s="97"/>
      <c r="F83" s="117"/>
      <c r="G83" s="99"/>
      <c r="H83" s="100"/>
      <c r="I83" s="101"/>
      <c r="J83" s="102"/>
      <c r="K83" s="103"/>
      <c r="L83" s="118"/>
      <c r="M83" s="81"/>
      <c r="N83" s="88"/>
      <c r="O83" s="61"/>
      <c r="P83" s="62"/>
      <c r="Q83" s="43" t="str">
        <f t="shared" si="1"/>
        <v/>
      </c>
      <c r="R83" s="44" t="str">
        <f t="shared" si="2"/>
        <v/>
      </c>
      <c r="S83" s="45" t="str">
        <f t="shared" si="3"/>
        <v/>
      </c>
      <c r="T83" s="46" t="str">
        <f t="shared" si="4"/>
        <v/>
      </c>
      <c r="U83" s="47" t="str">
        <f t="shared" si="6"/>
        <v/>
      </c>
    </row>
    <row r="84" ht="18.75" customHeight="1">
      <c r="A84" s="94"/>
      <c r="B84" s="113"/>
      <c r="C84" s="49"/>
      <c r="D84" s="105"/>
      <c r="E84" s="106"/>
      <c r="F84" s="115"/>
      <c r="G84" s="108"/>
      <c r="H84" s="109"/>
      <c r="I84" s="110"/>
      <c r="J84" s="111"/>
      <c r="K84" s="112"/>
      <c r="L84" s="116"/>
      <c r="M84" s="76"/>
      <c r="N84" s="89"/>
      <c r="O84" s="61"/>
      <c r="P84" s="62"/>
      <c r="Q84" s="63" t="str">
        <f t="shared" si="1"/>
        <v/>
      </c>
      <c r="R84" s="64" t="str">
        <f t="shared" si="2"/>
        <v/>
      </c>
      <c r="S84" s="65" t="str">
        <f t="shared" si="3"/>
        <v/>
      </c>
      <c r="T84" s="66" t="str">
        <f t="shared" si="4"/>
        <v/>
      </c>
      <c r="U84" s="67" t="str">
        <f t="shared" si="6"/>
        <v/>
      </c>
    </row>
    <row r="85" ht="18.75" customHeight="1">
      <c r="A85" s="94"/>
      <c r="B85" s="95"/>
      <c r="C85" s="29"/>
      <c r="D85" s="96"/>
      <c r="E85" s="97"/>
      <c r="F85" s="117"/>
      <c r="G85" s="99"/>
      <c r="H85" s="100"/>
      <c r="I85" s="101"/>
      <c r="J85" s="102"/>
      <c r="K85" s="103"/>
      <c r="L85" s="118"/>
      <c r="M85" s="81"/>
      <c r="N85" s="88"/>
      <c r="O85" s="61"/>
      <c r="P85" s="62"/>
      <c r="Q85" s="43" t="str">
        <f t="shared" si="1"/>
        <v/>
      </c>
      <c r="R85" s="44" t="str">
        <f t="shared" si="2"/>
        <v/>
      </c>
      <c r="S85" s="45" t="str">
        <f t="shared" si="3"/>
        <v/>
      </c>
      <c r="T85" s="46" t="str">
        <f t="shared" si="4"/>
        <v/>
      </c>
      <c r="U85" s="47" t="str">
        <f t="shared" si="6"/>
        <v/>
      </c>
    </row>
    <row r="86" ht="18.75" customHeight="1">
      <c r="A86" s="94"/>
      <c r="B86" s="113"/>
      <c r="C86" s="49"/>
      <c r="D86" s="105"/>
      <c r="E86" s="106"/>
      <c r="F86" s="115"/>
      <c r="G86" s="108"/>
      <c r="H86" s="109"/>
      <c r="I86" s="110"/>
      <c r="J86" s="111"/>
      <c r="K86" s="112"/>
      <c r="L86" s="116"/>
      <c r="M86" s="76"/>
      <c r="N86" s="89"/>
      <c r="O86" s="61"/>
      <c r="P86" s="62"/>
      <c r="Q86" s="63" t="str">
        <f t="shared" si="1"/>
        <v/>
      </c>
      <c r="R86" s="64" t="str">
        <f t="shared" si="2"/>
        <v/>
      </c>
      <c r="S86" s="65" t="str">
        <f t="shared" si="3"/>
        <v/>
      </c>
      <c r="T86" s="66" t="str">
        <f t="shared" si="4"/>
        <v/>
      </c>
      <c r="U86" s="67" t="str">
        <f t="shared" si="6"/>
        <v/>
      </c>
    </row>
    <row r="87" ht="18.75" customHeight="1">
      <c r="A87" s="94"/>
      <c r="B87" s="95"/>
      <c r="C87" s="29"/>
      <c r="D87" s="96"/>
      <c r="E87" s="97"/>
      <c r="F87" s="117"/>
      <c r="G87" s="99"/>
      <c r="H87" s="100"/>
      <c r="I87" s="101"/>
      <c r="J87" s="102"/>
      <c r="K87" s="103"/>
      <c r="L87" s="118"/>
      <c r="M87" s="81"/>
      <c r="N87" s="88"/>
      <c r="O87" s="61"/>
      <c r="P87" s="62"/>
      <c r="Q87" s="43" t="str">
        <f t="shared" si="1"/>
        <v/>
      </c>
      <c r="R87" s="44" t="str">
        <f t="shared" si="2"/>
        <v/>
      </c>
      <c r="S87" s="45" t="str">
        <f t="shared" si="3"/>
        <v/>
      </c>
      <c r="T87" s="46" t="str">
        <f t="shared" si="4"/>
        <v/>
      </c>
      <c r="U87" s="47" t="str">
        <f t="shared" si="6"/>
        <v/>
      </c>
    </row>
    <row r="88" ht="18.75" customHeight="1">
      <c r="A88" s="94"/>
      <c r="B88" s="113"/>
      <c r="C88" s="49"/>
      <c r="D88" s="105"/>
      <c r="E88" s="106"/>
      <c r="F88" s="115"/>
      <c r="G88" s="108"/>
      <c r="H88" s="109"/>
      <c r="I88" s="110"/>
      <c r="J88" s="111"/>
      <c r="K88" s="112"/>
      <c r="L88" s="116"/>
      <c r="M88" s="76"/>
      <c r="N88" s="89"/>
      <c r="O88" s="61"/>
      <c r="P88" s="62"/>
      <c r="Q88" s="63" t="str">
        <f t="shared" si="1"/>
        <v/>
      </c>
      <c r="R88" s="64" t="str">
        <f t="shared" si="2"/>
        <v/>
      </c>
      <c r="S88" s="65" t="str">
        <f t="shared" si="3"/>
        <v/>
      </c>
      <c r="T88" s="66" t="str">
        <f t="shared" si="4"/>
        <v/>
      </c>
      <c r="U88" s="67" t="str">
        <f t="shared" si="6"/>
        <v/>
      </c>
    </row>
    <row r="89" ht="18.75" customHeight="1">
      <c r="A89" s="94"/>
      <c r="B89" s="95"/>
      <c r="C89" s="29"/>
      <c r="D89" s="96"/>
      <c r="E89" s="97"/>
      <c r="F89" s="117"/>
      <c r="G89" s="99"/>
      <c r="H89" s="100"/>
      <c r="I89" s="101"/>
      <c r="J89" s="102"/>
      <c r="K89" s="103"/>
      <c r="L89" s="118"/>
      <c r="M89" s="81"/>
      <c r="N89" s="88"/>
      <c r="O89" s="61"/>
      <c r="P89" s="62"/>
      <c r="Q89" s="43" t="str">
        <f t="shared" si="1"/>
        <v/>
      </c>
      <c r="R89" s="44" t="str">
        <f t="shared" si="2"/>
        <v/>
      </c>
      <c r="S89" s="45" t="str">
        <f t="shared" si="3"/>
        <v/>
      </c>
      <c r="T89" s="46" t="str">
        <f t="shared" si="4"/>
        <v/>
      </c>
      <c r="U89" s="47" t="str">
        <f t="shared" si="6"/>
        <v/>
      </c>
    </row>
    <row r="90" ht="18.75" customHeight="1">
      <c r="A90" s="94"/>
      <c r="B90" s="113"/>
      <c r="C90" s="49"/>
      <c r="D90" s="105"/>
      <c r="E90" s="106"/>
      <c r="F90" s="115"/>
      <c r="G90" s="108"/>
      <c r="H90" s="109"/>
      <c r="I90" s="110"/>
      <c r="J90" s="111"/>
      <c r="K90" s="112"/>
      <c r="L90" s="116"/>
      <c r="M90" s="76"/>
      <c r="N90" s="89"/>
      <c r="O90" s="61"/>
      <c r="P90" s="62"/>
      <c r="Q90" s="63" t="str">
        <f t="shared" si="1"/>
        <v/>
      </c>
      <c r="R90" s="64" t="str">
        <f t="shared" si="2"/>
        <v/>
      </c>
      <c r="S90" s="65" t="str">
        <f t="shared" si="3"/>
        <v/>
      </c>
      <c r="T90" s="66" t="str">
        <f t="shared" si="4"/>
        <v/>
      </c>
      <c r="U90" s="67" t="str">
        <f t="shared" si="6"/>
        <v/>
      </c>
    </row>
    <row r="91" ht="18.75" customHeight="1">
      <c r="A91" s="94"/>
      <c r="B91" s="95"/>
      <c r="C91" s="29"/>
      <c r="D91" s="96"/>
      <c r="E91" s="97"/>
      <c r="F91" s="117"/>
      <c r="G91" s="99"/>
      <c r="H91" s="100"/>
      <c r="I91" s="101"/>
      <c r="J91" s="102"/>
      <c r="K91" s="103"/>
      <c r="L91" s="118"/>
      <c r="M91" s="81"/>
      <c r="N91" s="88"/>
      <c r="O91" s="61"/>
      <c r="P91" s="62"/>
      <c r="Q91" s="43" t="str">
        <f t="shared" si="1"/>
        <v/>
      </c>
      <c r="R91" s="44" t="str">
        <f t="shared" si="2"/>
        <v/>
      </c>
      <c r="S91" s="45" t="str">
        <f t="shared" si="3"/>
        <v/>
      </c>
      <c r="T91" s="46" t="str">
        <f t="shared" si="4"/>
        <v/>
      </c>
      <c r="U91" s="47" t="str">
        <f t="shared" si="6"/>
        <v/>
      </c>
    </row>
    <row r="92" ht="18.75" customHeight="1">
      <c r="A92" s="94"/>
      <c r="B92" s="113"/>
      <c r="C92" s="49"/>
      <c r="D92" s="105"/>
      <c r="E92" s="106"/>
      <c r="F92" s="115"/>
      <c r="G92" s="108"/>
      <c r="H92" s="109"/>
      <c r="I92" s="110"/>
      <c r="J92" s="111"/>
      <c r="K92" s="112"/>
      <c r="L92" s="116"/>
      <c r="M92" s="76"/>
      <c r="N92" s="89"/>
      <c r="O92" s="61"/>
      <c r="P92" s="62"/>
      <c r="Q92" s="63" t="str">
        <f t="shared" si="1"/>
        <v/>
      </c>
      <c r="R92" s="64" t="str">
        <f t="shared" si="2"/>
        <v/>
      </c>
      <c r="S92" s="65" t="str">
        <f t="shared" si="3"/>
        <v/>
      </c>
      <c r="T92" s="66" t="str">
        <f t="shared" si="4"/>
        <v/>
      </c>
      <c r="U92" s="67" t="str">
        <f t="shared" si="6"/>
        <v/>
      </c>
    </row>
    <row r="93" ht="18.75" customHeight="1">
      <c r="A93" s="94"/>
      <c r="B93" s="95"/>
      <c r="C93" s="29"/>
      <c r="D93" s="96"/>
      <c r="E93" s="97"/>
      <c r="F93" s="117"/>
      <c r="G93" s="99"/>
      <c r="H93" s="100"/>
      <c r="I93" s="101"/>
      <c r="J93" s="102"/>
      <c r="K93" s="103"/>
      <c r="L93" s="118"/>
      <c r="M93" s="81"/>
      <c r="N93" s="88"/>
      <c r="O93" s="61"/>
      <c r="P93" s="62"/>
      <c r="Q93" s="43" t="str">
        <f t="shared" si="1"/>
        <v/>
      </c>
      <c r="R93" s="44" t="str">
        <f t="shared" si="2"/>
        <v/>
      </c>
      <c r="S93" s="45" t="str">
        <f t="shared" si="3"/>
        <v/>
      </c>
      <c r="T93" s="46" t="str">
        <f t="shared" si="4"/>
        <v/>
      </c>
      <c r="U93" s="47" t="str">
        <f t="shared" si="6"/>
        <v/>
      </c>
    </row>
    <row r="94" ht="18.75" customHeight="1">
      <c r="A94" s="94"/>
      <c r="B94" s="113"/>
      <c r="C94" s="49"/>
      <c r="D94" s="105"/>
      <c r="E94" s="106"/>
      <c r="F94" s="115"/>
      <c r="G94" s="108"/>
      <c r="H94" s="109"/>
      <c r="I94" s="110"/>
      <c r="J94" s="111"/>
      <c r="K94" s="112"/>
      <c r="L94" s="116"/>
      <c r="M94" s="76"/>
      <c r="N94" s="89"/>
      <c r="O94" s="61"/>
      <c r="P94" s="62"/>
      <c r="Q94" s="63" t="str">
        <f t="shared" si="1"/>
        <v/>
      </c>
      <c r="R94" s="64" t="str">
        <f t="shared" si="2"/>
        <v/>
      </c>
      <c r="S94" s="65" t="str">
        <f t="shared" si="3"/>
        <v/>
      </c>
      <c r="T94" s="66" t="str">
        <f t="shared" si="4"/>
        <v/>
      </c>
      <c r="U94" s="67" t="str">
        <f t="shared" si="6"/>
        <v/>
      </c>
    </row>
    <row r="95" ht="18.75" customHeight="1">
      <c r="A95" s="94"/>
      <c r="B95" s="95"/>
      <c r="C95" s="29"/>
      <c r="D95" s="96"/>
      <c r="E95" s="97"/>
      <c r="F95" s="117"/>
      <c r="G95" s="99"/>
      <c r="H95" s="100"/>
      <c r="I95" s="101"/>
      <c r="J95" s="102"/>
      <c r="K95" s="103"/>
      <c r="L95" s="118"/>
      <c r="M95" s="81"/>
      <c r="N95" s="88"/>
      <c r="O95" s="61"/>
      <c r="P95" s="62"/>
      <c r="Q95" s="43" t="str">
        <f t="shared" si="1"/>
        <v/>
      </c>
      <c r="R95" s="44" t="str">
        <f t="shared" si="2"/>
        <v/>
      </c>
      <c r="S95" s="45" t="str">
        <f t="shared" si="3"/>
        <v/>
      </c>
      <c r="T95" s="46" t="str">
        <f t="shared" si="4"/>
        <v/>
      </c>
      <c r="U95" s="47" t="str">
        <f t="shared" si="6"/>
        <v/>
      </c>
    </row>
    <row r="96" ht="18.75" customHeight="1">
      <c r="A96" s="94"/>
      <c r="B96" s="113"/>
      <c r="C96" s="49"/>
      <c r="D96" s="105"/>
      <c r="E96" s="106"/>
      <c r="F96" s="115"/>
      <c r="G96" s="108"/>
      <c r="H96" s="109"/>
      <c r="I96" s="110"/>
      <c r="J96" s="111"/>
      <c r="K96" s="112"/>
      <c r="L96" s="116"/>
      <c r="M96" s="76"/>
      <c r="N96" s="89"/>
      <c r="O96" s="61"/>
      <c r="P96" s="62"/>
      <c r="Q96" s="63" t="str">
        <f t="shared" si="1"/>
        <v/>
      </c>
      <c r="R96" s="64" t="str">
        <f t="shared" si="2"/>
        <v/>
      </c>
      <c r="S96" s="65" t="str">
        <f t="shared" si="3"/>
        <v/>
      </c>
      <c r="T96" s="66" t="str">
        <f t="shared" si="4"/>
        <v/>
      </c>
      <c r="U96" s="67" t="str">
        <f t="shared" si="6"/>
        <v/>
      </c>
    </row>
    <row r="97" ht="18.75" customHeight="1">
      <c r="A97" s="94"/>
      <c r="B97" s="95"/>
      <c r="C97" s="29"/>
      <c r="D97" s="96"/>
      <c r="E97" s="97"/>
      <c r="F97" s="117"/>
      <c r="G97" s="99"/>
      <c r="H97" s="100"/>
      <c r="I97" s="101"/>
      <c r="J97" s="102"/>
      <c r="K97" s="103"/>
      <c r="L97" s="118"/>
      <c r="M97" s="81"/>
      <c r="N97" s="88"/>
      <c r="O97" s="61"/>
      <c r="P97" s="62"/>
      <c r="Q97" s="43" t="str">
        <f t="shared" si="1"/>
        <v/>
      </c>
      <c r="R97" s="44" t="str">
        <f t="shared" si="2"/>
        <v/>
      </c>
      <c r="S97" s="45" t="str">
        <f t="shared" si="3"/>
        <v/>
      </c>
      <c r="T97" s="46" t="str">
        <f t="shared" si="4"/>
        <v/>
      </c>
      <c r="U97" s="47" t="str">
        <f t="shared" si="6"/>
        <v/>
      </c>
    </row>
    <row r="98" ht="18.75" customHeight="1">
      <c r="A98" s="94"/>
      <c r="B98" s="113"/>
      <c r="C98" s="49"/>
      <c r="D98" s="105"/>
      <c r="E98" s="106"/>
      <c r="F98" s="115"/>
      <c r="G98" s="108"/>
      <c r="H98" s="109"/>
      <c r="I98" s="110"/>
      <c r="J98" s="111"/>
      <c r="K98" s="112"/>
      <c r="L98" s="116"/>
      <c r="M98" s="76"/>
      <c r="N98" s="89"/>
      <c r="O98" s="61"/>
      <c r="P98" s="62"/>
      <c r="Q98" s="63" t="str">
        <f t="shared" si="1"/>
        <v/>
      </c>
      <c r="R98" s="64" t="str">
        <f t="shared" si="2"/>
        <v/>
      </c>
      <c r="S98" s="65" t="str">
        <f t="shared" si="3"/>
        <v/>
      </c>
      <c r="T98" s="66" t="str">
        <f t="shared" si="4"/>
        <v/>
      </c>
      <c r="U98" s="67" t="str">
        <f t="shared" si="6"/>
        <v/>
      </c>
    </row>
    <row r="99" ht="18.75" customHeight="1">
      <c r="A99" s="94"/>
      <c r="B99" s="95"/>
      <c r="C99" s="29"/>
      <c r="D99" s="96"/>
      <c r="E99" s="97"/>
      <c r="F99" s="117"/>
      <c r="G99" s="99"/>
      <c r="H99" s="100"/>
      <c r="I99" s="101"/>
      <c r="J99" s="102"/>
      <c r="K99" s="103"/>
      <c r="L99" s="118"/>
      <c r="M99" s="81"/>
      <c r="N99" s="88"/>
      <c r="O99" s="61"/>
      <c r="P99" s="62"/>
      <c r="Q99" s="43" t="str">
        <f t="shared" si="1"/>
        <v/>
      </c>
      <c r="R99" s="44" t="str">
        <f t="shared" si="2"/>
        <v/>
      </c>
      <c r="S99" s="45" t="str">
        <f t="shared" si="3"/>
        <v/>
      </c>
      <c r="T99" s="46" t="str">
        <f t="shared" si="4"/>
        <v/>
      </c>
      <c r="U99" s="47" t="str">
        <f t="shared" si="6"/>
        <v/>
      </c>
    </row>
    <row r="100" ht="18.75" customHeight="1">
      <c r="A100" s="94"/>
      <c r="B100" s="113"/>
      <c r="C100" s="49"/>
      <c r="D100" s="105"/>
      <c r="E100" s="106"/>
      <c r="F100" s="115"/>
      <c r="G100" s="108"/>
      <c r="H100" s="109"/>
      <c r="I100" s="110"/>
      <c r="J100" s="111"/>
      <c r="K100" s="112"/>
      <c r="L100" s="116"/>
      <c r="M100" s="76"/>
      <c r="N100" s="89"/>
      <c r="O100" s="61"/>
      <c r="P100" s="62"/>
      <c r="Q100" s="63" t="str">
        <f t="shared" si="1"/>
        <v/>
      </c>
      <c r="R100" s="64" t="str">
        <f t="shared" si="2"/>
        <v/>
      </c>
      <c r="S100" s="65" t="str">
        <f t="shared" si="3"/>
        <v/>
      </c>
      <c r="T100" s="66" t="str">
        <f t="shared" si="4"/>
        <v/>
      </c>
      <c r="U100" s="67" t="str">
        <f t="shared" si="6"/>
        <v/>
      </c>
    </row>
    <row r="101" ht="18.75" customHeight="1">
      <c r="A101" s="94"/>
      <c r="B101" s="95"/>
      <c r="C101" s="29"/>
      <c r="D101" s="96"/>
      <c r="E101" s="97"/>
      <c r="F101" s="117"/>
      <c r="G101" s="99"/>
      <c r="H101" s="100"/>
      <c r="I101" s="101"/>
      <c r="J101" s="102"/>
      <c r="K101" s="103"/>
      <c r="L101" s="118"/>
      <c r="M101" s="81"/>
      <c r="N101" s="88"/>
      <c r="O101" s="61"/>
      <c r="P101" s="62"/>
      <c r="Q101" s="43" t="str">
        <f t="shared" si="1"/>
        <v/>
      </c>
      <c r="R101" s="44" t="str">
        <f t="shared" si="2"/>
        <v/>
      </c>
      <c r="S101" s="45" t="str">
        <f t="shared" si="3"/>
        <v/>
      </c>
      <c r="T101" s="46" t="str">
        <f t="shared" si="4"/>
        <v/>
      </c>
      <c r="U101" s="47" t="str">
        <f t="shared" si="6"/>
        <v/>
      </c>
    </row>
    <row r="102" ht="18.75" customHeight="1">
      <c r="A102" s="94"/>
      <c r="B102" s="113"/>
      <c r="C102" s="49"/>
      <c r="D102" s="105"/>
      <c r="E102" s="106"/>
      <c r="F102" s="115"/>
      <c r="G102" s="108"/>
      <c r="H102" s="109"/>
      <c r="I102" s="110"/>
      <c r="J102" s="111"/>
      <c r="K102" s="112"/>
      <c r="L102" s="116"/>
      <c r="M102" s="76"/>
      <c r="N102" s="89"/>
      <c r="O102" s="61"/>
      <c r="P102" s="62"/>
      <c r="Q102" s="63" t="str">
        <f t="shared" si="1"/>
        <v/>
      </c>
      <c r="R102" s="64" t="str">
        <f t="shared" si="2"/>
        <v/>
      </c>
      <c r="S102" s="65" t="str">
        <f t="shared" si="3"/>
        <v/>
      </c>
      <c r="T102" s="66" t="str">
        <f t="shared" si="4"/>
        <v/>
      </c>
      <c r="U102" s="67" t="str">
        <f t="shared" si="6"/>
        <v/>
      </c>
    </row>
    <row r="103" ht="18.75" customHeight="1">
      <c r="A103" s="94"/>
      <c r="B103" s="95"/>
      <c r="C103" s="29"/>
      <c r="D103" s="96"/>
      <c r="E103" s="97"/>
      <c r="F103" s="117"/>
      <c r="G103" s="99"/>
      <c r="H103" s="100"/>
      <c r="I103" s="101"/>
      <c r="J103" s="102"/>
      <c r="K103" s="103"/>
      <c r="L103" s="118"/>
      <c r="M103" s="81"/>
      <c r="N103" s="88"/>
      <c r="O103" s="61"/>
      <c r="P103" s="62"/>
      <c r="Q103" s="43" t="str">
        <f t="shared" si="1"/>
        <v/>
      </c>
      <c r="R103" s="44" t="str">
        <f t="shared" si="2"/>
        <v/>
      </c>
      <c r="S103" s="45" t="str">
        <f t="shared" si="3"/>
        <v/>
      </c>
      <c r="T103" s="46" t="str">
        <f t="shared" si="4"/>
        <v/>
      </c>
      <c r="U103" s="47" t="str">
        <f t="shared" si="6"/>
        <v/>
      </c>
    </row>
    <row r="104" ht="18.75" customHeight="1">
      <c r="A104" s="94"/>
      <c r="B104" s="113"/>
      <c r="C104" s="49"/>
      <c r="D104" s="105"/>
      <c r="E104" s="106"/>
      <c r="F104" s="115"/>
      <c r="G104" s="108"/>
      <c r="H104" s="109"/>
      <c r="I104" s="110"/>
      <c r="J104" s="111"/>
      <c r="K104" s="112"/>
      <c r="L104" s="116"/>
      <c r="M104" s="76"/>
      <c r="N104" s="89"/>
      <c r="O104" s="61"/>
      <c r="P104" s="62"/>
      <c r="Q104" s="63" t="str">
        <f t="shared" si="1"/>
        <v/>
      </c>
      <c r="R104" s="64" t="str">
        <f t="shared" si="2"/>
        <v/>
      </c>
      <c r="S104" s="65" t="str">
        <f t="shared" si="3"/>
        <v/>
      </c>
      <c r="T104" s="66" t="str">
        <f t="shared" si="4"/>
        <v/>
      </c>
      <c r="U104" s="67" t="str">
        <f t="shared" si="6"/>
        <v/>
      </c>
    </row>
    <row r="105" ht="18.75" customHeight="1">
      <c r="A105" s="94"/>
      <c r="B105" s="95"/>
      <c r="C105" s="29"/>
      <c r="D105" s="96"/>
      <c r="E105" s="97"/>
      <c r="F105" s="117"/>
      <c r="G105" s="99"/>
      <c r="H105" s="100"/>
      <c r="I105" s="101"/>
      <c r="J105" s="102"/>
      <c r="K105" s="103"/>
      <c r="L105" s="118"/>
      <c r="M105" s="81"/>
      <c r="N105" s="88"/>
      <c r="O105" s="61"/>
      <c r="P105" s="62"/>
      <c r="Q105" s="43" t="str">
        <f t="shared" si="1"/>
        <v/>
      </c>
      <c r="R105" s="44" t="str">
        <f t="shared" si="2"/>
        <v/>
      </c>
      <c r="S105" s="45" t="str">
        <f t="shared" si="3"/>
        <v/>
      </c>
      <c r="T105" s="46" t="str">
        <f t="shared" si="4"/>
        <v/>
      </c>
      <c r="U105" s="47" t="str">
        <f t="shared" si="6"/>
        <v/>
      </c>
    </row>
    <row r="106" ht="18.75" customHeight="1">
      <c r="A106" s="94"/>
      <c r="B106" s="113"/>
      <c r="C106" s="49"/>
      <c r="D106" s="105"/>
      <c r="E106" s="106"/>
      <c r="F106" s="115"/>
      <c r="G106" s="108"/>
      <c r="H106" s="109"/>
      <c r="I106" s="110"/>
      <c r="J106" s="111"/>
      <c r="K106" s="112"/>
      <c r="L106" s="116"/>
      <c r="M106" s="76"/>
      <c r="N106" s="89"/>
      <c r="O106" s="61"/>
      <c r="P106" s="62"/>
      <c r="Q106" s="63" t="str">
        <f t="shared" si="1"/>
        <v/>
      </c>
      <c r="R106" s="64" t="str">
        <f t="shared" si="2"/>
        <v/>
      </c>
      <c r="S106" s="65" t="str">
        <f t="shared" si="3"/>
        <v/>
      </c>
      <c r="T106" s="66" t="str">
        <f t="shared" si="4"/>
        <v/>
      </c>
      <c r="U106" s="67" t="str">
        <f t="shared" si="6"/>
        <v/>
      </c>
    </row>
    <row r="107" ht="18.75" customHeight="1">
      <c r="A107" s="94"/>
      <c r="B107" s="95"/>
      <c r="C107" s="29"/>
      <c r="D107" s="96"/>
      <c r="E107" s="97"/>
      <c r="F107" s="117"/>
      <c r="G107" s="99"/>
      <c r="H107" s="100"/>
      <c r="I107" s="101"/>
      <c r="J107" s="102"/>
      <c r="K107" s="103"/>
      <c r="L107" s="118"/>
      <c r="M107" s="81"/>
      <c r="N107" s="88"/>
      <c r="O107" s="61"/>
      <c r="P107" s="62"/>
      <c r="Q107" s="43" t="str">
        <f t="shared" si="1"/>
        <v/>
      </c>
      <c r="R107" s="44" t="str">
        <f t="shared" si="2"/>
        <v/>
      </c>
      <c r="S107" s="45" t="str">
        <f t="shared" si="3"/>
        <v/>
      </c>
      <c r="T107" s="46" t="str">
        <f t="shared" si="4"/>
        <v/>
      </c>
      <c r="U107" s="47" t="str">
        <f t="shared" si="6"/>
        <v/>
      </c>
    </row>
    <row r="108" ht="18.75" customHeight="1">
      <c r="A108" s="94"/>
      <c r="B108" s="113"/>
      <c r="C108" s="49"/>
      <c r="D108" s="105"/>
      <c r="E108" s="106"/>
      <c r="F108" s="115"/>
      <c r="G108" s="108"/>
      <c r="H108" s="109"/>
      <c r="I108" s="110"/>
      <c r="J108" s="111"/>
      <c r="K108" s="112"/>
      <c r="L108" s="116"/>
      <c r="M108" s="76"/>
      <c r="N108" s="89"/>
      <c r="O108" s="61"/>
      <c r="P108" s="62"/>
      <c r="Q108" s="63" t="str">
        <f t="shared" si="1"/>
        <v/>
      </c>
      <c r="R108" s="64" t="str">
        <f t="shared" si="2"/>
        <v/>
      </c>
      <c r="S108" s="65" t="str">
        <f t="shared" si="3"/>
        <v/>
      </c>
      <c r="T108" s="66" t="str">
        <f t="shared" si="4"/>
        <v/>
      </c>
      <c r="U108" s="67" t="str">
        <f t="shared" si="6"/>
        <v/>
      </c>
    </row>
    <row r="109" ht="18.75" customHeight="1">
      <c r="A109" s="94"/>
      <c r="B109" s="95"/>
      <c r="C109" s="29"/>
      <c r="D109" s="96"/>
      <c r="E109" s="97"/>
      <c r="F109" s="117"/>
      <c r="G109" s="99"/>
      <c r="H109" s="100"/>
      <c r="I109" s="101"/>
      <c r="J109" s="102"/>
      <c r="K109" s="103"/>
      <c r="L109" s="118"/>
      <c r="M109" s="81"/>
      <c r="N109" s="88"/>
      <c r="O109" s="61"/>
      <c r="P109" s="62"/>
      <c r="Q109" s="43" t="str">
        <f t="shared" si="1"/>
        <v/>
      </c>
      <c r="R109" s="44" t="str">
        <f t="shared" si="2"/>
        <v/>
      </c>
      <c r="S109" s="45" t="str">
        <f t="shared" si="3"/>
        <v/>
      </c>
      <c r="T109" s="46" t="str">
        <f t="shared" si="4"/>
        <v/>
      </c>
      <c r="U109" s="47" t="str">
        <f t="shared" si="6"/>
        <v/>
      </c>
    </row>
    <row r="110" ht="18.75" customHeight="1">
      <c r="A110" s="94"/>
      <c r="B110" s="113"/>
      <c r="C110" s="49"/>
      <c r="D110" s="105"/>
      <c r="E110" s="106"/>
      <c r="F110" s="115"/>
      <c r="G110" s="108"/>
      <c r="H110" s="109"/>
      <c r="I110" s="110"/>
      <c r="J110" s="111"/>
      <c r="K110" s="112"/>
      <c r="L110" s="116"/>
      <c r="M110" s="76"/>
      <c r="N110" s="89"/>
      <c r="O110" s="61"/>
      <c r="P110" s="62"/>
      <c r="Q110" s="63" t="str">
        <f t="shared" si="1"/>
        <v/>
      </c>
      <c r="R110" s="64" t="str">
        <f t="shared" si="2"/>
        <v/>
      </c>
      <c r="S110" s="65" t="str">
        <f t="shared" si="3"/>
        <v/>
      </c>
      <c r="T110" s="66" t="str">
        <f t="shared" si="4"/>
        <v/>
      </c>
      <c r="U110" s="67" t="str">
        <f t="shared" si="6"/>
        <v/>
      </c>
    </row>
    <row r="111" ht="18.75" customHeight="1">
      <c r="A111" s="94"/>
      <c r="B111" s="95"/>
      <c r="C111" s="29"/>
      <c r="D111" s="96"/>
      <c r="E111" s="97"/>
      <c r="F111" s="117"/>
      <c r="G111" s="99"/>
      <c r="H111" s="100"/>
      <c r="I111" s="101"/>
      <c r="J111" s="102"/>
      <c r="K111" s="103"/>
      <c r="L111" s="118"/>
      <c r="M111" s="81"/>
      <c r="N111" s="88"/>
      <c r="O111" s="61"/>
      <c r="P111" s="62"/>
      <c r="Q111" s="43" t="str">
        <f t="shared" si="1"/>
        <v/>
      </c>
      <c r="R111" s="44" t="str">
        <f t="shared" si="2"/>
        <v/>
      </c>
      <c r="S111" s="45" t="str">
        <f t="shared" si="3"/>
        <v/>
      </c>
      <c r="T111" s="46" t="str">
        <f t="shared" si="4"/>
        <v/>
      </c>
      <c r="U111" s="47" t="str">
        <f t="shared" si="6"/>
        <v/>
      </c>
    </row>
    <row r="112" ht="18.75" customHeight="1">
      <c r="A112" s="94"/>
      <c r="B112" s="113"/>
      <c r="C112" s="49"/>
      <c r="D112" s="105"/>
      <c r="E112" s="106"/>
      <c r="F112" s="115"/>
      <c r="G112" s="108"/>
      <c r="H112" s="109"/>
      <c r="I112" s="110"/>
      <c r="J112" s="111"/>
      <c r="K112" s="112"/>
      <c r="L112" s="116"/>
      <c r="M112" s="76"/>
      <c r="N112" s="89"/>
      <c r="O112" s="61"/>
      <c r="P112" s="62"/>
      <c r="Q112" s="63" t="str">
        <f t="shared" si="1"/>
        <v/>
      </c>
      <c r="R112" s="64" t="str">
        <f t="shared" si="2"/>
        <v/>
      </c>
      <c r="S112" s="65" t="str">
        <f t="shared" si="3"/>
        <v/>
      </c>
      <c r="T112" s="66" t="str">
        <f t="shared" si="4"/>
        <v/>
      </c>
      <c r="U112" s="67" t="str">
        <f t="shared" si="6"/>
        <v/>
      </c>
    </row>
    <row r="113" ht="18.75" customHeight="1">
      <c r="A113" s="94"/>
      <c r="B113" s="95"/>
      <c r="C113" s="29"/>
      <c r="D113" s="96"/>
      <c r="E113" s="97"/>
      <c r="F113" s="117"/>
      <c r="G113" s="99"/>
      <c r="H113" s="100"/>
      <c r="I113" s="101"/>
      <c r="J113" s="102"/>
      <c r="K113" s="103"/>
      <c r="L113" s="118"/>
      <c r="M113" s="81"/>
      <c r="N113" s="88"/>
      <c r="O113" s="61"/>
      <c r="P113" s="62"/>
      <c r="Q113" s="43" t="str">
        <f t="shared" si="1"/>
        <v/>
      </c>
      <c r="R113" s="44" t="str">
        <f t="shared" si="2"/>
        <v/>
      </c>
      <c r="S113" s="45" t="str">
        <f t="shared" si="3"/>
        <v/>
      </c>
      <c r="T113" s="46" t="str">
        <f t="shared" si="4"/>
        <v/>
      </c>
      <c r="U113" s="47" t="str">
        <f t="shared" si="6"/>
        <v/>
      </c>
    </row>
    <row r="114" ht="18.75" customHeight="1">
      <c r="A114" s="94"/>
      <c r="B114" s="113"/>
      <c r="C114" s="49"/>
      <c r="D114" s="105"/>
      <c r="E114" s="106"/>
      <c r="F114" s="115"/>
      <c r="G114" s="108"/>
      <c r="H114" s="109"/>
      <c r="I114" s="110"/>
      <c r="J114" s="111"/>
      <c r="K114" s="112"/>
      <c r="L114" s="116"/>
      <c r="M114" s="76"/>
      <c r="N114" s="89"/>
      <c r="O114" s="61"/>
      <c r="P114" s="62"/>
      <c r="Q114" s="63" t="str">
        <f t="shared" si="1"/>
        <v/>
      </c>
      <c r="R114" s="64" t="str">
        <f t="shared" si="2"/>
        <v/>
      </c>
      <c r="S114" s="65" t="str">
        <f t="shared" si="3"/>
        <v/>
      </c>
      <c r="T114" s="66" t="str">
        <f t="shared" si="4"/>
        <v/>
      </c>
      <c r="U114" s="67" t="str">
        <f t="shared" si="6"/>
        <v/>
      </c>
    </row>
    <row r="115" ht="18.75" customHeight="1">
      <c r="A115" s="94"/>
      <c r="B115" s="95"/>
      <c r="C115" s="29"/>
      <c r="D115" s="96"/>
      <c r="E115" s="97"/>
      <c r="F115" s="117"/>
      <c r="G115" s="99"/>
      <c r="H115" s="100"/>
      <c r="I115" s="101"/>
      <c r="J115" s="102"/>
      <c r="K115" s="103"/>
      <c r="L115" s="118"/>
      <c r="M115" s="81"/>
      <c r="N115" s="88"/>
      <c r="O115" s="61"/>
      <c r="P115" s="62"/>
      <c r="Q115" s="43" t="str">
        <f t="shared" si="1"/>
        <v/>
      </c>
      <c r="R115" s="44" t="str">
        <f t="shared" si="2"/>
        <v/>
      </c>
      <c r="S115" s="45" t="str">
        <f t="shared" si="3"/>
        <v/>
      </c>
      <c r="T115" s="46" t="str">
        <f t="shared" si="4"/>
        <v/>
      </c>
      <c r="U115" s="47" t="str">
        <f t="shared" si="6"/>
        <v/>
      </c>
    </row>
    <row r="116" ht="18.75" customHeight="1">
      <c r="A116" s="94"/>
      <c r="B116" s="113"/>
      <c r="C116" s="49"/>
      <c r="D116" s="105"/>
      <c r="E116" s="106"/>
      <c r="F116" s="115"/>
      <c r="G116" s="108"/>
      <c r="H116" s="109"/>
      <c r="I116" s="110"/>
      <c r="J116" s="111"/>
      <c r="K116" s="112"/>
      <c r="L116" s="116"/>
      <c r="M116" s="76"/>
      <c r="N116" s="89"/>
      <c r="O116" s="61"/>
      <c r="P116" s="62"/>
      <c r="Q116" s="63" t="str">
        <f t="shared" si="1"/>
        <v/>
      </c>
      <c r="R116" s="64" t="str">
        <f t="shared" si="2"/>
        <v/>
      </c>
      <c r="S116" s="65" t="str">
        <f t="shared" si="3"/>
        <v/>
      </c>
      <c r="T116" s="66" t="str">
        <f t="shared" si="4"/>
        <v/>
      </c>
      <c r="U116" s="67" t="str">
        <f t="shared" si="6"/>
        <v/>
      </c>
    </row>
    <row r="117" ht="18.75" customHeight="1">
      <c r="A117" s="94"/>
      <c r="B117" s="95"/>
      <c r="C117" s="29"/>
      <c r="D117" s="96"/>
      <c r="E117" s="97"/>
      <c r="F117" s="117"/>
      <c r="G117" s="99"/>
      <c r="H117" s="100"/>
      <c r="I117" s="101"/>
      <c r="J117" s="102"/>
      <c r="K117" s="103"/>
      <c r="L117" s="118"/>
      <c r="M117" s="81"/>
      <c r="N117" s="88"/>
      <c r="O117" s="61"/>
      <c r="P117" s="62"/>
      <c r="Q117" s="43" t="str">
        <f t="shared" si="1"/>
        <v/>
      </c>
      <c r="R117" s="44" t="str">
        <f t="shared" si="2"/>
        <v/>
      </c>
      <c r="S117" s="45" t="str">
        <f t="shared" si="3"/>
        <v/>
      </c>
      <c r="T117" s="46" t="str">
        <f t="shared" si="4"/>
        <v/>
      </c>
      <c r="U117" s="47" t="str">
        <f t="shared" si="6"/>
        <v/>
      </c>
    </row>
    <row r="118" ht="18.75" customHeight="1">
      <c r="A118" s="94"/>
      <c r="B118" s="113"/>
      <c r="C118" s="49"/>
      <c r="D118" s="105"/>
      <c r="E118" s="106"/>
      <c r="F118" s="115"/>
      <c r="G118" s="108"/>
      <c r="H118" s="109"/>
      <c r="I118" s="110"/>
      <c r="J118" s="111"/>
      <c r="K118" s="112"/>
      <c r="L118" s="116"/>
      <c r="M118" s="76"/>
      <c r="N118" s="89"/>
      <c r="O118" s="61"/>
      <c r="P118" s="62"/>
      <c r="Q118" s="63" t="str">
        <f t="shared" si="1"/>
        <v/>
      </c>
      <c r="R118" s="64" t="str">
        <f t="shared" si="2"/>
        <v/>
      </c>
      <c r="S118" s="65" t="str">
        <f t="shared" si="3"/>
        <v/>
      </c>
      <c r="T118" s="66" t="str">
        <f t="shared" si="4"/>
        <v/>
      </c>
      <c r="U118" s="67" t="str">
        <f t="shared" si="6"/>
        <v/>
      </c>
    </row>
    <row r="119" ht="18.75" customHeight="1">
      <c r="A119" s="94"/>
      <c r="B119" s="95"/>
      <c r="C119" s="29"/>
      <c r="D119" s="96"/>
      <c r="E119" s="97"/>
      <c r="F119" s="117"/>
      <c r="G119" s="99"/>
      <c r="H119" s="100"/>
      <c r="I119" s="101"/>
      <c r="J119" s="102"/>
      <c r="K119" s="103"/>
      <c r="L119" s="118"/>
      <c r="M119" s="81"/>
      <c r="N119" s="88"/>
      <c r="O119" s="61"/>
      <c r="P119" s="62"/>
      <c r="Q119" s="43" t="str">
        <f t="shared" si="1"/>
        <v/>
      </c>
      <c r="R119" s="44" t="str">
        <f t="shared" si="2"/>
        <v/>
      </c>
      <c r="S119" s="45" t="str">
        <f t="shared" si="3"/>
        <v/>
      </c>
      <c r="T119" s="46" t="str">
        <f t="shared" si="4"/>
        <v/>
      </c>
      <c r="U119" s="47" t="str">
        <f t="shared" si="6"/>
        <v/>
      </c>
    </row>
    <row r="120" ht="18.75" customHeight="1">
      <c r="A120" s="94"/>
      <c r="B120" s="113"/>
      <c r="C120" s="49"/>
      <c r="D120" s="105"/>
      <c r="E120" s="106"/>
      <c r="F120" s="115"/>
      <c r="G120" s="108"/>
      <c r="H120" s="109"/>
      <c r="I120" s="110"/>
      <c r="J120" s="111"/>
      <c r="K120" s="112"/>
      <c r="L120" s="116"/>
      <c r="M120" s="76"/>
      <c r="N120" s="89"/>
      <c r="O120" s="61"/>
      <c r="P120" s="62"/>
      <c r="Q120" s="63" t="str">
        <f t="shared" si="1"/>
        <v/>
      </c>
      <c r="R120" s="64" t="str">
        <f t="shared" si="2"/>
        <v/>
      </c>
      <c r="S120" s="65" t="str">
        <f t="shared" si="3"/>
        <v/>
      </c>
      <c r="T120" s="66" t="str">
        <f t="shared" si="4"/>
        <v/>
      </c>
      <c r="U120" s="67" t="str">
        <f t="shared" si="6"/>
        <v/>
      </c>
    </row>
    <row r="121" ht="18.75" customHeight="1">
      <c r="A121" s="94"/>
      <c r="B121" s="95"/>
      <c r="C121" s="29"/>
      <c r="D121" s="96"/>
      <c r="E121" s="97"/>
      <c r="F121" s="117"/>
      <c r="G121" s="99"/>
      <c r="H121" s="100"/>
      <c r="I121" s="101"/>
      <c r="J121" s="102"/>
      <c r="K121" s="103"/>
      <c r="L121" s="118"/>
      <c r="M121" s="81"/>
      <c r="N121" s="88"/>
      <c r="O121" s="61"/>
      <c r="P121" s="62"/>
      <c r="Q121" s="43" t="str">
        <f t="shared" si="1"/>
        <v/>
      </c>
      <c r="R121" s="44" t="str">
        <f t="shared" si="2"/>
        <v/>
      </c>
      <c r="S121" s="45" t="str">
        <f t="shared" si="3"/>
        <v/>
      </c>
      <c r="T121" s="46" t="str">
        <f t="shared" si="4"/>
        <v/>
      </c>
      <c r="U121" s="47" t="str">
        <f t="shared" si="6"/>
        <v/>
      </c>
    </row>
    <row r="122" ht="18.75" customHeight="1">
      <c r="A122" s="94"/>
      <c r="B122" s="113"/>
      <c r="C122" s="49"/>
      <c r="D122" s="105"/>
      <c r="E122" s="106"/>
      <c r="F122" s="115"/>
      <c r="G122" s="108"/>
      <c r="H122" s="109"/>
      <c r="I122" s="110"/>
      <c r="J122" s="111"/>
      <c r="K122" s="112"/>
      <c r="L122" s="116"/>
      <c r="M122" s="76"/>
      <c r="N122" s="89"/>
      <c r="O122" s="61"/>
      <c r="P122" s="62"/>
      <c r="Q122" s="63" t="str">
        <f t="shared" si="1"/>
        <v/>
      </c>
      <c r="R122" s="64" t="str">
        <f t="shared" si="2"/>
        <v/>
      </c>
      <c r="S122" s="65" t="str">
        <f t="shared" si="3"/>
        <v/>
      </c>
      <c r="T122" s="66" t="str">
        <f t="shared" si="4"/>
        <v/>
      </c>
      <c r="U122" s="67" t="str">
        <f t="shared" si="6"/>
        <v/>
      </c>
    </row>
    <row r="123" ht="18.75" customHeight="1">
      <c r="A123" s="94"/>
      <c r="B123" s="95"/>
      <c r="C123" s="29"/>
      <c r="D123" s="96"/>
      <c r="E123" s="97"/>
      <c r="F123" s="117"/>
      <c r="G123" s="99"/>
      <c r="H123" s="100"/>
      <c r="I123" s="101"/>
      <c r="J123" s="102"/>
      <c r="K123" s="103"/>
      <c r="L123" s="118"/>
      <c r="M123" s="81"/>
      <c r="N123" s="88"/>
      <c r="O123" s="61"/>
      <c r="P123" s="62"/>
      <c r="Q123" s="43" t="str">
        <f t="shared" si="1"/>
        <v/>
      </c>
      <c r="R123" s="44" t="str">
        <f t="shared" si="2"/>
        <v/>
      </c>
      <c r="S123" s="45" t="str">
        <f t="shared" si="3"/>
        <v/>
      </c>
      <c r="T123" s="46" t="str">
        <f t="shared" si="4"/>
        <v/>
      </c>
      <c r="U123" s="47" t="str">
        <f t="shared" si="6"/>
        <v/>
      </c>
    </row>
    <row r="124" ht="18.75" customHeight="1">
      <c r="A124" s="94"/>
      <c r="B124" s="113"/>
      <c r="C124" s="49"/>
      <c r="D124" s="105"/>
      <c r="E124" s="106"/>
      <c r="F124" s="115"/>
      <c r="G124" s="108"/>
      <c r="H124" s="109"/>
      <c r="I124" s="110"/>
      <c r="J124" s="111"/>
      <c r="K124" s="112"/>
      <c r="L124" s="116"/>
      <c r="M124" s="76"/>
      <c r="N124" s="89"/>
      <c r="O124" s="61"/>
      <c r="P124" s="62"/>
      <c r="Q124" s="63" t="str">
        <f t="shared" si="1"/>
        <v/>
      </c>
      <c r="R124" s="64" t="str">
        <f t="shared" si="2"/>
        <v/>
      </c>
      <c r="S124" s="65" t="str">
        <f t="shared" si="3"/>
        <v/>
      </c>
      <c r="T124" s="66" t="str">
        <f t="shared" si="4"/>
        <v/>
      </c>
      <c r="U124" s="67" t="str">
        <f t="shared" si="6"/>
        <v/>
      </c>
    </row>
    <row r="125" ht="18.75" customHeight="1">
      <c r="A125" s="94"/>
      <c r="B125" s="95"/>
      <c r="C125" s="29"/>
      <c r="D125" s="96"/>
      <c r="E125" s="97"/>
      <c r="F125" s="117"/>
      <c r="G125" s="99"/>
      <c r="H125" s="100"/>
      <c r="I125" s="101"/>
      <c r="J125" s="102"/>
      <c r="K125" s="103"/>
      <c r="L125" s="118"/>
      <c r="M125" s="81"/>
      <c r="N125" s="88"/>
      <c r="O125" s="61"/>
      <c r="P125" s="62"/>
      <c r="Q125" s="43" t="str">
        <f t="shared" si="1"/>
        <v/>
      </c>
      <c r="R125" s="44" t="str">
        <f t="shared" si="2"/>
        <v/>
      </c>
      <c r="S125" s="45" t="str">
        <f t="shared" si="3"/>
        <v/>
      </c>
      <c r="T125" s="46" t="str">
        <f t="shared" si="4"/>
        <v/>
      </c>
      <c r="U125" s="47" t="str">
        <f t="shared" si="6"/>
        <v/>
      </c>
    </row>
    <row r="126" ht="18.75" customHeight="1">
      <c r="A126" s="94"/>
      <c r="B126" s="113"/>
      <c r="C126" s="49"/>
      <c r="D126" s="105"/>
      <c r="E126" s="106"/>
      <c r="F126" s="115"/>
      <c r="G126" s="108"/>
      <c r="H126" s="109"/>
      <c r="I126" s="110"/>
      <c r="J126" s="111"/>
      <c r="K126" s="112"/>
      <c r="L126" s="116"/>
      <c r="M126" s="76"/>
      <c r="N126" s="89"/>
      <c r="O126" s="61"/>
      <c r="P126" s="62"/>
      <c r="Q126" s="63" t="str">
        <f t="shared" si="1"/>
        <v/>
      </c>
      <c r="R126" s="64" t="str">
        <f t="shared" si="2"/>
        <v/>
      </c>
      <c r="S126" s="65" t="str">
        <f t="shared" si="3"/>
        <v/>
      </c>
      <c r="T126" s="66" t="str">
        <f t="shared" si="4"/>
        <v/>
      </c>
      <c r="U126" s="67" t="str">
        <f t="shared" si="6"/>
        <v/>
      </c>
    </row>
    <row r="127" ht="18.75" customHeight="1">
      <c r="A127" s="94"/>
      <c r="B127" s="95"/>
      <c r="C127" s="29"/>
      <c r="D127" s="96"/>
      <c r="E127" s="97"/>
      <c r="F127" s="117"/>
      <c r="G127" s="99"/>
      <c r="H127" s="100"/>
      <c r="I127" s="101"/>
      <c r="J127" s="102"/>
      <c r="K127" s="103"/>
      <c r="L127" s="118"/>
      <c r="M127" s="81"/>
      <c r="N127" s="88"/>
      <c r="O127" s="61"/>
      <c r="P127" s="62"/>
      <c r="Q127" s="43" t="str">
        <f t="shared" si="1"/>
        <v/>
      </c>
      <c r="R127" s="44" t="str">
        <f t="shared" si="2"/>
        <v/>
      </c>
      <c r="S127" s="45" t="str">
        <f t="shared" si="3"/>
        <v/>
      </c>
      <c r="T127" s="46" t="str">
        <f t="shared" si="4"/>
        <v/>
      </c>
      <c r="U127" s="47" t="str">
        <f t="shared" si="6"/>
        <v/>
      </c>
    </row>
    <row r="128" ht="18.75" customHeight="1">
      <c r="A128" s="94"/>
      <c r="B128" s="113"/>
      <c r="C128" s="49"/>
      <c r="D128" s="105"/>
      <c r="E128" s="106"/>
      <c r="F128" s="115"/>
      <c r="G128" s="108"/>
      <c r="H128" s="109"/>
      <c r="I128" s="110"/>
      <c r="J128" s="111"/>
      <c r="K128" s="112"/>
      <c r="L128" s="116"/>
      <c r="M128" s="76"/>
      <c r="N128" s="89"/>
      <c r="O128" s="61"/>
      <c r="P128" s="62"/>
      <c r="Q128" s="63" t="str">
        <f t="shared" si="1"/>
        <v/>
      </c>
      <c r="R128" s="64" t="str">
        <f t="shared" si="2"/>
        <v/>
      </c>
      <c r="S128" s="65" t="str">
        <f t="shared" si="3"/>
        <v/>
      </c>
      <c r="T128" s="66" t="str">
        <f t="shared" si="4"/>
        <v/>
      </c>
      <c r="U128" s="67" t="str">
        <f t="shared" si="6"/>
        <v/>
      </c>
    </row>
    <row r="129" ht="18.75" customHeight="1">
      <c r="A129" s="94"/>
      <c r="B129" s="95"/>
      <c r="C129" s="29"/>
      <c r="D129" s="96"/>
      <c r="E129" s="97"/>
      <c r="F129" s="117"/>
      <c r="G129" s="99"/>
      <c r="H129" s="100"/>
      <c r="I129" s="101"/>
      <c r="J129" s="102"/>
      <c r="K129" s="103"/>
      <c r="L129" s="118"/>
      <c r="M129" s="81"/>
      <c r="N129" s="88"/>
      <c r="O129" s="61"/>
      <c r="P129" s="62"/>
      <c r="Q129" s="43" t="str">
        <f t="shared" si="1"/>
        <v/>
      </c>
      <c r="R129" s="44" t="str">
        <f t="shared" si="2"/>
        <v/>
      </c>
      <c r="S129" s="45" t="str">
        <f t="shared" si="3"/>
        <v/>
      </c>
      <c r="T129" s="46" t="str">
        <f t="shared" si="4"/>
        <v/>
      </c>
      <c r="U129" s="47" t="str">
        <f t="shared" si="6"/>
        <v/>
      </c>
    </row>
    <row r="130" ht="18.75" customHeight="1">
      <c r="A130" s="94"/>
      <c r="B130" s="113"/>
      <c r="C130" s="49"/>
      <c r="D130" s="105"/>
      <c r="E130" s="106"/>
      <c r="F130" s="115"/>
      <c r="G130" s="108"/>
      <c r="H130" s="109"/>
      <c r="I130" s="110"/>
      <c r="J130" s="111"/>
      <c r="K130" s="112"/>
      <c r="L130" s="116"/>
      <c r="M130" s="76"/>
      <c r="N130" s="89"/>
      <c r="O130" s="61"/>
      <c r="P130" s="62"/>
      <c r="Q130" s="63" t="str">
        <f t="shared" si="1"/>
        <v/>
      </c>
      <c r="R130" s="64" t="str">
        <f t="shared" si="2"/>
        <v/>
      </c>
      <c r="S130" s="65" t="str">
        <f t="shared" si="3"/>
        <v/>
      </c>
      <c r="T130" s="66" t="str">
        <f t="shared" si="4"/>
        <v/>
      </c>
      <c r="U130" s="67" t="str">
        <f t="shared" si="6"/>
        <v/>
      </c>
    </row>
    <row r="131" ht="18.75" customHeight="1">
      <c r="A131" s="94"/>
      <c r="B131" s="95"/>
      <c r="C131" s="29"/>
      <c r="D131" s="96"/>
      <c r="E131" s="97"/>
      <c r="F131" s="117"/>
      <c r="G131" s="99"/>
      <c r="H131" s="100"/>
      <c r="I131" s="101"/>
      <c r="J131" s="102"/>
      <c r="K131" s="103"/>
      <c r="L131" s="118"/>
      <c r="M131" s="81"/>
      <c r="N131" s="88"/>
      <c r="O131" s="61"/>
      <c r="P131" s="62"/>
      <c r="Q131" s="43" t="str">
        <f t="shared" si="1"/>
        <v/>
      </c>
      <c r="R131" s="44" t="str">
        <f t="shared" si="2"/>
        <v/>
      </c>
      <c r="S131" s="45" t="str">
        <f t="shared" si="3"/>
        <v/>
      </c>
      <c r="T131" s="46" t="str">
        <f t="shared" si="4"/>
        <v/>
      </c>
      <c r="U131" s="47" t="str">
        <f t="shared" si="6"/>
        <v/>
      </c>
    </row>
    <row r="132" ht="18.75" customHeight="1">
      <c r="A132" s="94"/>
      <c r="B132" s="113"/>
      <c r="C132" s="49"/>
      <c r="D132" s="105"/>
      <c r="E132" s="106"/>
      <c r="F132" s="115"/>
      <c r="G132" s="108"/>
      <c r="H132" s="109"/>
      <c r="I132" s="110"/>
      <c r="J132" s="111"/>
      <c r="K132" s="112"/>
      <c r="L132" s="116"/>
      <c r="M132" s="76"/>
      <c r="N132" s="89"/>
      <c r="O132" s="61"/>
      <c r="P132" s="62"/>
      <c r="Q132" s="63" t="str">
        <f t="shared" si="1"/>
        <v/>
      </c>
      <c r="R132" s="64" t="str">
        <f t="shared" si="2"/>
        <v/>
      </c>
      <c r="S132" s="65" t="str">
        <f t="shared" si="3"/>
        <v/>
      </c>
      <c r="T132" s="66" t="str">
        <f t="shared" si="4"/>
        <v/>
      </c>
      <c r="U132" s="67" t="str">
        <f t="shared" si="6"/>
        <v/>
      </c>
    </row>
    <row r="133" ht="18.75" customHeight="1">
      <c r="A133" s="94"/>
      <c r="B133" s="95"/>
      <c r="C133" s="29"/>
      <c r="D133" s="96"/>
      <c r="E133" s="97"/>
      <c r="F133" s="117"/>
      <c r="G133" s="99"/>
      <c r="H133" s="100"/>
      <c r="I133" s="101"/>
      <c r="J133" s="102"/>
      <c r="K133" s="103"/>
      <c r="L133" s="118"/>
      <c r="M133" s="81"/>
      <c r="N133" s="88"/>
      <c r="O133" s="61"/>
      <c r="P133" s="62"/>
      <c r="Q133" s="43" t="str">
        <f t="shared" si="1"/>
        <v/>
      </c>
      <c r="R133" s="44" t="str">
        <f t="shared" si="2"/>
        <v/>
      </c>
      <c r="S133" s="45" t="str">
        <f t="shared" si="3"/>
        <v/>
      </c>
      <c r="T133" s="46" t="str">
        <f t="shared" si="4"/>
        <v/>
      </c>
      <c r="U133" s="47" t="str">
        <f t="shared" si="6"/>
        <v/>
      </c>
    </row>
    <row r="134" ht="18.75" customHeight="1">
      <c r="A134" s="94"/>
      <c r="B134" s="113"/>
      <c r="C134" s="49"/>
      <c r="D134" s="105"/>
      <c r="E134" s="106"/>
      <c r="F134" s="115"/>
      <c r="G134" s="108"/>
      <c r="H134" s="109"/>
      <c r="I134" s="110"/>
      <c r="J134" s="111"/>
      <c r="K134" s="112"/>
      <c r="L134" s="116"/>
      <c r="M134" s="76"/>
      <c r="N134" s="89"/>
      <c r="O134" s="61"/>
      <c r="P134" s="62"/>
      <c r="Q134" s="63" t="str">
        <f t="shared" si="1"/>
        <v/>
      </c>
      <c r="R134" s="64" t="str">
        <f t="shared" si="2"/>
        <v/>
      </c>
      <c r="S134" s="65" t="str">
        <f t="shared" si="3"/>
        <v/>
      </c>
      <c r="T134" s="66" t="str">
        <f t="shared" si="4"/>
        <v/>
      </c>
      <c r="U134" s="67" t="str">
        <f t="shared" si="6"/>
        <v/>
      </c>
    </row>
    <row r="135" ht="18.75" customHeight="1">
      <c r="A135" s="94"/>
      <c r="B135" s="95"/>
      <c r="C135" s="29"/>
      <c r="D135" s="96"/>
      <c r="E135" s="97"/>
      <c r="F135" s="117"/>
      <c r="G135" s="99"/>
      <c r="H135" s="100"/>
      <c r="I135" s="101"/>
      <c r="J135" s="102"/>
      <c r="K135" s="103"/>
      <c r="L135" s="118"/>
      <c r="M135" s="81"/>
      <c r="N135" s="88"/>
      <c r="O135" s="61"/>
      <c r="P135" s="62"/>
      <c r="Q135" s="43" t="str">
        <f t="shared" si="1"/>
        <v/>
      </c>
      <c r="R135" s="44" t="str">
        <f t="shared" si="2"/>
        <v/>
      </c>
      <c r="S135" s="45" t="str">
        <f t="shared" si="3"/>
        <v/>
      </c>
      <c r="T135" s="46" t="str">
        <f t="shared" si="4"/>
        <v/>
      </c>
      <c r="U135" s="47" t="str">
        <f t="shared" si="6"/>
        <v/>
      </c>
    </row>
    <row r="136" ht="18.75" customHeight="1">
      <c r="A136" s="94"/>
      <c r="B136" s="113"/>
      <c r="C136" s="49"/>
      <c r="D136" s="105"/>
      <c r="E136" s="106"/>
      <c r="F136" s="115"/>
      <c r="G136" s="108"/>
      <c r="H136" s="109"/>
      <c r="I136" s="110"/>
      <c r="J136" s="111"/>
      <c r="K136" s="112"/>
      <c r="L136" s="116"/>
      <c r="M136" s="76"/>
      <c r="N136" s="89"/>
      <c r="O136" s="61"/>
      <c r="P136" s="62"/>
      <c r="Q136" s="63" t="str">
        <f t="shared" si="1"/>
        <v/>
      </c>
      <c r="R136" s="64" t="str">
        <f t="shared" si="2"/>
        <v/>
      </c>
      <c r="S136" s="65" t="str">
        <f t="shared" si="3"/>
        <v/>
      </c>
      <c r="T136" s="66" t="str">
        <f t="shared" si="4"/>
        <v/>
      </c>
      <c r="U136" s="67" t="str">
        <f t="shared" si="6"/>
        <v/>
      </c>
    </row>
    <row r="137" ht="18.75" customHeight="1">
      <c r="A137" s="94"/>
      <c r="B137" s="95"/>
      <c r="C137" s="29"/>
      <c r="D137" s="96"/>
      <c r="E137" s="97"/>
      <c r="F137" s="117"/>
      <c r="G137" s="99"/>
      <c r="H137" s="100"/>
      <c r="I137" s="101"/>
      <c r="J137" s="102"/>
      <c r="K137" s="103"/>
      <c r="L137" s="118"/>
      <c r="M137" s="81"/>
      <c r="N137" s="88"/>
      <c r="O137" s="61"/>
      <c r="P137" s="62"/>
      <c r="Q137" s="43" t="str">
        <f t="shared" si="1"/>
        <v/>
      </c>
      <c r="R137" s="44" t="str">
        <f t="shared" si="2"/>
        <v/>
      </c>
      <c r="S137" s="45" t="str">
        <f t="shared" si="3"/>
        <v/>
      </c>
      <c r="T137" s="46" t="str">
        <f t="shared" si="4"/>
        <v/>
      </c>
      <c r="U137" s="47" t="str">
        <f t="shared" si="6"/>
        <v/>
      </c>
    </row>
    <row r="138" ht="18.75" customHeight="1">
      <c r="A138" s="94"/>
      <c r="B138" s="113"/>
      <c r="C138" s="49"/>
      <c r="D138" s="105"/>
      <c r="E138" s="106"/>
      <c r="F138" s="115"/>
      <c r="G138" s="108"/>
      <c r="H138" s="109"/>
      <c r="I138" s="110"/>
      <c r="J138" s="111"/>
      <c r="K138" s="112"/>
      <c r="L138" s="116"/>
      <c r="M138" s="76"/>
      <c r="N138" s="89"/>
      <c r="O138" s="61"/>
      <c r="P138" s="62"/>
      <c r="Q138" s="63" t="str">
        <f t="shared" si="1"/>
        <v/>
      </c>
      <c r="R138" s="64" t="str">
        <f t="shared" si="2"/>
        <v/>
      </c>
      <c r="S138" s="65" t="str">
        <f t="shared" si="3"/>
        <v/>
      </c>
      <c r="T138" s="66" t="str">
        <f t="shared" si="4"/>
        <v/>
      </c>
      <c r="U138" s="67" t="str">
        <f t="shared" si="6"/>
        <v/>
      </c>
    </row>
    <row r="139" ht="18.75" customHeight="1">
      <c r="A139" s="94"/>
      <c r="B139" s="95"/>
      <c r="C139" s="29"/>
      <c r="D139" s="96"/>
      <c r="E139" s="97"/>
      <c r="F139" s="117"/>
      <c r="G139" s="99"/>
      <c r="H139" s="100"/>
      <c r="I139" s="101"/>
      <c r="J139" s="102"/>
      <c r="K139" s="103"/>
      <c r="L139" s="118"/>
      <c r="M139" s="81"/>
      <c r="N139" s="88"/>
      <c r="O139" s="61"/>
      <c r="P139" s="62"/>
      <c r="Q139" s="43" t="str">
        <f t="shared" si="1"/>
        <v/>
      </c>
      <c r="R139" s="44" t="str">
        <f t="shared" si="2"/>
        <v/>
      </c>
      <c r="S139" s="45" t="str">
        <f t="shared" si="3"/>
        <v/>
      </c>
      <c r="T139" s="46" t="str">
        <f t="shared" si="4"/>
        <v/>
      </c>
      <c r="U139" s="47" t="str">
        <f t="shared" si="6"/>
        <v/>
      </c>
    </row>
    <row r="140" ht="18.75" customHeight="1">
      <c r="A140" s="94"/>
      <c r="B140" s="113"/>
      <c r="C140" s="49"/>
      <c r="D140" s="105"/>
      <c r="E140" s="106"/>
      <c r="F140" s="115"/>
      <c r="G140" s="108"/>
      <c r="H140" s="109"/>
      <c r="I140" s="110"/>
      <c r="J140" s="111"/>
      <c r="K140" s="112"/>
      <c r="L140" s="116"/>
      <c r="M140" s="76"/>
      <c r="N140" s="89"/>
      <c r="O140" s="61"/>
      <c r="P140" s="62"/>
      <c r="Q140" s="63" t="str">
        <f t="shared" si="1"/>
        <v/>
      </c>
      <c r="R140" s="64" t="str">
        <f t="shared" si="2"/>
        <v/>
      </c>
      <c r="S140" s="65" t="str">
        <f t="shared" si="3"/>
        <v/>
      </c>
      <c r="T140" s="66" t="str">
        <f t="shared" si="4"/>
        <v/>
      </c>
      <c r="U140" s="67" t="str">
        <f t="shared" si="6"/>
        <v/>
      </c>
    </row>
    <row r="141" ht="18.75" customHeight="1">
      <c r="A141" s="94"/>
      <c r="B141" s="95"/>
      <c r="C141" s="29"/>
      <c r="D141" s="96"/>
      <c r="E141" s="97"/>
      <c r="F141" s="117"/>
      <c r="G141" s="99"/>
      <c r="H141" s="100"/>
      <c r="I141" s="101"/>
      <c r="J141" s="102"/>
      <c r="K141" s="103"/>
      <c r="L141" s="118"/>
      <c r="M141" s="81"/>
      <c r="N141" s="88"/>
      <c r="O141" s="61"/>
      <c r="P141" s="62"/>
      <c r="Q141" s="43" t="str">
        <f t="shared" si="1"/>
        <v/>
      </c>
      <c r="R141" s="44" t="str">
        <f t="shared" si="2"/>
        <v/>
      </c>
      <c r="S141" s="45" t="str">
        <f t="shared" si="3"/>
        <v/>
      </c>
      <c r="T141" s="46" t="str">
        <f t="shared" si="4"/>
        <v/>
      </c>
      <c r="U141" s="47" t="str">
        <f t="shared" si="6"/>
        <v/>
      </c>
    </row>
    <row r="142" ht="18.75" customHeight="1">
      <c r="A142" s="94"/>
      <c r="B142" s="113"/>
      <c r="C142" s="49"/>
      <c r="D142" s="105"/>
      <c r="E142" s="106"/>
      <c r="F142" s="115"/>
      <c r="G142" s="108"/>
      <c r="H142" s="109"/>
      <c r="I142" s="110"/>
      <c r="J142" s="111"/>
      <c r="K142" s="112"/>
      <c r="L142" s="116"/>
      <c r="M142" s="76"/>
      <c r="N142" s="89"/>
      <c r="O142" s="61"/>
      <c r="P142" s="62"/>
      <c r="Q142" s="63" t="str">
        <f t="shared" si="1"/>
        <v/>
      </c>
      <c r="R142" s="64" t="str">
        <f t="shared" si="2"/>
        <v/>
      </c>
      <c r="S142" s="65" t="str">
        <f t="shared" si="3"/>
        <v/>
      </c>
      <c r="T142" s="66" t="str">
        <f t="shared" si="4"/>
        <v/>
      </c>
      <c r="U142" s="67" t="str">
        <f t="shared" si="6"/>
        <v/>
      </c>
    </row>
    <row r="143" ht="18.75" customHeight="1">
      <c r="A143" s="94"/>
      <c r="B143" s="95"/>
      <c r="C143" s="29"/>
      <c r="D143" s="96"/>
      <c r="E143" s="97"/>
      <c r="F143" s="117"/>
      <c r="G143" s="99"/>
      <c r="H143" s="100"/>
      <c r="I143" s="101"/>
      <c r="J143" s="102"/>
      <c r="K143" s="103"/>
      <c r="L143" s="118"/>
      <c r="M143" s="81"/>
      <c r="N143" s="88"/>
      <c r="O143" s="61"/>
      <c r="P143" s="62"/>
      <c r="Q143" s="43" t="str">
        <f t="shared" si="1"/>
        <v/>
      </c>
      <c r="R143" s="44" t="str">
        <f t="shared" si="2"/>
        <v/>
      </c>
      <c r="S143" s="45" t="str">
        <f t="shared" si="3"/>
        <v/>
      </c>
      <c r="T143" s="46" t="str">
        <f t="shared" si="4"/>
        <v/>
      </c>
      <c r="U143" s="47" t="str">
        <f t="shared" si="6"/>
        <v/>
      </c>
    </row>
    <row r="144" ht="18.75" customHeight="1">
      <c r="A144" s="94"/>
      <c r="B144" s="113"/>
      <c r="C144" s="49"/>
      <c r="D144" s="105"/>
      <c r="E144" s="106"/>
      <c r="F144" s="115"/>
      <c r="G144" s="108"/>
      <c r="H144" s="109"/>
      <c r="I144" s="110"/>
      <c r="J144" s="111"/>
      <c r="K144" s="112"/>
      <c r="L144" s="116"/>
      <c r="M144" s="76"/>
      <c r="N144" s="89"/>
      <c r="O144" s="61"/>
      <c r="P144" s="62"/>
      <c r="Q144" s="63" t="str">
        <f t="shared" si="1"/>
        <v/>
      </c>
      <c r="R144" s="64" t="str">
        <f t="shared" si="2"/>
        <v/>
      </c>
      <c r="S144" s="65" t="str">
        <f t="shared" si="3"/>
        <v/>
      </c>
      <c r="T144" s="66" t="str">
        <f t="shared" si="4"/>
        <v/>
      </c>
      <c r="U144" s="67" t="str">
        <f t="shared" si="6"/>
        <v/>
      </c>
    </row>
    <row r="145" ht="18.75" customHeight="1">
      <c r="A145" s="94"/>
      <c r="B145" s="95"/>
      <c r="C145" s="29"/>
      <c r="D145" s="96"/>
      <c r="E145" s="97"/>
      <c r="F145" s="117"/>
      <c r="G145" s="99"/>
      <c r="H145" s="100"/>
      <c r="I145" s="101"/>
      <c r="J145" s="102"/>
      <c r="K145" s="103"/>
      <c r="L145" s="118"/>
      <c r="M145" s="81"/>
      <c r="N145" s="88"/>
      <c r="O145" s="61"/>
      <c r="P145" s="62"/>
      <c r="Q145" s="43" t="str">
        <f t="shared" si="1"/>
        <v/>
      </c>
      <c r="R145" s="44" t="str">
        <f t="shared" si="2"/>
        <v/>
      </c>
      <c r="S145" s="45" t="str">
        <f t="shared" si="3"/>
        <v/>
      </c>
      <c r="T145" s="46" t="str">
        <f t="shared" si="4"/>
        <v/>
      </c>
      <c r="U145" s="47" t="str">
        <f t="shared" si="6"/>
        <v/>
      </c>
    </row>
    <row r="146" ht="18.75" customHeight="1">
      <c r="A146" s="94"/>
      <c r="B146" s="113"/>
      <c r="C146" s="49"/>
      <c r="D146" s="105"/>
      <c r="E146" s="106"/>
      <c r="F146" s="115"/>
      <c r="G146" s="108"/>
      <c r="H146" s="109"/>
      <c r="I146" s="110"/>
      <c r="J146" s="111"/>
      <c r="K146" s="112"/>
      <c r="L146" s="116"/>
      <c r="M146" s="76"/>
      <c r="N146" s="89"/>
      <c r="O146" s="61"/>
      <c r="P146" s="62"/>
      <c r="Q146" s="63" t="str">
        <f t="shared" si="1"/>
        <v/>
      </c>
      <c r="R146" s="64" t="str">
        <f t="shared" si="2"/>
        <v/>
      </c>
      <c r="S146" s="65" t="str">
        <f t="shared" si="3"/>
        <v/>
      </c>
      <c r="T146" s="66" t="str">
        <f t="shared" si="4"/>
        <v/>
      </c>
      <c r="U146" s="67" t="str">
        <f t="shared" si="6"/>
        <v/>
      </c>
    </row>
    <row r="147" ht="18.75" customHeight="1">
      <c r="A147" s="94"/>
      <c r="B147" s="95"/>
      <c r="C147" s="29"/>
      <c r="D147" s="96"/>
      <c r="E147" s="97"/>
      <c r="F147" s="117"/>
      <c r="G147" s="99"/>
      <c r="H147" s="100"/>
      <c r="I147" s="101"/>
      <c r="J147" s="102"/>
      <c r="K147" s="103"/>
      <c r="L147" s="118"/>
      <c r="M147" s="81"/>
      <c r="N147" s="88"/>
      <c r="O147" s="61"/>
      <c r="P147" s="62"/>
      <c r="Q147" s="43" t="str">
        <f t="shared" si="1"/>
        <v/>
      </c>
      <c r="R147" s="44" t="str">
        <f t="shared" si="2"/>
        <v/>
      </c>
      <c r="S147" s="45" t="str">
        <f t="shared" si="3"/>
        <v/>
      </c>
      <c r="T147" s="46" t="str">
        <f t="shared" si="4"/>
        <v/>
      </c>
      <c r="U147" s="47" t="str">
        <f t="shared" si="6"/>
        <v/>
      </c>
    </row>
    <row r="148" ht="18.75" customHeight="1">
      <c r="A148" s="94"/>
      <c r="B148" s="113"/>
      <c r="C148" s="49"/>
      <c r="D148" s="105"/>
      <c r="E148" s="106"/>
      <c r="F148" s="115"/>
      <c r="G148" s="108"/>
      <c r="H148" s="109"/>
      <c r="I148" s="110"/>
      <c r="J148" s="111"/>
      <c r="K148" s="112"/>
      <c r="L148" s="116"/>
      <c r="M148" s="76"/>
      <c r="N148" s="89"/>
      <c r="O148" s="61"/>
      <c r="P148" s="62"/>
      <c r="Q148" s="63" t="str">
        <f t="shared" si="1"/>
        <v/>
      </c>
      <c r="R148" s="64" t="str">
        <f t="shared" si="2"/>
        <v/>
      </c>
      <c r="S148" s="65" t="str">
        <f t="shared" si="3"/>
        <v/>
      </c>
      <c r="T148" s="66" t="str">
        <f t="shared" si="4"/>
        <v/>
      </c>
      <c r="U148" s="67" t="str">
        <f t="shared" si="6"/>
        <v/>
      </c>
    </row>
    <row r="149" ht="18.75" customHeight="1">
      <c r="A149" s="94"/>
      <c r="B149" s="95"/>
      <c r="C149" s="29"/>
      <c r="D149" s="96"/>
      <c r="E149" s="97"/>
      <c r="F149" s="117"/>
      <c r="G149" s="99"/>
      <c r="H149" s="100"/>
      <c r="I149" s="101"/>
      <c r="J149" s="102"/>
      <c r="K149" s="103"/>
      <c r="L149" s="118"/>
      <c r="M149" s="81"/>
      <c r="N149" s="88"/>
      <c r="O149" s="61"/>
      <c r="P149" s="62"/>
      <c r="Q149" s="43" t="str">
        <f t="shared" si="1"/>
        <v/>
      </c>
      <c r="R149" s="44" t="str">
        <f t="shared" si="2"/>
        <v/>
      </c>
      <c r="S149" s="45" t="str">
        <f t="shared" si="3"/>
        <v/>
      </c>
      <c r="T149" s="46" t="str">
        <f t="shared" si="4"/>
        <v/>
      </c>
      <c r="U149" s="47" t="str">
        <f t="shared" si="6"/>
        <v/>
      </c>
    </row>
    <row r="150" ht="18.75" customHeight="1">
      <c r="A150" s="94"/>
      <c r="B150" s="113"/>
      <c r="C150" s="49"/>
      <c r="D150" s="105"/>
      <c r="E150" s="106"/>
      <c r="F150" s="115"/>
      <c r="G150" s="108"/>
      <c r="H150" s="109"/>
      <c r="I150" s="110"/>
      <c r="J150" s="111"/>
      <c r="K150" s="112"/>
      <c r="L150" s="116"/>
      <c r="M150" s="76"/>
      <c r="N150" s="89"/>
      <c r="O150" s="61"/>
      <c r="P150" s="62"/>
      <c r="Q150" s="63" t="str">
        <f t="shared" si="1"/>
        <v/>
      </c>
      <c r="R150" s="64" t="str">
        <f t="shared" si="2"/>
        <v/>
      </c>
      <c r="S150" s="65" t="str">
        <f t="shared" si="3"/>
        <v/>
      </c>
      <c r="T150" s="66" t="str">
        <f t="shared" si="4"/>
        <v/>
      </c>
      <c r="U150" s="67" t="str">
        <f t="shared" si="6"/>
        <v/>
      </c>
    </row>
    <row r="151" ht="18.75" customHeight="1">
      <c r="A151" s="94"/>
      <c r="B151" s="95"/>
      <c r="C151" s="29"/>
      <c r="D151" s="96"/>
      <c r="E151" s="97"/>
      <c r="F151" s="117"/>
      <c r="G151" s="99"/>
      <c r="H151" s="100"/>
      <c r="I151" s="101"/>
      <c r="J151" s="102"/>
      <c r="K151" s="103"/>
      <c r="L151" s="118"/>
      <c r="M151" s="81"/>
      <c r="N151" s="88"/>
      <c r="O151" s="61"/>
      <c r="P151" s="62"/>
      <c r="Q151" s="43" t="str">
        <f t="shared" si="1"/>
        <v/>
      </c>
      <c r="R151" s="44" t="str">
        <f t="shared" si="2"/>
        <v/>
      </c>
      <c r="S151" s="45" t="str">
        <f t="shared" si="3"/>
        <v/>
      </c>
      <c r="T151" s="46" t="str">
        <f t="shared" si="4"/>
        <v/>
      </c>
      <c r="U151" s="47" t="str">
        <f t="shared" si="6"/>
        <v/>
      </c>
    </row>
    <row r="152" ht="18.75" customHeight="1">
      <c r="A152" s="94"/>
      <c r="B152" s="113"/>
      <c r="C152" s="49"/>
      <c r="D152" s="105"/>
      <c r="E152" s="106"/>
      <c r="F152" s="115"/>
      <c r="G152" s="108"/>
      <c r="H152" s="109"/>
      <c r="I152" s="110"/>
      <c r="J152" s="111"/>
      <c r="K152" s="112"/>
      <c r="L152" s="116"/>
      <c r="M152" s="76"/>
      <c r="N152" s="89"/>
      <c r="O152" s="61"/>
      <c r="P152" s="62"/>
      <c r="Q152" s="63" t="str">
        <f t="shared" si="1"/>
        <v/>
      </c>
      <c r="R152" s="64" t="str">
        <f t="shared" si="2"/>
        <v/>
      </c>
      <c r="S152" s="65" t="str">
        <f t="shared" si="3"/>
        <v/>
      </c>
      <c r="T152" s="66" t="str">
        <f t="shared" si="4"/>
        <v/>
      </c>
      <c r="U152" s="67" t="str">
        <f t="shared" si="6"/>
        <v/>
      </c>
    </row>
    <row r="153" ht="18.75" customHeight="1">
      <c r="A153" s="94"/>
      <c r="B153" s="95"/>
      <c r="C153" s="29"/>
      <c r="D153" s="96"/>
      <c r="E153" s="97"/>
      <c r="F153" s="117"/>
      <c r="G153" s="99"/>
      <c r="H153" s="100"/>
      <c r="I153" s="101"/>
      <c r="J153" s="102"/>
      <c r="K153" s="103"/>
      <c r="L153" s="118"/>
      <c r="M153" s="81"/>
      <c r="N153" s="88"/>
      <c r="O153" s="61"/>
      <c r="P153" s="62"/>
      <c r="Q153" s="43" t="str">
        <f t="shared" si="1"/>
        <v/>
      </c>
      <c r="R153" s="44" t="str">
        <f t="shared" si="2"/>
        <v/>
      </c>
      <c r="S153" s="45" t="str">
        <f t="shared" si="3"/>
        <v/>
      </c>
      <c r="T153" s="46" t="str">
        <f t="shared" si="4"/>
        <v/>
      </c>
      <c r="U153" s="47" t="str">
        <f t="shared" si="6"/>
        <v/>
      </c>
    </row>
    <row r="154" ht="18.75" customHeight="1">
      <c r="A154" s="94"/>
      <c r="B154" s="113"/>
      <c r="C154" s="49"/>
      <c r="D154" s="105"/>
      <c r="E154" s="106"/>
      <c r="F154" s="115"/>
      <c r="G154" s="108"/>
      <c r="H154" s="109"/>
      <c r="I154" s="110"/>
      <c r="J154" s="111"/>
      <c r="K154" s="112"/>
      <c r="L154" s="116"/>
      <c r="M154" s="76"/>
      <c r="N154" s="89"/>
      <c r="O154" s="61"/>
      <c r="P154" s="62"/>
      <c r="Q154" s="63" t="str">
        <f t="shared" si="1"/>
        <v/>
      </c>
      <c r="R154" s="64" t="str">
        <f t="shared" si="2"/>
        <v/>
      </c>
      <c r="S154" s="65" t="str">
        <f t="shared" si="3"/>
        <v/>
      </c>
      <c r="T154" s="66" t="str">
        <f t="shared" si="4"/>
        <v/>
      </c>
      <c r="U154" s="67" t="str">
        <f t="shared" si="6"/>
        <v/>
      </c>
    </row>
    <row r="155" ht="18.75" customHeight="1">
      <c r="A155" s="94"/>
      <c r="B155" s="95"/>
      <c r="C155" s="29"/>
      <c r="D155" s="96"/>
      <c r="E155" s="97"/>
      <c r="F155" s="117"/>
      <c r="G155" s="99"/>
      <c r="H155" s="100"/>
      <c r="I155" s="101"/>
      <c r="J155" s="102"/>
      <c r="K155" s="103"/>
      <c r="L155" s="118"/>
      <c r="M155" s="81"/>
      <c r="N155" s="88"/>
      <c r="O155" s="61"/>
      <c r="P155" s="62"/>
      <c r="Q155" s="43" t="str">
        <f t="shared" si="1"/>
        <v/>
      </c>
      <c r="R155" s="44" t="str">
        <f t="shared" si="2"/>
        <v/>
      </c>
      <c r="S155" s="45" t="str">
        <f t="shared" si="3"/>
        <v/>
      </c>
      <c r="T155" s="46" t="str">
        <f t="shared" si="4"/>
        <v/>
      </c>
      <c r="U155" s="47" t="str">
        <f t="shared" si="6"/>
        <v/>
      </c>
    </row>
    <row r="156" ht="18.75" customHeight="1">
      <c r="A156" s="94"/>
      <c r="B156" s="113"/>
      <c r="C156" s="49"/>
      <c r="D156" s="105"/>
      <c r="E156" s="106"/>
      <c r="F156" s="115"/>
      <c r="G156" s="108"/>
      <c r="H156" s="109"/>
      <c r="I156" s="110"/>
      <c r="J156" s="111"/>
      <c r="K156" s="112"/>
      <c r="L156" s="116"/>
      <c r="M156" s="76"/>
      <c r="N156" s="89"/>
      <c r="O156" s="61"/>
      <c r="P156" s="62"/>
      <c r="Q156" s="63" t="str">
        <f t="shared" si="1"/>
        <v/>
      </c>
      <c r="R156" s="64" t="str">
        <f t="shared" si="2"/>
        <v/>
      </c>
      <c r="S156" s="65" t="str">
        <f t="shared" si="3"/>
        <v/>
      </c>
      <c r="T156" s="66" t="str">
        <f t="shared" si="4"/>
        <v/>
      </c>
      <c r="U156" s="67" t="str">
        <f t="shared" si="6"/>
        <v/>
      </c>
    </row>
    <row r="157" ht="18.75" customHeight="1">
      <c r="A157" s="94"/>
      <c r="B157" s="95"/>
      <c r="C157" s="29"/>
      <c r="D157" s="96"/>
      <c r="E157" s="97"/>
      <c r="F157" s="117"/>
      <c r="G157" s="99"/>
      <c r="H157" s="100"/>
      <c r="I157" s="101"/>
      <c r="J157" s="102"/>
      <c r="K157" s="103"/>
      <c r="L157" s="118"/>
      <c r="M157" s="81"/>
      <c r="N157" s="88"/>
      <c r="O157" s="61"/>
      <c r="P157" s="62"/>
      <c r="Q157" s="43" t="str">
        <f t="shared" si="1"/>
        <v/>
      </c>
      <c r="R157" s="44" t="str">
        <f t="shared" si="2"/>
        <v/>
      </c>
      <c r="S157" s="45" t="str">
        <f t="shared" si="3"/>
        <v/>
      </c>
      <c r="T157" s="46" t="str">
        <f t="shared" si="4"/>
        <v/>
      </c>
      <c r="U157" s="47" t="str">
        <f t="shared" si="6"/>
        <v/>
      </c>
    </row>
    <row r="158" ht="18.75" customHeight="1">
      <c r="A158" s="94"/>
      <c r="B158" s="113"/>
      <c r="C158" s="49"/>
      <c r="D158" s="105"/>
      <c r="E158" s="106"/>
      <c r="F158" s="115"/>
      <c r="G158" s="108"/>
      <c r="H158" s="109"/>
      <c r="I158" s="110"/>
      <c r="J158" s="111"/>
      <c r="K158" s="112"/>
      <c r="L158" s="116"/>
      <c r="M158" s="76"/>
      <c r="N158" s="89"/>
      <c r="O158" s="61"/>
      <c r="P158" s="62"/>
      <c r="Q158" s="63" t="str">
        <f t="shared" si="1"/>
        <v/>
      </c>
      <c r="R158" s="64" t="str">
        <f t="shared" si="2"/>
        <v/>
      </c>
      <c r="S158" s="65" t="str">
        <f t="shared" si="3"/>
        <v/>
      </c>
      <c r="T158" s="66" t="str">
        <f t="shared" si="4"/>
        <v/>
      </c>
      <c r="U158" s="67" t="str">
        <f t="shared" si="6"/>
        <v/>
      </c>
    </row>
    <row r="159" ht="18.75" customHeight="1">
      <c r="A159" s="94"/>
      <c r="B159" s="95"/>
      <c r="C159" s="29"/>
      <c r="D159" s="96"/>
      <c r="E159" s="97"/>
      <c r="F159" s="117"/>
      <c r="G159" s="99"/>
      <c r="H159" s="100"/>
      <c r="I159" s="101"/>
      <c r="J159" s="102"/>
      <c r="K159" s="103"/>
      <c r="L159" s="118"/>
      <c r="M159" s="81"/>
      <c r="N159" s="88"/>
      <c r="O159" s="61"/>
      <c r="P159" s="62"/>
      <c r="Q159" s="43" t="str">
        <f t="shared" si="1"/>
        <v/>
      </c>
      <c r="R159" s="44" t="str">
        <f t="shared" si="2"/>
        <v/>
      </c>
      <c r="S159" s="45" t="str">
        <f t="shared" si="3"/>
        <v/>
      </c>
      <c r="T159" s="46" t="str">
        <f t="shared" si="4"/>
        <v/>
      </c>
      <c r="U159" s="47" t="str">
        <f t="shared" si="6"/>
        <v/>
      </c>
    </row>
    <row r="160" ht="18.75" customHeight="1">
      <c r="A160" s="94"/>
      <c r="B160" s="113"/>
      <c r="C160" s="49"/>
      <c r="D160" s="105"/>
      <c r="E160" s="106"/>
      <c r="F160" s="115"/>
      <c r="G160" s="108"/>
      <c r="H160" s="109"/>
      <c r="I160" s="110"/>
      <c r="J160" s="111"/>
      <c r="K160" s="112"/>
      <c r="L160" s="116"/>
      <c r="M160" s="76"/>
      <c r="N160" s="89"/>
      <c r="O160" s="61"/>
      <c r="P160" s="62"/>
      <c r="Q160" s="63" t="str">
        <f t="shared" si="1"/>
        <v/>
      </c>
      <c r="R160" s="64" t="str">
        <f t="shared" si="2"/>
        <v/>
      </c>
      <c r="S160" s="65" t="str">
        <f t="shared" si="3"/>
        <v/>
      </c>
      <c r="T160" s="66" t="str">
        <f t="shared" si="4"/>
        <v/>
      </c>
      <c r="U160" s="67" t="str">
        <f t="shared" si="6"/>
        <v/>
      </c>
    </row>
    <row r="161" ht="18.75" customHeight="1">
      <c r="A161" s="94"/>
      <c r="B161" s="95"/>
      <c r="C161" s="29"/>
      <c r="D161" s="96"/>
      <c r="E161" s="97"/>
      <c r="F161" s="117"/>
      <c r="G161" s="99"/>
      <c r="H161" s="100"/>
      <c r="I161" s="101"/>
      <c r="J161" s="102"/>
      <c r="K161" s="103"/>
      <c r="L161" s="118"/>
      <c r="M161" s="81"/>
      <c r="N161" s="88"/>
      <c r="O161" s="61"/>
      <c r="P161" s="62"/>
      <c r="Q161" s="43" t="str">
        <f t="shared" si="1"/>
        <v/>
      </c>
      <c r="R161" s="44" t="str">
        <f t="shared" si="2"/>
        <v/>
      </c>
      <c r="S161" s="45" t="str">
        <f t="shared" si="3"/>
        <v/>
      </c>
      <c r="T161" s="46" t="str">
        <f t="shared" si="4"/>
        <v/>
      </c>
      <c r="U161" s="47" t="str">
        <f t="shared" si="6"/>
        <v/>
      </c>
    </row>
    <row r="162" ht="18.75" customHeight="1">
      <c r="A162" s="94"/>
      <c r="B162" s="113"/>
      <c r="C162" s="49"/>
      <c r="D162" s="105"/>
      <c r="E162" s="106"/>
      <c r="F162" s="115"/>
      <c r="G162" s="108"/>
      <c r="H162" s="109"/>
      <c r="I162" s="110"/>
      <c r="J162" s="111"/>
      <c r="K162" s="112"/>
      <c r="L162" s="116"/>
      <c r="M162" s="76"/>
      <c r="N162" s="89"/>
      <c r="O162" s="61"/>
      <c r="P162" s="62"/>
      <c r="Q162" s="63" t="str">
        <f t="shared" si="1"/>
        <v/>
      </c>
      <c r="R162" s="64" t="str">
        <f t="shared" si="2"/>
        <v/>
      </c>
      <c r="S162" s="65" t="str">
        <f t="shared" si="3"/>
        <v/>
      </c>
      <c r="T162" s="66" t="str">
        <f t="shared" si="4"/>
        <v/>
      </c>
      <c r="U162" s="67" t="str">
        <f t="shared" si="6"/>
        <v/>
      </c>
    </row>
    <row r="163" ht="18.75" customHeight="1">
      <c r="A163" s="94"/>
      <c r="B163" s="95"/>
      <c r="C163" s="29"/>
      <c r="D163" s="96"/>
      <c r="E163" s="97"/>
      <c r="F163" s="117"/>
      <c r="G163" s="99"/>
      <c r="H163" s="100"/>
      <c r="I163" s="101"/>
      <c r="J163" s="102"/>
      <c r="K163" s="103"/>
      <c r="L163" s="118"/>
      <c r="M163" s="81"/>
      <c r="N163" s="88"/>
      <c r="O163" s="61"/>
      <c r="P163" s="62"/>
      <c r="Q163" s="43" t="str">
        <f t="shared" si="1"/>
        <v/>
      </c>
      <c r="R163" s="44" t="str">
        <f t="shared" si="2"/>
        <v/>
      </c>
      <c r="S163" s="45" t="str">
        <f t="shared" si="3"/>
        <v/>
      </c>
      <c r="T163" s="46" t="str">
        <f t="shared" si="4"/>
        <v/>
      </c>
      <c r="U163" s="47" t="str">
        <f t="shared" si="6"/>
        <v/>
      </c>
    </row>
    <row r="164" ht="18.75" customHeight="1">
      <c r="A164" s="94"/>
      <c r="B164" s="113"/>
      <c r="C164" s="49"/>
      <c r="D164" s="105"/>
      <c r="E164" s="106"/>
      <c r="F164" s="115"/>
      <c r="G164" s="108"/>
      <c r="H164" s="109"/>
      <c r="I164" s="110"/>
      <c r="J164" s="111"/>
      <c r="K164" s="112"/>
      <c r="L164" s="116"/>
      <c r="M164" s="76"/>
      <c r="N164" s="89"/>
      <c r="O164" s="61"/>
      <c r="P164" s="62"/>
      <c r="Q164" s="63" t="str">
        <f t="shared" si="1"/>
        <v/>
      </c>
      <c r="R164" s="64" t="str">
        <f t="shared" si="2"/>
        <v/>
      </c>
      <c r="S164" s="65" t="str">
        <f t="shared" si="3"/>
        <v/>
      </c>
      <c r="T164" s="66" t="str">
        <f t="shared" si="4"/>
        <v/>
      </c>
      <c r="U164" s="67" t="str">
        <f t="shared" si="6"/>
        <v/>
      </c>
    </row>
    <row r="165" ht="18.75" customHeight="1">
      <c r="A165" s="94"/>
      <c r="B165" s="95"/>
      <c r="C165" s="29"/>
      <c r="D165" s="96"/>
      <c r="E165" s="97"/>
      <c r="F165" s="117"/>
      <c r="G165" s="99"/>
      <c r="H165" s="100"/>
      <c r="I165" s="101"/>
      <c r="J165" s="102"/>
      <c r="K165" s="103"/>
      <c r="L165" s="118"/>
      <c r="M165" s="81"/>
      <c r="N165" s="88"/>
      <c r="O165" s="61"/>
      <c r="P165" s="62"/>
      <c r="Q165" s="43" t="str">
        <f t="shared" si="1"/>
        <v/>
      </c>
      <c r="R165" s="44" t="str">
        <f t="shared" si="2"/>
        <v/>
      </c>
      <c r="S165" s="45" t="str">
        <f t="shared" si="3"/>
        <v/>
      </c>
      <c r="T165" s="46" t="str">
        <f t="shared" si="4"/>
        <v/>
      </c>
      <c r="U165" s="47" t="str">
        <f t="shared" si="6"/>
        <v/>
      </c>
    </row>
    <row r="166" ht="18.75" customHeight="1">
      <c r="A166" s="94"/>
      <c r="B166" s="113"/>
      <c r="C166" s="49"/>
      <c r="D166" s="105"/>
      <c r="E166" s="106"/>
      <c r="F166" s="115"/>
      <c r="G166" s="108"/>
      <c r="H166" s="109"/>
      <c r="I166" s="110"/>
      <c r="J166" s="111"/>
      <c r="K166" s="112"/>
      <c r="L166" s="116"/>
      <c r="M166" s="76"/>
      <c r="N166" s="89"/>
      <c r="O166" s="61"/>
      <c r="P166" s="62"/>
      <c r="Q166" s="63" t="str">
        <f t="shared" si="1"/>
        <v/>
      </c>
      <c r="R166" s="64" t="str">
        <f t="shared" si="2"/>
        <v/>
      </c>
      <c r="S166" s="65" t="str">
        <f t="shared" si="3"/>
        <v/>
      </c>
      <c r="T166" s="66" t="str">
        <f t="shared" si="4"/>
        <v/>
      </c>
      <c r="U166" s="67" t="str">
        <f t="shared" si="6"/>
        <v/>
      </c>
    </row>
    <row r="167" ht="18.75" customHeight="1">
      <c r="A167" s="94"/>
      <c r="B167" s="95"/>
      <c r="C167" s="29"/>
      <c r="D167" s="96"/>
      <c r="E167" s="97"/>
      <c r="F167" s="117"/>
      <c r="G167" s="99"/>
      <c r="H167" s="100"/>
      <c r="I167" s="101"/>
      <c r="J167" s="102"/>
      <c r="K167" s="103"/>
      <c r="L167" s="118"/>
      <c r="M167" s="81"/>
      <c r="N167" s="88"/>
      <c r="O167" s="61"/>
      <c r="P167" s="62"/>
      <c r="Q167" s="43" t="str">
        <f t="shared" si="1"/>
        <v/>
      </c>
      <c r="R167" s="44" t="str">
        <f t="shared" si="2"/>
        <v/>
      </c>
      <c r="S167" s="45" t="str">
        <f t="shared" si="3"/>
        <v/>
      </c>
      <c r="T167" s="46" t="str">
        <f t="shared" si="4"/>
        <v/>
      </c>
      <c r="U167" s="47" t="str">
        <f t="shared" si="6"/>
        <v/>
      </c>
    </row>
    <row r="168" ht="18.75" customHeight="1">
      <c r="A168" s="94"/>
      <c r="B168" s="113"/>
      <c r="C168" s="49"/>
      <c r="D168" s="105"/>
      <c r="E168" s="106"/>
      <c r="F168" s="115"/>
      <c r="G168" s="108"/>
      <c r="H168" s="109"/>
      <c r="I168" s="110"/>
      <c r="J168" s="111"/>
      <c r="K168" s="112"/>
      <c r="L168" s="116"/>
      <c r="M168" s="76"/>
      <c r="N168" s="89"/>
      <c r="O168" s="61"/>
      <c r="P168" s="62"/>
      <c r="Q168" s="63" t="str">
        <f t="shared" si="1"/>
        <v/>
      </c>
      <c r="R168" s="64" t="str">
        <f t="shared" si="2"/>
        <v/>
      </c>
      <c r="S168" s="65" t="str">
        <f t="shared" si="3"/>
        <v/>
      </c>
      <c r="T168" s="66" t="str">
        <f t="shared" si="4"/>
        <v/>
      </c>
      <c r="U168" s="67" t="str">
        <f t="shared" si="6"/>
        <v/>
      </c>
    </row>
    <row r="169" ht="18.75" customHeight="1">
      <c r="A169" s="94"/>
      <c r="B169" s="95"/>
      <c r="C169" s="29"/>
      <c r="D169" s="96"/>
      <c r="E169" s="97"/>
      <c r="F169" s="117"/>
      <c r="G169" s="99"/>
      <c r="H169" s="100"/>
      <c r="I169" s="101"/>
      <c r="J169" s="102"/>
      <c r="K169" s="103"/>
      <c r="L169" s="118"/>
      <c r="M169" s="81"/>
      <c r="N169" s="88"/>
      <c r="O169" s="61"/>
      <c r="P169" s="62"/>
      <c r="Q169" s="43" t="str">
        <f t="shared" si="1"/>
        <v/>
      </c>
      <c r="R169" s="44" t="str">
        <f t="shared" si="2"/>
        <v/>
      </c>
      <c r="S169" s="45" t="str">
        <f t="shared" si="3"/>
        <v/>
      </c>
      <c r="T169" s="46" t="str">
        <f t="shared" si="4"/>
        <v/>
      </c>
      <c r="U169" s="47" t="str">
        <f t="shared" si="6"/>
        <v/>
      </c>
    </row>
    <row r="170" ht="18.75" customHeight="1">
      <c r="A170" s="94"/>
      <c r="B170" s="113"/>
      <c r="C170" s="49"/>
      <c r="D170" s="105"/>
      <c r="E170" s="106"/>
      <c r="F170" s="115"/>
      <c r="G170" s="108"/>
      <c r="H170" s="109"/>
      <c r="I170" s="110"/>
      <c r="J170" s="111"/>
      <c r="K170" s="112"/>
      <c r="L170" s="116"/>
      <c r="M170" s="76"/>
      <c r="N170" s="89"/>
      <c r="O170" s="61"/>
      <c r="P170" s="62"/>
      <c r="Q170" s="63" t="str">
        <f t="shared" si="1"/>
        <v/>
      </c>
      <c r="R170" s="64" t="str">
        <f t="shared" si="2"/>
        <v/>
      </c>
      <c r="S170" s="65" t="str">
        <f t="shared" si="3"/>
        <v/>
      </c>
      <c r="T170" s="66" t="str">
        <f t="shared" si="4"/>
        <v/>
      </c>
      <c r="U170" s="67" t="str">
        <f t="shared" si="6"/>
        <v/>
      </c>
    </row>
    <row r="171" ht="18.75" customHeight="1">
      <c r="A171" s="94"/>
      <c r="B171" s="95"/>
      <c r="C171" s="29"/>
      <c r="D171" s="96"/>
      <c r="E171" s="97"/>
      <c r="F171" s="117"/>
      <c r="G171" s="99"/>
      <c r="H171" s="100"/>
      <c r="I171" s="101"/>
      <c r="J171" s="102"/>
      <c r="K171" s="103"/>
      <c r="L171" s="118"/>
      <c r="M171" s="81"/>
      <c r="N171" s="88"/>
      <c r="O171" s="61"/>
      <c r="P171" s="62"/>
      <c r="Q171" s="43" t="str">
        <f t="shared" si="1"/>
        <v/>
      </c>
      <c r="R171" s="44" t="str">
        <f t="shared" si="2"/>
        <v/>
      </c>
      <c r="S171" s="45" t="str">
        <f t="shared" si="3"/>
        <v/>
      </c>
      <c r="T171" s="46" t="str">
        <f t="shared" si="4"/>
        <v/>
      </c>
      <c r="U171" s="47" t="str">
        <f t="shared" si="6"/>
        <v/>
      </c>
    </row>
    <row r="172" ht="18.75" customHeight="1">
      <c r="A172" s="94"/>
      <c r="B172" s="113"/>
      <c r="C172" s="49"/>
      <c r="D172" s="105"/>
      <c r="E172" s="106"/>
      <c r="F172" s="115"/>
      <c r="G172" s="108"/>
      <c r="H172" s="109"/>
      <c r="I172" s="110"/>
      <c r="J172" s="111"/>
      <c r="K172" s="112"/>
      <c r="L172" s="116"/>
      <c r="M172" s="76"/>
      <c r="N172" s="89"/>
      <c r="O172" s="61"/>
      <c r="P172" s="62"/>
      <c r="Q172" s="63" t="str">
        <f t="shared" si="1"/>
        <v/>
      </c>
      <c r="R172" s="64" t="str">
        <f t="shared" si="2"/>
        <v/>
      </c>
      <c r="S172" s="65" t="str">
        <f t="shared" si="3"/>
        <v/>
      </c>
      <c r="T172" s="66" t="str">
        <f t="shared" si="4"/>
        <v/>
      </c>
      <c r="U172" s="67" t="str">
        <f t="shared" si="6"/>
        <v/>
      </c>
    </row>
    <row r="173" ht="18.75" customHeight="1">
      <c r="A173" s="94"/>
      <c r="B173" s="95"/>
      <c r="C173" s="29"/>
      <c r="D173" s="96"/>
      <c r="E173" s="97"/>
      <c r="F173" s="117"/>
      <c r="G173" s="99"/>
      <c r="H173" s="100"/>
      <c r="I173" s="101"/>
      <c r="J173" s="102"/>
      <c r="K173" s="103"/>
      <c r="L173" s="118"/>
      <c r="M173" s="81"/>
      <c r="N173" s="88"/>
      <c r="O173" s="61"/>
      <c r="P173" s="62"/>
      <c r="Q173" s="43" t="str">
        <f t="shared" si="1"/>
        <v/>
      </c>
      <c r="R173" s="44" t="str">
        <f t="shared" si="2"/>
        <v/>
      </c>
      <c r="S173" s="45" t="str">
        <f t="shared" si="3"/>
        <v/>
      </c>
      <c r="T173" s="46" t="str">
        <f t="shared" si="4"/>
        <v/>
      </c>
      <c r="U173" s="47" t="str">
        <f t="shared" si="6"/>
        <v/>
      </c>
    </row>
    <row r="174" ht="18.75" customHeight="1">
      <c r="A174" s="94"/>
      <c r="B174" s="113"/>
      <c r="C174" s="49"/>
      <c r="D174" s="105"/>
      <c r="E174" s="106"/>
      <c r="F174" s="115"/>
      <c r="G174" s="108"/>
      <c r="H174" s="109"/>
      <c r="I174" s="110"/>
      <c r="J174" s="111"/>
      <c r="K174" s="112"/>
      <c r="L174" s="116"/>
      <c r="M174" s="76"/>
      <c r="N174" s="89"/>
      <c r="O174" s="61"/>
      <c r="P174" s="62"/>
      <c r="Q174" s="63" t="str">
        <f t="shared" si="1"/>
        <v/>
      </c>
      <c r="R174" s="64" t="str">
        <f t="shared" si="2"/>
        <v/>
      </c>
      <c r="S174" s="65" t="str">
        <f t="shared" si="3"/>
        <v/>
      </c>
      <c r="T174" s="66" t="str">
        <f t="shared" si="4"/>
        <v/>
      </c>
      <c r="U174" s="67" t="str">
        <f t="shared" si="6"/>
        <v/>
      </c>
    </row>
    <row r="175" ht="18.75" customHeight="1">
      <c r="A175" s="94"/>
      <c r="B175" s="95"/>
      <c r="C175" s="29"/>
      <c r="D175" s="96"/>
      <c r="E175" s="97"/>
      <c r="F175" s="117"/>
      <c r="G175" s="99"/>
      <c r="H175" s="100"/>
      <c r="I175" s="101"/>
      <c r="J175" s="102"/>
      <c r="K175" s="103"/>
      <c r="L175" s="118"/>
      <c r="M175" s="81"/>
      <c r="N175" s="88"/>
      <c r="O175" s="61"/>
      <c r="P175" s="62"/>
      <c r="Q175" s="43" t="str">
        <f t="shared" si="1"/>
        <v/>
      </c>
      <c r="R175" s="44" t="str">
        <f t="shared" si="2"/>
        <v/>
      </c>
      <c r="S175" s="45" t="str">
        <f t="shared" si="3"/>
        <v/>
      </c>
      <c r="T175" s="46" t="str">
        <f t="shared" si="4"/>
        <v/>
      </c>
      <c r="U175" s="47" t="str">
        <f t="shared" si="6"/>
        <v/>
      </c>
    </row>
    <row r="176" ht="18.75" customHeight="1">
      <c r="A176" s="94"/>
      <c r="B176" s="113"/>
      <c r="C176" s="49"/>
      <c r="D176" s="105"/>
      <c r="E176" s="106"/>
      <c r="F176" s="115"/>
      <c r="G176" s="108"/>
      <c r="H176" s="109"/>
      <c r="I176" s="110"/>
      <c r="J176" s="111"/>
      <c r="K176" s="112"/>
      <c r="L176" s="116"/>
      <c r="M176" s="76"/>
      <c r="N176" s="89"/>
      <c r="O176" s="61"/>
      <c r="P176" s="62"/>
      <c r="Q176" s="63" t="str">
        <f t="shared" si="1"/>
        <v/>
      </c>
      <c r="R176" s="64" t="str">
        <f t="shared" si="2"/>
        <v/>
      </c>
      <c r="S176" s="65" t="str">
        <f t="shared" si="3"/>
        <v/>
      </c>
      <c r="T176" s="66" t="str">
        <f t="shared" si="4"/>
        <v/>
      </c>
      <c r="U176" s="67" t="str">
        <f t="shared" si="6"/>
        <v/>
      </c>
    </row>
    <row r="177" ht="18.75" customHeight="1">
      <c r="A177" s="94"/>
      <c r="B177" s="95"/>
      <c r="C177" s="29"/>
      <c r="D177" s="96"/>
      <c r="E177" s="97"/>
      <c r="F177" s="117"/>
      <c r="G177" s="99"/>
      <c r="H177" s="100"/>
      <c r="I177" s="101"/>
      <c r="J177" s="102"/>
      <c r="K177" s="103"/>
      <c r="L177" s="118"/>
      <c r="M177" s="81"/>
      <c r="N177" s="88"/>
      <c r="O177" s="61"/>
      <c r="P177" s="62"/>
      <c r="Q177" s="43" t="str">
        <f t="shared" si="1"/>
        <v/>
      </c>
      <c r="R177" s="44" t="str">
        <f t="shared" si="2"/>
        <v/>
      </c>
      <c r="S177" s="45" t="str">
        <f t="shared" si="3"/>
        <v/>
      </c>
      <c r="T177" s="46" t="str">
        <f t="shared" si="4"/>
        <v/>
      </c>
      <c r="U177" s="47" t="str">
        <f t="shared" si="6"/>
        <v/>
      </c>
    </row>
    <row r="178" ht="18.75" customHeight="1">
      <c r="A178" s="94"/>
      <c r="B178" s="113"/>
      <c r="C178" s="49"/>
      <c r="D178" s="105"/>
      <c r="E178" s="106"/>
      <c r="F178" s="115"/>
      <c r="G178" s="108"/>
      <c r="H178" s="109"/>
      <c r="I178" s="110"/>
      <c r="J178" s="111"/>
      <c r="K178" s="112"/>
      <c r="L178" s="116"/>
      <c r="M178" s="76"/>
      <c r="N178" s="89"/>
      <c r="O178" s="61"/>
      <c r="P178" s="62"/>
      <c r="Q178" s="63" t="str">
        <f t="shared" si="1"/>
        <v/>
      </c>
      <c r="R178" s="64" t="str">
        <f t="shared" si="2"/>
        <v/>
      </c>
      <c r="S178" s="65" t="str">
        <f t="shared" si="3"/>
        <v/>
      </c>
      <c r="T178" s="66" t="str">
        <f t="shared" si="4"/>
        <v/>
      </c>
      <c r="U178" s="67" t="str">
        <f t="shared" si="6"/>
        <v/>
      </c>
    </row>
    <row r="179" ht="18.75" customHeight="1">
      <c r="A179" s="94"/>
      <c r="B179" s="95"/>
      <c r="C179" s="29"/>
      <c r="D179" s="96"/>
      <c r="E179" s="97"/>
      <c r="F179" s="117"/>
      <c r="G179" s="99"/>
      <c r="H179" s="100"/>
      <c r="I179" s="101"/>
      <c r="J179" s="102"/>
      <c r="K179" s="103"/>
      <c r="L179" s="118"/>
      <c r="M179" s="81"/>
      <c r="N179" s="88"/>
      <c r="O179" s="61"/>
      <c r="P179" s="62"/>
      <c r="Q179" s="43" t="str">
        <f t="shared" si="1"/>
        <v/>
      </c>
      <c r="R179" s="44" t="str">
        <f t="shared" si="2"/>
        <v/>
      </c>
      <c r="S179" s="45" t="str">
        <f t="shared" si="3"/>
        <v/>
      </c>
      <c r="T179" s="46" t="str">
        <f t="shared" si="4"/>
        <v/>
      </c>
      <c r="U179" s="47" t="str">
        <f t="shared" si="6"/>
        <v/>
      </c>
    </row>
    <row r="180" ht="18.75" customHeight="1">
      <c r="A180" s="94"/>
      <c r="B180" s="113"/>
      <c r="C180" s="49"/>
      <c r="D180" s="105"/>
      <c r="E180" s="106"/>
      <c r="F180" s="115"/>
      <c r="G180" s="108"/>
      <c r="H180" s="109"/>
      <c r="I180" s="110"/>
      <c r="J180" s="111"/>
      <c r="K180" s="112"/>
      <c r="L180" s="116"/>
      <c r="M180" s="76"/>
      <c r="N180" s="89"/>
      <c r="O180" s="61"/>
      <c r="P180" s="62"/>
      <c r="Q180" s="63" t="str">
        <f t="shared" si="1"/>
        <v/>
      </c>
      <c r="R180" s="64" t="str">
        <f t="shared" si="2"/>
        <v/>
      </c>
      <c r="S180" s="65" t="str">
        <f t="shared" si="3"/>
        <v/>
      </c>
      <c r="T180" s="66" t="str">
        <f t="shared" si="4"/>
        <v/>
      </c>
      <c r="U180" s="67" t="str">
        <f t="shared" si="6"/>
        <v/>
      </c>
    </row>
    <row r="181" ht="18.75" customHeight="1">
      <c r="A181" s="94"/>
      <c r="B181" s="95"/>
      <c r="C181" s="29"/>
      <c r="D181" s="96"/>
      <c r="E181" s="97"/>
      <c r="F181" s="117"/>
      <c r="G181" s="99"/>
      <c r="H181" s="100"/>
      <c r="I181" s="101"/>
      <c r="J181" s="102"/>
      <c r="K181" s="103"/>
      <c r="L181" s="118"/>
      <c r="M181" s="81"/>
      <c r="N181" s="88"/>
      <c r="O181" s="61"/>
      <c r="P181" s="62"/>
      <c r="Q181" s="43" t="str">
        <f t="shared" si="1"/>
        <v/>
      </c>
      <c r="R181" s="44" t="str">
        <f t="shared" si="2"/>
        <v/>
      </c>
      <c r="S181" s="45" t="str">
        <f t="shared" si="3"/>
        <v/>
      </c>
      <c r="T181" s="46" t="str">
        <f t="shared" si="4"/>
        <v/>
      </c>
      <c r="U181" s="47" t="str">
        <f t="shared" si="6"/>
        <v/>
      </c>
    </row>
    <row r="182" ht="18.75" customHeight="1">
      <c r="A182" s="94"/>
      <c r="B182" s="113"/>
      <c r="C182" s="49"/>
      <c r="D182" s="105"/>
      <c r="E182" s="106"/>
      <c r="F182" s="115"/>
      <c r="G182" s="108"/>
      <c r="H182" s="109"/>
      <c r="I182" s="110"/>
      <c r="J182" s="111"/>
      <c r="K182" s="112"/>
      <c r="L182" s="116"/>
      <c r="M182" s="76"/>
      <c r="N182" s="89"/>
      <c r="O182" s="61"/>
      <c r="P182" s="62"/>
      <c r="Q182" s="63" t="str">
        <f t="shared" si="1"/>
        <v/>
      </c>
      <c r="R182" s="64" t="str">
        <f t="shared" si="2"/>
        <v/>
      </c>
      <c r="S182" s="65" t="str">
        <f t="shared" si="3"/>
        <v/>
      </c>
      <c r="T182" s="66" t="str">
        <f t="shared" si="4"/>
        <v/>
      </c>
      <c r="U182" s="67" t="str">
        <f t="shared" si="6"/>
        <v/>
      </c>
    </row>
    <row r="183" ht="18.75" customHeight="1">
      <c r="A183" s="94"/>
      <c r="B183" s="95"/>
      <c r="C183" s="29"/>
      <c r="D183" s="96"/>
      <c r="E183" s="97"/>
      <c r="F183" s="117"/>
      <c r="G183" s="99"/>
      <c r="H183" s="100"/>
      <c r="I183" s="101"/>
      <c r="J183" s="102"/>
      <c r="K183" s="103"/>
      <c r="L183" s="118"/>
      <c r="M183" s="81"/>
      <c r="N183" s="88"/>
      <c r="O183" s="61"/>
      <c r="P183" s="62"/>
      <c r="Q183" s="43" t="str">
        <f t="shared" si="1"/>
        <v/>
      </c>
      <c r="R183" s="44" t="str">
        <f t="shared" si="2"/>
        <v/>
      </c>
      <c r="S183" s="45" t="str">
        <f t="shared" si="3"/>
        <v/>
      </c>
      <c r="T183" s="46" t="str">
        <f t="shared" si="4"/>
        <v/>
      </c>
      <c r="U183" s="47" t="str">
        <f t="shared" si="6"/>
        <v/>
      </c>
    </row>
    <row r="184" ht="18.75" customHeight="1">
      <c r="A184" s="94"/>
      <c r="B184" s="113"/>
      <c r="C184" s="49"/>
      <c r="D184" s="105"/>
      <c r="E184" s="106"/>
      <c r="F184" s="115"/>
      <c r="G184" s="108"/>
      <c r="H184" s="109"/>
      <c r="I184" s="110"/>
      <c r="J184" s="111"/>
      <c r="K184" s="112"/>
      <c r="L184" s="116"/>
      <c r="M184" s="76"/>
      <c r="N184" s="89"/>
      <c r="O184" s="61"/>
      <c r="P184" s="62"/>
      <c r="Q184" s="63" t="str">
        <f t="shared" si="1"/>
        <v/>
      </c>
      <c r="R184" s="64" t="str">
        <f t="shared" si="2"/>
        <v/>
      </c>
      <c r="S184" s="65" t="str">
        <f t="shared" si="3"/>
        <v/>
      </c>
      <c r="T184" s="66" t="str">
        <f t="shared" si="4"/>
        <v/>
      </c>
      <c r="U184" s="67" t="str">
        <f t="shared" si="6"/>
        <v/>
      </c>
    </row>
    <row r="185" ht="18.75" customHeight="1">
      <c r="A185" s="94"/>
      <c r="B185" s="95"/>
      <c r="C185" s="29"/>
      <c r="D185" s="96"/>
      <c r="E185" s="97"/>
      <c r="F185" s="117"/>
      <c r="G185" s="99"/>
      <c r="H185" s="100"/>
      <c r="I185" s="101"/>
      <c r="J185" s="102"/>
      <c r="K185" s="103"/>
      <c r="L185" s="118"/>
      <c r="M185" s="81"/>
      <c r="N185" s="88"/>
      <c r="O185" s="61"/>
      <c r="P185" s="62"/>
      <c r="Q185" s="43" t="str">
        <f t="shared" si="1"/>
        <v/>
      </c>
      <c r="R185" s="44" t="str">
        <f t="shared" si="2"/>
        <v/>
      </c>
      <c r="S185" s="45" t="str">
        <f t="shared" si="3"/>
        <v/>
      </c>
      <c r="T185" s="46" t="str">
        <f t="shared" si="4"/>
        <v/>
      </c>
      <c r="U185" s="47" t="str">
        <f t="shared" si="6"/>
        <v/>
      </c>
    </row>
    <row r="186" ht="18.75" customHeight="1">
      <c r="A186" s="94"/>
      <c r="B186" s="113"/>
      <c r="C186" s="49"/>
      <c r="D186" s="105"/>
      <c r="E186" s="106"/>
      <c r="F186" s="115"/>
      <c r="G186" s="108"/>
      <c r="H186" s="109"/>
      <c r="I186" s="110"/>
      <c r="J186" s="111"/>
      <c r="K186" s="112"/>
      <c r="L186" s="116"/>
      <c r="M186" s="76"/>
      <c r="N186" s="89"/>
      <c r="O186" s="61"/>
      <c r="P186" s="62"/>
      <c r="Q186" s="63" t="str">
        <f t="shared" si="1"/>
        <v/>
      </c>
      <c r="R186" s="64" t="str">
        <f t="shared" si="2"/>
        <v/>
      </c>
      <c r="S186" s="65" t="str">
        <f t="shared" si="3"/>
        <v/>
      </c>
      <c r="T186" s="66" t="str">
        <f t="shared" si="4"/>
        <v/>
      </c>
      <c r="U186" s="67" t="str">
        <f t="shared" si="6"/>
        <v/>
      </c>
    </row>
    <row r="187" ht="18.75" customHeight="1">
      <c r="A187" s="94"/>
      <c r="B187" s="95"/>
      <c r="C187" s="29"/>
      <c r="D187" s="96"/>
      <c r="E187" s="97"/>
      <c r="F187" s="117"/>
      <c r="G187" s="99"/>
      <c r="H187" s="100"/>
      <c r="I187" s="101"/>
      <c r="J187" s="102"/>
      <c r="K187" s="103"/>
      <c r="L187" s="118"/>
      <c r="M187" s="81"/>
      <c r="N187" s="88"/>
      <c r="O187" s="61"/>
      <c r="P187" s="62"/>
      <c r="Q187" s="43" t="str">
        <f t="shared" si="1"/>
        <v/>
      </c>
      <c r="R187" s="44" t="str">
        <f t="shared" si="2"/>
        <v/>
      </c>
      <c r="S187" s="45" t="str">
        <f t="shared" si="3"/>
        <v/>
      </c>
      <c r="T187" s="46" t="str">
        <f t="shared" si="4"/>
        <v/>
      </c>
      <c r="U187" s="47" t="str">
        <f t="shared" si="6"/>
        <v/>
      </c>
    </row>
    <row r="188" ht="18.75" customHeight="1">
      <c r="A188" s="94"/>
      <c r="B188" s="113"/>
      <c r="C188" s="49"/>
      <c r="D188" s="105"/>
      <c r="E188" s="106"/>
      <c r="F188" s="115"/>
      <c r="G188" s="108"/>
      <c r="H188" s="109"/>
      <c r="I188" s="110"/>
      <c r="J188" s="111"/>
      <c r="K188" s="112"/>
      <c r="L188" s="116"/>
      <c r="M188" s="76"/>
      <c r="N188" s="89"/>
      <c r="O188" s="61"/>
      <c r="P188" s="62"/>
      <c r="Q188" s="63" t="str">
        <f t="shared" si="1"/>
        <v/>
      </c>
      <c r="R188" s="64" t="str">
        <f t="shared" si="2"/>
        <v/>
      </c>
      <c r="S188" s="65" t="str">
        <f t="shared" si="3"/>
        <v/>
      </c>
      <c r="T188" s="66" t="str">
        <f t="shared" si="4"/>
        <v/>
      </c>
      <c r="U188" s="67" t="str">
        <f t="shared" si="6"/>
        <v/>
      </c>
    </row>
    <row r="189" ht="18.75" customHeight="1">
      <c r="A189" s="94"/>
      <c r="B189" s="95"/>
      <c r="C189" s="29"/>
      <c r="D189" s="96"/>
      <c r="E189" s="97"/>
      <c r="F189" s="117"/>
      <c r="G189" s="99"/>
      <c r="H189" s="100"/>
      <c r="I189" s="101"/>
      <c r="J189" s="102"/>
      <c r="K189" s="103"/>
      <c r="L189" s="118"/>
      <c r="M189" s="81"/>
      <c r="N189" s="88"/>
      <c r="O189" s="61"/>
      <c r="P189" s="62"/>
      <c r="Q189" s="43" t="str">
        <f t="shared" si="1"/>
        <v/>
      </c>
      <c r="R189" s="44" t="str">
        <f t="shared" si="2"/>
        <v/>
      </c>
      <c r="S189" s="45" t="str">
        <f t="shared" si="3"/>
        <v/>
      </c>
      <c r="T189" s="46" t="str">
        <f t="shared" si="4"/>
        <v/>
      </c>
      <c r="U189" s="47" t="str">
        <f t="shared" si="6"/>
        <v/>
      </c>
    </row>
    <row r="190" ht="18.75" customHeight="1">
      <c r="A190" s="94"/>
      <c r="B190" s="113"/>
      <c r="C190" s="49"/>
      <c r="D190" s="105"/>
      <c r="E190" s="106"/>
      <c r="F190" s="115"/>
      <c r="G190" s="108"/>
      <c r="H190" s="109"/>
      <c r="I190" s="110"/>
      <c r="J190" s="111"/>
      <c r="K190" s="112"/>
      <c r="L190" s="116"/>
      <c r="M190" s="76"/>
      <c r="N190" s="89"/>
      <c r="O190" s="61"/>
      <c r="P190" s="62"/>
      <c r="Q190" s="63" t="str">
        <f t="shared" si="1"/>
        <v/>
      </c>
      <c r="R190" s="64" t="str">
        <f t="shared" si="2"/>
        <v/>
      </c>
      <c r="S190" s="65" t="str">
        <f t="shared" si="3"/>
        <v/>
      </c>
      <c r="T190" s="66" t="str">
        <f t="shared" si="4"/>
        <v/>
      </c>
      <c r="U190" s="67" t="str">
        <f t="shared" si="6"/>
        <v/>
      </c>
    </row>
    <row r="191" ht="18.75" customHeight="1">
      <c r="A191" s="94"/>
      <c r="B191" s="95"/>
      <c r="C191" s="29"/>
      <c r="D191" s="96"/>
      <c r="E191" s="97"/>
      <c r="F191" s="117"/>
      <c r="G191" s="99"/>
      <c r="H191" s="100"/>
      <c r="I191" s="101"/>
      <c r="J191" s="102"/>
      <c r="K191" s="103"/>
      <c r="L191" s="118"/>
      <c r="M191" s="81"/>
      <c r="N191" s="88"/>
      <c r="O191" s="61"/>
      <c r="P191" s="62"/>
      <c r="Q191" s="43" t="str">
        <f t="shared" si="1"/>
        <v/>
      </c>
      <c r="R191" s="44" t="str">
        <f t="shared" si="2"/>
        <v/>
      </c>
      <c r="S191" s="45" t="str">
        <f t="shared" si="3"/>
        <v/>
      </c>
      <c r="T191" s="46" t="str">
        <f t="shared" si="4"/>
        <v/>
      </c>
      <c r="U191" s="47" t="str">
        <f t="shared" si="6"/>
        <v/>
      </c>
    </row>
    <row r="192" ht="18.75" customHeight="1">
      <c r="A192" s="94"/>
      <c r="B192" s="113"/>
      <c r="C192" s="49"/>
      <c r="D192" s="105"/>
      <c r="E192" s="106"/>
      <c r="F192" s="115"/>
      <c r="G192" s="108"/>
      <c r="H192" s="109"/>
      <c r="I192" s="110"/>
      <c r="J192" s="111"/>
      <c r="K192" s="112"/>
      <c r="L192" s="116"/>
      <c r="M192" s="76"/>
      <c r="N192" s="89"/>
      <c r="O192" s="61"/>
      <c r="P192" s="62"/>
      <c r="Q192" s="63" t="str">
        <f t="shared" si="1"/>
        <v/>
      </c>
      <c r="R192" s="64" t="str">
        <f t="shared" si="2"/>
        <v/>
      </c>
      <c r="S192" s="65" t="str">
        <f t="shared" si="3"/>
        <v/>
      </c>
      <c r="T192" s="66" t="str">
        <f t="shared" si="4"/>
        <v/>
      </c>
      <c r="U192" s="67" t="str">
        <f t="shared" si="6"/>
        <v/>
      </c>
    </row>
    <row r="193" ht="18.75" customHeight="1">
      <c r="A193" s="94"/>
      <c r="B193" s="95"/>
      <c r="C193" s="29"/>
      <c r="D193" s="96"/>
      <c r="E193" s="97"/>
      <c r="F193" s="117"/>
      <c r="G193" s="99"/>
      <c r="H193" s="100"/>
      <c r="I193" s="101"/>
      <c r="J193" s="102"/>
      <c r="K193" s="103"/>
      <c r="L193" s="118"/>
      <c r="M193" s="81"/>
      <c r="N193" s="88"/>
      <c r="O193" s="61"/>
      <c r="P193" s="62"/>
      <c r="Q193" s="43" t="str">
        <f t="shared" si="1"/>
        <v/>
      </c>
      <c r="R193" s="44" t="str">
        <f t="shared" si="2"/>
        <v/>
      </c>
      <c r="S193" s="45" t="str">
        <f t="shared" si="3"/>
        <v/>
      </c>
      <c r="T193" s="46" t="str">
        <f t="shared" si="4"/>
        <v/>
      </c>
      <c r="U193" s="47" t="str">
        <f t="shared" si="6"/>
        <v/>
      </c>
    </row>
    <row r="194" ht="18.75" customHeight="1">
      <c r="A194" s="94"/>
      <c r="B194" s="113"/>
      <c r="C194" s="49"/>
      <c r="D194" s="105"/>
      <c r="E194" s="106"/>
      <c r="F194" s="115"/>
      <c r="G194" s="108"/>
      <c r="H194" s="109"/>
      <c r="I194" s="110"/>
      <c r="J194" s="111"/>
      <c r="K194" s="112"/>
      <c r="L194" s="116"/>
      <c r="M194" s="76"/>
      <c r="N194" s="89"/>
      <c r="O194" s="61"/>
      <c r="P194" s="62"/>
      <c r="Q194" s="63" t="str">
        <f t="shared" si="1"/>
        <v/>
      </c>
      <c r="R194" s="64" t="str">
        <f t="shared" si="2"/>
        <v/>
      </c>
      <c r="S194" s="65" t="str">
        <f t="shared" si="3"/>
        <v/>
      </c>
      <c r="T194" s="66" t="str">
        <f t="shared" si="4"/>
        <v/>
      </c>
      <c r="U194" s="67" t="str">
        <f t="shared" si="6"/>
        <v/>
      </c>
    </row>
    <row r="195" ht="18.75" customHeight="1">
      <c r="A195" s="94"/>
      <c r="B195" s="95"/>
      <c r="C195" s="29"/>
      <c r="D195" s="96"/>
      <c r="E195" s="97"/>
      <c r="F195" s="117"/>
      <c r="G195" s="99"/>
      <c r="H195" s="100"/>
      <c r="I195" s="101"/>
      <c r="J195" s="102"/>
      <c r="K195" s="103"/>
      <c r="L195" s="118"/>
      <c r="M195" s="81"/>
      <c r="N195" s="88"/>
      <c r="O195" s="61"/>
      <c r="P195" s="62"/>
      <c r="Q195" s="43" t="str">
        <f t="shared" si="1"/>
        <v/>
      </c>
      <c r="R195" s="44" t="str">
        <f t="shared" si="2"/>
        <v/>
      </c>
      <c r="S195" s="45" t="str">
        <f t="shared" si="3"/>
        <v/>
      </c>
      <c r="T195" s="46" t="str">
        <f t="shared" si="4"/>
        <v/>
      </c>
      <c r="U195" s="47" t="str">
        <f t="shared" si="6"/>
        <v/>
      </c>
    </row>
    <row r="196" ht="18.75" customHeight="1">
      <c r="A196" s="94"/>
      <c r="B196" s="113"/>
      <c r="C196" s="49"/>
      <c r="D196" s="105"/>
      <c r="E196" s="106"/>
      <c r="F196" s="115"/>
      <c r="G196" s="108"/>
      <c r="H196" s="109"/>
      <c r="I196" s="110"/>
      <c r="J196" s="111"/>
      <c r="K196" s="112"/>
      <c r="L196" s="116"/>
      <c r="M196" s="76"/>
      <c r="N196" s="89"/>
      <c r="O196" s="61"/>
      <c r="P196" s="62"/>
      <c r="Q196" s="63" t="str">
        <f t="shared" si="1"/>
        <v/>
      </c>
      <c r="R196" s="64" t="str">
        <f t="shared" si="2"/>
        <v/>
      </c>
      <c r="S196" s="65" t="str">
        <f t="shared" si="3"/>
        <v/>
      </c>
      <c r="T196" s="66" t="str">
        <f t="shared" si="4"/>
        <v/>
      </c>
      <c r="U196" s="67" t="str">
        <f t="shared" si="6"/>
        <v/>
      </c>
    </row>
    <row r="197" ht="18.75" customHeight="1">
      <c r="A197" s="94"/>
      <c r="B197" s="95"/>
      <c r="C197" s="29"/>
      <c r="D197" s="96"/>
      <c r="E197" s="97"/>
      <c r="F197" s="117"/>
      <c r="G197" s="99"/>
      <c r="H197" s="100"/>
      <c r="I197" s="101"/>
      <c r="J197" s="102"/>
      <c r="K197" s="103"/>
      <c r="L197" s="118"/>
      <c r="M197" s="81"/>
      <c r="N197" s="88"/>
      <c r="O197" s="61"/>
      <c r="P197" s="62"/>
      <c r="Q197" s="43" t="str">
        <f t="shared" si="1"/>
        <v/>
      </c>
      <c r="R197" s="44" t="str">
        <f t="shared" si="2"/>
        <v/>
      </c>
      <c r="S197" s="45" t="str">
        <f t="shared" si="3"/>
        <v/>
      </c>
      <c r="T197" s="46" t="str">
        <f t="shared" si="4"/>
        <v/>
      </c>
      <c r="U197" s="47" t="str">
        <f t="shared" si="6"/>
        <v/>
      </c>
    </row>
    <row r="198" ht="18.75" customHeight="1">
      <c r="A198" s="94"/>
      <c r="B198" s="113"/>
      <c r="C198" s="49"/>
      <c r="D198" s="105"/>
      <c r="E198" s="106"/>
      <c r="F198" s="115"/>
      <c r="G198" s="108"/>
      <c r="H198" s="109"/>
      <c r="I198" s="110"/>
      <c r="J198" s="111"/>
      <c r="K198" s="112"/>
      <c r="L198" s="116"/>
      <c r="M198" s="76"/>
      <c r="N198" s="89"/>
      <c r="O198" s="61"/>
      <c r="P198" s="62"/>
      <c r="Q198" s="63" t="str">
        <f t="shared" si="1"/>
        <v/>
      </c>
      <c r="R198" s="64" t="str">
        <f t="shared" si="2"/>
        <v/>
      </c>
      <c r="S198" s="65" t="str">
        <f t="shared" si="3"/>
        <v/>
      </c>
      <c r="T198" s="66" t="str">
        <f t="shared" si="4"/>
        <v/>
      </c>
      <c r="U198" s="67" t="str">
        <f t="shared" si="6"/>
        <v/>
      </c>
    </row>
    <row r="199" ht="18.75" customHeight="1">
      <c r="A199" s="94"/>
      <c r="B199" s="95"/>
      <c r="C199" s="29"/>
      <c r="D199" s="96"/>
      <c r="E199" s="97"/>
      <c r="F199" s="117"/>
      <c r="G199" s="99"/>
      <c r="H199" s="100"/>
      <c r="I199" s="101"/>
      <c r="J199" s="102"/>
      <c r="K199" s="103"/>
      <c r="L199" s="118"/>
      <c r="M199" s="81"/>
      <c r="N199" s="88"/>
      <c r="O199" s="61"/>
      <c r="P199" s="62"/>
      <c r="Q199" s="43" t="str">
        <f t="shared" si="1"/>
        <v/>
      </c>
      <c r="R199" s="44" t="str">
        <f t="shared" si="2"/>
        <v/>
      </c>
      <c r="S199" s="45" t="str">
        <f t="shared" si="3"/>
        <v/>
      </c>
      <c r="T199" s="46" t="str">
        <f t="shared" si="4"/>
        <v/>
      </c>
      <c r="U199" s="47" t="str">
        <f t="shared" si="6"/>
        <v/>
      </c>
    </row>
    <row r="200" ht="18.75" customHeight="1">
      <c r="A200" s="94"/>
      <c r="B200" s="113"/>
      <c r="C200" s="49"/>
      <c r="D200" s="105"/>
      <c r="E200" s="106"/>
      <c r="F200" s="115"/>
      <c r="G200" s="108"/>
      <c r="H200" s="109"/>
      <c r="I200" s="110"/>
      <c r="J200" s="111"/>
      <c r="K200" s="112"/>
      <c r="L200" s="116"/>
      <c r="M200" s="76"/>
      <c r="N200" s="89"/>
      <c r="O200" s="61"/>
      <c r="P200" s="62"/>
      <c r="Q200" s="63" t="str">
        <f t="shared" si="1"/>
        <v/>
      </c>
      <c r="R200" s="64" t="str">
        <f t="shared" si="2"/>
        <v/>
      </c>
      <c r="S200" s="65" t="str">
        <f t="shared" si="3"/>
        <v/>
      </c>
      <c r="T200" s="66" t="str">
        <f t="shared" si="4"/>
        <v/>
      </c>
      <c r="U200" s="67" t="str">
        <f t="shared" si="6"/>
        <v/>
      </c>
    </row>
    <row r="201" ht="18.75" customHeight="1">
      <c r="A201" s="94"/>
      <c r="B201" s="95"/>
      <c r="C201" s="29"/>
      <c r="D201" s="96"/>
      <c r="E201" s="97"/>
      <c r="F201" s="117"/>
      <c r="G201" s="99"/>
      <c r="H201" s="100"/>
      <c r="I201" s="101"/>
      <c r="J201" s="102"/>
      <c r="K201" s="103"/>
      <c r="L201" s="118"/>
      <c r="M201" s="81"/>
      <c r="N201" s="88"/>
      <c r="O201" s="61"/>
      <c r="P201" s="62"/>
      <c r="Q201" s="43" t="str">
        <f t="shared" si="1"/>
        <v/>
      </c>
      <c r="R201" s="44" t="str">
        <f t="shared" si="2"/>
        <v/>
      </c>
      <c r="S201" s="45" t="str">
        <f t="shared" si="3"/>
        <v/>
      </c>
      <c r="T201" s="46" t="str">
        <f t="shared" si="4"/>
        <v/>
      </c>
      <c r="U201" s="47" t="str">
        <f t="shared" si="6"/>
        <v/>
      </c>
    </row>
    <row r="202" ht="18.75" customHeight="1">
      <c r="A202" s="94"/>
      <c r="B202" s="113"/>
      <c r="C202" s="49"/>
      <c r="D202" s="105"/>
      <c r="E202" s="106"/>
      <c r="F202" s="115"/>
      <c r="G202" s="108"/>
      <c r="H202" s="109"/>
      <c r="I202" s="110"/>
      <c r="J202" s="111"/>
      <c r="K202" s="112"/>
      <c r="L202" s="116"/>
      <c r="M202" s="76"/>
      <c r="N202" s="89"/>
      <c r="O202" s="61"/>
      <c r="P202" s="62"/>
      <c r="Q202" s="63" t="str">
        <f t="shared" si="1"/>
        <v/>
      </c>
      <c r="R202" s="64" t="str">
        <f t="shared" si="2"/>
        <v/>
      </c>
      <c r="S202" s="65" t="str">
        <f t="shared" si="3"/>
        <v/>
      </c>
      <c r="T202" s="66" t="str">
        <f t="shared" si="4"/>
        <v/>
      </c>
      <c r="U202" s="67" t="str">
        <f t="shared" si="6"/>
        <v/>
      </c>
    </row>
    <row r="203" ht="18.75" customHeight="1">
      <c r="A203" s="94"/>
      <c r="B203" s="95"/>
      <c r="C203" s="29"/>
      <c r="D203" s="96"/>
      <c r="E203" s="97"/>
      <c r="F203" s="117"/>
      <c r="G203" s="99"/>
      <c r="H203" s="100"/>
      <c r="I203" s="101"/>
      <c r="J203" s="102"/>
      <c r="K203" s="103"/>
      <c r="L203" s="118"/>
      <c r="M203" s="81"/>
      <c r="N203" s="88"/>
      <c r="O203" s="61"/>
      <c r="P203" s="62"/>
      <c r="Q203" s="43" t="str">
        <f t="shared" si="1"/>
        <v/>
      </c>
      <c r="R203" s="44" t="str">
        <f t="shared" si="2"/>
        <v/>
      </c>
      <c r="S203" s="45" t="str">
        <f t="shared" si="3"/>
        <v/>
      </c>
      <c r="T203" s="46" t="str">
        <f t="shared" si="4"/>
        <v/>
      </c>
      <c r="U203" s="47" t="str">
        <f t="shared" si="6"/>
        <v/>
      </c>
    </row>
    <row r="204" ht="18.75" customHeight="1">
      <c r="A204" s="94"/>
      <c r="B204" s="113"/>
      <c r="C204" s="49"/>
      <c r="D204" s="105"/>
      <c r="E204" s="106"/>
      <c r="F204" s="115"/>
      <c r="G204" s="108"/>
      <c r="H204" s="109"/>
      <c r="I204" s="110"/>
      <c r="J204" s="111"/>
      <c r="K204" s="112"/>
      <c r="L204" s="116"/>
      <c r="M204" s="76"/>
      <c r="N204" s="89"/>
      <c r="O204" s="61"/>
      <c r="P204" s="62"/>
      <c r="Q204" s="63" t="str">
        <f t="shared" si="1"/>
        <v/>
      </c>
      <c r="R204" s="64" t="str">
        <f t="shared" si="2"/>
        <v/>
      </c>
      <c r="S204" s="65" t="str">
        <f t="shared" si="3"/>
        <v/>
      </c>
      <c r="T204" s="66" t="str">
        <f t="shared" si="4"/>
        <v/>
      </c>
      <c r="U204" s="67" t="str">
        <f t="shared" si="6"/>
        <v/>
      </c>
    </row>
    <row r="205" ht="18.75" customHeight="1">
      <c r="A205" s="94"/>
      <c r="B205" s="95"/>
      <c r="C205" s="29"/>
      <c r="D205" s="96"/>
      <c r="E205" s="97"/>
      <c r="F205" s="117"/>
      <c r="G205" s="99"/>
      <c r="H205" s="100"/>
      <c r="I205" s="101"/>
      <c r="J205" s="102"/>
      <c r="K205" s="103"/>
      <c r="L205" s="118"/>
      <c r="M205" s="81"/>
      <c r="N205" s="88"/>
      <c r="O205" s="61"/>
      <c r="P205" s="62"/>
      <c r="Q205" s="43" t="str">
        <f t="shared" si="1"/>
        <v/>
      </c>
      <c r="R205" s="44" t="str">
        <f t="shared" si="2"/>
        <v/>
      </c>
      <c r="S205" s="45" t="str">
        <f t="shared" si="3"/>
        <v/>
      </c>
      <c r="T205" s="46" t="str">
        <f t="shared" si="4"/>
        <v/>
      </c>
      <c r="U205" s="47" t="str">
        <f t="shared" si="6"/>
        <v/>
      </c>
    </row>
    <row r="206" ht="18.75" customHeight="1">
      <c r="A206" s="94"/>
      <c r="B206" s="113"/>
      <c r="C206" s="49"/>
      <c r="D206" s="105"/>
      <c r="E206" s="106"/>
      <c r="F206" s="115"/>
      <c r="G206" s="108"/>
      <c r="H206" s="109"/>
      <c r="I206" s="110"/>
      <c r="J206" s="111"/>
      <c r="K206" s="112"/>
      <c r="L206" s="116"/>
      <c r="M206" s="76"/>
      <c r="N206" s="89"/>
      <c r="O206" s="61"/>
      <c r="P206" s="62"/>
      <c r="Q206" s="63" t="str">
        <f t="shared" si="1"/>
        <v/>
      </c>
      <c r="R206" s="64" t="str">
        <f t="shared" si="2"/>
        <v/>
      </c>
      <c r="S206" s="65" t="str">
        <f t="shared" si="3"/>
        <v/>
      </c>
      <c r="T206" s="66" t="str">
        <f t="shared" si="4"/>
        <v/>
      </c>
      <c r="U206" s="67" t="str">
        <f t="shared" si="6"/>
        <v/>
      </c>
    </row>
    <row r="207" ht="18.75" customHeight="1">
      <c r="A207" s="94"/>
      <c r="B207" s="95"/>
      <c r="C207" s="29"/>
      <c r="D207" s="96"/>
      <c r="E207" s="97"/>
      <c r="F207" s="117"/>
      <c r="G207" s="99"/>
      <c r="H207" s="100"/>
      <c r="I207" s="101"/>
      <c r="J207" s="102"/>
      <c r="K207" s="103"/>
      <c r="L207" s="118"/>
      <c r="M207" s="81"/>
      <c r="N207" s="88"/>
      <c r="O207" s="61"/>
      <c r="P207" s="62"/>
      <c r="Q207" s="43" t="str">
        <f t="shared" si="1"/>
        <v/>
      </c>
      <c r="R207" s="44" t="str">
        <f t="shared" si="2"/>
        <v/>
      </c>
      <c r="S207" s="45" t="str">
        <f t="shared" si="3"/>
        <v/>
      </c>
      <c r="T207" s="46" t="str">
        <f t="shared" si="4"/>
        <v/>
      </c>
      <c r="U207" s="47" t="str">
        <f t="shared" si="6"/>
        <v/>
      </c>
    </row>
    <row r="208" ht="18.75" customHeight="1">
      <c r="A208" s="94"/>
      <c r="B208" s="113"/>
      <c r="C208" s="49"/>
      <c r="D208" s="105"/>
      <c r="E208" s="106"/>
      <c r="F208" s="115"/>
      <c r="G208" s="108"/>
      <c r="H208" s="109"/>
      <c r="I208" s="110"/>
      <c r="J208" s="111"/>
      <c r="K208" s="112"/>
      <c r="L208" s="116"/>
      <c r="M208" s="76"/>
      <c r="N208" s="89"/>
      <c r="O208" s="61"/>
      <c r="P208" s="62"/>
      <c r="Q208" s="63" t="str">
        <f t="shared" si="1"/>
        <v/>
      </c>
      <c r="R208" s="64" t="str">
        <f t="shared" si="2"/>
        <v/>
      </c>
      <c r="S208" s="65" t="str">
        <f t="shared" si="3"/>
        <v/>
      </c>
      <c r="T208" s="66" t="str">
        <f t="shared" si="4"/>
        <v/>
      </c>
      <c r="U208" s="67" t="str">
        <f t="shared" si="6"/>
        <v/>
      </c>
    </row>
    <row r="209" ht="18.75" customHeight="1">
      <c r="A209" s="94"/>
      <c r="B209" s="95"/>
      <c r="C209" s="29"/>
      <c r="D209" s="96"/>
      <c r="E209" s="97"/>
      <c r="F209" s="117"/>
      <c r="G209" s="99"/>
      <c r="H209" s="100"/>
      <c r="I209" s="101"/>
      <c r="J209" s="102"/>
      <c r="K209" s="103"/>
      <c r="L209" s="118"/>
      <c r="M209" s="81"/>
      <c r="N209" s="88"/>
      <c r="O209" s="61"/>
      <c r="P209" s="62"/>
      <c r="Q209" s="43" t="str">
        <f t="shared" si="1"/>
        <v/>
      </c>
      <c r="R209" s="44" t="str">
        <f t="shared" si="2"/>
        <v/>
      </c>
      <c r="S209" s="45" t="str">
        <f t="shared" si="3"/>
        <v/>
      </c>
      <c r="T209" s="46" t="str">
        <f t="shared" si="4"/>
        <v/>
      </c>
      <c r="U209" s="47" t="str">
        <f t="shared" si="6"/>
        <v/>
      </c>
    </row>
    <row r="210" ht="18.75" customHeight="1">
      <c r="A210" s="94"/>
      <c r="B210" s="113"/>
      <c r="C210" s="49"/>
      <c r="D210" s="105"/>
      <c r="E210" s="106"/>
      <c r="F210" s="115"/>
      <c r="G210" s="108"/>
      <c r="H210" s="109"/>
      <c r="I210" s="110"/>
      <c r="J210" s="111"/>
      <c r="K210" s="112"/>
      <c r="L210" s="116"/>
      <c r="M210" s="76"/>
      <c r="N210" s="89"/>
      <c r="O210" s="61"/>
      <c r="P210" s="62"/>
      <c r="Q210" s="63" t="str">
        <f t="shared" si="1"/>
        <v/>
      </c>
      <c r="R210" s="64" t="str">
        <f t="shared" si="2"/>
        <v/>
      </c>
      <c r="S210" s="65" t="str">
        <f t="shared" si="3"/>
        <v/>
      </c>
      <c r="T210" s="66" t="str">
        <f t="shared" si="4"/>
        <v/>
      </c>
      <c r="U210" s="67" t="str">
        <f t="shared" si="6"/>
        <v/>
      </c>
    </row>
    <row r="211" ht="18.75" customHeight="1">
      <c r="A211" s="94"/>
      <c r="B211" s="95"/>
      <c r="C211" s="29"/>
      <c r="D211" s="96"/>
      <c r="E211" s="97"/>
      <c r="F211" s="117"/>
      <c r="G211" s="99"/>
      <c r="H211" s="100"/>
      <c r="I211" s="101"/>
      <c r="J211" s="102"/>
      <c r="K211" s="103"/>
      <c r="L211" s="118"/>
      <c r="M211" s="81"/>
      <c r="N211" s="88"/>
      <c r="O211" s="61"/>
      <c r="P211" s="62"/>
      <c r="Q211" s="43" t="str">
        <f t="shared" si="1"/>
        <v/>
      </c>
      <c r="R211" s="44" t="str">
        <f t="shared" si="2"/>
        <v/>
      </c>
      <c r="S211" s="45" t="str">
        <f t="shared" si="3"/>
        <v/>
      </c>
      <c r="T211" s="46" t="str">
        <f t="shared" si="4"/>
        <v/>
      </c>
      <c r="U211" s="47" t="str">
        <f t="shared" si="6"/>
        <v/>
      </c>
    </row>
    <row r="212" ht="18.75" customHeight="1">
      <c r="A212" s="94"/>
      <c r="B212" s="113"/>
      <c r="C212" s="49"/>
      <c r="D212" s="105"/>
      <c r="E212" s="106"/>
      <c r="F212" s="115"/>
      <c r="G212" s="108"/>
      <c r="H212" s="109"/>
      <c r="I212" s="110"/>
      <c r="J212" s="111"/>
      <c r="K212" s="112"/>
      <c r="L212" s="116"/>
      <c r="M212" s="76"/>
      <c r="N212" s="89"/>
      <c r="O212" s="61"/>
      <c r="P212" s="62"/>
      <c r="Q212" s="63" t="str">
        <f t="shared" si="1"/>
        <v/>
      </c>
      <c r="R212" s="64" t="str">
        <f t="shared" si="2"/>
        <v/>
      </c>
      <c r="S212" s="65" t="str">
        <f t="shared" si="3"/>
        <v/>
      </c>
      <c r="T212" s="66" t="str">
        <f t="shared" si="4"/>
        <v/>
      </c>
      <c r="U212" s="67" t="str">
        <f t="shared" si="6"/>
        <v/>
      </c>
    </row>
    <row r="213" ht="18.75" customHeight="1">
      <c r="A213" s="94"/>
      <c r="B213" s="95"/>
      <c r="C213" s="29"/>
      <c r="D213" s="96"/>
      <c r="E213" s="97"/>
      <c r="F213" s="117"/>
      <c r="G213" s="99"/>
      <c r="H213" s="100"/>
      <c r="I213" s="101"/>
      <c r="J213" s="102"/>
      <c r="K213" s="103"/>
      <c r="L213" s="118"/>
      <c r="M213" s="81"/>
      <c r="N213" s="88"/>
      <c r="O213" s="61"/>
      <c r="P213" s="62"/>
      <c r="Q213" s="43" t="str">
        <f t="shared" si="1"/>
        <v/>
      </c>
      <c r="R213" s="44" t="str">
        <f t="shared" si="2"/>
        <v/>
      </c>
      <c r="S213" s="45" t="str">
        <f t="shared" si="3"/>
        <v/>
      </c>
      <c r="T213" s="46" t="str">
        <f t="shared" si="4"/>
        <v/>
      </c>
      <c r="U213" s="47" t="str">
        <f t="shared" si="6"/>
        <v/>
      </c>
    </row>
    <row r="214" ht="18.75" customHeight="1">
      <c r="A214" s="94"/>
      <c r="B214" s="113"/>
      <c r="C214" s="49"/>
      <c r="D214" s="105"/>
      <c r="E214" s="106"/>
      <c r="F214" s="115"/>
      <c r="G214" s="108"/>
      <c r="H214" s="109"/>
      <c r="I214" s="110"/>
      <c r="J214" s="111"/>
      <c r="K214" s="112"/>
      <c r="L214" s="116"/>
      <c r="M214" s="76"/>
      <c r="N214" s="89"/>
      <c r="O214" s="61"/>
      <c r="P214" s="62"/>
      <c r="Q214" s="63" t="str">
        <f t="shared" si="1"/>
        <v/>
      </c>
      <c r="R214" s="64" t="str">
        <f t="shared" si="2"/>
        <v/>
      </c>
      <c r="S214" s="65" t="str">
        <f t="shared" si="3"/>
        <v/>
      </c>
      <c r="T214" s="66" t="str">
        <f t="shared" si="4"/>
        <v/>
      </c>
      <c r="U214" s="67" t="str">
        <f t="shared" si="6"/>
        <v/>
      </c>
    </row>
    <row r="215" ht="18.75" customHeight="1">
      <c r="A215" s="94"/>
      <c r="B215" s="95"/>
      <c r="C215" s="29"/>
      <c r="D215" s="96"/>
      <c r="E215" s="97"/>
      <c r="F215" s="117"/>
      <c r="G215" s="99"/>
      <c r="H215" s="100"/>
      <c r="I215" s="101"/>
      <c r="J215" s="102"/>
      <c r="K215" s="103"/>
      <c r="L215" s="118"/>
      <c r="M215" s="81"/>
      <c r="N215" s="88"/>
      <c r="O215" s="61"/>
      <c r="P215" s="62"/>
      <c r="Q215" s="43" t="str">
        <f t="shared" si="1"/>
        <v/>
      </c>
      <c r="R215" s="44" t="str">
        <f t="shared" si="2"/>
        <v/>
      </c>
      <c r="S215" s="45" t="str">
        <f t="shared" si="3"/>
        <v/>
      </c>
      <c r="T215" s="46" t="str">
        <f t="shared" si="4"/>
        <v/>
      </c>
      <c r="U215" s="47" t="str">
        <f t="shared" si="6"/>
        <v/>
      </c>
    </row>
    <row r="216" ht="18.75" customHeight="1">
      <c r="A216" s="94"/>
      <c r="B216" s="113"/>
      <c r="C216" s="49"/>
      <c r="D216" s="105"/>
      <c r="E216" s="106"/>
      <c r="F216" s="115"/>
      <c r="G216" s="108"/>
      <c r="H216" s="109"/>
      <c r="I216" s="110"/>
      <c r="J216" s="111"/>
      <c r="K216" s="112"/>
      <c r="L216" s="116"/>
      <c r="M216" s="76"/>
      <c r="N216" s="89"/>
      <c r="O216" s="61"/>
      <c r="P216" s="62"/>
      <c r="Q216" s="63" t="str">
        <f t="shared" si="1"/>
        <v/>
      </c>
      <c r="R216" s="64" t="str">
        <f t="shared" si="2"/>
        <v/>
      </c>
      <c r="S216" s="65" t="str">
        <f t="shared" si="3"/>
        <v/>
      </c>
      <c r="T216" s="66" t="str">
        <f t="shared" si="4"/>
        <v/>
      </c>
      <c r="U216" s="67" t="str">
        <f t="shared" si="6"/>
        <v/>
      </c>
    </row>
    <row r="217" ht="18.75" customHeight="1">
      <c r="A217" s="94"/>
      <c r="B217" s="95"/>
      <c r="C217" s="29"/>
      <c r="D217" s="96"/>
      <c r="E217" s="97"/>
      <c r="F217" s="117"/>
      <c r="G217" s="99"/>
      <c r="H217" s="100"/>
      <c r="I217" s="101"/>
      <c r="J217" s="102"/>
      <c r="K217" s="103"/>
      <c r="L217" s="118"/>
      <c r="M217" s="81"/>
      <c r="N217" s="88"/>
      <c r="O217" s="61"/>
      <c r="P217" s="62"/>
      <c r="Q217" s="43" t="str">
        <f t="shared" si="1"/>
        <v/>
      </c>
      <c r="R217" s="44" t="str">
        <f t="shared" si="2"/>
        <v/>
      </c>
      <c r="S217" s="45" t="str">
        <f t="shared" si="3"/>
        <v/>
      </c>
      <c r="T217" s="46" t="str">
        <f t="shared" si="4"/>
        <v/>
      </c>
      <c r="U217" s="47" t="str">
        <f t="shared" si="6"/>
        <v/>
      </c>
    </row>
    <row r="218" ht="18.75" customHeight="1">
      <c r="A218" s="94"/>
      <c r="B218" s="113"/>
      <c r="C218" s="49"/>
      <c r="D218" s="105"/>
      <c r="E218" s="106"/>
      <c r="F218" s="115"/>
      <c r="G218" s="108"/>
      <c r="H218" s="109"/>
      <c r="I218" s="110"/>
      <c r="J218" s="111"/>
      <c r="K218" s="112"/>
      <c r="L218" s="116"/>
      <c r="M218" s="76"/>
      <c r="N218" s="89"/>
      <c r="O218" s="61"/>
      <c r="P218" s="62"/>
      <c r="Q218" s="63" t="str">
        <f t="shared" si="1"/>
        <v/>
      </c>
      <c r="R218" s="64" t="str">
        <f t="shared" si="2"/>
        <v/>
      </c>
      <c r="S218" s="65" t="str">
        <f t="shared" si="3"/>
        <v/>
      </c>
      <c r="T218" s="66" t="str">
        <f t="shared" si="4"/>
        <v/>
      </c>
      <c r="U218" s="67" t="str">
        <f t="shared" si="6"/>
        <v/>
      </c>
    </row>
    <row r="219" ht="18.75" customHeight="1">
      <c r="A219" s="94"/>
      <c r="B219" s="95"/>
      <c r="C219" s="29"/>
      <c r="D219" s="96"/>
      <c r="E219" s="97"/>
      <c r="F219" s="117"/>
      <c r="G219" s="99"/>
      <c r="H219" s="100"/>
      <c r="I219" s="101"/>
      <c r="J219" s="102"/>
      <c r="K219" s="103"/>
      <c r="L219" s="118"/>
      <c r="M219" s="81"/>
      <c r="N219" s="88"/>
      <c r="O219" s="61"/>
      <c r="P219" s="62"/>
      <c r="Q219" s="43" t="str">
        <f t="shared" si="1"/>
        <v/>
      </c>
      <c r="R219" s="44" t="str">
        <f t="shared" si="2"/>
        <v/>
      </c>
      <c r="S219" s="45" t="str">
        <f t="shared" si="3"/>
        <v/>
      </c>
      <c r="T219" s="46" t="str">
        <f t="shared" si="4"/>
        <v/>
      </c>
      <c r="U219" s="47" t="str">
        <f t="shared" si="6"/>
        <v/>
      </c>
    </row>
    <row r="220" ht="18.75" customHeight="1">
      <c r="A220" s="94"/>
      <c r="B220" s="113"/>
      <c r="C220" s="49"/>
      <c r="D220" s="105"/>
      <c r="E220" s="106"/>
      <c r="F220" s="115"/>
      <c r="G220" s="108"/>
      <c r="H220" s="109"/>
      <c r="I220" s="110"/>
      <c r="J220" s="111"/>
      <c r="K220" s="112"/>
      <c r="L220" s="116"/>
      <c r="M220" s="76"/>
      <c r="N220" s="89"/>
      <c r="O220" s="61"/>
      <c r="P220" s="62"/>
      <c r="Q220" s="63" t="str">
        <f t="shared" si="1"/>
        <v/>
      </c>
      <c r="R220" s="64" t="str">
        <f t="shared" si="2"/>
        <v/>
      </c>
      <c r="S220" s="65" t="str">
        <f t="shared" si="3"/>
        <v/>
      </c>
      <c r="T220" s="66" t="str">
        <f t="shared" si="4"/>
        <v/>
      </c>
      <c r="U220" s="67" t="str">
        <f t="shared" si="6"/>
        <v/>
      </c>
    </row>
    <row r="221" ht="18.75" customHeight="1">
      <c r="A221" s="94"/>
      <c r="B221" s="95"/>
      <c r="C221" s="29"/>
      <c r="D221" s="96"/>
      <c r="E221" s="97"/>
      <c r="F221" s="117"/>
      <c r="G221" s="99"/>
      <c r="H221" s="100"/>
      <c r="I221" s="101"/>
      <c r="J221" s="102"/>
      <c r="K221" s="103"/>
      <c r="L221" s="118"/>
      <c r="M221" s="81"/>
      <c r="N221" s="88"/>
      <c r="O221" s="61"/>
      <c r="P221" s="62"/>
      <c r="Q221" s="43" t="str">
        <f t="shared" si="1"/>
        <v/>
      </c>
      <c r="R221" s="44" t="str">
        <f t="shared" si="2"/>
        <v/>
      </c>
      <c r="S221" s="45" t="str">
        <f t="shared" si="3"/>
        <v/>
      </c>
      <c r="T221" s="46" t="str">
        <f t="shared" si="4"/>
        <v/>
      </c>
      <c r="U221" s="47" t="str">
        <f t="shared" si="6"/>
        <v/>
      </c>
    </row>
    <row r="222" ht="18.75" customHeight="1">
      <c r="A222" s="94"/>
      <c r="B222" s="113"/>
      <c r="C222" s="49"/>
      <c r="D222" s="105"/>
      <c r="E222" s="106"/>
      <c r="F222" s="115"/>
      <c r="G222" s="108"/>
      <c r="H222" s="109"/>
      <c r="I222" s="110"/>
      <c r="J222" s="111"/>
      <c r="K222" s="112"/>
      <c r="L222" s="116"/>
      <c r="M222" s="76"/>
      <c r="N222" s="89"/>
      <c r="O222" s="61"/>
      <c r="P222" s="62"/>
      <c r="Q222" s="63" t="str">
        <f t="shared" si="1"/>
        <v/>
      </c>
      <c r="R222" s="64" t="str">
        <f t="shared" si="2"/>
        <v/>
      </c>
      <c r="S222" s="65" t="str">
        <f t="shared" si="3"/>
        <v/>
      </c>
      <c r="T222" s="66" t="str">
        <f t="shared" si="4"/>
        <v/>
      </c>
      <c r="U222" s="67" t="str">
        <f t="shared" si="6"/>
        <v/>
      </c>
    </row>
    <row r="223" ht="18.75" customHeight="1">
      <c r="A223" s="94"/>
      <c r="B223" s="95"/>
      <c r="C223" s="29"/>
      <c r="D223" s="96"/>
      <c r="E223" s="97"/>
      <c r="F223" s="117"/>
      <c r="G223" s="99"/>
      <c r="H223" s="100"/>
      <c r="I223" s="101"/>
      <c r="J223" s="102"/>
      <c r="K223" s="103"/>
      <c r="L223" s="118"/>
      <c r="M223" s="81"/>
      <c r="N223" s="88"/>
      <c r="O223" s="61"/>
      <c r="P223" s="62"/>
      <c r="Q223" s="43" t="str">
        <f t="shared" si="1"/>
        <v/>
      </c>
      <c r="R223" s="44" t="str">
        <f t="shared" si="2"/>
        <v/>
      </c>
      <c r="S223" s="45" t="str">
        <f t="shared" si="3"/>
        <v/>
      </c>
      <c r="T223" s="46" t="str">
        <f t="shared" si="4"/>
        <v/>
      </c>
      <c r="U223" s="47" t="str">
        <f t="shared" si="6"/>
        <v/>
      </c>
    </row>
    <row r="224" ht="18.75" customHeight="1">
      <c r="A224" s="94"/>
      <c r="B224" s="113"/>
      <c r="C224" s="49"/>
      <c r="D224" s="105"/>
      <c r="E224" s="106"/>
      <c r="F224" s="115"/>
      <c r="G224" s="108"/>
      <c r="H224" s="109"/>
      <c r="I224" s="110"/>
      <c r="J224" s="111"/>
      <c r="K224" s="112"/>
      <c r="L224" s="116"/>
      <c r="M224" s="76"/>
      <c r="N224" s="89"/>
      <c r="O224" s="61"/>
      <c r="P224" s="62"/>
      <c r="Q224" s="63" t="str">
        <f t="shared" si="1"/>
        <v/>
      </c>
      <c r="R224" s="64" t="str">
        <f t="shared" si="2"/>
        <v/>
      </c>
      <c r="S224" s="65" t="str">
        <f t="shared" si="3"/>
        <v/>
      </c>
      <c r="T224" s="66" t="str">
        <f t="shared" si="4"/>
        <v/>
      </c>
      <c r="U224" s="67" t="str">
        <f t="shared" si="6"/>
        <v/>
      </c>
    </row>
    <row r="225" ht="18.75" customHeight="1">
      <c r="A225" s="94"/>
      <c r="B225" s="95"/>
      <c r="C225" s="29"/>
      <c r="D225" s="96"/>
      <c r="E225" s="97"/>
      <c r="F225" s="117"/>
      <c r="G225" s="99"/>
      <c r="H225" s="100"/>
      <c r="I225" s="101"/>
      <c r="J225" s="102"/>
      <c r="K225" s="103"/>
      <c r="L225" s="118"/>
      <c r="M225" s="81"/>
      <c r="N225" s="88"/>
      <c r="O225" s="61"/>
      <c r="P225" s="62"/>
      <c r="Q225" s="43" t="str">
        <f t="shared" si="1"/>
        <v/>
      </c>
      <c r="R225" s="44" t="str">
        <f t="shared" si="2"/>
        <v/>
      </c>
      <c r="S225" s="45" t="str">
        <f t="shared" si="3"/>
        <v/>
      </c>
      <c r="T225" s="46" t="str">
        <f t="shared" si="4"/>
        <v/>
      </c>
      <c r="U225" s="47" t="str">
        <f t="shared" si="6"/>
        <v/>
      </c>
    </row>
    <row r="226" ht="18.75" customHeight="1">
      <c r="A226" s="94"/>
      <c r="B226" s="113"/>
      <c r="C226" s="49"/>
      <c r="D226" s="105"/>
      <c r="E226" s="106"/>
      <c r="F226" s="115"/>
      <c r="G226" s="108"/>
      <c r="H226" s="109"/>
      <c r="I226" s="110"/>
      <c r="J226" s="111"/>
      <c r="K226" s="112"/>
      <c r="L226" s="116"/>
      <c r="M226" s="76"/>
      <c r="N226" s="89"/>
      <c r="O226" s="61"/>
      <c r="P226" s="62"/>
      <c r="Q226" s="63" t="str">
        <f t="shared" si="1"/>
        <v/>
      </c>
      <c r="R226" s="64" t="str">
        <f t="shared" si="2"/>
        <v/>
      </c>
      <c r="S226" s="65" t="str">
        <f t="shared" si="3"/>
        <v/>
      </c>
      <c r="T226" s="66" t="str">
        <f t="shared" si="4"/>
        <v/>
      </c>
      <c r="U226" s="67" t="str">
        <f t="shared" si="6"/>
        <v/>
      </c>
    </row>
    <row r="227" ht="18.75" customHeight="1">
      <c r="A227" s="94"/>
      <c r="B227" s="95"/>
      <c r="C227" s="29"/>
      <c r="D227" s="96"/>
      <c r="E227" s="97"/>
      <c r="F227" s="117"/>
      <c r="G227" s="99"/>
      <c r="H227" s="100"/>
      <c r="I227" s="101"/>
      <c r="J227" s="102"/>
      <c r="K227" s="103"/>
      <c r="L227" s="118"/>
      <c r="M227" s="81"/>
      <c r="N227" s="88"/>
      <c r="O227" s="61"/>
      <c r="P227" s="62"/>
      <c r="Q227" s="43" t="str">
        <f t="shared" si="1"/>
        <v/>
      </c>
      <c r="R227" s="44" t="str">
        <f t="shared" si="2"/>
        <v/>
      </c>
      <c r="S227" s="45" t="str">
        <f t="shared" si="3"/>
        <v/>
      </c>
      <c r="T227" s="46" t="str">
        <f t="shared" si="4"/>
        <v/>
      </c>
      <c r="U227" s="47" t="str">
        <f t="shared" si="6"/>
        <v/>
      </c>
    </row>
    <row r="228" ht="18.75" customHeight="1">
      <c r="A228" s="94"/>
      <c r="B228" s="113"/>
      <c r="C228" s="49"/>
      <c r="D228" s="105"/>
      <c r="E228" s="106"/>
      <c r="F228" s="115"/>
      <c r="G228" s="108"/>
      <c r="H228" s="109"/>
      <c r="I228" s="110"/>
      <c r="J228" s="111"/>
      <c r="K228" s="112"/>
      <c r="L228" s="116"/>
      <c r="M228" s="76"/>
      <c r="N228" s="89"/>
      <c r="O228" s="61"/>
      <c r="P228" s="62"/>
      <c r="Q228" s="63" t="str">
        <f t="shared" si="1"/>
        <v/>
      </c>
      <c r="R228" s="64" t="str">
        <f t="shared" si="2"/>
        <v/>
      </c>
      <c r="S228" s="65" t="str">
        <f t="shared" si="3"/>
        <v/>
      </c>
      <c r="T228" s="66" t="str">
        <f t="shared" si="4"/>
        <v/>
      </c>
      <c r="U228" s="67" t="str">
        <f t="shared" si="6"/>
        <v/>
      </c>
    </row>
    <row r="229" ht="18.75" customHeight="1">
      <c r="A229" s="94"/>
      <c r="B229" s="95"/>
      <c r="C229" s="29"/>
      <c r="D229" s="96"/>
      <c r="E229" s="97"/>
      <c r="F229" s="117"/>
      <c r="G229" s="99"/>
      <c r="H229" s="100"/>
      <c r="I229" s="101"/>
      <c r="J229" s="102"/>
      <c r="K229" s="103"/>
      <c r="L229" s="118"/>
      <c r="M229" s="81"/>
      <c r="N229" s="88"/>
      <c r="O229" s="61"/>
      <c r="P229" s="62"/>
      <c r="Q229" s="43" t="str">
        <f t="shared" si="1"/>
        <v/>
      </c>
      <c r="R229" s="44" t="str">
        <f t="shared" si="2"/>
        <v/>
      </c>
      <c r="S229" s="45" t="str">
        <f t="shared" si="3"/>
        <v/>
      </c>
      <c r="T229" s="46" t="str">
        <f t="shared" si="4"/>
        <v/>
      </c>
      <c r="U229" s="47" t="str">
        <f t="shared" si="6"/>
        <v/>
      </c>
    </row>
    <row r="230" ht="18.75" customHeight="1">
      <c r="A230" s="94"/>
      <c r="B230" s="113"/>
      <c r="C230" s="49"/>
      <c r="D230" s="105"/>
      <c r="E230" s="106"/>
      <c r="F230" s="115"/>
      <c r="G230" s="108"/>
      <c r="H230" s="109"/>
      <c r="I230" s="110"/>
      <c r="J230" s="111"/>
      <c r="K230" s="112"/>
      <c r="L230" s="116"/>
      <c r="M230" s="76"/>
      <c r="N230" s="89"/>
      <c r="O230" s="61"/>
      <c r="P230" s="62"/>
      <c r="Q230" s="63" t="str">
        <f t="shared" si="1"/>
        <v/>
      </c>
      <c r="R230" s="64" t="str">
        <f t="shared" si="2"/>
        <v/>
      </c>
      <c r="S230" s="65" t="str">
        <f t="shared" si="3"/>
        <v/>
      </c>
      <c r="T230" s="66" t="str">
        <f t="shared" si="4"/>
        <v/>
      </c>
      <c r="U230" s="67" t="str">
        <f t="shared" si="6"/>
        <v/>
      </c>
    </row>
    <row r="231" ht="18.75" customHeight="1">
      <c r="A231" s="94"/>
      <c r="B231" s="95"/>
      <c r="C231" s="29"/>
      <c r="D231" s="96"/>
      <c r="E231" s="97"/>
      <c r="F231" s="117"/>
      <c r="G231" s="99"/>
      <c r="H231" s="100"/>
      <c r="I231" s="101"/>
      <c r="J231" s="102"/>
      <c r="K231" s="103"/>
      <c r="L231" s="118"/>
      <c r="M231" s="81"/>
      <c r="N231" s="88"/>
      <c r="O231" s="61"/>
      <c r="P231" s="62"/>
      <c r="Q231" s="43" t="str">
        <f t="shared" si="1"/>
        <v/>
      </c>
      <c r="R231" s="44" t="str">
        <f t="shared" si="2"/>
        <v/>
      </c>
      <c r="S231" s="45" t="str">
        <f t="shared" si="3"/>
        <v/>
      </c>
      <c r="T231" s="46" t="str">
        <f t="shared" si="4"/>
        <v/>
      </c>
      <c r="U231" s="47" t="str">
        <f t="shared" si="6"/>
        <v/>
      </c>
    </row>
    <row r="232" ht="18.75" customHeight="1">
      <c r="A232" s="94"/>
      <c r="B232" s="113"/>
      <c r="C232" s="49"/>
      <c r="D232" s="105"/>
      <c r="E232" s="106"/>
      <c r="F232" s="115"/>
      <c r="G232" s="108"/>
      <c r="H232" s="109"/>
      <c r="I232" s="110"/>
      <c r="J232" s="111"/>
      <c r="K232" s="112"/>
      <c r="L232" s="116"/>
      <c r="M232" s="76"/>
      <c r="N232" s="89"/>
      <c r="O232" s="61"/>
      <c r="P232" s="62"/>
      <c r="Q232" s="63" t="str">
        <f t="shared" si="1"/>
        <v/>
      </c>
      <c r="R232" s="64" t="str">
        <f t="shared" si="2"/>
        <v/>
      </c>
      <c r="S232" s="65" t="str">
        <f t="shared" si="3"/>
        <v/>
      </c>
      <c r="T232" s="66" t="str">
        <f t="shared" si="4"/>
        <v/>
      </c>
      <c r="U232" s="67" t="str">
        <f t="shared" si="6"/>
        <v/>
      </c>
    </row>
    <row r="233" ht="18.75" customHeight="1">
      <c r="A233" s="94"/>
      <c r="B233" s="95"/>
      <c r="C233" s="29"/>
      <c r="D233" s="96"/>
      <c r="E233" s="97"/>
      <c r="F233" s="117"/>
      <c r="G233" s="99"/>
      <c r="H233" s="100"/>
      <c r="I233" s="101"/>
      <c r="J233" s="102"/>
      <c r="K233" s="103"/>
      <c r="L233" s="118"/>
      <c r="M233" s="81"/>
      <c r="N233" s="88"/>
      <c r="O233" s="61"/>
      <c r="P233" s="62"/>
      <c r="Q233" s="43" t="str">
        <f t="shared" si="1"/>
        <v/>
      </c>
      <c r="R233" s="44" t="str">
        <f t="shared" si="2"/>
        <v/>
      </c>
      <c r="S233" s="45" t="str">
        <f t="shared" si="3"/>
        <v/>
      </c>
      <c r="T233" s="46" t="str">
        <f t="shared" si="4"/>
        <v/>
      </c>
      <c r="U233" s="47" t="str">
        <f t="shared" si="6"/>
        <v/>
      </c>
    </row>
    <row r="234" ht="18.75" customHeight="1">
      <c r="A234" s="94"/>
      <c r="B234" s="113"/>
      <c r="C234" s="49"/>
      <c r="D234" s="105"/>
      <c r="E234" s="106"/>
      <c r="F234" s="115"/>
      <c r="G234" s="108"/>
      <c r="H234" s="109"/>
      <c r="I234" s="110"/>
      <c r="J234" s="111"/>
      <c r="K234" s="112"/>
      <c r="L234" s="116"/>
      <c r="M234" s="76"/>
      <c r="N234" s="89"/>
      <c r="O234" s="61"/>
      <c r="P234" s="62"/>
      <c r="Q234" s="63" t="str">
        <f t="shared" si="1"/>
        <v/>
      </c>
      <c r="R234" s="64" t="str">
        <f t="shared" si="2"/>
        <v/>
      </c>
      <c r="S234" s="65" t="str">
        <f t="shared" si="3"/>
        <v/>
      </c>
      <c r="T234" s="66" t="str">
        <f t="shared" si="4"/>
        <v/>
      </c>
      <c r="U234" s="67" t="str">
        <f t="shared" si="6"/>
        <v/>
      </c>
    </row>
    <row r="235" ht="18.75" customHeight="1">
      <c r="A235" s="94"/>
      <c r="B235" s="95"/>
      <c r="C235" s="29"/>
      <c r="D235" s="96"/>
      <c r="E235" s="97"/>
      <c r="F235" s="117"/>
      <c r="G235" s="99"/>
      <c r="H235" s="100"/>
      <c r="I235" s="101"/>
      <c r="J235" s="102"/>
      <c r="K235" s="103"/>
      <c r="L235" s="118"/>
      <c r="M235" s="81"/>
      <c r="N235" s="88"/>
      <c r="O235" s="61"/>
      <c r="P235" s="62"/>
      <c r="Q235" s="43" t="str">
        <f t="shared" si="1"/>
        <v/>
      </c>
      <c r="R235" s="44" t="str">
        <f t="shared" si="2"/>
        <v/>
      </c>
      <c r="S235" s="45" t="str">
        <f t="shared" si="3"/>
        <v/>
      </c>
      <c r="T235" s="46" t="str">
        <f t="shared" si="4"/>
        <v/>
      </c>
      <c r="U235" s="47" t="str">
        <f t="shared" si="6"/>
        <v/>
      </c>
    </row>
    <row r="236" ht="18.75" customHeight="1">
      <c r="A236" s="94"/>
      <c r="B236" s="113"/>
      <c r="C236" s="49"/>
      <c r="D236" s="105"/>
      <c r="E236" s="106"/>
      <c r="F236" s="115"/>
      <c r="G236" s="108"/>
      <c r="H236" s="109"/>
      <c r="I236" s="110"/>
      <c r="J236" s="111"/>
      <c r="K236" s="112"/>
      <c r="L236" s="116"/>
      <c r="M236" s="76"/>
      <c r="N236" s="89"/>
      <c r="O236" s="61"/>
      <c r="P236" s="62"/>
      <c r="Q236" s="63" t="str">
        <f t="shared" si="1"/>
        <v/>
      </c>
      <c r="R236" s="64" t="str">
        <f t="shared" si="2"/>
        <v/>
      </c>
      <c r="S236" s="65" t="str">
        <f t="shared" si="3"/>
        <v/>
      </c>
      <c r="T236" s="66" t="str">
        <f t="shared" si="4"/>
        <v/>
      </c>
      <c r="U236" s="67" t="str">
        <f t="shared" si="6"/>
        <v/>
      </c>
    </row>
    <row r="237" ht="18.75" customHeight="1">
      <c r="A237" s="94"/>
      <c r="B237" s="95"/>
      <c r="C237" s="29"/>
      <c r="D237" s="96"/>
      <c r="E237" s="97"/>
      <c r="F237" s="117"/>
      <c r="G237" s="99"/>
      <c r="H237" s="100"/>
      <c r="I237" s="101"/>
      <c r="J237" s="102"/>
      <c r="K237" s="103"/>
      <c r="L237" s="118"/>
      <c r="M237" s="81"/>
      <c r="N237" s="88"/>
      <c r="O237" s="61"/>
      <c r="P237" s="62"/>
      <c r="Q237" s="43" t="str">
        <f t="shared" si="1"/>
        <v/>
      </c>
      <c r="R237" s="44" t="str">
        <f t="shared" si="2"/>
        <v/>
      </c>
      <c r="S237" s="45" t="str">
        <f t="shared" si="3"/>
        <v/>
      </c>
      <c r="T237" s="46" t="str">
        <f t="shared" si="4"/>
        <v/>
      </c>
      <c r="U237" s="47" t="str">
        <f t="shared" si="6"/>
        <v/>
      </c>
    </row>
    <row r="238" ht="18.75" customHeight="1">
      <c r="A238" s="94"/>
      <c r="B238" s="113"/>
      <c r="C238" s="49"/>
      <c r="D238" s="105"/>
      <c r="E238" s="106"/>
      <c r="F238" s="115"/>
      <c r="G238" s="108"/>
      <c r="H238" s="109"/>
      <c r="I238" s="110"/>
      <c r="J238" s="111"/>
      <c r="K238" s="112"/>
      <c r="L238" s="116"/>
      <c r="M238" s="76"/>
      <c r="N238" s="89"/>
      <c r="O238" s="61"/>
      <c r="P238" s="62"/>
      <c r="Q238" s="63" t="str">
        <f t="shared" si="1"/>
        <v/>
      </c>
      <c r="R238" s="64" t="str">
        <f t="shared" si="2"/>
        <v/>
      </c>
      <c r="S238" s="65" t="str">
        <f t="shared" si="3"/>
        <v/>
      </c>
      <c r="T238" s="66" t="str">
        <f t="shared" si="4"/>
        <v/>
      </c>
      <c r="U238" s="67" t="str">
        <f t="shared" si="6"/>
        <v/>
      </c>
    </row>
    <row r="239" ht="18.75" customHeight="1">
      <c r="A239" s="94"/>
      <c r="B239" s="95"/>
      <c r="C239" s="29"/>
      <c r="D239" s="96"/>
      <c r="E239" s="97"/>
      <c r="F239" s="117"/>
      <c r="G239" s="99"/>
      <c r="H239" s="100"/>
      <c r="I239" s="101"/>
      <c r="J239" s="102"/>
      <c r="K239" s="103"/>
      <c r="L239" s="118"/>
      <c r="M239" s="81"/>
      <c r="N239" s="88"/>
      <c r="O239" s="61"/>
      <c r="P239" s="62"/>
      <c r="Q239" s="43" t="str">
        <f t="shared" si="1"/>
        <v/>
      </c>
      <c r="R239" s="44" t="str">
        <f t="shared" si="2"/>
        <v/>
      </c>
      <c r="S239" s="45" t="str">
        <f t="shared" si="3"/>
        <v/>
      </c>
      <c r="T239" s="46" t="str">
        <f t="shared" si="4"/>
        <v/>
      </c>
      <c r="U239" s="47" t="str">
        <f t="shared" si="6"/>
        <v/>
      </c>
    </row>
    <row r="240" ht="18.75" customHeight="1">
      <c r="A240" s="94"/>
      <c r="B240" s="113"/>
      <c r="C240" s="49"/>
      <c r="D240" s="105"/>
      <c r="E240" s="106"/>
      <c r="F240" s="115"/>
      <c r="G240" s="108"/>
      <c r="H240" s="109"/>
      <c r="I240" s="110"/>
      <c r="J240" s="111"/>
      <c r="K240" s="112"/>
      <c r="L240" s="116"/>
      <c r="M240" s="76"/>
      <c r="N240" s="89"/>
      <c r="O240" s="61"/>
      <c r="P240" s="62"/>
      <c r="Q240" s="63" t="str">
        <f t="shared" si="1"/>
        <v/>
      </c>
      <c r="R240" s="64" t="str">
        <f t="shared" si="2"/>
        <v/>
      </c>
      <c r="S240" s="65" t="str">
        <f t="shared" si="3"/>
        <v/>
      </c>
      <c r="T240" s="66" t="str">
        <f t="shared" si="4"/>
        <v/>
      </c>
      <c r="U240" s="67" t="str">
        <f t="shared" si="6"/>
        <v/>
      </c>
    </row>
    <row r="241" ht="18.75" customHeight="1">
      <c r="A241" s="94"/>
      <c r="B241" s="95"/>
      <c r="C241" s="29"/>
      <c r="D241" s="96"/>
      <c r="E241" s="97"/>
      <c r="F241" s="117"/>
      <c r="G241" s="99"/>
      <c r="H241" s="100"/>
      <c r="I241" s="101"/>
      <c r="J241" s="102"/>
      <c r="K241" s="103"/>
      <c r="L241" s="118"/>
      <c r="M241" s="81"/>
      <c r="N241" s="88"/>
      <c r="O241" s="61"/>
      <c r="P241" s="62"/>
      <c r="Q241" s="43" t="str">
        <f t="shared" si="1"/>
        <v/>
      </c>
      <c r="R241" s="44" t="str">
        <f t="shared" si="2"/>
        <v/>
      </c>
      <c r="S241" s="45" t="str">
        <f t="shared" si="3"/>
        <v/>
      </c>
      <c r="T241" s="46" t="str">
        <f t="shared" si="4"/>
        <v/>
      </c>
      <c r="U241" s="47" t="str">
        <f t="shared" si="6"/>
        <v/>
      </c>
    </row>
    <row r="242" ht="18.75" customHeight="1">
      <c r="A242" s="94"/>
      <c r="B242" s="113"/>
      <c r="C242" s="49"/>
      <c r="D242" s="105"/>
      <c r="E242" s="106"/>
      <c r="F242" s="115"/>
      <c r="G242" s="108"/>
      <c r="H242" s="109"/>
      <c r="I242" s="110"/>
      <c r="J242" s="111"/>
      <c r="K242" s="112"/>
      <c r="L242" s="116"/>
      <c r="M242" s="76"/>
      <c r="N242" s="89"/>
      <c r="O242" s="61"/>
      <c r="P242" s="62"/>
      <c r="Q242" s="63" t="str">
        <f t="shared" si="1"/>
        <v/>
      </c>
      <c r="R242" s="64" t="str">
        <f t="shared" si="2"/>
        <v/>
      </c>
      <c r="S242" s="65" t="str">
        <f t="shared" si="3"/>
        <v/>
      </c>
      <c r="T242" s="66" t="str">
        <f t="shared" si="4"/>
        <v/>
      </c>
      <c r="U242" s="67" t="str">
        <f t="shared" si="6"/>
        <v/>
      </c>
    </row>
    <row r="243" ht="18.75" customHeight="1">
      <c r="A243" s="94"/>
      <c r="B243" s="95"/>
      <c r="C243" s="29"/>
      <c r="D243" s="96"/>
      <c r="E243" s="97"/>
      <c r="F243" s="117"/>
      <c r="G243" s="99"/>
      <c r="H243" s="100"/>
      <c r="I243" s="101"/>
      <c r="J243" s="102"/>
      <c r="K243" s="103"/>
      <c r="L243" s="118"/>
      <c r="M243" s="81"/>
      <c r="N243" s="88"/>
      <c r="O243" s="61"/>
      <c r="P243" s="62"/>
      <c r="Q243" s="43" t="str">
        <f t="shared" si="1"/>
        <v/>
      </c>
      <c r="R243" s="44" t="str">
        <f t="shared" si="2"/>
        <v/>
      </c>
      <c r="S243" s="45" t="str">
        <f t="shared" si="3"/>
        <v/>
      </c>
      <c r="T243" s="46" t="str">
        <f t="shared" si="4"/>
        <v/>
      </c>
      <c r="U243" s="47" t="str">
        <f t="shared" si="6"/>
        <v/>
      </c>
    </row>
    <row r="244" ht="18.75" customHeight="1">
      <c r="A244" s="94"/>
      <c r="B244" s="113"/>
      <c r="C244" s="49"/>
      <c r="D244" s="105"/>
      <c r="E244" s="106"/>
      <c r="F244" s="115"/>
      <c r="G244" s="108"/>
      <c r="H244" s="109"/>
      <c r="I244" s="110"/>
      <c r="J244" s="111"/>
      <c r="K244" s="112"/>
      <c r="L244" s="116"/>
      <c r="M244" s="76"/>
      <c r="N244" s="89"/>
      <c r="O244" s="61"/>
      <c r="P244" s="62"/>
      <c r="Q244" s="63" t="str">
        <f t="shared" si="1"/>
        <v/>
      </c>
      <c r="R244" s="64" t="str">
        <f t="shared" si="2"/>
        <v/>
      </c>
      <c r="S244" s="65" t="str">
        <f t="shared" si="3"/>
        <v/>
      </c>
      <c r="T244" s="66" t="str">
        <f t="shared" si="4"/>
        <v/>
      </c>
      <c r="U244" s="67" t="str">
        <f t="shared" si="6"/>
        <v/>
      </c>
    </row>
    <row r="245" ht="18.75" customHeight="1">
      <c r="A245" s="94"/>
      <c r="B245" s="95"/>
      <c r="C245" s="29"/>
      <c r="D245" s="96"/>
      <c r="E245" s="97"/>
      <c r="F245" s="117"/>
      <c r="G245" s="99"/>
      <c r="H245" s="100"/>
      <c r="I245" s="101"/>
      <c r="J245" s="102"/>
      <c r="K245" s="103"/>
      <c r="L245" s="118"/>
      <c r="M245" s="81"/>
      <c r="N245" s="88"/>
      <c r="O245" s="61"/>
      <c r="P245" s="62"/>
      <c r="Q245" s="43" t="str">
        <f t="shared" si="1"/>
        <v/>
      </c>
      <c r="R245" s="44" t="str">
        <f t="shared" si="2"/>
        <v/>
      </c>
      <c r="S245" s="45" t="str">
        <f t="shared" si="3"/>
        <v/>
      </c>
      <c r="T245" s="46" t="str">
        <f t="shared" si="4"/>
        <v/>
      </c>
      <c r="U245" s="47" t="str">
        <f t="shared" si="6"/>
        <v/>
      </c>
    </row>
    <row r="246" ht="18.75" customHeight="1">
      <c r="A246" s="94"/>
      <c r="B246" s="113"/>
      <c r="C246" s="49"/>
      <c r="D246" s="105"/>
      <c r="E246" s="106"/>
      <c r="F246" s="115"/>
      <c r="G246" s="108"/>
      <c r="H246" s="109"/>
      <c r="I246" s="110"/>
      <c r="J246" s="111"/>
      <c r="K246" s="112"/>
      <c r="L246" s="116"/>
      <c r="M246" s="76"/>
      <c r="N246" s="89"/>
      <c r="O246" s="61"/>
      <c r="P246" s="62"/>
      <c r="Q246" s="63" t="str">
        <f t="shared" si="1"/>
        <v/>
      </c>
      <c r="R246" s="64" t="str">
        <f t="shared" si="2"/>
        <v/>
      </c>
      <c r="S246" s="65" t="str">
        <f t="shared" si="3"/>
        <v/>
      </c>
      <c r="T246" s="66" t="str">
        <f t="shared" si="4"/>
        <v/>
      </c>
      <c r="U246" s="67" t="str">
        <f t="shared" si="6"/>
        <v/>
      </c>
    </row>
    <row r="247" ht="18.75" customHeight="1">
      <c r="A247" s="94"/>
      <c r="B247" s="95"/>
      <c r="C247" s="29"/>
      <c r="D247" s="96"/>
      <c r="E247" s="97"/>
      <c r="F247" s="117"/>
      <c r="G247" s="99"/>
      <c r="H247" s="100"/>
      <c r="I247" s="101"/>
      <c r="J247" s="102"/>
      <c r="K247" s="103"/>
      <c r="L247" s="118"/>
      <c r="M247" s="81"/>
      <c r="N247" s="88"/>
      <c r="O247" s="61"/>
      <c r="P247" s="62"/>
      <c r="Q247" s="43" t="str">
        <f t="shared" si="1"/>
        <v/>
      </c>
      <c r="R247" s="44" t="str">
        <f t="shared" si="2"/>
        <v/>
      </c>
      <c r="S247" s="45" t="str">
        <f t="shared" si="3"/>
        <v/>
      </c>
      <c r="T247" s="46" t="str">
        <f t="shared" si="4"/>
        <v/>
      </c>
      <c r="U247" s="47" t="str">
        <f t="shared" si="6"/>
        <v/>
      </c>
    </row>
    <row r="248" ht="18.75" customHeight="1">
      <c r="A248" s="94"/>
      <c r="B248" s="113"/>
      <c r="C248" s="49"/>
      <c r="D248" s="105"/>
      <c r="E248" s="106"/>
      <c r="F248" s="115"/>
      <c r="G248" s="108"/>
      <c r="H248" s="109"/>
      <c r="I248" s="110"/>
      <c r="J248" s="111"/>
      <c r="K248" s="112"/>
      <c r="L248" s="116"/>
      <c r="M248" s="76"/>
      <c r="N248" s="89"/>
      <c r="O248" s="61"/>
      <c r="P248" s="62"/>
      <c r="Q248" s="63" t="str">
        <f t="shared" si="1"/>
        <v/>
      </c>
      <c r="R248" s="64" t="str">
        <f t="shared" si="2"/>
        <v/>
      </c>
      <c r="S248" s="65" t="str">
        <f t="shared" si="3"/>
        <v/>
      </c>
      <c r="T248" s="66" t="str">
        <f t="shared" si="4"/>
        <v/>
      </c>
      <c r="U248" s="67" t="str">
        <f t="shared" si="6"/>
        <v/>
      </c>
    </row>
    <row r="249" ht="18.75" customHeight="1">
      <c r="A249" s="94"/>
      <c r="B249" s="95"/>
      <c r="C249" s="29"/>
      <c r="D249" s="96"/>
      <c r="E249" s="97"/>
      <c r="F249" s="117"/>
      <c r="G249" s="99"/>
      <c r="H249" s="100"/>
      <c r="I249" s="101"/>
      <c r="J249" s="102"/>
      <c r="K249" s="103"/>
      <c r="L249" s="118"/>
      <c r="M249" s="81"/>
      <c r="N249" s="88"/>
      <c r="O249" s="61"/>
      <c r="P249" s="62"/>
      <c r="Q249" s="43" t="str">
        <f t="shared" si="1"/>
        <v/>
      </c>
      <c r="R249" s="44" t="str">
        <f t="shared" si="2"/>
        <v/>
      </c>
      <c r="S249" s="45" t="str">
        <f t="shared" si="3"/>
        <v/>
      </c>
      <c r="T249" s="46" t="str">
        <f t="shared" si="4"/>
        <v/>
      </c>
      <c r="U249" s="47" t="str">
        <f t="shared" si="6"/>
        <v/>
      </c>
    </row>
    <row r="250" ht="18.75" customHeight="1">
      <c r="A250" s="94"/>
      <c r="B250" s="113"/>
      <c r="C250" s="49"/>
      <c r="D250" s="105"/>
      <c r="E250" s="106"/>
      <c r="F250" s="115"/>
      <c r="G250" s="108"/>
      <c r="H250" s="109"/>
      <c r="I250" s="110"/>
      <c r="J250" s="111"/>
      <c r="K250" s="112"/>
      <c r="L250" s="116"/>
      <c r="M250" s="76"/>
      <c r="N250" s="89"/>
      <c r="O250" s="61"/>
      <c r="P250" s="62"/>
      <c r="Q250" s="63" t="str">
        <f t="shared" si="1"/>
        <v/>
      </c>
      <c r="R250" s="64" t="str">
        <f t="shared" si="2"/>
        <v/>
      </c>
      <c r="S250" s="65" t="str">
        <f t="shared" si="3"/>
        <v/>
      </c>
      <c r="T250" s="66" t="str">
        <f t="shared" si="4"/>
        <v/>
      </c>
      <c r="U250" s="67" t="str">
        <f t="shared" si="6"/>
        <v/>
      </c>
    </row>
    <row r="251" ht="18.75" customHeight="1">
      <c r="A251" s="94"/>
      <c r="B251" s="95"/>
      <c r="C251" s="29"/>
      <c r="D251" s="96"/>
      <c r="E251" s="97"/>
      <c r="F251" s="117"/>
      <c r="G251" s="99"/>
      <c r="H251" s="100"/>
      <c r="I251" s="101"/>
      <c r="J251" s="102"/>
      <c r="K251" s="103"/>
      <c r="L251" s="118"/>
      <c r="M251" s="81"/>
      <c r="N251" s="88"/>
      <c r="O251" s="61"/>
      <c r="P251" s="62"/>
      <c r="Q251" s="43" t="str">
        <f t="shared" si="1"/>
        <v/>
      </c>
      <c r="R251" s="44" t="str">
        <f t="shared" si="2"/>
        <v/>
      </c>
      <c r="S251" s="45" t="str">
        <f t="shared" si="3"/>
        <v/>
      </c>
      <c r="T251" s="46" t="str">
        <f t="shared" si="4"/>
        <v/>
      </c>
      <c r="U251" s="47" t="str">
        <f t="shared" si="6"/>
        <v/>
      </c>
    </row>
    <row r="252" ht="18.75" customHeight="1">
      <c r="A252" s="94"/>
      <c r="B252" s="113"/>
      <c r="C252" s="49"/>
      <c r="D252" s="105"/>
      <c r="E252" s="106"/>
      <c r="F252" s="115"/>
      <c r="G252" s="108"/>
      <c r="H252" s="109"/>
      <c r="I252" s="110"/>
      <c r="J252" s="111"/>
      <c r="K252" s="112"/>
      <c r="L252" s="116"/>
      <c r="M252" s="76"/>
      <c r="N252" s="89"/>
      <c r="O252" s="61"/>
      <c r="P252" s="62"/>
      <c r="Q252" s="63" t="str">
        <f t="shared" si="1"/>
        <v/>
      </c>
      <c r="R252" s="64" t="str">
        <f t="shared" si="2"/>
        <v/>
      </c>
      <c r="S252" s="65" t="str">
        <f t="shared" si="3"/>
        <v/>
      </c>
      <c r="T252" s="66" t="str">
        <f t="shared" si="4"/>
        <v/>
      </c>
      <c r="U252" s="67" t="str">
        <f t="shared" si="6"/>
        <v/>
      </c>
    </row>
    <row r="253" ht="18.75" customHeight="1">
      <c r="A253" s="94"/>
      <c r="B253" s="95"/>
      <c r="C253" s="29"/>
      <c r="D253" s="96"/>
      <c r="E253" s="97"/>
      <c r="F253" s="117"/>
      <c r="G253" s="99"/>
      <c r="H253" s="100"/>
      <c r="I253" s="101"/>
      <c r="J253" s="102"/>
      <c r="K253" s="103"/>
      <c r="L253" s="118"/>
      <c r="M253" s="81"/>
      <c r="N253" s="88"/>
      <c r="O253" s="61"/>
      <c r="P253" s="62"/>
      <c r="Q253" s="43" t="str">
        <f t="shared" si="1"/>
        <v/>
      </c>
      <c r="R253" s="44" t="str">
        <f t="shared" si="2"/>
        <v/>
      </c>
      <c r="S253" s="45" t="str">
        <f t="shared" si="3"/>
        <v/>
      </c>
      <c r="T253" s="46" t="str">
        <f t="shared" si="4"/>
        <v/>
      </c>
      <c r="U253" s="47" t="str">
        <f t="shared" si="6"/>
        <v/>
      </c>
    </row>
    <row r="254" ht="18.75" customHeight="1">
      <c r="A254" s="94"/>
      <c r="B254" s="113"/>
      <c r="C254" s="49"/>
      <c r="D254" s="105"/>
      <c r="E254" s="106"/>
      <c r="F254" s="115"/>
      <c r="G254" s="108"/>
      <c r="H254" s="109"/>
      <c r="I254" s="110"/>
      <c r="J254" s="111"/>
      <c r="K254" s="112"/>
      <c r="L254" s="116"/>
      <c r="M254" s="76"/>
      <c r="N254" s="89"/>
      <c r="O254" s="61"/>
      <c r="P254" s="62"/>
      <c r="Q254" s="63" t="str">
        <f t="shared" si="1"/>
        <v/>
      </c>
      <c r="R254" s="64" t="str">
        <f t="shared" si="2"/>
        <v/>
      </c>
      <c r="S254" s="65" t="str">
        <f t="shared" si="3"/>
        <v/>
      </c>
      <c r="T254" s="66" t="str">
        <f t="shared" si="4"/>
        <v/>
      </c>
      <c r="U254" s="67" t="str">
        <f t="shared" si="6"/>
        <v/>
      </c>
    </row>
    <row r="255" ht="18.75" customHeight="1">
      <c r="A255" s="94"/>
      <c r="B255" s="95"/>
      <c r="C255" s="29"/>
      <c r="D255" s="96"/>
      <c r="E255" s="97"/>
      <c r="F255" s="117"/>
      <c r="G255" s="99"/>
      <c r="H255" s="100"/>
      <c r="I255" s="101"/>
      <c r="J255" s="102"/>
      <c r="K255" s="103"/>
      <c r="L255" s="118"/>
      <c r="M255" s="81"/>
      <c r="N255" s="88"/>
      <c r="O255" s="61"/>
      <c r="P255" s="62"/>
      <c r="Q255" s="43" t="str">
        <f t="shared" si="1"/>
        <v/>
      </c>
      <c r="R255" s="44" t="str">
        <f t="shared" si="2"/>
        <v/>
      </c>
      <c r="S255" s="45" t="str">
        <f t="shared" si="3"/>
        <v/>
      </c>
      <c r="T255" s="46" t="str">
        <f t="shared" si="4"/>
        <v/>
      </c>
      <c r="U255" s="47" t="str">
        <f t="shared" si="6"/>
        <v/>
      </c>
    </row>
    <row r="256" ht="18.75" customHeight="1">
      <c r="A256" s="94"/>
      <c r="B256" s="113"/>
      <c r="C256" s="49"/>
      <c r="D256" s="105"/>
      <c r="E256" s="106"/>
      <c r="F256" s="115"/>
      <c r="G256" s="108"/>
      <c r="H256" s="109"/>
      <c r="I256" s="110"/>
      <c r="J256" s="111"/>
      <c r="K256" s="112"/>
      <c r="L256" s="116"/>
      <c r="M256" s="76"/>
      <c r="N256" s="89"/>
      <c r="O256" s="61"/>
      <c r="P256" s="62"/>
      <c r="Q256" s="63" t="str">
        <f t="shared" si="1"/>
        <v/>
      </c>
      <c r="R256" s="64" t="str">
        <f t="shared" si="2"/>
        <v/>
      </c>
      <c r="S256" s="65" t="str">
        <f t="shared" si="3"/>
        <v/>
      </c>
      <c r="T256" s="66" t="str">
        <f t="shared" si="4"/>
        <v/>
      </c>
      <c r="U256" s="67" t="str">
        <f t="shared" si="6"/>
        <v/>
      </c>
    </row>
    <row r="257" ht="18.75" customHeight="1">
      <c r="A257" s="94"/>
      <c r="B257" s="95"/>
      <c r="C257" s="29"/>
      <c r="D257" s="96"/>
      <c r="E257" s="97"/>
      <c r="F257" s="117"/>
      <c r="G257" s="99"/>
      <c r="H257" s="100"/>
      <c r="I257" s="101"/>
      <c r="J257" s="102"/>
      <c r="K257" s="103"/>
      <c r="L257" s="118"/>
      <c r="M257" s="81"/>
      <c r="N257" s="88"/>
      <c r="O257" s="61"/>
      <c r="P257" s="62"/>
      <c r="Q257" s="43" t="str">
        <f t="shared" si="1"/>
        <v/>
      </c>
      <c r="R257" s="44" t="str">
        <f t="shared" si="2"/>
        <v/>
      </c>
      <c r="S257" s="45" t="str">
        <f t="shared" si="3"/>
        <v/>
      </c>
      <c r="T257" s="46" t="str">
        <f t="shared" si="4"/>
        <v/>
      </c>
      <c r="U257" s="47" t="str">
        <f t="shared" si="6"/>
        <v/>
      </c>
    </row>
    <row r="258" ht="18.75" customHeight="1">
      <c r="A258" s="94"/>
      <c r="B258" s="113"/>
      <c r="C258" s="49"/>
      <c r="D258" s="105"/>
      <c r="E258" s="106"/>
      <c r="F258" s="115"/>
      <c r="G258" s="108"/>
      <c r="H258" s="109"/>
      <c r="I258" s="110"/>
      <c r="J258" s="111"/>
      <c r="K258" s="112"/>
      <c r="L258" s="116"/>
      <c r="M258" s="76"/>
      <c r="N258" s="89"/>
      <c r="O258" s="61"/>
      <c r="P258" s="62"/>
      <c r="Q258" s="63" t="str">
        <f t="shared" si="1"/>
        <v/>
      </c>
      <c r="R258" s="64" t="str">
        <f t="shared" si="2"/>
        <v/>
      </c>
      <c r="S258" s="65" t="str">
        <f t="shared" si="3"/>
        <v/>
      </c>
      <c r="T258" s="66" t="str">
        <f t="shared" si="4"/>
        <v/>
      </c>
      <c r="U258" s="67" t="str">
        <f t="shared" si="6"/>
        <v/>
      </c>
    </row>
    <row r="259" ht="18.75" customHeight="1">
      <c r="A259" s="94"/>
      <c r="B259" s="95"/>
      <c r="C259" s="29"/>
      <c r="D259" s="96"/>
      <c r="E259" s="97"/>
      <c r="F259" s="117"/>
      <c r="G259" s="99"/>
      <c r="H259" s="100"/>
      <c r="I259" s="101"/>
      <c r="J259" s="102"/>
      <c r="K259" s="103"/>
      <c r="L259" s="118"/>
      <c r="M259" s="81"/>
      <c r="N259" s="88"/>
      <c r="O259" s="61"/>
      <c r="P259" s="62"/>
      <c r="Q259" s="43" t="str">
        <f t="shared" si="1"/>
        <v/>
      </c>
      <c r="R259" s="44" t="str">
        <f t="shared" si="2"/>
        <v/>
      </c>
      <c r="S259" s="45" t="str">
        <f t="shared" si="3"/>
        <v/>
      </c>
      <c r="T259" s="46" t="str">
        <f t="shared" si="4"/>
        <v/>
      </c>
      <c r="U259" s="47" t="str">
        <f t="shared" si="6"/>
        <v/>
      </c>
    </row>
    <row r="260" ht="18.75" customHeight="1">
      <c r="A260" s="94"/>
      <c r="B260" s="113"/>
      <c r="C260" s="49"/>
      <c r="D260" s="105"/>
      <c r="E260" s="106"/>
      <c r="F260" s="115"/>
      <c r="G260" s="108"/>
      <c r="H260" s="109"/>
      <c r="I260" s="110"/>
      <c r="J260" s="111"/>
      <c r="K260" s="112"/>
      <c r="L260" s="116"/>
      <c r="M260" s="76"/>
      <c r="N260" s="89"/>
      <c r="O260" s="61"/>
      <c r="P260" s="62"/>
      <c r="Q260" s="63" t="str">
        <f t="shared" si="1"/>
        <v/>
      </c>
      <c r="R260" s="64" t="str">
        <f t="shared" si="2"/>
        <v/>
      </c>
      <c r="S260" s="65" t="str">
        <f t="shared" si="3"/>
        <v/>
      </c>
      <c r="T260" s="66" t="str">
        <f t="shared" si="4"/>
        <v/>
      </c>
      <c r="U260" s="67" t="str">
        <f t="shared" si="6"/>
        <v/>
      </c>
    </row>
    <row r="261" ht="18.75" customHeight="1">
      <c r="A261" s="94"/>
      <c r="B261" s="95"/>
      <c r="C261" s="29"/>
      <c r="D261" s="96"/>
      <c r="E261" s="97"/>
      <c r="F261" s="117"/>
      <c r="G261" s="99"/>
      <c r="H261" s="100"/>
      <c r="I261" s="101"/>
      <c r="J261" s="102"/>
      <c r="K261" s="103"/>
      <c r="L261" s="118"/>
      <c r="M261" s="81"/>
      <c r="N261" s="88"/>
      <c r="O261" s="61"/>
      <c r="P261" s="62"/>
      <c r="Q261" s="43" t="str">
        <f t="shared" si="1"/>
        <v/>
      </c>
      <c r="R261" s="44" t="str">
        <f t="shared" si="2"/>
        <v/>
      </c>
      <c r="S261" s="45" t="str">
        <f t="shared" si="3"/>
        <v/>
      </c>
      <c r="T261" s="46" t="str">
        <f t="shared" si="4"/>
        <v/>
      </c>
      <c r="U261" s="47" t="str">
        <f t="shared" si="6"/>
        <v/>
      </c>
    </row>
    <row r="262" ht="18.75" customHeight="1">
      <c r="A262" s="94"/>
      <c r="B262" s="113"/>
      <c r="C262" s="49"/>
      <c r="D262" s="105"/>
      <c r="E262" s="106"/>
      <c r="F262" s="115"/>
      <c r="G262" s="108"/>
      <c r="H262" s="109"/>
      <c r="I262" s="110"/>
      <c r="J262" s="111"/>
      <c r="K262" s="112"/>
      <c r="L262" s="116"/>
      <c r="M262" s="76"/>
      <c r="N262" s="89"/>
      <c r="O262" s="61"/>
      <c r="P262" s="62"/>
      <c r="Q262" s="63" t="str">
        <f t="shared" si="1"/>
        <v/>
      </c>
      <c r="R262" s="64" t="str">
        <f t="shared" si="2"/>
        <v/>
      </c>
      <c r="S262" s="65" t="str">
        <f t="shared" si="3"/>
        <v/>
      </c>
      <c r="T262" s="66" t="str">
        <f t="shared" si="4"/>
        <v/>
      </c>
      <c r="U262" s="67" t="str">
        <f t="shared" si="6"/>
        <v/>
      </c>
    </row>
    <row r="263" ht="18.75" customHeight="1">
      <c r="A263" s="94"/>
      <c r="B263" s="95"/>
      <c r="C263" s="29"/>
      <c r="D263" s="96"/>
      <c r="E263" s="97"/>
      <c r="F263" s="117"/>
      <c r="G263" s="99"/>
      <c r="H263" s="100"/>
      <c r="I263" s="101"/>
      <c r="J263" s="102"/>
      <c r="K263" s="103"/>
      <c r="L263" s="118"/>
      <c r="M263" s="81"/>
      <c r="N263" s="88"/>
      <c r="O263" s="61"/>
      <c r="P263" s="62"/>
      <c r="Q263" s="43" t="str">
        <f t="shared" si="1"/>
        <v/>
      </c>
      <c r="R263" s="44" t="str">
        <f t="shared" si="2"/>
        <v/>
      </c>
      <c r="S263" s="45" t="str">
        <f t="shared" si="3"/>
        <v/>
      </c>
      <c r="T263" s="46" t="str">
        <f t="shared" si="4"/>
        <v/>
      </c>
      <c r="U263" s="47" t="str">
        <f t="shared" si="6"/>
        <v/>
      </c>
    </row>
    <row r="264" ht="18.75" customHeight="1">
      <c r="A264" s="94"/>
      <c r="B264" s="113"/>
      <c r="C264" s="49"/>
      <c r="D264" s="105"/>
      <c r="E264" s="106"/>
      <c r="F264" s="115"/>
      <c r="G264" s="108"/>
      <c r="H264" s="109"/>
      <c r="I264" s="110"/>
      <c r="J264" s="111"/>
      <c r="K264" s="112"/>
      <c r="L264" s="116"/>
      <c r="M264" s="76"/>
      <c r="N264" s="89"/>
      <c r="O264" s="61"/>
      <c r="P264" s="62"/>
      <c r="Q264" s="63" t="str">
        <f t="shared" si="1"/>
        <v/>
      </c>
      <c r="R264" s="64" t="str">
        <f t="shared" si="2"/>
        <v/>
      </c>
      <c r="S264" s="65" t="str">
        <f t="shared" si="3"/>
        <v/>
      </c>
      <c r="T264" s="66" t="str">
        <f t="shared" si="4"/>
        <v/>
      </c>
      <c r="U264" s="67" t="str">
        <f t="shared" si="6"/>
        <v/>
      </c>
    </row>
    <row r="265" ht="18.75" customHeight="1">
      <c r="A265" s="94"/>
      <c r="B265" s="95"/>
      <c r="C265" s="29"/>
      <c r="D265" s="96"/>
      <c r="E265" s="97"/>
      <c r="F265" s="117"/>
      <c r="G265" s="99"/>
      <c r="H265" s="100"/>
      <c r="I265" s="101"/>
      <c r="J265" s="102"/>
      <c r="K265" s="103"/>
      <c r="L265" s="118"/>
      <c r="M265" s="81"/>
      <c r="N265" s="88"/>
      <c r="O265" s="61"/>
      <c r="P265" s="62"/>
      <c r="Q265" s="43" t="str">
        <f t="shared" si="1"/>
        <v/>
      </c>
      <c r="R265" s="44" t="str">
        <f t="shared" si="2"/>
        <v/>
      </c>
      <c r="S265" s="45" t="str">
        <f t="shared" si="3"/>
        <v/>
      </c>
      <c r="T265" s="46" t="str">
        <f t="shared" si="4"/>
        <v/>
      </c>
      <c r="U265" s="47" t="str">
        <f t="shared" si="6"/>
        <v/>
      </c>
    </row>
    <row r="266" ht="18.75" customHeight="1">
      <c r="A266" s="94"/>
      <c r="B266" s="113"/>
      <c r="C266" s="49"/>
      <c r="D266" s="105"/>
      <c r="E266" s="106"/>
      <c r="F266" s="115"/>
      <c r="G266" s="108"/>
      <c r="H266" s="109"/>
      <c r="I266" s="110"/>
      <c r="J266" s="111"/>
      <c r="K266" s="112"/>
      <c r="L266" s="116"/>
      <c r="M266" s="76"/>
      <c r="N266" s="89"/>
      <c r="O266" s="61"/>
      <c r="P266" s="62"/>
      <c r="Q266" s="63" t="str">
        <f t="shared" si="1"/>
        <v/>
      </c>
      <c r="R266" s="64" t="str">
        <f t="shared" si="2"/>
        <v/>
      </c>
      <c r="S266" s="65" t="str">
        <f t="shared" si="3"/>
        <v/>
      </c>
      <c r="T266" s="66" t="str">
        <f t="shared" si="4"/>
        <v/>
      </c>
      <c r="U266" s="67" t="str">
        <f t="shared" si="6"/>
        <v/>
      </c>
    </row>
    <row r="267" ht="18.75" customHeight="1">
      <c r="A267" s="94"/>
      <c r="B267" s="95"/>
      <c r="C267" s="29"/>
      <c r="D267" s="96"/>
      <c r="E267" s="97"/>
      <c r="F267" s="117"/>
      <c r="G267" s="99"/>
      <c r="H267" s="100"/>
      <c r="I267" s="101"/>
      <c r="J267" s="102"/>
      <c r="K267" s="103"/>
      <c r="L267" s="118"/>
      <c r="M267" s="81"/>
      <c r="N267" s="88"/>
      <c r="O267" s="61"/>
      <c r="P267" s="62"/>
      <c r="Q267" s="43" t="str">
        <f t="shared" si="1"/>
        <v/>
      </c>
      <c r="R267" s="44" t="str">
        <f t="shared" si="2"/>
        <v/>
      </c>
      <c r="S267" s="45" t="str">
        <f t="shared" si="3"/>
        <v/>
      </c>
      <c r="T267" s="46" t="str">
        <f t="shared" si="4"/>
        <v/>
      </c>
      <c r="U267" s="47" t="str">
        <f t="shared" si="6"/>
        <v/>
      </c>
    </row>
    <row r="268" ht="18.75" customHeight="1">
      <c r="A268" s="94"/>
      <c r="B268" s="113"/>
      <c r="C268" s="49"/>
      <c r="D268" s="105"/>
      <c r="E268" s="106"/>
      <c r="F268" s="115"/>
      <c r="G268" s="108"/>
      <c r="H268" s="109"/>
      <c r="I268" s="110"/>
      <c r="J268" s="111"/>
      <c r="K268" s="112"/>
      <c r="L268" s="116"/>
      <c r="M268" s="76"/>
      <c r="N268" s="89"/>
      <c r="O268" s="61"/>
      <c r="P268" s="62"/>
      <c r="Q268" s="63" t="str">
        <f t="shared" si="1"/>
        <v/>
      </c>
      <c r="R268" s="64" t="str">
        <f t="shared" si="2"/>
        <v/>
      </c>
      <c r="S268" s="65" t="str">
        <f t="shared" si="3"/>
        <v/>
      </c>
      <c r="T268" s="66" t="str">
        <f t="shared" si="4"/>
        <v/>
      </c>
      <c r="U268" s="67" t="str">
        <f t="shared" si="6"/>
        <v/>
      </c>
    </row>
    <row r="269" ht="18.75" customHeight="1">
      <c r="A269" s="94"/>
      <c r="B269" s="95"/>
      <c r="C269" s="29"/>
      <c r="D269" s="96"/>
      <c r="E269" s="97"/>
      <c r="F269" s="117"/>
      <c r="G269" s="99"/>
      <c r="H269" s="100"/>
      <c r="I269" s="101"/>
      <c r="J269" s="102"/>
      <c r="K269" s="103"/>
      <c r="L269" s="118"/>
      <c r="M269" s="81"/>
      <c r="N269" s="88"/>
      <c r="O269" s="61"/>
      <c r="P269" s="62"/>
      <c r="Q269" s="43" t="str">
        <f t="shared" si="1"/>
        <v/>
      </c>
      <c r="R269" s="44" t="str">
        <f t="shared" si="2"/>
        <v/>
      </c>
      <c r="S269" s="45" t="str">
        <f t="shared" si="3"/>
        <v/>
      </c>
      <c r="T269" s="46" t="str">
        <f t="shared" si="4"/>
        <v/>
      </c>
      <c r="U269" s="47" t="str">
        <f t="shared" si="6"/>
        <v/>
      </c>
    </row>
    <row r="270" ht="18.75" customHeight="1">
      <c r="A270" s="94"/>
      <c r="B270" s="113"/>
      <c r="C270" s="49"/>
      <c r="D270" s="105"/>
      <c r="E270" s="106"/>
      <c r="F270" s="115"/>
      <c r="G270" s="108"/>
      <c r="H270" s="109"/>
      <c r="I270" s="110"/>
      <c r="J270" s="111"/>
      <c r="K270" s="112"/>
      <c r="L270" s="116"/>
      <c r="M270" s="76"/>
      <c r="N270" s="89"/>
      <c r="O270" s="61"/>
      <c r="P270" s="62"/>
      <c r="Q270" s="63" t="str">
        <f t="shared" si="1"/>
        <v/>
      </c>
      <c r="R270" s="64" t="str">
        <f t="shared" si="2"/>
        <v/>
      </c>
      <c r="S270" s="65" t="str">
        <f t="shared" si="3"/>
        <v/>
      </c>
      <c r="T270" s="66" t="str">
        <f t="shared" si="4"/>
        <v/>
      </c>
      <c r="U270" s="67" t="str">
        <f t="shared" si="6"/>
        <v/>
      </c>
    </row>
    <row r="271" ht="18.75" customHeight="1">
      <c r="A271" s="94"/>
      <c r="B271" s="95"/>
      <c r="C271" s="29"/>
      <c r="D271" s="96"/>
      <c r="E271" s="97"/>
      <c r="F271" s="117"/>
      <c r="G271" s="99"/>
      <c r="H271" s="100"/>
      <c r="I271" s="101"/>
      <c r="J271" s="102"/>
      <c r="K271" s="103"/>
      <c r="L271" s="118"/>
      <c r="M271" s="81"/>
      <c r="N271" s="88"/>
      <c r="O271" s="61"/>
      <c r="P271" s="62"/>
      <c r="Q271" s="43" t="str">
        <f t="shared" si="1"/>
        <v/>
      </c>
      <c r="R271" s="44" t="str">
        <f t="shared" si="2"/>
        <v/>
      </c>
      <c r="S271" s="45" t="str">
        <f t="shared" si="3"/>
        <v/>
      </c>
      <c r="T271" s="46" t="str">
        <f t="shared" si="4"/>
        <v/>
      </c>
      <c r="U271" s="47" t="str">
        <f t="shared" si="6"/>
        <v/>
      </c>
    </row>
    <row r="272" ht="18.75" customHeight="1">
      <c r="A272" s="94"/>
      <c r="B272" s="113"/>
      <c r="C272" s="49"/>
      <c r="D272" s="105"/>
      <c r="E272" s="106"/>
      <c r="F272" s="115"/>
      <c r="G272" s="108"/>
      <c r="H272" s="109"/>
      <c r="I272" s="110"/>
      <c r="J272" s="111"/>
      <c r="K272" s="112"/>
      <c r="L272" s="116"/>
      <c r="M272" s="76"/>
      <c r="N272" s="89"/>
      <c r="O272" s="61"/>
      <c r="P272" s="62"/>
      <c r="Q272" s="63" t="str">
        <f t="shared" si="1"/>
        <v/>
      </c>
      <c r="R272" s="64" t="str">
        <f t="shared" si="2"/>
        <v/>
      </c>
      <c r="S272" s="65" t="str">
        <f t="shared" si="3"/>
        <v/>
      </c>
      <c r="T272" s="66" t="str">
        <f t="shared" si="4"/>
        <v/>
      </c>
      <c r="U272" s="67" t="str">
        <f t="shared" si="6"/>
        <v/>
      </c>
    </row>
    <row r="273" ht="18.75" customHeight="1">
      <c r="A273" s="94"/>
      <c r="B273" s="95"/>
      <c r="C273" s="29"/>
      <c r="D273" s="96"/>
      <c r="E273" s="97"/>
      <c r="F273" s="117"/>
      <c r="G273" s="99"/>
      <c r="H273" s="100"/>
      <c r="I273" s="101"/>
      <c r="J273" s="102"/>
      <c r="K273" s="103"/>
      <c r="L273" s="118"/>
      <c r="M273" s="81"/>
      <c r="N273" s="88"/>
      <c r="O273" s="61"/>
      <c r="P273" s="62"/>
      <c r="Q273" s="43" t="str">
        <f t="shared" si="1"/>
        <v/>
      </c>
      <c r="R273" s="44" t="str">
        <f t="shared" si="2"/>
        <v/>
      </c>
      <c r="S273" s="45" t="str">
        <f t="shared" si="3"/>
        <v/>
      </c>
      <c r="T273" s="46" t="str">
        <f t="shared" si="4"/>
        <v/>
      </c>
      <c r="U273" s="47" t="str">
        <f t="shared" si="6"/>
        <v/>
      </c>
    </row>
    <row r="274" ht="18.75" customHeight="1">
      <c r="A274" s="94"/>
      <c r="B274" s="113"/>
      <c r="C274" s="49"/>
      <c r="D274" s="105"/>
      <c r="E274" s="106"/>
      <c r="F274" s="115"/>
      <c r="G274" s="108"/>
      <c r="H274" s="109"/>
      <c r="I274" s="110"/>
      <c r="J274" s="111"/>
      <c r="K274" s="112"/>
      <c r="L274" s="116"/>
      <c r="M274" s="76"/>
      <c r="N274" s="89"/>
      <c r="O274" s="61"/>
      <c r="P274" s="62"/>
      <c r="Q274" s="63" t="str">
        <f t="shared" si="1"/>
        <v/>
      </c>
      <c r="R274" s="64" t="str">
        <f t="shared" si="2"/>
        <v/>
      </c>
      <c r="S274" s="65" t="str">
        <f t="shared" si="3"/>
        <v/>
      </c>
      <c r="T274" s="66" t="str">
        <f t="shared" si="4"/>
        <v/>
      </c>
      <c r="U274" s="67" t="str">
        <f t="shared" si="6"/>
        <v/>
      </c>
    </row>
    <row r="275" ht="18.75" customHeight="1">
      <c r="A275" s="94"/>
      <c r="B275" s="95"/>
      <c r="C275" s="29"/>
      <c r="D275" s="96"/>
      <c r="E275" s="97"/>
      <c r="F275" s="117"/>
      <c r="G275" s="99"/>
      <c r="H275" s="100"/>
      <c r="I275" s="101"/>
      <c r="J275" s="102"/>
      <c r="K275" s="103"/>
      <c r="L275" s="118"/>
      <c r="M275" s="81"/>
      <c r="N275" s="88"/>
      <c r="O275" s="61"/>
      <c r="P275" s="62"/>
      <c r="Q275" s="43" t="str">
        <f t="shared" si="1"/>
        <v/>
      </c>
      <c r="R275" s="44" t="str">
        <f t="shared" si="2"/>
        <v/>
      </c>
      <c r="S275" s="45" t="str">
        <f t="shared" si="3"/>
        <v/>
      </c>
      <c r="T275" s="46" t="str">
        <f t="shared" si="4"/>
        <v/>
      </c>
      <c r="U275" s="47" t="str">
        <f t="shared" si="6"/>
        <v/>
      </c>
    </row>
    <row r="276" ht="18.75" customHeight="1">
      <c r="A276" s="94"/>
      <c r="B276" s="113"/>
      <c r="C276" s="49"/>
      <c r="D276" s="105"/>
      <c r="E276" s="106"/>
      <c r="F276" s="115"/>
      <c r="G276" s="108"/>
      <c r="H276" s="109"/>
      <c r="I276" s="110"/>
      <c r="J276" s="111"/>
      <c r="K276" s="112"/>
      <c r="L276" s="116"/>
      <c r="M276" s="76"/>
      <c r="N276" s="89"/>
      <c r="O276" s="61"/>
      <c r="P276" s="62"/>
      <c r="Q276" s="63" t="str">
        <f t="shared" si="1"/>
        <v/>
      </c>
      <c r="R276" s="64" t="str">
        <f t="shared" si="2"/>
        <v/>
      </c>
      <c r="S276" s="65" t="str">
        <f t="shared" si="3"/>
        <v/>
      </c>
      <c r="T276" s="66" t="str">
        <f t="shared" si="4"/>
        <v/>
      </c>
      <c r="U276" s="67" t="str">
        <f t="shared" si="6"/>
        <v/>
      </c>
    </row>
    <row r="277" ht="18.75" customHeight="1">
      <c r="A277" s="94"/>
      <c r="B277" s="95"/>
      <c r="C277" s="29"/>
      <c r="D277" s="96"/>
      <c r="E277" s="97"/>
      <c r="F277" s="117"/>
      <c r="G277" s="99"/>
      <c r="H277" s="100"/>
      <c r="I277" s="101"/>
      <c r="J277" s="102"/>
      <c r="K277" s="103"/>
      <c r="L277" s="118"/>
      <c r="M277" s="81"/>
      <c r="N277" s="88"/>
      <c r="O277" s="61"/>
      <c r="P277" s="62"/>
      <c r="Q277" s="43" t="str">
        <f t="shared" si="1"/>
        <v/>
      </c>
      <c r="R277" s="44" t="str">
        <f t="shared" si="2"/>
        <v/>
      </c>
      <c r="S277" s="45" t="str">
        <f t="shared" si="3"/>
        <v/>
      </c>
      <c r="T277" s="46" t="str">
        <f t="shared" si="4"/>
        <v/>
      </c>
      <c r="U277" s="47" t="str">
        <f t="shared" si="6"/>
        <v/>
      </c>
    </row>
    <row r="278" ht="18.75" customHeight="1">
      <c r="A278" s="94"/>
      <c r="B278" s="113"/>
      <c r="C278" s="49"/>
      <c r="D278" s="105"/>
      <c r="E278" s="106"/>
      <c r="F278" s="115"/>
      <c r="G278" s="108"/>
      <c r="H278" s="109"/>
      <c r="I278" s="110"/>
      <c r="J278" s="111"/>
      <c r="K278" s="112"/>
      <c r="L278" s="116"/>
      <c r="M278" s="76"/>
      <c r="N278" s="89"/>
      <c r="O278" s="61"/>
      <c r="P278" s="62"/>
      <c r="Q278" s="63" t="str">
        <f t="shared" si="1"/>
        <v/>
      </c>
      <c r="R278" s="64" t="str">
        <f t="shared" si="2"/>
        <v/>
      </c>
      <c r="S278" s="65" t="str">
        <f t="shared" si="3"/>
        <v/>
      </c>
      <c r="T278" s="66" t="str">
        <f t="shared" si="4"/>
        <v/>
      </c>
      <c r="U278" s="67" t="str">
        <f t="shared" si="6"/>
        <v/>
      </c>
    </row>
    <row r="279" ht="18.75" customHeight="1">
      <c r="A279" s="94"/>
      <c r="B279" s="95"/>
      <c r="C279" s="29"/>
      <c r="D279" s="96"/>
      <c r="E279" s="97"/>
      <c r="F279" s="117"/>
      <c r="G279" s="99"/>
      <c r="H279" s="100"/>
      <c r="I279" s="101"/>
      <c r="J279" s="102"/>
      <c r="K279" s="103"/>
      <c r="L279" s="118"/>
      <c r="M279" s="81"/>
      <c r="N279" s="88"/>
      <c r="O279" s="61"/>
      <c r="P279" s="62"/>
      <c r="Q279" s="43" t="str">
        <f t="shared" si="1"/>
        <v/>
      </c>
      <c r="R279" s="44" t="str">
        <f t="shared" si="2"/>
        <v/>
      </c>
      <c r="S279" s="45" t="str">
        <f t="shared" si="3"/>
        <v/>
      </c>
      <c r="T279" s="46" t="str">
        <f t="shared" si="4"/>
        <v/>
      </c>
      <c r="U279" s="47" t="str">
        <f t="shared" si="6"/>
        <v/>
      </c>
    </row>
    <row r="280" ht="18.75" customHeight="1">
      <c r="A280" s="94"/>
      <c r="B280" s="113"/>
      <c r="C280" s="49"/>
      <c r="D280" s="105"/>
      <c r="E280" s="106"/>
      <c r="F280" s="115"/>
      <c r="G280" s="108"/>
      <c r="H280" s="109"/>
      <c r="I280" s="110"/>
      <c r="J280" s="111"/>
      <c r="K280" s="112"/>
      <c r="L280" s="116"/>
      <c r="M280" s="76"/>
      <c r="N280" s="89"/>
      <c r="O280" s="61"/>
      <c r="P280" s="62"/>
      <c r="Q280" s="63" t="str">
        <f t="shared" si="1"/>
        <v/>
      </c>
      <c r="R280" s="64" t="str">
        <f t="shared" si="2"/>
        <v/>
      </c>
      <c r="S280" s="65" t="str">
        <f t="shared" si="3"/>
        <v/>
      </c>
      <c r="T280" s="66" t="str">
        <f t="shared" si="4"/>
        <v/>
      </c>
      <c r="U280" s="67" t="str">
        <f t="shared" si="6"/>
        <v/>
      </c>
    </row>
    <row r="281" ht="18.75" customHeight="1">
      <c r="A281" s="94"/>
      <c r="B281" s="95"/>
      <c r="C281" s="29"/>
      <c r="D281" s="96"/>
      <c r="E281" s="97"/>
      <c r="F281" s="117"/>
      <c r="G281" s="99"/>
      <c r="H281" s="100"/>
      <c r="I281" s="101"/>
      <c r="J281" s="102"/>
      <c r="K281" s="103"/>
      <c r="L281" s="118"/>
      <c r="M281" s="81"/>
      <c r="N281" s="88"/>
      <c r="O281" s="61"/>
      <c r="P281" s="62"/>
      <c r="Q281" s="43" t="str">
        <f t="shared" si="1"/>
        <v/>
      </c>
      <c r="R281" s="44" t="str">
        <f t="shared" si="2"/>
        <v/>
      </c>
      <c r="S281" s="45" t="str">
        <f t="shared" si="3"/>
        <v/>
      </c>
      <c r="T281" s="46" t="str">
        <f t="shared" si="4"/>
        <v/>
      </c>
      <c r="U281" s="47" t="str">
        <f t="shared" si="6"/>
        <v/>
      </c>
    </row>
    <row r="282" ht="18.75" customHeight="1">
      <c r="A282" s="94"/>
      <c r="B282" s="113"/>
      <c r="C282" s="49"/>
      <c r="D282" s="105"/>
      <c r="E282" s="106"/>
      <c r="F282" s="115"/>
      <c r="G282" s="108"/>
      <c r="H282" s="109"/>
      <c r="I282" s="110"/>
      <c r="J282" s="111"/>
      <c r="K282" s="112"/>
      <c r="L282" s="116"/>
      <c r="M282" s="76"/>
      <c r="N282" s="89"/>
      <c r="O282" s="61"/>
      <c r="P282" s="62"/>
      <c r="Q282" s="63" t="str">
        <f t="shared" si="1"/>
        <v/>
      </c>
      <c r="R282" s="64" t="str">
        <f t="shared" si="2"/>
        <v/>
      </c>
      <c r="S282" s="65" t="str">
        <f t="shared" si="3"/>
        <v/>
      </c>
      <c r="T282" s="66" t="str">
        <f t="shared" si="4"/>
        <v/>
      </c>
      <c r="U282" s="67" t="str">
        <f t="shared" si="6"/>
        <v/>
      </c>
    </row>
    <row r="283" ht="18.75" customHeight="1">
      <c r="A283" s="94"/>
      <c r="B283" s="95"/>
      <c r="C283" s="29"/>
      <c r="D283" s="96"/>
      <c r="E283" s="97"/>
      <c r="F283" s="117"/>
      <c r="G283" s="99"/>
      <c r="H283" s="100"/>
      <c r="I283" s="101"/>
      <c r="J283" s="102"/>
      <c r="K283" s="103"/>
      <c r="L283" s="118"/>
      <c r="M283" s="81"/>
      <c r="N283" s="88"/>
      <c r="O283" s="61"/>
      <c r="P283" s="62"/>
      <c r="Q283" s="43" t="str">
        <f t="shared" si="1"/>
        <v/>
      </c>
      <c r="R283" s="44" t="str">
        <f t="shared" si="2"/>
        <v/>
      </c>
      <c r="S283" s="45" t="str">
        <f t="shared" si="3"/>
        <v/>
      </c>
      <c r="T283" s="46" t="str">
        <f t="shared" si="4"/>
        <v/>
      </c>
      <c r="U283" s="47" t="str">
        <f t="shared" si="6"/>
        <v/>
      </c>
    </row>
    <row r="284" ht="18.75" customHeight="1">
      <c r="A284" s="94"/>
      <c r="B284" s="113"/>
      <c r="C284" s="49"/>
      <c r="D284" s="105"/>
      <c r="E284" s="106"/>
      <c r="F284" s="115"/>
      <c r="G284" s="108"/>
      <c r="H284" s="109"/>
      <c r="I284" s="110"/>
      <c r="J284" s="111"/>
      <c r="K284" s="112"/>
      <c r="L284" s="116"/>
      <c r="M284" s="76"/>
      <c r="N284" s="89"/>
      <c r="O284" s="61"/>
      <c r="P284" s="62"/>
      <c r="Q284" s="63" t="str">
        <f t="shared" si="1"/>
        <v/>
      </c>
      <c r="R284" s="64" t="str">
        <f t="shared" si="2"/>
        <v/>
      </c>
      <c r="S284" s="65" t="str">
        <f t="shared" si="3"/>
        <v/>
      </c>
      <c r="T284" s="66" t="str">
        <f t="shared" si="4"/>
        <v/>
      </c>
      <c r="U284" s="67" t="str">
        <f t="shared" si="6"/>
        <v/>
      </c>
    </row>
    <row r="285" ht="18.75" customHeight="1">
      <c r="A285" s="94"/>
      <c r="B285" s="95"/>
      <c r="C285" s="29"/>
      <c r="D285" s="96"/>
      <c r="E285" s="97"/>
      <c r="F285" s="117"/>
      <c r="G285" s="99"/>
      <c r="H285" s="100"/>
      <c r="I285" s="101"/>
      <c r="J285" s="102"/>
      <c r="K285" s="103"/>
      <c r="L285" s="118"/>
      <c r="M285" s="81"/>
      <c r="N285" s="88"/>
      <c r="O285" s="61"/>
      <c r="P285" s="62"/>
      <c r="Q285" s="43" t="str">
        <f t="shared" si="1"/>
        <v/>
      </c>
      <c r="R285" s="44" t="str">
        <f t="shared" si="2"/>
        <v/>
      </c>
      <c r="S285" s="45" t="str">
        <f t="shared" si="3"/>
        <v/>
      </c>
      <c r="T285" s="46" t="str">
        <f t="shared" si="4"/>
        <v/>
      </c>
      <c r="U285" s="47" t="str">
        <f t="shared" si="6"/>
        <v/>
      </c>
    </row>
    <row r="286" ht="18.75" customHeight="1">
      <c r="A286" s="94"/>
      <c r="B286" s="113"/>
      <c r="C286" s="49"/>
      <c r="D286" s="105"/>
      <c r="E286" s="106"/>
      <c r="F286" s="115"/>
      <c r="G286" s="108"/>
      <c r="H286" s="109"/>
      <c r="I286" s="110"/>
      <c r="J286" s="111"/>
      <c r="K286" s="112"/>
      <c r="L286" s="116"/>
      <c r="M286" s="76"/>
      <c r="N286" s="89"/>
      <c r="O286" s="61"/>
      <c r="P286" s="62"/>
      <c r="Q286" s="63" t="str">
        <f t="shared" si="1"/>
        <v/>
      </c>
      <c r="R286" s="64" t="str">
        <f t="shared" si="2"/>
        <v/>
      </c>
      <c r="S286" s="65" t="str">
        <f t="shared" si="3"/>
        <v/>
      </c>
      <c r="T286" s="66" t="str">
        <f t="shared" si="4"/>
        <v/>
      </c>
      <c r="U286" s="67" t="str">
        <f t="shared" si="6"/>
        <v/>
      </c>
    </row>
    <row r="287" ht="18.75" customHeight="1">
      <c r="A287" s="94"/>
      <c r="B287" s="95"/>
      <c r="C287" s="29"/>
      <c r="D287" s="96"/>
      <c r="E287" s="97"/>
      <c r="F287" s="117"/>
      <c r="G287" s="99"/>
      <c r="H287" s="100"/>
      <c r="I287" s="101"/>
      <c r="J287" s="102"/>
      <c r="K287" s="103"/>
      <c r="L287" s="118"/>
      <c r="M287" s="81"/>
      <c r="N287" s="88"/>
      <c r="O287" s="61"/>
      <c r="P287" s="62"/>
      <c r="Q287" s="43" t="str">
        <f t="shared" si="1"/>
        <v/>
      </c>
      <c r="R287" s="44" t="str">
        <f t="shared" si="2"/>
        <v/>
      </c>
      <c r="S287" s="45" t="str">
        <f t="shared" si="3"/>
        <v/>
      </c>
      <c r="T287" s="46" t="str">
        <f t="shared" si="4"/>
        <v/>
      </c>
      <c r="U287" s="47" t="str">
        <f t="shared" si="6"/>
        <v/>
      </c>
    </row>
    <row r="288" ht="18.75" customHeight="1">
      <c r="A288" s="94"/>
      <c r="B288" s="113"/>
      <c r="C288" s="49"/>
      <c r="D288" s="105"/>
      <c r="E288" s="106"/>
      <c r="F288" s="115"/>
      <c r="G288" s="108"/>
      <c r="H288" s="109"/>
      <c r="I288" s="110"/>
      <c r="J288" s="111"/>
      <c r="K288" s="112"/>
      <c r="L288" s="116"/>
      <c r="M288" s="76"/>
      <c r="N288" s="89"/>
      <c r="O288" s="61"/>
      <c r="P288" s="62"/>
      <c r="Q288" s="63" t="str">
        <f t="shared" si="1"/>
        <v/>
      </c>
      <c r="R288" s="64" t="str">
        <f t="shared" si="2"/>
        <v/>
      </c>
      <c r="S288" s="65" t="str">
        <f t="shared" si="3"/>
        <v/>
      </c>
      <c r="T288" s="66" t="str">
        <f t="shared" si="4"/>
        <v/>
      </c>
      <c r="U288" s="67" t="str">
        <f t="shared" si="6"/>
        <v/>
      </c>
    </row>
    <row r="289" ht="18.75" customHeight="1">
      <c r="A289" s="94"/>
      <c r="B289" s="95"/>
      <c r="C289" s="29"/>
      <c r="D289" s="96"/>
      <c r="E289" s="97"/>
      <c r="F289" s="117"/>
      <c r="G289" s="99"/>
      <c r="H289" s="100"/>
      <c r="I289" s="101"/>
      <c r="J289" s="102"/>
      <c r="K289" s="103"/>
      <c r="L289" s="118"/>
      <c r="M289" s="81"/>
      <c r="N289" s="88"/>
      <c r="O289" s="61"/>
      <c r="P289" s="62"/>
      <c r="Q289" s="43" t="str">
        <f t="shared" si="1"/>
        <v/>
      </c>
      <c r="R289" s="44" t="str">
        <f t="shared" si="2"/>
        <v/>
      </c>
      <c r="S289" s="45" t="str">
        <f t="shared" si="3"/>
        <v/>
      </c>
      <c r="T289" s="46" t="str">
        <f t="shared" si="4"/>
        <v/>
      </c>
      <c r="U289" s="47" t="str">
        <f t="shared" si="6"/>
        <v/>
      </c>
    </row>
    <row r="290" ht="18.75" customHeight="1">
      <c r="A290" s="119"/>
      <c r="B290" s="120"/>
      <c r="C290" s="121"/>
      <c r="D290" s="122"/>
      <c r="E290" s="123"/>
      <c r="F290" s="124"/>
      <c r="G290" s="125"/>
      <c r="H290" s="126"/>
      <c r="I290" s="127"/>
      <c r="J290" s="128"/>
      <c r="K290" s="129"/>
      <c r="L290" s="130"/>
      <c r="M290" s="131"/>
      <c r="N290" s="132"/>
      <c r="O290" s="133"/>
      <c r="P290" s="134"/>
      <c r="Q290" s="135" t="str">
        <f t="shared" si="1"/>
        <v/>
      </c>
      <c r="R290" s="136" t="str">
        <f t="shared" si="2"/>
        <v/>
      </c>
      <c r="S290" s="137" t="str">
        <f t="shared" si="3"/>
        <v/>
      </c>
      <c r="T290" s="66" t="str">
        <f t="shared" si="4"/>
        <v/>
      </c>
      <c r="U290" s="138" t="str">
        <f t="shared" si="6"/>
        <v/>
      </c>
    </row>
    <row r="291" ht="18.75" hidden="1" customHeight="1">
      <c r="A291" s="139"/>
      <c r="B291" s="140"/>
      <c r="C291" s="141"/>
      <c r="D291" s="141"/>
      <c r="E291" s="141"/>
      <c r="F291" s="141"/>
      <c r="G291" s="141"/>
      <c r="H291" s="142"/>
      <c r="I291" s="141"/>
      <c r="J291" s="141"/>
      <c r="K291" s="141"/>
      <c r="L291" s="141"/>
      <c r="M291" s="142"/>
      <c r="N291" s="143"/>
      <c r="O291" s="61"/>
      <c r="P291" s="144"/>
      <c r="Q291" s="142"/>
      <c r="R291" s="142"/>
      <c r="S291" s="142"/>
      <c r="T291" s="142"/>
      <c r="U291" s="145"/>
    </row>
    <row r="292" ht="18.75" hidden="1" customHeight="1">
      <c r="A292" s="9"/>
      <c r="B292" s="146"/>
      <c r="C292" s="147" t="s">
        <v>20</v>
      </c>
      <c r="D292" s="148"/>
      <c r="E292" s="149"/>
      <c r="F292" s="150" t="str">
        <f>If(U299=0,,U299)</f>
        <v/>
      </c>
      <c r="G292" s="151"/>
      <c r="H292" s="152"/>
      <c r="I292" s="147" t="s">
        <v>21</v>
      </c>
      <c r="J292" s="149"/>
      <c r="K292" s="153" t="str">
        <f>IF(F292=0,,SUM(D3:D289)/F292)</f>
        <v/>
      </c>
      <c r="L292" s="151"/>
      <c r="M292" s="154"/>
      <c r="N292" s="155"/>
      <c r="O292" s="156"/>
      <c r="P292" s="157"/>
      <c r="Q292" s="142"/>
      <c r="R292" s="158"/>
      <c r="S292" s="159"/>
      <c r="T292" s="160"/>
      <c r="U292" s="161"/>
    </row>
    <row r="293" ht="18.75" hidden="1" customHeight="1">
      <c r="A293" s="9"/>
      <c r="C293" s="162" t="s">
        <v>22</v>
      </c>
      <c r="D293" s="163"/>
      <c r="E293" s="164"/>
      <c r="F293" s="165" t="str">
        <f>IF(F292 =0,,COUNTIF(G3:G289,"WIN")/F292)</f>
        <v/>
      </c>
      <c r="G293" s="166"/>
      <c r="H293" s="167"/>
      <c r="I293" s="162" t="s">
        <v>23</v>
      </c>
      <c r="J293" s="164"/>
      <c r="K293" s="168" t="str">
        <f>IF(F292=0,,(SUM(E3:E289))/(F292))</f>
        <v/>
      </c>
      <c r="L293" s="166"/>
      <c r="M293" s="169"/>
      <c r="N293" s="170"/>
      <c r="O293" s="156"/>
      <c r="P293" s="157"/>
      <c r="Q293" s="171"/>
      <c r="R293" s="172"/>
      <c r="S293" s="159"/>
      <c r="T293" s="173"/>
      <c r="U293" s="174"/>
    </row>
    <row r="294" ht="18.75" hidden="1" customHeight="1">
      <c r="A294" s="9"/>
      <c r="C294" s="162" t="s">
        <v>17</v>
      </c>
      <c r="D294" s="163"/>
      <c r="E294" s="164"/>
      <c r="F294" s="168" t="str">
        <f>IF(F292=0,,SUMIF(SUM(D299,F299)/(E299),"&gt;0"))</f>
        <v/>
      </c>
      <c r="G294" s="166"/>
      <c r="H294" s="167"/>
      <c r="I294" s="162" t="s">
        <v>24</v>
      </c>
      <c r="J294" s="164"/>
      <c r="K294" s="168" t="str">
        <f>IF(F292=0,,SUM(F3:F289)/F292)</f>
        <v/>
      </c>
      <c r="L294" s="166"/>
      <c r="M294" s="169"/>
      <c r="N294" s="170"/>
      <c r="O294" s="156"/>
      <c r="P294" s="157"/>
      <c r="Q294" s="171"/>
      <c r="R294" s="172"/>
      <c r="S294" s="159"/>
      <c r="T294" s="160"/>
      <c r="U294" s="161"/>
    </row>
    <row r="295" ht="18.75" hidden="1" customHeight="1">
      <c r="A295" s="9"/>
      <c r="C295" s="162" t="s">
        <v>25</v>
      </c>
      <c r="D295" s="163"/>
      <c r="E295" s="164"/>
      <c r="F295" s="175" t="str">
        <f>IF(F292=0,,SUM(T3:T289)/F292)</f>
        <v/>
      </c>
      <c r="G295" s="166"/>
      <c r="H295" s="167"/>
      <c r="I295" s="162" t="s">
        <v>8</v>
      </c>
      <c r="J295" s="164"/>
      <c r="K295" s="168" t="str">
        <f>IF(F292=0,,SUM(H3:H289)/F292)</f>
        <v/>
      </c>
      <c r="L295" s="166"/>
      <c r="M295" s="169"/>
      <c r="N295" s="170"/>
      <c r="O295" s="156"/>
      <c r="P295" s="157"/>
      <c r="Q295" s="171"/>
      <c r="R295" s="172"/>
      <c r="S295" s="159"/>
      <c r="T295" s="173"/>
      <c r="U295" s="174"/>
    </row>
    <row r="296" ht="18.75" hidden="1" customHeight="1">
      <c r="A296" s="9"/>
      <c r="C296" s="176" t="s">
        <v>26</v>
      </c>
      <c r="D296" s="177"/>
      <c r="E296" s="178"/>
      <c r="F296" s="179" t="str">
        <f>IF(F292=0,,SUM(Q3:Q289)/F292)</f>
        <v/>
      </c>
      <c r="G296" s="180"/>
      <c r="H296" s="167"/>
      <c r="I296" s="176" t="s">
        <v>27</v>
      </c>
      <c r="J296" s="178"/>
      <c r="K296" s="181" t="str">
        <f>IF(F292=0,,SUM(I3:I289)/F292)</f>
        <v/>
      </c>
      <c r="L296" s="180"/>
      <c r="M296" s="169"/>
      <c r="N296" s="170"/>
      <c r="O296" s="156"/>
      <c r="P296" s="157"/>
      <c r="Q296" s="171"/>
      <c r="R296" s="172"/>
      <c r="S296" s="159"/>
      <c r="T296" s="160"/>
      <c r="U296" s="161"/>
    </row>
    <row r="297" ht="18.75" hidden="1" customHeight="1">
      <c r="A297" s="182"/>
      <c r="B297" s="183"/>
      <c r="C297" s="184" t="s">
        <v>16</v>
      </c>
      <c r="D297" s="185"/>
      <c r="E297" s="186"/>
      <c r="F297" s="187" t="str">
        <f>IF(F292=0,,SUM(R3:R289)/F292)</f>
        <v/>
      </c>
      <c r="G297" s="188"/>
      <c r="H297" s="189"/>
      <c r="I297" s="184"/>
      <c r="J297" s="186"/>
      <c r="K297" s="190"/>
      <c r="L297" s="188"/>
      <c r="M297" s="191"/>
      <c r="N297" s="192"/>
      <c r="O297" s="156"/>
      <c r="P297" s="157"/>
      <c r="Q297" s="193"/>
      <c r="R297" s="194"/>
      <c r="S297" s="159"/>
      <c r="T297" s="173"/>
      <c r="U297" s="174"/>
    </row>
    <row r="298" ht="18.75" hidden="1" customHeight="1">
      <c r="A298" s="195"/>
      <c r="B298" s="196"/>
      <c r="C298" s="197"/>
      <c r="D298" s="197"/>
      <c r="E298" s="197"/>
      <c r="F298" s="197"/>
      <c r="G298" s="197"/>
      <c r="H298" s="197"/>
      <c r="I298" s="197"/>
      <c r="J298" s="198"/>
      <c r="K298" s="197"/>
      <c r="L298" s="197"/>
      <c r="M298" s="199"/>
      <c r="N298" s="200"/>
      <c r="O298" s="61"/>
      <c r="P298" s="144"/>
      <c r="Q298" s="141"/>
      <c r="R298" s="141"/>
      <c r="S298" s="141"/>
      <c r="T298" s="141"/>
      <c r="U298" s="201"/>
    </row>
    <row r="299" ht="18.75" hidden="1" customHeight="1">
      <c r="A299" s="202"/>
      <c r="B299" s="203"/>
      <c r="C299" s="204"/>
      <c r="D299" s="205">
        <f t="shared" ref="D299:F299" si="7">SUM(D3:D37)</f>
        <v>0</v>
      </c>
      <c r="E299" s="205">
        <f t="shared" si="7"/>
        <v>0</v>
      </c>
      <c r="F299" s="205">
        <f t="shared" si="7"/>
        <v>0</v>
      </c>
      <c r="G299" s="205" t="str">
        <f>"V "&amp;COUNTIF(#REF!,"WIN")&amp;" / "&amp;COUNTIF(#REF!,"LOSE")&amp;" D"</f>
        <v>V 0 / 0 D</v>
      </c>
      <c r="H299" s="206">
        <f t="shared" ref="H299:I299" si="8">SUM(H3:H37)</f>
        <v>0</v>
      </c>
      <c r="I299" s="206">
        <f t="shared" si="8"/>
        <v>0</v>
      </c>
      <c r="J299" s="207" t="str">
        <f>IF(F292=0,,SUM(J3:J289)/F292)</f>
        <v/>
      </c>
      <c r="K299" s="206"/>
      <c r="L299" s="208"/>
      <c r="M299" s="206"/>
      <c r="N299" s="209"/>
      <c r="O299" s="61"/>
      <c r="P299" s="144"/>
      <c r="Q299" s="210" t="str">
        <f>IF(F293=0,,SUM(Q4:Q290)/F293)</f>
        <v/>
      </c>
      <c r="R299" s="211">
        <f>Sum(R3:R289)</f>
        <v>0</v>
      </c>
      <c r="S299" s="211">
        <f>SUMIF(SUM(D299,F299)/E299,"&gt;0")</f>
        <v>0</v>
      </c>
      <c r="T299" s="212" t="str">
        <f>IF(F292=0,,SUM(T3:T37)/F292)</f>
        <v/>
      </c>
      <c r="U299" s="213">
        <f>COUNT((U3:U289),"&gt;0")</f>
        <v>0</v>
      </c>
    </row>
  </sheetData>
  <autoFilter ref="$B$2:$U$290">
    <sortState ref="B2:U290">
      <sortCondition ref="B2:B290"/>
    </sortState>
  </autoFilter>
  <mergeCells count="26">
    <mergeCell ref="K295:L295"/>
    <mergeCell ref="C296:E296"/>
    <mergeCell ref="F296:G296"/>
    <mergeCell ref="I296:J296"/>
    <mergeCell ref="K296:L296"/>
    <mergeCell ref="H1:O1"/>
    <mergeCell ref="B292:B297"/>
    <mergeCell ref="F292:G292"/>
    <mergeCell ref="K292:L292"/>
    <mergeCell ref="F293:G293"/>
    <mergeCell ref="K293:L293"/>
    <mergeCell ref="K294:L294"/>
    <mergeCell ref="I292:J292"/>
    <mergeCell ref="I293:J293"/>
    <mergeCell ref="C293:E293"/>
    <mergeCell ref="C294:E294"/>
    <mergeCell ref="F294:G294"/>
    <mergeCell ref="I294:J294"/>
    <mergeCell ref="C292:E292"/>
    <mergeCell ref="C295:E295"/>
    <mergeCell ref="F295:G295"/>
    <mergeCell ref="I295:J295"/>
    <mergeCell ref="C297:E297"/>
    <mergeCell ref="F297:G297"/>
    <mergeCell ref="I297:J297"/>
    <mergeCell ref="K297:L297"/>
  </mergeCells>
  <dataValidations>
    <dataValidation type="list" allowBlank="1" sqref="G3:G290">
      <formula1>",WIN,LOSE"</formula1>
    </dataValidation>
    <dataValidation type="list" allowBlank="1" sqref="C3:C290">
      <formula1>Pool!$S:$S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B5394"/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.86"/>
    <col customWidth="1" min="2" max="2" width="11.57"/>
    <col customWidth="1" min="3" max="3" width="16.0"/>
    <col customWidth="1" min="4" max="6" width="5.29"/>
    <col customWidth="1" min="7" max="7" width="15.86"/>
    <col customWidth="1" min="8" max="8" width="8.57"/>
    <col customWidth="1" min="9" max="9" width="12.14"/>
    <col customWidth="1" min="10" max="10" width="8.0"/>
    <col customWidth="1" min="11" max="11" width="8.43"/>
    <col customWidth="1" min="12" max="12" width="9.14"/>
    <col customWidth="1" min="13" max="13" width="13.43"/>
    <col customWidth="1" min="14" max="14" width="16.57"/>
    <col customWidth="1" min="15" max="15" width="114.57"/>
    <col customWidth="1" min="16" max="16" width="114.43"/>
    <col customWidth="1" min="17" max="17" width="11.0"/>
    <col customWidth="1" min="18" max="18" width="10.71"/>
    <col customWidth="1" min="19" max="19" width="8.29"/>
    <col customWidth="1" min="20" max="20" width="11.57"/>
    <col customWidth="1" min="21" max="21" width="6.29"/>
  </cols>
  <sheetData>
    <row r="1" ht="45.0" customHeight="1">
      <c r="A1" s="1" t="s">
        <v>0</v>
      </c>
      <c r="B1" s="2"/>
      <c r="C1" s="3" t="s">
        <v>1</v>
      </c>
      <c r="D1" s="2"/>
      <c r="E1" s="2"/>
      <c r="F1" s="2"/>
      <c r="G1" s="4"/>
      <c r="H1" s="4"/>
      <c r="I1" s="5"/>
      <c r="J1" s="5"/>
      <c r="K1" s="5"/>
      <c r="L1" s="5"/>
      <c r="M1" s="5"/>
      <c r="N1" s="5"/>
      <c r="O1" s="6"/>
      <c r="P1" s="7"/>
      <c r="Q1" s="4"/>
      <c r="R1" s="4"/>
      <c r="S1" s="4" t="str">
        <f>General!D4</f>
        <v>#REF!</v>
      </c>
      <c r="T1" s="4"/>
      <c r="U1" s="8"/>
    </row>
    <row r="2" ht="26.25" customHeight="1">
      <c r="A2" s="9"/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5" t="s">
        <v>7</v>
      </c>
      <c r="H2" s="16" t="s">
        <v>8</v>
      </c>
      <c r="I2" s="17" t="s">
        <v>9</v>
      </c>
      <c r="J2" s="18" t="s">
        <v>10</v>
      </c>
      <c r="K2" s="19" t="s">
        <v>11</v>
      </c>
      <c r="L2" s="20" t="s">
        <v>12</v>
      </c>
      <c r="M2" s="21" t="s">
        <v>13</v>
      </c>
      <c r="N2" s="22" t="s">
        <v>14</v>
      </c>
      <c r="O2" s="7"/>
      <c r="P2" s="7"/>
      <c r="Q2" s="23" t="s">
        <v>15</v>
      </c>
      <c r="R2" s="24" t="s">
        <v>16</v>
      </c>
      <c r="S2" s="25" t="s">
        <v>17</v>
      </c>
      <c r="T2" s="25" t="s">
        <v>18</v>
      </c>
      <c r="U2" s="26" t="s">
        <v>19</v>
      </c>
    </row>
    <row r="3" ht="18.75" customHeight="1">
      <c r="A3" s="27"/>
      <c r="B3" s="28"/>
      <c r="C3" s="29"/>
      <c r="D3" s="30"/>
      <c r="E3" s="31"/>
      <c r="F3" s="32"/>
      <c r="G3" s="33"/>
      <c r="H3" s="34"/>
      <c r="I3" s="35"/>
      <c r="J3" s="36"/>
      <c r="K3" s="37"/>
      <c r="L3" s="38"/>
      <c r="M3" s="39"/>
      <c r="N3" s="40"/>
      <c r="O3" s="41"/>
      <c r="P3" s="42"/>
      <c r="Q3" s="43" t="str">
        <f t="shared" ref="Q3:Q290" si="1">IF(L3=0,,J3/L3)</f>
        <v/>
      </c>
      <c r="R3" s="44" t="str">
        <f t="shared" ref="R3:R290" si="2">IF(L3=0,,K3/L3)</f>
        <v/>
      </c>
      <c r="S3" s="45" t="str">
        <f t="shared" ref="S3:S290" si="3">IF(ISBLANK(D3)=TRUE,,IF(E3=0,SUM(D3,F3),(SUM(D3,F3)/E3)))</f>
        <v/>
      </c>
      <c r="T3" s="46" t="str">
        <f t="shared" ref="T3:T290" si="4">IF(not(ISBLANK(U3)),IF(M3=0,,SUM(D3,F3)/M3),)</f>
        <v/>
      </c>
      <c r="U3" s="47" t="str">
        <f t="shared" ref="U3:U11" si="5">IF(AND(not(ISBLANK(B3)),not(ISBLANK(C3)),not(ISBLANK(D3)),not(ISBLANK(E3)),not(ISBLANK(F3)),not(ISBLANK(G3)),not(ISBLANK(H3)),not(ISBLANK(I3)),not(ISBLANK(J3)),not(ISBLANK(Q3)),not(ISBLANK(K3)),not(ISBLANK(L3)),not(ISBLANK(M3)),not(ISBLANK(N3)))=TRUE,U2+1,)</f>
        <v/>
      </c>
    </row>
    <row r="4" ht="18.75" customHeight="1">
      <c r="A4" s="48"/>
      <c r="B4" s="28"/>
      <c r="C4" s="49"/>
      <c r="D4" s="50"/>
      <c r="E4" s="51"/>
      <c r="F4" s="52"/>
      <c r="G4" s="53"/>
      <c r="H4" s="54"/>
      <c r="I4" s="55"/>
      <c r="J4" s="56"/>
      <c r="K4" s="57"/>
      <c r="L4" s="58"/>
      <c r="M4" s="59"/>
      <c r="N4" s="60"/>
      <c r="O4" s="61"/>
      <c r="P4" s="62"/>
      <c r="Q4" s="63" t="str">
        <f t="shared" si="1"/>
        <v/>
      </c>
      <c r="R4" s="64" t="str">
        <f t="shared" si="2"/>
        <v/>
      </c>
      <c r="S4" s="65" t="str">
        <f t="shared" si="3"/>
        <v/>
      </c>
      <c r="T4" s="66" t="str">
        <f t="shared" si="4"/>
        <v/>
      </c>
      <c r="U4" s="67" t="str">
        <f t="shared" si="5"/>
        <v/>
      </c>
    </row>
    <row r="5" ht="18.75" customHeight="1">
      <c r="A5" s="48"/>
      <c r="B5" s="68"/>
      <c r="C5" s="29"/>
      <c r="D5" s="30"/>
      <c r="E5" s="31"/>
      <c r="F5" s="32"/>
      <c r="G5" s="33"/>
      <c r="H5" s="34"/>
      <c r="I5" s="35"/>
      <c r="J5" s="36"/>
      <c r="K5" s="69"/>
      <c r="L5" s="70"/>
      <c r="M5" s="71"/>
      <c r="N5" s="40"/>
      <c r="O5" s="61"/>
      <c r="P5" s="62"/>
      <c r="Q5" s="43" t="str">
        <f t="shared" si="1"/>
        <v/>
      </c>
      <c r="R5" s="44" t="str">
        <f t="shared" si="2"/>
        <v/>
      </c>
      <c r="S5" s="45" t="str">
        <f t="shared" si="3"/>
        <v/>
      </c>
      <c r="T5" s="46" t="str">
        <f t="shared" si="4"/>
        <v/>
      </c>
      <c r="U5" s="47" t="str">
        <f t="shared" si="5"/>
        <v/>
      </c>
    </row>
    <row r="6" ht="18.75" customHeight="1">
      <c r="A6" s="48"/>
      <c r="B6" s="28"/>
      <c r="C6" s="29"/>
      <c r="D6" s="30"/>
      <c r="E6" s="31"/>
      <c r="F6" s="32"/>
      <c r="G6" s="33"/>
      <c r="H6" s="34"/>
      <c r="I6" s="35"/>
      <c r="J6" s="36"/>
      <c r="K6" s="69"/>
      <c r="L6" s="70"/>
      <c r="M6" s="71"/>
      <c r="N6" s="60"/>
      <c r="O6" s="61"/>
      <c r="P6" s="62"/>
      <c r="Q6" s="63" t="str">
        <f t="shared" si="1"/>
        <v/>
      </c>
      <c r="R6" s="64" t="str">
        <f t="shared" si="2"/>
        <v/>
      </c>
      <c r="S6" s="65" t="str">
        <f t="shared" si="3"/>
        <v/>
      </c>
      <c r="T6" s="66" t="str">
        <f t="shared" si="4"/>
        <v/>
      </c>
      <c r="U6" s="67" t="str">
        <f t="shared" si="5"/>
        <v/>
      </c>
    </row>
    <row r="7" ht="18.75" customHeight="1">
      <c r="A7" s="48"/>
      <c r="B7" s="28"/>
      <c r="C7" s="49"/>
      <c r="D7" s="50"/>
      <c r="E7" s="51"/>
      <c r="F7" s="52"/>
      <c r="G7" s="53"/>
      <c r="H7" s="54"/>
      <c r="I7" s="55"/>
      <c r="J7" s="56"/>
      <c r="K7" s="57"/>
      <c r="L7" s="58"/>
      <c r="M7" s="59"/>
      <c r="N7" s="40"/>
      <c r="O7" s="61"/>
      <c r="P7" s="62"/>
      <c r="Q7" s="43" t="str">
        <f t="shared" si="1"/>
        <v/>
      </c>
      <c r="R7" s="44" t="str">
        <f t="shared" si="2"/>
        <v/>
      </c>
      <c r="S7" s="45" t="str">
        <f t="shared" si="3"/>
        <v/>
      </c>
      <c r="T7" s="46" t="str">
        <f t="shared" si="4"/>
        <v/>
      </c>
      <c r="U7" s="47" t="str">
        <f t="shared" si="5"/>
        <v/>
      </c>
    </row>
    <row r="8" ht="18.75" customHeight="1">
      <c r="A8" s="48"/>
      <c r="B8" s="28"/>
      <c r="C8" s="29"/>
      <c r="D8" s="30"/>
      <c r="E8" s="31"/>
      <c r="F8" s="32"/>
      <c r="G8" s="33"/>
      <c r="H8" s="34"/>
      <c r="I8" s="35"/>
      <c r="J8" s="36"/>
      <c r="K8" s="69"/>
      <c r="L8" s="72"/>
      <c r="M8" s="71"/>
      <c r="N8" s="60"/>
      <c r="O8" s="61"/>
      <c r="P8" s="62"/>
      <c r="Q8" s="63" t="str">
        <f t="shared" si="1"/>
        <v/>
      </c>
      <c r="R8" s="64" t="str">
        <f t="shared" si="2"/>
        <v/>
      </c>
      <c r="S8" s="65" t="str">
        <f t="shared" si="3"/>
        <v/>
      </c>
      <c r="T8" s="66" t="str">
        <f t="shared" si="4"/>
        <v/>
      </c>
      <c r="U8" s="67" t="str">
        <f t="shared" si="5"/>
        <v/>
      </c>
    </row>
    <row r="9" ht="18.75" customHeight="1">
      <c r="A9" s="48"/>
      <c r="B9" s="28"/>
      <c r="C9" s="49"/>
      <c r="D9" s="50"/>
      <c r="E9" s="51"/>
      <c r="F9" s="52"/>
      <c r="G9" s="53"/>
      <c r="H9" s="54"/>
      <c r="I9" s="55"/>
      <c r="J9" s="56"/>
      <c r="K9" s="57"/>
      <c r="L9" s="58"/>
      <c r="M9" s="59"/>
      <c r="N9" s="40"/>
      <c r="O9" s="61"/>
      <c r="P9" s="62"/>
      <c r="Q9" s="43" t="str">
        <f t="shared" si="1"/>
        <v/>
      </c>
      <c r="R9" s="44" t="str">
        <f t="shared" si="2"/>
        <v/>
      </c>
      <c r="S9" s="45" t="str">
        <f t="shared" si="3"/>
        <v/>
      </c>
      <c r="T9" s="46" t="str">
        <f t="shared" si="4"/>
        <v/>
      </c>
      <c r="U9" s="47" t="str">
        <f t="shared" si="5"/>
        <v/>
      </c>
    </row>
    <row r="10" ht="18.75" customHeight="1">
      <c r="A10" s="48"/>
      <c r="B10" s="73"/>
      <c r="C10" s="49"/>
      <c r="D10" s="50"/>
      <c r="E10" s="51"/>
      <c r="F10" s="52"/>
      <c r="G10" s="53"/>
      <c r="H10" s="54"/>
      <c r="I10" s="55"/>
      <c r="J10" s="56"/>
      <c r="K10" s="74"/>
      <c r="L10" s="75"/>
      <c r="M10" s="76"/>
      <c r="N10" s="77"/>
      <c r="O10" s="61"/>
      <c r="P10" s="62"/>
      <c r="Q10" s="63" t="str">
        <f t="shared" si="1"/>
        <v/>
      </c>
      <c r="R10" s="64" t="str">
        <f t="shared" si="2"/>
        <v/>
      </c>
      <c r="S10" s="65" t="str">
        <f t="shared" si="3"/>
        <v/>
      </c>
      <c r="T10" s="66" t="str">
        <f t="shared" si="4"/>
        <v/>
      </c>
      <c r="U10" s="67" t="str">
        <f t="shared" si="5"/>
        <v/>
      </c>
    </row>
    <row r="11" ht="18.75" customHeight="1">
      <c r="A11" s="48"/>
      <c r="B11" s="78"/>
      <c r="C11" s="29"/>
      <c r="D11" s="30"/>
      <c r="E11" s="31"/>
      <c r="F11" s="32"/>
      <c r="G11" s="33"/>
      <c r="H11" s="34"/>
      <c r="I11" s="35"/>
      <c r="J11" s="36"/>
      <c r="K11" s="79"/>
      <c r="L11" s="80"/>
      <c r="M11" s="81"/>
      <c r="N11" s="82"/>
      <c r="O11" s="61"/>
      <c r="P11" s="62"/>
      <c r="Q11" s="43" t="str">
        <f t="shared" si="1"/>
        <v/>
      </c>
      <c r="R11" s="44" t="str">
        <f t="shared" si="2"/>
        <v/>
      </c>
      <c r="S11" s="45" t="str">
        <f t="shared" si="3"/>
        <v/>
      </c>
      <c r="T11" s="46" t="str">
        <f t="shared" si="4"/>
        <v/>
      </c>
      <c r="U11" s="47" t="str">
        <f t="shared" si="5"/>
        <v/>
      </c>
    </row>
    <row r="12" ht="18.75" customHeight="1">
      <c r="A12" s="48"/>
      <c r="B12" s="28"/>
      <c r="C12" s="29"/>
      <c r="D12" s="30"/>
      <c r="E12" s="31"/>
      <c r="F12" s="32"/>
      <c r="G12" s="33"/>
      <c r="H12" s="34"/>
      <c r="I12" s="35"/>
      <c r="J12" s="36"/>
      <c r="K12" s="83"/>
      <c r="L12" s="84"/>
      <c r="M12" s="85"/>
      <c r="N12" s="77"/>
      <c r="O12" s="61"/>
      <c r="P12" s="62"/>
      <c r="Q12" s="63" t="str">
        <f t="shared" si="1"/>
        <v/>
      </c>
      <c r="R12" s="64" t="str">
        <f t="shared" si="2"/>
        <v/>
      </c>
      <c r="S12" s="65" t="str">
        <f t="shared" si="3"/>
        <v/>
      </c>
      <c r="T12" s="66" t="str">
        <f t="shared" si="4"/>
        <v/>
      </c>
      <c r="U12" s="67" t="str">
        <f>IF(AND(not(ISBLANK(B12)),not(ISBLANK(C12)),not(ISBLANK(D12)),not(ISBLANK(E12)),not(ISBLANK(F12)),not(ISBLANK(G12)),not(ISBLANK(H12)),not(ISBLANK(I12)),not(ISBLANK(J12)),not(ISBLANK(Q12)),not(ISBLANK(K12)),not(ISBLANK(L12)),not(ISBLANK(M12)),not(ISBLANK(N12)))=TRUE,1,)</f>
        <v/>
      </c>
    </row>
    <row r="13" ht="18.75" customHeight="1">
      <c r="A13" s="48"/>
      <c r="B13" s="28"/>
      <c r="C13" s="49"/>
      <c r="D13" s="50"/>
      <c r="E13" s="51"/>
      <c r="F13" s="52"/>
      <c r="G13" s="53"/>
      <c r="H13" s="54"/>
      <c r="I13" s="55"/>
      <c r="J13" s="56"/>
      <c r="K13" s="86"/>
      <c r="L13" s="75"/>
      <c r="M13" s="87"/>
      <c r="N13" s="82"/>
      <c r="O13" s="61"/>
      <c r="P13" s="62"/>
      <c r="Q13" s="43" t="str">
        <f t="shared" si="1"/>
        <v/>
      </c>
      <c r="R13" s="44" t="str">
        <f t="shared" si="2"/>
        <v/>
      </c>
      <c r="S13" s="45" t="str">
        <f t="shared" si="3"/>
        <v/>
      </c>
      <c r="T13" s="46" t="str">
        <f t="shared" si="4"/>
        <v/>
      </c>
      <c r="U13" s="47" t="str">
        <f t="shared" ref="U13:U290" si="6">IF(AND(not(ISBLANK(B13)),not(ISBLANK(C13)),not(ISBLANK(D13)),not(ISBLANK(E13)),not(ISBLANK(F13)),not(ISBLANK(G13)),not(ISBLANK(H13)),not(ISBLANK(I13)),not(ISBLANK(J13)),not(ISBLANK(Q13)),not(ISBLANK(K13)),not(ISBLANK(L13)),not(ISBLANK(M13)),not(ISBLANK(N13)))=TRUE,U12+1,)</f>
        <v/>
      </c>
    </row>
    <row r="14" ht="18.75" customHeight="1">
      <c r="A14" s="48"/>
      <c r="B14" s="68"/>
      <c r="C14" s="29"/>
      <c r="D14" s="30"/>
      <c r="E14" s="31"/>
      <c r="F14" s="32"/>
      <c r="G14" s="33"/>
      <c r="H14" s="34"/>
      <c r="I14" s="35"/>
      <c r="J14" s="36"/>
      <c r="K14" s="83"/>
      <c r="L14" s="84"/>
      <c r="M14" s="85"/>
      <c r="N14" s="77"/>
      <c r="O14" s="61"/>
      <c r="P14" s="62"/>
      <c r="Q14" s="63" t="str">
        <f t="shared" si="1"/>
        <v/>
      </c>
      <c r="R14" s="64" t="str">
        <f t="shared" si="2"/>
        <v/>
      </c>
      <c r="S14" s="65" t="str">
        <f t="shared" si="3"/>
        <v/>
      </c>
      <c r="T14" s="66" t="str">
        <f t="shared" si="4"/>
        <v/>
      </c>
      <c r="U14" s="67" t="str">
        <f t="shared" si="6"/>
        <v/>
      </c>
    </row>
    <row r="15" ht="18.75" customHeight="1">
      <c r="A15" s="48"/>
      <c r="B15" s="28"/>
      <c r="C15" s="29"/>
      <c r="D15" s="30"/>
      <c r="E15" s="31"/>
      <c r="F15" s="32"/>
      <c r="G15" s="33"/>
      <c r="H15" s="34"/>
      <c r="I15" s="35"/>
      <c r="J15" s="36"/>
      <c r="K15" s="79"/>
      <c r="L15" s="84"/>
      <c r="M15" s="81"/>
      <c r="N15" s="88"/>
      <c r="O15" s="61"/>
      <c r="P15" s="62"/>
      <c r="Q15" s="43" t="str">
        <f t="shared" si="1"/>
        <v/>
      </c>
      <c r="R15" s="44" t="str">
        <f t="shared" si="2"/>
        <v/>
      </c>
      <c r="S15" s="45" t="str">
        <f t="shared" si="3"/>
        <v/>
      </c>
      <c r="T15" s="46" t="str">
        <f t="shared" si="4"/>
        <v/>
      </c>
      <c r="U15" s="47" t="str">
        <f t="shared" si="6"/>
        <v/>
      </c>
    </row>
    <row r="16" ht="18.75" customHeight="1">
      <c r="A16" s="48"/>
      <c r="B16" s="28"/>
      <c r="C16" s="49"/>
      <c r="D16" s="50"/>
      <c r="E16" s="51"/>
      <c r="F16" s="52"/>
      <c r="G16" s="53"/>
      <c r="H16" s="54"/>
      <c r="I16" s="55"/>
      <c r="J16" s="56"/>
      <c r="K16" s="74"/>
      <c r="L16" s="75"/>
      <c r="M16" s="76"/>
      <c r="N16" s="89"/>
      <c r="O16" s="61"/>
      <c r="P16" s="62"/>
      <c r="Q16" s="63" t="str">
        <f t="shared" si="1"/>
        <v/>
      </c>
      <c r="R16" s="64" t="str">
        <f t="shared" si="2"/>
        <v/>
      </c>
      <c r="S16" s="65" t="str">
        <f t="shared" si="3"/>
        <v/>
      </c>
      <c r="T16" s="66" t="str">
        <f t="shared" si="4"/>
        <v/>
      </c>
      <c r="U16" s="67" t="str">
        <f t="shared" si="6"/>
        <v/>
      </c>
    </row>
    <row r="17" ht="18.75" customHeight="1">
      <c r="A17" s="48"/>
      <c r="B17" s="28"/>
      <c r="C17" s="49"/>
      <c r="D17" s="50"/>
      <c r="E17" s="51"/>
      <c r="F17" s="52"/>
      <c r="G17" s="53"/>
      <c r="H17" s="54"/>
      <c r="I17" s="55"/>
      <c r="J17" s="56"/>
      <c r="K17" s="86"/>
      <c r="L17" s="75"/>
      <c r="M17" s="87"/>
      <c r="N17" s="82"/>
      <c r="O17" s="61"/>
      <c r="P17" s="62"/>
      <c r="Q17" s="43" t="str">
        <f t="shared" si="1"/>
        <v/>
      </c>
      <c r="R17" s="44" t="str">
        <f t="shared" si="2"/>
        <v/>
      </c>
      <c r="S17" s="45" t="str">
        <f t="shared" si="3"/>
        <v/>
      </c>
      <c r="T17" s="46" t="str">
        <f t="shared" si="4"/>
        <v/>
      </c>
      <c r="U17" s="47" t="str">
        <f t="shared" si="6"/>
        <v/>
      </c>
    </row>
    <row r="18" ht="18.75" customHeight="1">
      <c r="A18" s="48"/>
      <c r="B18" s="28"/>
      <c r="C18" s="29"/>
      <c r="D18" s="30"/>
      <c r="E18" s="31"/>
      <c r="F18" s="32"/>
      <c r="G18" s="33"/>
      <c r="H18" s="34"/>
      <c r="I18" s="35"/>
      <c r="J18" s="36"/>
      <c r="K18" s="83"/>
      <c r="L18" s="84"/>
      <c r="M18" s="85"/>
      <c r="N18" s="77"/>
      <c r="O18" s="61"/>
      <c r="P18" s="62"/>
      <c r="Q18" s="63" t="str">
        <f t="shared" si="1"/>
        <v/>
      </c>
      <c r="R18" s="64" t="str">
        <f t="shared" si="2"/>
        <v/>
      </c>
      <c r="S18" s="65" t="str">
        <f t="shared" si="3"/>
        <v/>
      </c>
      <c r="T18" s="66" t="str">
        <f t="shared" si="4"/>
        <v/>
      </c>
      <c r="U18" s="67" t="str">
        <f t="shared" si="6"/>
        <v/>
      </c>
    </row>
    <row r="19" ht="18.75" customHeight="1">
      <c r="A19" s="48"/>
      <c r="B19" s="90"/>
      <c r="C19" s="49"/>
      <c r="D19" s="50"/>
      <c r="E19" s="51"/>
      <c r="F19" s="52"/>
      <c r="G19" s="53"/>
      <c r="H19" s="54"/>
      <c r="I19" s="55"/>
      <c r="J19" s="56"/>
      <c r="K19" s="86"/>
      <c r="L19" s="75"/>
      <c r="M19" s="87"/>
      <c r="N19" s="88"/>
      <c r="O19" s="61"/>
      <c r="P19" s="62"/>
      <c r="Q19" s="43" t="str">
        <f t="shared" si="1"/>
        <v/>
      </c>
      <c r="R19" s="44" t="str">
        <f t="shared" si="2"/>
        <v/>
      </c>
      <c r="S19" s="45" t="str">
        <f t="shared" si="3"/>
        <v/>
      </c>
      <c r="T19" s="46" t="str">
        <f t="shared" si="4"/>
        <v/>
      </c>
      <c r="U19" s="47" t="str">
        <f t="shared" si="6"/>
        <v/>
      </c>
    </row>
    <row r="20" ht="18.75" customHeight="1">
      <c r="A20" s="48"/>
      <c r="B20" s="91"/>
      <c r="C20" s="49"/>
      <c r="D20" s="50"/>
      <c r="E20" s="51"/>
      <c r="F20" s="52"/>
      <c r="G20" s="53"/>
      <c r="H20" s="54"/>
      <c r="I20" s="55"/>
      <c r="J20" s="56"/>
      <c r="K20" s="74"/>
      <c r="L20" s="92"/>
      <c r="M20" s="76"/>
      <c r="N20" s="89"/>
      <c r="O20" s="61"/>
      <c r="P20" s="62"/>
      <c r="Q20" s="63" t="str">
        <f t="shared" si="1"/>
        <v/>
      </c>
      <c r="R20" s="64" t="str">
        <f t="shared" si="2"/>
        <v/>
      </c>
      <c r="S20" s="65" t="str">
        <f t="shared" si="3"/>
        <v/>
      </c>
      <c r="T20" s="66" t="str">
        <f t="shared" si="4"/>
        <v/>
      </c>
      <c r="U20" s="67" t="str">
        <f t="shared" si="6"/>
        <v/>
      </c>
    </row>
    <row r="21" ht="18.75" customHeight="1">
      <c r="A21" s="48"/>
      <c r="B21" s="91"/>
      <c r="C21" s="29"/>
      <c r="D21" s="30"/>
      <c r="E21" s="31"/>
      <c r="F21" s="32"/>
      <c r="G21" s="33"/>
      <c r="H21" s="34"/>
      <c r="I21" s="35"/>
      <c r="J21" s="36"/>
      <c r="K21" s="79"/>
      <c r="L21" s="93"/>
      <c r="M21" s="81"/>
      <c r="N21" s="88"/>
      <c r="O21" s="61"/>
      <c r="P21" s="62"/>
      <c r="Q21" s="43" t="str">
        <f t="shared" si="1"/>
        <v/>
      </c>
      <c r="R21" s="44" t="str">
        <f t="shared" si="2"/>
        <v/>
      </c>
      <c r="S21" s="45" t="str">
        <f t="shared" si="3"/>
        <v/>
      </c>
      <c r="T21" s="46" t="str">
        <f t="shared" si="4"/>
        <v/>
      </c>
      <c r="U21" s="47" t="str">
        <f t="shared" si="6"/>
        <v/>
      </c>
    </row>
    <row r="22" ht="18.75" customHeight="1">
      <c r="A22" s="48"/>
      <c r="B22" s="28"/>
      <c r="C22" s="49"/>
      <c r="D22" s="50"/>
      <c r="E22" s="51"/>
      <c r="F22" s="52"/>
      <c r="G22" s="53"/>
      <c r="H22" s="54"/>
      <c r="I22" s="55"/>
      <c r="J22" s="56"/>
      <c r="K22" s="74"/>
      <c r="L22" s="92"/>
      <c r="M22" s="76"/>
      <c r="N22" s="89"/>
      <c r="O22" s="61"/>
      <c r="P22" s="62"/>
      <c r="Q22" s="63" t="str">
        <f t="shared" si="1"/>
        <v/>
      </c>
      <c r="R22" s="64" t="str">
        <f t="shared" si="2"/>
        <v/>
      </c>
      <c r="S22" s="65" t="str">
        <f t="shared" si="3"/>
        <v/>
      </c>
      <c r="T22" s="66" t="str">
        <f t="shared" si="4"/>
        <v/>
      </c>
      <c r="U22" s="67" t="str">
        <f t="shared" si="6"/>
        <v/>
      </c>
    </row>
    <row r="23" ht="18.75" customHeight="1">
      <c r="A23" s="48"/>
      <c r="B23" s="68"/>
      <c r="C23" s="29"/>
      <c r="D23" s="30"/>
      <c r="E23" s="31"/>
      <c r="F23" s="32"/>
      <c r="G23" s="33"/>
      <c r="H23" s="34"/>
      <c r="I23" s="35"/>
      <c r="J23" s="36"/>
      <c r="K23" s="79"/>
      <c r="L23" s="93"/>
      <c r="M23" s="81"/>
      <c r="N23" s="88"/>
      <c r="O23" s="61"/>
      <c r="P23" s="62"/>
      <c r="Q23" s="43" t="str">
        <f t="shared" si="1"/>
        <v/>
      </c>
      <c r="R23" s="44" t="str">
        <f t="shared" si="2"/>
        <v/>
      </c>
      <c r="S23" s="45" t="str">
        <f t="shared" si="3"/>
        <v/>
      </c>
      <c r="T23" s="46" t="str">
        <f t="shared" si="4"/>
        <v/>
      </c>
      <c r="U23" s="47" t="str">
        <f t="shared" si="6"/>
        <v/>
      </c>
    </row>
    <row r="24" ht="18.75" customHeight="1">
      <c r="A24" s="48"/>
      <c r="B24" s="73"/>
      <c r="C24" s="49"/>
      <c r="D24" s="50"/>
      <c r="E24" s="51"/>
      <c r="F24" s="52"/>
      <c r="G24" s="53"/>
      <c r="H24" s="54"/>
      <c r="I24" s="55"/>
      <c r="J24" s="56"/>
      <c r="K24" s="74"/>
      <c r="L24" s="92"/>
      <c r="M24" s="76"/>
      <c r="N24" s="89"/>
      <c r="O24" s="61"/>
      <c r="P24" s="62"/>
      <c r="Q24" s="63" t="str">
        <f t="shared" si="1"/>
        <v/>
      </c>
      <c r="R24" s="64" t="str">
        <f t="shared" si="2"/>
        <v/>
      </c>
      <c r="S24" s="65" t="str">
        <f t="shared" si="3"/>
        <v/>
      </c>
      <c r="T24" s="66" t="str">
        <f t="shared" si="4"/>
        <v/>
      </c>
      <c r="U24" s="67" t="str">
        <f t="shared" si="6"/>
        <v/>
      </c>
    </row>
    <row r="25" ht="18.75" customHeight="1">
      <c r="A25" s="94"/>
      <c r="B25" s="95"/>
      <c r="C25" s="29"/>
      <c r="D25" s="96"/>
      <c r="E25" s="97"/>
      <c r="F25" s="98"/>
      <c r="G25" s="99"/>
      <c r="H25" s="100"/>
      <c r="I25" s="101"/>
      <c r="J25" s="102"/>
      <c r="K25" s="103"/>
      <c r="L25" s="93"/>
      <c r="M25" s="81"/>
      <c r="N25" s="88"/>
      <c r="O25" s="61"/>
      <c r="P25" s="62"/>
      <c r="Q25" s="43" t="str">
        <f t="shared" si="1"/>
        <v/>
      </c>
      <c r="R25" s="44" t="str">
        <f t="shared" si="2"/>
        <v/>
      </c>
      <c r="S25" s="45" t="str">
        <f t="shared" si="3"/>
        <v/>
      </c>
      <c r="T25" s="46" t="str">
        <f t="shared" si="4"/>
        <v/>
      </c>
      <c r="U25" s="47" t="str">
        <f t="shared" si="6"/>
        <v/>
      </c>
    </row>
    <row r="26" ht="18.75" customHeight="1">
      <c r="A26" s="94"/>
      <c r="B26" s="104"/>
      <c r="C26" s="49"/>
      <c r="D26" s="105"/>
      <c r="E26" s="106"/>
      <c r="F26" s="107"/>
      <c r="G26" s="108"/>
      <c r="H26" s="109"/>
      <c r="I26" s="110"/>
      <c r="J26" s="111"/>
      <c r="K26" s="112"/>
      <c r="L26" s="92"/>
      <c r="M26" s="76"/>
      <c r="N26" s="89"/>
      <c r="O26" s="61"/>
      <c r="P26" s="62"/>
      <c r="Q26" s="63" t="str">
        <f t="shared" si="1"/>
        <v/>
      </c>
      <c r="R26" s="64" t="str">
        <f t="shared" si="2"/>
        <v/>
      </c>
      <c r="S26" s="65" t="str">
        <f t="shared" si="3"/>
        <v/>
      </c>
      <c r="T26" s="66" t="str">
        <f t="shared" si="4"/>
        <v/>
      </c>
      <c r="U26" s="67" t="str">
        <f t="shared" si="6"/>
        <v/>
      </c>
    </row>
    <row r="27" ht="18.75" customHeight="1">
      <c r="A27" s="94"/>
      <c r="B27" s="95"/>
      <c r="C27" s="29"/>
      <c r="D27" s="96"/>
      <c r="E27" s="97"/>
      <c r="F27" s="98"/>
      <c r="G27" s="99"/>
      <c r="H27" s="100"/>
      <c r="I27" s="101"/>
      <c r="J27" s="102"/>
      <c r="K27" s="103"/>
      <c r="L27" s="93"/>
      <c r="M27" s="81"/>
      <c r="N27" s="88"/>
      <c r="O27" s="61"/>
      <c r="P27" s="62"/>
      <c r="Q27" s="43" t="str">
        <f t="shared" si="1"/>
        <v/>
      </c>
      <c r="R27" s="44" t="str">
        <f t="shared" si="2"/>
        <v/>
      </c>
      <c r="S27" s="45" t="str">
        <f t="shared" si="3"/>
        <v/>
      </c>
      <c r="T27" s="46" t="str">
        <f t="shared" si="4"/>
        <v/>
      </c>
      <c r="U27" s="47" t="str">
        <f t="shared" si="6"/>
        <v/>
      </c>
    </row>
    <row r="28" ht="18.75" customHeight="1">
      <c r="A28" s="94"/>
      <c r="B28" s="113"/>
      <c r="C28" s="49"/>
      <c r="D28" s="105"/>
      <c r="E28" s="106"/>
      <c r="F28" s="107"/>
      <c r="G28" s="108"/>
      <c r="H28" s="109"/>
      <c r="I28" s="110"/>
      <c r="J28" s="111"/>
      <c r="K28" s="112"/>
      <c r="L28" s="92"/>
      <c r="M28" s="76"/>
      <c r="N28" s="89"/>
      <c r="O28" s="61"/>
      <c r="P28" s="62"/>
      <c r="Q28" s="63" t="str">
        <f t="shared" si="1"/>
        <v/>
      </c>
      <c r="R28" s="64" t="str">
        <f t="shared" si="2"/>
        <v/>
      </c>
      <c r="S28" s="65" t="str">
        <f t="shared" si="3"/>
        <v/>
      </c>
      <c r="T28" s="66" t="str">
        <f t="shared" si="4"/>
        <v/>
      </c>
      <c r="U28" s="67" t="str">
        <f t="shared" si="6"/>
        <v/>
      </c>
    </row>
    <row r="29" ht="18.75" customHeight="1">
      <c r="A29" s="94"/>
      <c r="B29" s="95"/>
      <c r="C29" s="29"/>
      <c r="D29" s="96"/>
      <c r="E29" s="97"/>
      <c r="F29" s="98"/>
      <c r="G29" s="99"/>
      <c r="H29" s="100"/>
      <c r="I29" s="101"/>
      <c r="J29" s="102"/>
      <c r="K29" s="103"/>
      <c r="L29" s="93"/>
      <c r="M29" s="81"/>
      <c r="N29" s="88"/>
      <c r="O29" s="61"/>
      <c r="P29" s="62"/>
      <c r="Q29" s="43" t="str">
        <f t="shared" si="1"/>
        <v/>
      </c>
      <c r="R29" s="44" t="str">
        <f t="shared" si="2"/>
        <v/>
      </c>
      <c r="S29" s="45" t="str">
        <f t="shared" si="3"/>
        <v/>
      </c>
      <c r="T29" s="46" t="str">
        <f t="shared" si="4"/>
        <v/>
      </c>
      <c r="U29" s="47" t="str">
        <f t="shared" si="6"/>
        <v/>
      </c>
    </row>
    <row r="30" ht="18.75" customHeight="1">
      <c r="A30" s="94"/>
      <c r="B30" s="113"/>
      <c r="C30" s="49"/>
      <c r="D30" s="105"/>
      <c r="E30" s="106"/>
      <c r="F30" s="107"/>
      <c r="G30" s="108"/>
      <c r="H30" s="109"/>
      <c r="I30" s="110"/>
      <c r="J30" s="111"/>
      <c r="K30" s="112"/>
      <c r="L30" s="92"/>
      <c r="M30" s="76"/>
      <c r="N30" s="89"/>
      <c r="O30" s="61"/>
      <c r="P30" s="62"/>
      <c r="Q30" s="63" t="str">
        <f t="shared" si="1"/>
        <v/>
      </c>
      <c r="R30" s="64" t="str">
        <f t="shared" si="2"/>
        <v/>
      </c>
      <c r="S30" s="65" t="str">
        <f t="shared" si="3"/>
        <v/>
      </c>
      <c r="T30" s="66" t="str">
        <f t="shared" si="4"/>
        <v/>
      </c>
      <c r="U30" s="67" t="str">
        <f t="shared" si="6"/>
        <v/>
      </c>
    </row>
    <row r="31" ht="18.75" customHeight="1">
      <c r="A31" s="94"/>
      <c r="B31" s="95"/>
      <c r="C31" s="29"/>
      <c r="D31" s="96"/>
      <c r="E31" s="97"/>
      <c r="F31" s="98"/>
      <c r="G31" s="99"/>
      <c r="H31" s="100"/>
      <c r="I31" s="101"/>
      <c r="J31" s="102"/>
      <c r="K31" s="103"/>
      <c r="L31" s="93"/>
      <c r="M31" s="81"/>
      <c r="N31" s="88"/>
      <c r="O31" s="61"/>
      <c r="P31" s="62"/>
      <c r="Q31" s="43" t="str">
        <f t="shared" si="1"/>
        <v/>
      </c>
      <c r="R31" s="44" t="str">
        <f t="shared" si="2"/>
        <v/>
      </c>
      <c r="S31" s="45" t="str">
        <f t="shared" si="3"/>
        <v/>
      </c>
      <c r="T31" s="46" t="str">
        <f t="shared" si="4"/>
        <v/>
      </c>
      <c r="U31" s="47" t="str">
        <f t="shared" si="6"/>
        <v/>
      </c>
    </row>
    <row r="32" ht="18.75" customHeight="1">
      <c r="A32" s="94"/>
      <c r="B32" s="113"/>
      <c r="C32" s="49"/>
      <c r="D32" s="105"/>
      <c r="E32" s="106"/>
      <c r="F32" s="107"/>
      <c r="G32" s="108"/>
      <c r="H32" s="109"/>
      <c r="I32" s="110"/>
      <c r="J32" s="111"/>
      <c r="K32" s="112"/>
      <c r="L32" s="92"/>
      <c r="M32" s="76"/>
      <c r="N32" s="89"/>
      <c r="O32" s="61"/>
      <c r="P32" s="62"/>
      <c r="Q32" s="63" t="str">
        <f t="shared" si="1"/>
        <v/>
      </c>
      <c r="R32" s="64" t="str">
        <f t="shared" si="2"/>
        <v/>
      </c>
      <c r="S32" s="65" t="str">
        <f t="shared" si="3"/>
        <v/>
      </c>
      <c r="T32" s="66" t="str">
        <f t="shared" si="4"/>
        <v/>
      </c>
      <c r="U32" s="67" t="str">
        <f t="shared" si="6"/>
        <v/>
      </c>
    </row>
    <row r="33" ht="18.75" customHeight="1">
      <c r="A33" s="94"/>
      <c r="B33" s="114"/>
      <c r="C33" s="29"/>
      <c r="D33" s="96"/>
      <c r="E33" s="97"/>
      <c r="F33" s="98"/>
      <c r="G33" s="99"/>
      <c r="H33" s="100"/>
      <c r="I33" s="101"/>
      <c r="J33" s="102"/>
      <c r="K33" s="103"/>
      <c r="L33" s="93"/>
      <c r="M33" s="81"/>
      <c r="N33" s="88"/>
      <c r="O33" s="61"/>
      <c r="P33" s="62"/>
      <c r="Q33" s="43" t="str">
        <f t="shared" si="1"/>
        <v/>
      </c>
      <c r="R33" s="44" t="str">
        <f t="shared" si="2"/>
        <v/>
      </c>
      <c r="S33" s="45" t="str">
        <f t="shared" si="3"/>
        <v/>
      </c>
      <c r="T33" s="46" t="str">
        <f t="shared" si="4"/>
        <v/>
      </c>
      <c r="U33" s="47" t="str">
        <f t="shared" si="6"/>
        <v/>
      </c>
    </row>
    <row r="34" ht="18.75" customHeight="1">
      <c r="A34" s="94"/>
      <c r="B34" s="113"/>
      <c r="C34" s="49"/>
      <c r="D34" s="105"/>
      <c r="E34" s="106"/>
      <c r="F34" s="107"/>
      <c r="G34" s="108"/>
      <c r="H34" s="109"/>
      <c r="I34" s="110"/>
      <c r="J34" s="111"/>
      <c r="K34" s="112"/>
      <c r="L34" s="92"/>
      <c r="M34" s="76"/>
      <c r="N34" s="89"/>
      <c r="O34" s="61"/>
      <c r="P34" s="62"/>
      <c r="Q34" s="63" t="str">
        <f t="shared" si="1"/>
        <v/>
      </c>
      <c r="R34" s="64" t="str">
        <f t="shared" si="2"/>
        <v/>
      </c>
      <c r="S34" s="65" t="str">
        <f t="shared" si="3"/>
        <v/>
      </c>
      <c r="T34" s="66" t="str">
        <f t="shared" si="4"/>
        <v/>
      </c>
      <c r="U34" s="67" t="str">
        <f t="shared" si="6"/>
        <v/>
      </c>
    </row>
    <row r="35" ht="18.75" customHeight="1">
      <c r="A35" s="94"/>
      <c r="B35" s="95"/>
      <c r="C35" s="29"/>
      <c r="D35" s="96"/>
      <c r="E35" s="97"/>
      <c r="F35" s="98"/>
      <c r="G35" s="99"/>
      <c r="H35" s="100"/>
      <c r="I35" s="101"/>
      <c r="J35" s="102"/>
      <c r="K35" s="103"/>
      <c r="L35" s="93"/>
      <c r="M35" s="81"/>
      <c r="N35" s="88"/>
      <c r="O35" s="61"/>
      <c r="P35" s="62"/>
      <c r="Q35" s="43" t="str">
        <f t="shared" si="1"/>
        <v/>
      </c>
      <c r="R35" s="44" t="str">
        <f t="shared" si="2"/>
        <v/>
      </c>
      <c r="S35" s="45" t="str">
        <f t="shared" si="3"/>
        <v/>
      </c>
      <c r="T35" s="46" t="str">
        <f t="shared" si="4"/>
        <v/>
      </c>
      <c r="U35" s="47" t="str">
        <f t="shared" si="6"/>
        <v/>
      </c>
    </row>
    <row r="36" ht="18.75" customHeight="1">
      <c r="A36" s="94"/>
      <c r="B36" s="113"/>
      <c r="C36" s="49"/>
      <c r="D36" s="105"/>
      <c r="E36" s="106"/>
      <c r="F36" s="107"/>
      <c r="G36" s="108"/>
      <c r="H36" s="109"/>
      <c r="I36" s="110"/>
      <c r="J36" s="111"/>
      <c r="K36" s="112"/>
      <c r="L36" s="92"/>
      <c r="M36" s="76"/>
      <c r="N36" s="89"/>
      <c r="O36" s="61"/>
      <c r="P36" s="62"/>
      <c r="Q36" s="63" t="str">
        <f t="shared" si="1"/>
        <v/>
      </c>
      <c r="R36" s="64" t="str">
        <f t="shared" si="2"/>
        <v/>
      </c>
      <c r="S36" s="65" t="str">
        <f t="shared" si="3"/>
        <v/>
      </c>
      <c r="T36" s="66" t="str">
        <f t="shared" si="4"/>
        <v/>
      </c>
      <c r="U36" s="67" t="str">
        <f t="shared" si="6"/>
        <v/>
      </c>
    </row>
    <row r="37" ht="18.75" customHeight="1">
      <c r="A37" s="94"/>
      <c r="B37" s="95"/>
      <c r="C37" s="29"/>
      <c r="D37" s="96"/>
      <c r="E37" s="97"/>
      <c r="F37" s="98"/>
      <c r="G37" s="99"/>
      <c r="H37" s="100"/>
      <c r="I37" s="101"/>
      <c r="J37" s="102"/>
      <c r="K37" s="103"/>
      <c r="L37" s="93"/>
      <c r="M37" s="81"/>
      <c r="N37" s="88"/>
      <c r="O37" s="61"/>
      <c r="P37" s="62"/>
      <c r="Q37" s="43" t="str">
        <f t="shared" si="1"/>
        <v/>
      </c>
      <c r="R37" s="44" t="str">
        <f t="shared" si="2"/>
        <v/>
      </c>
      <c r="S37" s="45" t="str">
        <f t="shared" si="3"/>
        <v/>
      </c>
      <c r="T37" s="46" t="str">
        <f t="shared" si="4"/>
        <v/>
      </c>
      <c r="U37" s="47" t="str">
        <f t="shared" si="6"/>
        <v/>
      </c>
    </row>
    <row r="38" ht="18.75" customHeight="1">
      <c r="A38" s="94"/>
      <c r="B38" s="113"/>
      <c r="C38" s="49"/>
      <c r="D38" s="105"/>
      <c r="E38" s="106"/>
      <c r="F38" s="115"/>
      <c r="G38" s="108"/>
      <c r="H38" s="109"/>
      <c r="I38" s="110"/>
      <c r="J38" s="111"/>
      <c r="K38" s="112"/>
      <c r="L38" s="116"/>
      <c r="M38" s="76"/>
      <c r="N38" s="89"/>
      <c r="O38" s="61"/>
      <c r="P38" s="62"/>
      <c r="Q38" s="63" t="str">
        <f t="shared" si="1"/>
        <v/>
      </c>
      <c r="R38" s="64" t="str">
        <f t="shared" si="2"/>
        <v/>
      </c>
      <c r="S38" s="65" t="str">
        <f t="shared" si="3"/>
        <v/>
      </c>
      <c r="T38" s="66" t="str">
        <f t="shared" si="4"/>
        <v/>
      </c>
      <c r="U38" s="67" t="str">
        <f t="shared" si="6"/>
        <v/>
      </c>
    </row>
    <row r="39" ht="18.75" customHeight="1">
      <c r="A39" s="94"/>
      <c r="B39" s="95"/>
      <c r="C39" s="29"/>
      <c r="D39" s="96"/>
      <c r="E39" s="97"/>
      <c r="F39" s="117"/>
      <c r="G39" s="99"/>
      <c r="H39" s="100"/>
      <c r="I39" s="101"/>
      <c r="J39" s="102"/>
      <c r="K39" s="103"/>
      <c r="L39" s="118"/>
      <c r="M39" s="81"/>
      <c r="N39" s="88"/>
      <c r="O39" s="61"/>
      <c r="P39" s="62"/>
      <c r="Q39" s="43" t="str">
        <f t="shared" si="1"/>
        <v/>
      </c>
      <c r="R39" s="44" t="str">
        <f t="shared" si="2"/>
        <v/>
      </c>
      <c r="S39" s="45" t="str">
        <f t="shared" si="3"/>
        <v/>
      </c>
      <c r="T39" s="46" t="str">
        <f t="shared" si="4"/>
        <v/>
      </c>
      <c r="U39" s="47" t="str">
        <f t="shared" si="6"/>
        <v/>
      </c>
    </row>
    <row r="40" ht="18.75" customHeight="1">
      <c r="A40" s="94"/>
      <c r="B40" s="113"/>
      <c r="C40" s="49"/>
      <c r="D40" s="105"/>
      <c r="E40" s="106"/>
      <c r="F40" s="115"/>
      <c r="G40" s="108"/>
      <c r="H40" s="109"/>
      <c r="I40" s="110"/>
      <c r="J40" s="111"/>
      <c r="K40" s="112"/>
      <c r="L40" s="116"/>
      <c r="M40" s="76"/>
      <c r="N40" s="89"/>
      <c r="O40" s="61"/>
      <c r="P40" s="62"/>
      <c r="Q40" s="63" t="str">
        <f t="shared" si="1"/>
        <v/>
      </c>
      <c r="R40" s="64" t="str">
        <f t="shared" si="2"/>
        <v/>
      </c>
      <c r="S40" s="65" t="str">
        <f t="shared" si="3"/>
        <v/>
      </c>
      <c r="T40" s="66" t="str">
        <f t="shared" si="4"/>
        <v/>
      </c>
      <c r="U40" s="67" t="str">
        <f t="shared" si="6"/>
        <v/>
      </c>
    </row>
    <row r="41" ht="18.75" customHeight="1">
      <c r="A41" s="94"/>
      <c r="B41" s="95"/>
      <c r="C41" s="29"/>
      <c r="D41" s="96"/>
      <c r="E41" s="97"/>
      <c r="F41" s="117"/>
      <c r="G41" s="99"/>
      <c r="H41" s="100"/>
      <c r="I41" s="101"/>
      <c r="J41" s="102"/>
      <c r="K41" s="103"/>
      <c r="L41" s="118"/>
      <c r="M41" s="81"/>
      <c r="N41" s="88"/>
      <c r="O41" s="61"/>
      <c r="P41" s="62"/>
      <c r="Q41" s="43" t="str">
        <f t="shared" si="1"/>
        <v/>
      </c>
      <c r="R41" s="44" t="str">
        <f t="shared" si="2"/>
        <v/>
      </c>
      <c r="S41" s="45" t="str">
        <f t="shared" si="3"/>
        <v/>
      </c>
      <c r="T41" s="46" t="str">
        <f t="shared" si="4"/>
        <v/>
      </c>
      <c r="U41" s="47" t="str">
        <f t="shared" si="6"/>
        <v/>
      </c>
    </row>
    <row r="42" ht="18.75" customHeight="1">
      <c r="A42" s="94"/>
      <c r="B42" s="113"/>
      <c r="C42" s="49"/>
      <c r="D42" s="105"/>
      <c r="E42" s="106"/>
      <c r="F42" s="115"/>
      <c r="G42" s="108"/>
      <c r="H42" s="109"/>
      <c r="I42" s="110"/>
      <c r="J42" s="111"/>
      <c r="K42" s="112"/>
      <c r="L42" s="116"/>
      <c r="M42" s="76"/>
      <c r="N42" s="89"/>
      <c r="O42" s="61"/>
      <c r="P42" s="62"/>
      <c r="Q42" s="63" t="str">
        <f t="shared" si="1"/>
        <v/>
      </c>
      <c r="R42" s="64" t="str">
        <f t="shared" si="2"/>
        <v/>
      </c>
      <c r="S42" s="65" t="str">
        <f t="shared" si="3"/>
        <v/>
      </c>
      <c r="T42" s="66" t="str">
        <f t="shared" si="4"/>
        <v/>
      </c>
      <c r="U42" s="67" t="str">
        <f t="shared" si="6"/>
        <v/>
      </c>
    </row>
    <row r="43" ht="18.75" customHeight="1">
      <c r="A43" s="94"/>
      <c r="B43" s="95"/>
      <c r="C43" s="29"/>
      <c r="D43" s="96"/>
      <c r="E43" s="97"/>
      <c r="F43" s="117"/>
      <c r="G43" s="99"/>
      <c r="H43" s="100"/>
      <c r="I43" s="101"/>
      <c r="J43" s="102"/>
      <c r="K43" s="103"/>
      <c r="L43" s="118"/>
      <c r="M43" s="81"/>
      <c r="N43" s="88"/>
      <c r="O43" s="61"/>
      <c r="P43" s="62"/>
      <c r="Q43" s="43" t="str">
        <f t="shared" si="1"/>
        <v/>
      </c>
      <c r="R43" s="44" t="str">
        <f t="shared" si="2"/>
        <v/>
      </c>
      <c r="S43" s="45" t="str">
        <f t="shared" si="3"/>
        <v/>
      </c>
      <c r="T43" s="46" t="str">
        <f t="shared" si="4"/>
        <v/>
      </c>
      <c r="U43" s="47" t="str">
        <f t="shared" si="6"/>
        <v/>
      </c>
    </row>
    <row r="44" ht="18.75" customHeight="1">
      <c r="A44" s="94"/>
      <c r="B44" s="113"/>
      <c r="C44" s="49"/>
      <c r="D44" s="105"/>
      <c r="E44" s="106"/>
      <c r="F44" s="115"/>
      <c r="G44" s="108"/>
      <c r="H44" s="109"/>
      <c r="I44" s="110"/>
      <c r="J44" s="111"/>
      <c r="K44" s="112"/>
      <c r="L44" s="116"/>
      <c r="M44" s="76"/>
      <c r="N44" s="89"/>
      <c r="O44" s="61"/>
      <c r="P44" s="62"/>
      <c r="Q44" s="63" t="str">
        <f t="shared" si="1"/>
        <v/>
      </c>
      <c r="R44" s="64" t="str">
        <f t="shared" si="2"/>
        <v/>
      </c>
      <c r="S44" s="65" t="str">
        <f t="shared" si="3"/>
        <v/>
      </c>
      <c r="T44" s="66" t="str">
        <f t="shared" si="4"/>
        <v/>
      </c>
      <c r="U44" s="67" t="str">
        <f t="shared" si="6"/>
        <v/>
      </c>
    </row>
    <row r="45" ht="18.75" customHeight="1">
      <c r="A45" s="94"/>
      <c r="B45" s="95"/>
      <c r="C45" s="29"/>
      <c r="D45" s="96"/>
      <c r="E45" s="97"/>
      <c r="F45" s="117"/>
      <c r="G45" s="99"/>
      <c r="H45" s="100"/>
      <c r="I45" s="101"/>
      <c r="J45" s="102"/>
      <c r="K45" s="103"/>
      <c r="L45" s="118"/>
      <c r="M45" s="81"/>
      <c r="N45" s="88"/>
      <c r="O45" s="61"/>
      <c r="P45" s="62"/>
      <c r="Q45" s="43" t="str">
        <f t="shared" si="1"/>
        <v/>
      </c>
      <c r="R45" s="44" t="str">
        <f t="shared" si="2"/>
        <v/>
      </c>
      <c r="S45" s="45" t="str">
        <f t="shared" si="3"/>
        <v/>
      </c>
      <c r="T45" s="46" t="str">
        <f t="shared" si="4"/>
        <v/>
      </c>
      <c r="U45" s="47" t="str">
        <f t="shared" si="6"/>
        <v/>
      </c>
    </row>
    <row r="46" ht="18.75" customHeight="1">
      <c r="A46" s="94"/>
      <c r="B46" s="113"/>
      <c r="C46" s="49"/>
      <c r="D46" s="105"/>
      <c r="E46" s="106"/>
      <c r="F46" s="115"/>
      <c r="G46" s="108"/>
      <c r="H46" s="109"/>
      <c r="I46" s="110"/>
      <c r="J46" s="111"/>
      <c r="K46" s="112"/>
      <c r="L46" s="116"/>
      <c r="M46" s="76"/>
      <c r="N46" s="89"/>
      <c r="O46" s="61"/>
      <c r="P46" s="62"/>
      <c r="Q46" s="63" t="str">
        <f t="shared" si="1"/>
        <v/>
      </c>
      <c r="R46" s="64" t="str">
        <f t="shared" si="2"/>
        <v/>
      </c>
      <c r="S46" s="65" t="str">
        <f t="shared" si="3"/>
        <v/>
      </c>
      <c r="T46" s="66" t="str">
        <f t="shared" si="4"/>
        <v/>
      </c>
      <c r="U46" s="67" t="str">
        <f t="shared" si="6"/>
        <v/>
      </c>
    </row>
    <row r="47" ht="18.75" customHeight="1">
      <c r="A47" s="94"/>
      <c r="B47" s="95"/>
      <c r="C47" s="29"/>
      <c r="D47" s="96"/>
      <c r="E47" s="97"/>
      <c r="F47" s="117"/>
      <c r="G47" s="99"/>
      <c r="H47" s="100"/>
      <c r="I47" s="101"/>
      <c r="J47" s="102"/>
      <c r="K47" s="103"/>
      <c r="L47" s="118"/>
      <c r="M47" s="81"/>
      <c r="N47" s="88"/>
      <c r="O47" s="61"/>
      <c r="P47" s="62"/>
      <c r="Q47" s="43" t="str">
        <f t="shared" si="1"/>
        <v/>
      </c>
      <c r="R47" s="44" t="str">
        <f t="shared" si="2"/>
        <v/>
      </c>
      <c r="S47" s="45" t="str">
        <f t="shared" si="3"/>
        <v/>
      </c>
      <c r="T47" s="46" t="str">
        <f t="shared" si="4"/>
        <v/>
      </c>
      <c r="U47" s="47" t="str">
        <f t="shared" si="6"/>
        <v/>
      </c>
    </row>
    <row r="48" ht="18.75" customHeight="1">
      <c r="A48" s="94"/>
      <c r="B48" s="113"/>
      <c r="C48" s="49"/>
      <c r="D48" s="105"/>
      <c r="E48" s="106"/>
      <c r="F48" s="115"/>
      <c r="G48" s="108"/>
      <c r="H48" s="109"/>
      <c r="I48" s="110"/>
      <c r="J48" s="111"/>
      <c r="K48" s="112"/>
      <c r="L48" s="116"/>
      <c r="M48" s="76"/>
      <c r="N48" s="89"/>
      <c r="O48" s="61"/>
      <c r="P48" s="62"/>
      <c r="Q48" s="63" t="str">
        <f t="shared" si="1"/>
        <v/>
      </c>
      <c r="R48" s="64" t="str">
        <f t="shared" si="2"/>
        <v/>
      </c>
      <c r="S48" s="65" t="str">
        <f t="shared" si="3"/>
        <v/>
      </c>
      <c r="T48" s="66" t="str">
        <f t="shared" si="4"/>
        <v/>
      </c>
      <c r="U48" s="67" t="str">
        <f t="shared" si="6"/>
        <v/>
      </c>
    </row>
    <row r="49" ht="18.75" customHeight="1">
      <c r="A49" s="94"/>
      <c r="B49" s="95"/>
      <c r="C49" s="29"/>
      <c r="D49" s="96"/>
      <c r="E49" s="97"/>
      <c r="F49" s="117"/>
      <c r="G49" s="99"/>
      <c r="H49" s="100"/>
      <c r="I49" s="101"/>
      <c r="J49" s="102"/>
      <c r="K49" s="103"/>
      <c r="L49" s="118"/>
      <c r="M49" s="81"/>
      <c r="N49" s="88"/>
      <c r="O49" s="61"/>
      <c r="P49" s="62"/>
      <c r="Q49" s="43" t="str">
        <f t="shared" si="1"/>
        <v/>
      </c>
      <c r="R49" s="44" t="str">
        <f t="shared" si="2"/>
        <v/>
      </c>
      <c r="S49" s="45" t="str">
        <f t="shared" si="3"/>
        <v/>
      </c>
      <c r="T49" s="46" t="str">
        <f t="shared" si="4"/>
        <v/>
      </c>
      <c r="U49" s="47" t="str">
        <f t="shared" si="6"/>
        <v/>
      </c>
    </row>
    <row r="50" ht="18.75" customHeight="1">
      <c r="A50" s="94"/>
      <c r="B50" s="113"/>
      <c r="C50" s="49"/>
      <c r="D50" s="105"/>
      <c r="E50" s="106"/>
      <c r="F50" s="115"/>
      <c r="G50" s="108"/>
      <c r="H50" s="109"/>
      <c r="I50" s="110"/>
      <c r="J50" s="111"/>
      <c r="K50" s="112"/>
      <c r="L50" s="116"/>
      <c r="M50" s="76"/>
      <c r="N50" s="89"/>
      <c r="O50" s="61"/>
      <c r="P50" s="62"/>
      <c r="Q50" s="63" t="str">
        <f t="shared" si="1"/>
        <v/>
      </c>
      <c r="R50" s="64" t="str">
        <f t="shared" si="2"/>
        <v/>
      </c>
      <c r="S50" s="65" t="str">
        <f t="shared" si="3"/>
        <v/>
      </c>
      <c r="T50" s="66" t="str">
        <f t="shared" si="4"/>
        <v/>
      </c>
      <c r="U50" s="67" t="str">
        <f t="shared" si="6"/>
        <v/>
      </c>
    </row>
    <row r="51" ht="18.75" customHeight="1">
      <c r="A51" s="94"/>
      <c r="B51" s="95"/>
      <c r="C51" s="29"/>
      <c r="D51" s="96"/>
      <c r="E51" s="97"/>
      <c r="F51" s="117"/>
      <c r="G51" s="99"/>
      <c r="H51" s="100"/>
      <c r="I51" s="101"/>
      <c r="J51" s="102"/>
      <c r="K51" s="103"/>
      <c r="L51" s="118"/>
      <c r="M51" s="81"/>
      <c r="N51" s="88"/>
      <c r="O51" s="61"/>
      <c r="P51" s="62"/>
      <c r="Q51" s="43" t="str">
        <f t="shared" si="1"/>
        <v/>
      </c>
      <c r="R51" s="44" t="str">
        <f t="shared" si="2"/>
        <v/>
      </c>
      <c r="S51" s="45" t="str">
        <f t="shared" si="3"/>
        <v/>
      </c>
      <c r="T51" s="46" t="str">
        <f t="shared" si="4"/>
        <v/>
      </c>
      <c r="U51" s="47" t="str">
        <f t="shared" si="6"/>
        <v/>
      </c>
    </row>
    <row r="52" ht="18.75" customHeight="1">
      <c r="A52" s="94"/>
      <c r="B52" s="113"/>
      <c r="C52" s="49"/>
      <c r="D52" s="105"/>
      <c r="E52" s="106"/>
      <c r="F52" s="115"/>
      <c r="G52" s="108"/>
      <c r="H52" s="109"/>
      <c r="I52" s="110"/>
      <c r="J52" s="111"/>
      <c r="K52" s="112"/>
      <c r="L52" s="116"/>
      <c r="M52" s="76"/>
      <c r="N52" s="89"/>
      <c r="O52" s="61"/>
      <c r="P52" s="62"/>
      <c r="Q52" s="63" t="str">
        <f t="shared" si="1"/>
        <v/>
      </c>
      <c r="R52" s="64" t="str">
        <f t="shared" si="2"/>
        <v/>
      </c>
      <c r="S52" s="65" t="str">
        <f t="shared" si="3"/>
        <v/>
      </c>
      <c r="T52" s="66" t="str">
        <f t="shared" si="4"/>
        <v/>
      </c>
      <c r="U52" s="67" t="str">
        <f t="shared" si="6"/>
        <v/>
      </c>
    </row>
    <row r="53" ht="18.75" customHeight="1">
      <c r="A53" s="94"/>
      <c r="B53" s="95"/>
      <c r="C53" s="29"/>
      <c r="D53" s="96"/>
      <c r="E53" s="97"/>
      <c r="F53" s="117"/>
      <c r="G53" s="99"/>
      <c r="H53" s="100"/>
      <c r="I53" s="101"/>
      <c r="J53" s="102"/>
      <c r="K53" s="103"/>
      <c r="L53" s="118"/>
      <c r="M53" s="81"/>
      <c r="N53" s="88"/>
      <c r="O53" s="61"/>
      <c r="P53" s="62"/>
      <c r="Q53" s="43" t="str">
        <f t="shared" si="1"/>
        <v/>
      </c>
      <c r="R53" s="44" t="str">
        <f t="shared" si="2"/>
        <v/>
      </c>
      <c r="S53" s="45" t="str">
        <f t="shared" si="3"/>
        <v/>
      </c>
      <c r="T53" s="46" t="str">
        <f t="shared" si="4"/>
        <v/>
      </c>
      <c r="U53" s="47" t="str">
        <f t="shared" si="6"/>
        <v/>
      </c>
    </row>
    <row r="54" ht="18.75" customHeight="1">
      <c r="A54" s="94"/>
      <c r="B54" s="113"/>
      <c r="C54" s="49"/>
      <c r="D54" s="105"/>
      <c r="E54" s="106"/>
      <c r="F54" s="115"/>
      <c r="G54" s="108"/>
      <c r="H54" s="109"/>
      <c r="I54" s="110"/>
      <c r="J54" s="111"/>
      <c r="K54" s="112"/>
      <c r="L54" s="116"/>
      <c r="M54" s="76"/>
      <c r="N54" s="89"/>
      <c r="O54" s="61"/>
      <c r="P54" s="62"/>
      <c r="Q54" s="63" t="str">
        <f t="shared" si="1"/>
        <v/>
      </c>
      <c r="R54" s="64" t="str">
        <f t="shared" si="2"/>
        <v/>
      </c>
      <c r="S54" s="65" t="str">
        <f t="shared" si="3"/>
        <v/>
      </c>
      <c r="T54" s="66" t="str">
        <f t="shared" si="4"/>
        <v/>
      </c>
      <c r="U54" s="67" t="str">
        <f t="shared" si="6"/>
        <v/>
      </c>
    </row>
    <row r="55" ht="18.75" customHeight="1">
      <c r="A55" s="94"/>
      <c r="B55" s="95"/>
      <c r="C55" s="29"/>
      <c r="D55" s="96"/>
      <c r="E55" s="97"/>
      <c r="F55" s="117"/>
      <c r="G55" s="99"/>
      <c r="H55" s="100"/>
      <c r="I55" s="101"/>
      <c r="J55" s="102"/>
      <c r="K55" s="103"/>
      <c r="L55" s="118"/>
      <c r="M55" s="81"/>
      <c r="N55" s="88"/>
      <c r="O55" s="61"/>
      <c r="P55" s="62"/>
      <c r="Q55" s="43" t="str">
        <f t="shared" si="1"/>
        <v/>
      </c>
      <c r="R55" s="44" t="str">
        <f t="shared" si="2"/>
        <v/>
      </c>
      <c r="S55" s="45" t="str">
        <f t="shared" si="3"/>
        <v/>
      </c>
      <c r="T55" s="46" t="str">
        <f t="shared" si="4"/>
        <v/>
      </c>
      <c r="U55" s="47" t="str">
        <f t="shared" si="6"/>
        <v/>
      </c>
    </row>
    <row r="56" ht="18.75" customHeight="1">
      <c r="A56" s="94"/>
      <c r="B56" s="113"/>
      <c r="C56" s="49"/>
      <c r="D56" s="105"/>
      <c r="E56" s="106"/>
      <c r="F56" s="115"/>
      <c r="G56" s="108"/>
      <c r="H56" s="109"/>
      <c r="I56" s="110"/>
      <c r="J56" s="111"/>
      <c r="K56" s="112"/>
      <c r="L56" s="116"/>
      <c r="M56" s="76"/>
      <c r="N56" s="89"/>
      <c r="O56" s="61"/>
      <c r="P56" s="62"/>
      <c r="Q56" s="63" t="str">
        <f t="shared" si="1"/>
        <v/>
      </c>
      <c r="R56" s="64" t="str">
        <f t="shared" si="2"/>
        <v/>
      </c>
      <c r="S56" s="65" t="str">
        <f t="shared" si="3"/>
        <v/>
      </c>
      <c r="T56" s="66" t="str">
        <f t="shared" si="4"/>
        <v/>
      </c>
      <c r="U56" s="67" t="str">
        <f t="shared" si="6"/>
        <v/>
      </c>
    </row>
    <row r="57" ht="18.75" customHeight="1">
      <c r="A57" s="94"/>
      <c r="B57" s="95"/>
      <c r="C57" s="29"/>
      <c r="D57" s="96"/>
      <c r="E57" s="97"/>
      <c r="F57" s="117"/>
      <c r="G57" s="99"/>
      <c r="H57" s="100"/>
      <c r="I57" s="101"/>
      <c r="J57" s="102"/>
      <c r="K57" s="103"/>
      <c r="L57" s="118"/>
      <c r="M57" s="81"/>
      <c r="N57" s="88"/>
      <c r="O57" s="61"/>
      <c r="P57" s="62"/>
      <c r="Q57" s="43" t="str">
        <f t="shared" si="1"/>
        <v/>
      </c>
      <c r="R57" s="44" t="str">
        <f t="shared" si="2"/>
        <v/>
      </c>
      <c r="S57" s="45" t="str">
        <f t="shared" si="3"/>
        <v/>
      </c>
      <c r="T57" s="46" t="str">
        <f t="shared" si="4"/>
        <v/>
      </c>
      <c r="U57" s="47" t="str">
        <f t="shared" si="6"/>
        <v/>
      </c>
    </row>
    <row r="58" ht="18.75" customHeight="1">
      <c r="A58" s="94"/>
      <c r="B58" s="113"/>
      <c r="C58" s="49"/>
      <c r="D58" s="105"/>
      <c r="E58" s="106"/>
      <c r="F58" s="115"/>
      <c r="G58" s="108"/>
      <c r="H58" s="109"/>
      <c r="I58" s="110"/>
      <c r="J58" s="111"/>
      <c r="K58" s="112"/>
      <c r="L58" s="116"/>
      <c r="M58" s="76"/>
      <c r="N58" s="89"/>
      <c r="O58" s="61"/>
      <c r="P58" s="62"/>
      <c r="Q58" s="63" t="str">
        <f t="shared" si="1"/>
        <v/>
      </c>
      <c r="R58" s="64" t="str">
        <f t="shared" si="2"/>
        <v/>
      </c>
      <c r="S58" s="65" t="str">
        <f t="shared" si="3"/>
        <v/>
      </c>
      <c r="T58" s="66" t="str">
        <f t="shared" si="4"/>
        <v/>
      </c>
      <c r="U58" s="67" t="str">
        <f t="shared" si="6"/>
        <v/>
      </c>
    </row>
    <row r="59" ht="18.75" customHeight="1">
      <c r="A59" s="94"/>
      <c r="B59" s="95"/>
      <c r="C59" s="29"/>
      <c r="D59" s="96"/>
      <c r="E59" s="97"/>
      <c r="F59" s="117"/>
      <c r="G59" s="99"/>
      <c r="H59" s="100"/>
      <c r="I59" s="101"/>
      <c r="J59" s="102"/>
      <c r="K59" s="103"/>
      <c r="L59" s="118"/>
      <c r="M59" s="81"/>
      <c r="N59" s="88"/>
      <c r="O59" s="61"/>
      <c r="P59" s="62"/>
      <c r="Q59" s="43" t="str">
        <f t="shared" si="1"/>
        <v/>
      </c>
      <c r="R59" s="44" t="str">
        <f t="shared" si="2"/>
        <v/>
      </c>
      <c r="S59" s="45" t="str">
        <f t="shared" si="3"/>
        <v/>
      </c>
      <c r="T59" s="46" t="str">
        <f t="shared" si="4"/>
        <v/>
      </c>
      <c r="U59" s="47" t="str">
        <f t="shared" si="6"/>
        <v/>
      </c>
    </row>
    <row r="60" ht="18.75" customHeight="1">
      <c r="A60" s="94"/>
      <c r="B60" s="113"/>
      <c r="C60" s="49"/>
      <c r="D60" s="105"/>
      <c r="E60" s="106"/>
      <c r="F60" s="115"/>
      <c r="G60" s="108"/>
      <c r="H60" s="109"/>
      <c r="I60" s="110"/>
      <c r="J60" s="111"/>
      <c r="K60" s="112"/>
      <c r="L60" s="116"/>
      <c r="M60" s="76"/>
      <c r="N60" s="89"/>
      <c r="O60" s="61"/>
      <c r="P60" s="62"/>
      <c r="Q60" s="63" t="str">
        <f t="shared" si="1"/>
        <v/>
      </c>
      <c r="R60" s="64" t="str">
        <f t="shared" si="2"/>
        <v/>
      </c>
      <c r="S60" s="65" t="str">
        <f t="shared" si="3"/>
        <v/>
      </c>
      <c r="T60" s="66" t="str">
        <f t="shared" si="4"/>
        <v/>
      </c>
      <c r="U60" s="67" t="str">
        <f t="shared" si="6"/>
        <v/>
      </c>
    </row>
    <row r="61" ht="18.75" customHeight="1">
      <c r="A61" s="94"/>
      <c r="B61" s="95"/>
      <c r="C61" s="29"/>
      <c r="D61" s="96"/>
      <c r="E61" s="97"/>
      <c r="F61" s="117"/>
      <c r="G61" s="99"/>
      <c r="H61" s="100"/>
      <c r="I61" s="101"/>
      <c r="J61" s="102"/>
      <c r="K61" s="103"/>
      <c r="L61" s="118"/>
      <c r="M61" s="81"/>
      <c r="N61" s="88"/>
      <c r="O61" s="61"/>
      <c r="P61" s="62"/>
      <c r="Q61" s="43" t="str">
        <f t="shared" si="1"/>
        <v/>
      </c>
      <c r="R61" s="44" t="str">
        <f t="shared" si="2"/>
        <v/>
      </c>
      <c r="S61" s="45" t="str">
        <f t="shared" si="3"/>
        <v/>
      </c>
      <c r="T61" s="46" t="str">
        <f t="shared" si="4"/>
        <v/>
      </c>
      <c r="U61" s="47" t="str">
        <f t="shared" si="6"/>
        <v/>
      </c>
    </row>
    <row r="62" ht="18.75" customHeight="1">
      <c r="A62" s="94"/>
      <c r="B62" s="113"/>
      <c r="C62" s="49"/>
      <c r="D62" s="105"/>
      <c r="E62" s="106"/>
      <c r="F62" s="115"/>
      <c r="G62" s="108"/>
      <c r="H62" s="109"/>
      <c r="I62" s="110"/>
      <c r="J62" s="111"/>
      <c r="K62" s="112"/>
      <c r="L62" s="116"/>
      <c r="M62" s="76"/>
      <c r="N62" s="89"/>
      <c r="O62" s="61"/>
      <c r="P62" s="62"/>
      <c r="Q62" s="63" t="str">
        <f t="shared" si="1"/>
        <v/>
      </c>
      <c r="R62" s="64" t="str">
        <f t="shared" si="2"/>
        <v/>
      </c>
      <c r="S62" s="65" t="str">
        <f t="shared" si="3"/>
        <v/>
      </c>
      <c r="T62" s="66" t="str">
        <f t="shared" si="4"/>
        <v/>
      </c>
      <c r="U62" s="67" t="str">
        <f t="shared" si="6"/>
        <v/>
      </c>
    </row>
    <row r="63" ht="18.75" customHeight="1">
      <c r="A63" s="94"/>
      <c r="B63" s="95"/>
      <c r="C63" s="29"/>
      <c r="D63" s="96"/>
      <c r="E63" s="97"/>
      <c r="F63" s="117"/>
      <c r="G63" s="99"/>
      <c r="H63" s="100"/>
      <c r="I63" s="101"/>
      <c r="J63" s="102"/>
      <c r="K63" s="103"/>
      <c r="L63" s="118"/>
      <c r="M63" s="81"/>
      <c r="N63" s="88"/>
      <c r="O63" s="61"/>
      <c r="P63" s="62"/>
      <c r="Q63" s="43" t="str">
        <f t="shared" si="1"/>
        <v/>
      </c>
      <c r="R63" s="44" t="str">
        <f t="shared" si="2"/>
        <v/>
      </c>
      <c r="S63" s="45" t="str">
        <f t="shared" si="3"/>
        <v/>
      </c>
      <c r="T63" s="46" t="str">
        <f t="shared" si="4"/>
        <v/>
      </c>
      <c r="U63" s="47" t="str">
        <f t="shared" si="6"/>
        <v/>
      </c>
    </row>
    <row r="64" ht="18.75" customHeight="1">
      <c r="A64" s="94"/>
      <c r="B64" s="113"/>
      <c r="C64" s="49"/>
      <c r="D64" s="105"/>
      <c r="E64" s="106"/>
      <c r="F64" s="115"/>
      <c r="G64" s="108"/>
      <c r="H64" s="109"/>
      <c r="I64" s="110"/>
      <c r="J64" s="111"/>
      <c r="K64" s="112"/>
      <c r="L64" s="116"/>
      <c r="M64" s="76"/>
      <c r="N64" s="89"/>
      <c r="O64" s="61"/>
      <c r="P64" s="62"/>
      <c r="Q64" s="63" t="str">
        <f t="shared" si="1"/>
        <v/>
      </c>
      <c r="R64" s="64" t="str">
        <f t="shared" si="2"/>
        <v/>
      </c>
      <c r="S64" s="65" t="str">
        <f t="shared" si="3"/>
        <v/>
      </c>
      <c r="T64" s="66" t="str">
        <f t="shared" si="4"/>
        <v/>
      </c>
      <c r="U64" s="67" t="str">
        <f t="shared" si="6"/>
        <v/>
      </c>
    </row>
    <row r="65" ht="18.75" customHeight="1">
      <c r="A65" s="94"/>
      <c r="B65" s="95"/>
      <c r="C65" s="29"/>
      <c r="D65" s="96"/>
      <c r="E65" s="97"/>
      <c r="F65" s="117"/>
      <c r="G65" s="99"/>
      <c r="H65" s="100"/>
      <c r="I65" s="101"/>
      <c r="J65" s="102"/>
      <c r="K65" s="103"/>
      <c r="L65" s="118"/>
      <c r="M65" s="81"/>
      <c r="N65" s="88"/>
      <c r="O65" s="61"/>
      <c r="P65" s="62"/>
      <c r="Q65" s="43" t="str">
        <f t="shared" si="1"/>
        <v/>
      </c>
      <c r="R65" s="44" t="str">
        <f t="shared" si="2"/>
        <v/>
      </c>
      <c r="S65" s="45" t="str">
        <f t="shared" si="3"/>
        <v/>
      </c>
      <c r="T65" s="46" t="str">
        <f t="shared" si="4"/>
        <v/>
      </c>
      <c r="U65" s="47" t="str">
        <f t="shared" si="6"/>
        <v/>
      </c>
    </row>
    <row r="66" ht="18.75" customHeight="1">
      <c r="A66" s="94"/>
      <c r="B66" s="113"/>
      <c r="C66" s="49"/>
      <c r="D66" s="105"/>
      <c r="E66" s="106"/>
      <c r="F66" s="115"/>
      <c r="G66" s="108"/>
      <c r="H66" s="109"/>
      <c r="I66" s="110"/>
      <c r="J66" s="111"/>
      <c r="K66" s="112"/>
      <c r="L66" s="116"/>
      <c r="M66" s="76"/>
      <c r="N66" s="89"/>
      <c r="O66" s="61"/>
      <c r="P66" s="62"/>
      <c r="Q66" s="63" t="str">
        <f t="shared" si="1"/>
        <v/>
      </c>
      <c r="R66" s="64" t="str">
        <f t="shared" si="2"/>
        <v/>
      </c>
      <c r="S66" s="65" t="str">
        <f t="shared" si="3"/>
        <v/>
      </c>
      <c r="T66" s="66" t="str">
        <f t="shared" si="4"/>
        <v/>
      </c>
      <c r="U66" s="67" t="str">
        <f t="shared" si="6"/>
        <v/>
      </c>
    </row>
    <row r="67" ht="18.75" customHeight="1">
      <c r="A67" s="94"/>
      <c r="B67" s="95"/>
      <c r="C67" s="29"/>
      <c r="D67" s="96"/>
      <c r="E67" s="97"/>
      <c r="F67" s="117"/>
      <c r="G67" s="99"/>
      <c r="H67" s="100"/>
      <c r="I67" s="101"/>
      <c r="J67" s="102"/>
      <c r="K67" s="103"/>
      <c r="L67" s="118"/>
      <c r="M67" s="81"/>
      <c r="N67" s="88"/>
      <c r="O67" s="61"/>
      <c r="P67" s="62"/>
      <c r="Q67" s="43" t="str">
        <f t="shared" si="1"/>
        <v/>
      </c>
      <c r="R67" s="44" t="str">
        <f t="shared" si="2"/>
        <v/>
      </c>
      <c r="S67" s="45" t="str">
        <f t="shared" si="3"/>
        <v/>
      </c>
      <c r="T67" s="46" t="str">
        <f t="shared" si="4"/>
        <v/>
      </c>
      <c r="U67" s="47" t="str">
        <f t="shared" si="6"/>
        <v/>
      </c>
    </row>
    <row r="68" ht="18.75" customHeight="1">
      <c r="A68" s="94"/>
      <c r="B68" s="113"/>
      <c r="C68" s="49"/>
      <c r="D68" s="105"/>
      <c r="E68" s="106"/>
      <c r="F68" s="115"/>
      <c r="G68" s="108"/>
      <c r="H68" s="109"/>
      <c r="I68" s="110"/>
      <c r="J68" s="111"/>
      <c r="K68" s="112"/>
      <c r="L68" s="116"/>
      <c r="M68" s="76"/>
      <c r="N68" s="89"/>
      <c r="O68" s="61"/>
      <c r="P68" s="62"/>
      <c r="Q68" s="63" t="str">
        <f t="shared" si="1"/>
        <v/>
      </c>
      <c r="R68" s="64" t="str">
        <f t="shared" si="2"/>
        <v/>
      </c>
      <c r="S68" s="65" t="str">
        <f t="shared" si="3"/>
        <v/>
      </c>
      <c r="T68" s="66" t="str">
        <f t="shared" si="4"/>
        <v/>
      </c>
      <c r="U68" s="67" t="str">
        <f t="shared" si="6"/>
        <v/>
      </c>
    </row>
    <row r="69" ht="18.75" customHeight="1">
      <c r="A69" s="94"/>
      <c r="B69" s="95"/>
      <c r="C69" s="29"/>
      <c r="D69" s="96"/>
      <c r="E69" s="97"/>
      <c r="F69" s="117"/>
      <c r="G69" s="99"/>
      <c r="H69" s="100"/>
      <c r="I69" s="101"/>
      <c r="J69" s="102"/>
      <c r="K69" s="103"/>
      <c r="L69" s="118"/>
      <c r="M69" s="81"/>
      <c r="N69" s="88"/>
      <c r="O69" s="61"/>
      <c r="P69" s="62"/>
      <c r="Q69" s="43" t="str">
        <f t="shared" si="1"/>
        <v/>
      </c>
      <c r="R69" s="44" t="str">
        <f t="shared" si="2"/>
        <v/>
      </c>
      <c r="S69" s="45" t="str">
        <f t="shared" si="3"/>
        <v/>
      </c>
      <c r="T69" s="46" t="str">
        <f t="shared" si="4"/>
        <v/>
      </c>
      <c r="U69" s="47" t="str">
        <f t="shared" si="6"/>
        <v/>
      </c>
    </row>
    <row r="70" ht="18.75" customHeight="1">
      <c r="A70" s="94"/>
      <c r="B70" s="113"/>
      <c r="C70" s="49"/>
      <c r="D70" s="105"/>
      <c r="E70" s="106"/>
      <c r="F70" s="115"/>
      <c r="G70" s="108"/>
      <c r="H70" s="109"/>
      <c r="I70" s="110"/>
      <c r="J70" s="111"/>
      <c r="K70" s="112"/>
      <c r="L70" s="116"/>
      <c r="M70" s="76"/>
      <c r="N70" s="89"/>
      <c r="O70" s="61"/>
      <c r="P70" s="62"/>
      <c r="Q70" s="63" t="str">
        <f t="shared" si="1"/>
        <v/>
      </c>
      <c r="R70" s="64" t="str">
        <f t="shared" si="2"/>
        <v/>
      </c>
      <c r="S70" s="65" t="str">
        <f t="shared" si="3"/>
        <v/>
      </c>
      <c r="T70" s="66" t="str">
        <f t="shared" si="4"/>
        <v/>
      </c>
      <c r="U70" s="67" t="str">
        <f t="shared" si="6"/>
        <v/>
      </c>
    </row>
    <row r="71" ht="18.75" customHeight="1">
      <c r="A71" s="94"/>
      <c r="B71" s="95"/>
      <c r="C71" s="29"/>
      <c r="D71" s="96"/>
      <c r="E71" s="97"/>
      <c r="F71" s="117"/>
      <c r="G71" s="99"/>
      <c r="H71" s="100"/>
      <c r="I71" s="101"/>
      <c r="J71" s="102"/>
      <c r="K71" s="103"/>
      <c r="L71" s="118"/>
      <c r="M71" s="81"/>
      <c r="N71" s="88"/>
      <c r="O71" s="61"/>
      <c r="P71" s="62"/>
      <c r="Q71" s="43" t="str">
        <f t="shared" si="1"/>
        <v/>
      </c>
      <c r="R71" s="44" t="str">
        <f t="shared" si="2"/>
        <v/>
      </c>
      <c r="S71" s="45" t="str">
        <f t="shared" si="3"/>
        <v/>
      </c>
      <c r="T71" s="46" t="str">
        <f t="shared" si="4"/>
        <v/>
      </c>
      <c r="U71" s="47" t="str">
        <f t="shared" si="6"/>
        <v/>
      </c>
    </row>
    <row r="72" ht="18.75" customHeight="1">
      <c r="A72" s="94"/>
      <c r="B72" s="113"/>
      <c r="C72" s="49"/>
      <c r="D72" s="105"/>
      <c r="E72" s="106"/>
      <c r="F72" s="115"/>
      <c r="G72" s="108"/>
      <c r="H72" s="109"/>
      <c r="I72" s="110"/>
      <c r="J72" s="111"/>
      <c r="K72" s="112"/>
      <c r="L72" s="116"/>
      <c r="M72" s="76"/>
      <c r="N72" s="89"/>
      <c r="O72" s="61"/>
      <c r="P72" s="62"/>
      <c r="Q72" s="63" t="str">
        <f t="shared" si="1"/>
        <v/>
      </c>
      <c r="R72" s="64" t="str">
        <f t="shared" si="2"/>
        <v/>
      </c>
      <c r="S72" s="65" t="str">
        <f t="shared" si="3"/>
        <v/>
      </c>
      <c r="T72" s="66" t="str">
        <f t="shared" si="4"/>
        <v/>
      </c>
      <c r="U72" s="67" t="str">
        <f t="shared" si="6"/>
        <v/>
      </c>
    </row>
    <row r="73" ht="18.75" customHeight="1">
      <c r="A73" s="94"/>
      <c r="B73" s="95"/>
      <c r="C73" s="29"/>
      <c r="D73" s="96"/>
      <c r="E73" s="97"/>
      <c r="F73" s="117"/>
      <c r="G73" s="99"/>
      <c r="H73" s="100"/>
      <c r="I73" s="101"/>
      <c r="J73" s="102"/>
      <c r="K73" s="103"/>
      <c r="L73" s="118"/>
      <c r="M73" s="81"/>
      <c r="N73" s="88"/>
      <c r="O73" s="61"/>
      <c r="P73" s="62"/>
      <c r="Q73" s="43" t="str">
        <f t="shared" si="1"/>
        <v/>
      </c>
      <c r="R73" s="44" t="str">
        <f t="shared" si="2"/>
        <v/>
      </c>
      <c r="S73" s="45" t="str">
        <f t="shared" si="3"/>
        <v/>
      </c>
      <c r="T73" s="46" t="str">
        <f t="shared" si="4"/>
        <v/>
      </c>
      <c r="U73" s="47" t="str">
        <f t="shared" si="6"/>
        <v/>
      </c>
    </row>
    <row r="74" ht="18.75" customHeight="1">
      <c r="A74" s="94"/>
      <c r="B74" s="113"/>
      <c r="C74" s="49"/>
      <c r="D74" s="105"/>
      <c r="E74" s="106"/>
      <c r="F74" s="115"/>
      <c r="G74" s="108"/>
      <c r="H74" s="109"/>
      <c r="I74" s="110"/>
      <c r="J74" s="111"/>
      <c r="K74" s="112"/>
      <c r="L74" s="116"/>
      <c r="M74" s="76"/>
      <c r="N74" s="89"/>
      <c r="O74" s="61"/>
      <c r="P74" s="62"/>
      <c r="Q74" s="63" t="str">
        <f t="shared" si="1"/>
        <v/>
      </c>
      <c r="R74" s="64" t="str">
        <f t="shared" si="2"/>
        <v/>
      </c>
      <c r="S74" s="65" t="str">
        <f t="shared" si="3"/>
        <v/>
      </c>
      <c r="T74" s="66" t="str">
        <f t="shared" si="4"/>
        <v/>
      </c>
      <c r="U74" s="67" t="str">
        <f t="shared" si="6"/>
        <v/>
      </c>
    </row>
    <row r="75" ht="18.75" customHeight="1">
      <c r="A75" s="94"/>
      <c r="B75" s="95"/>
      <c r="C75" s="29"/>
      <c r="D75" s="96"/>
      <c r="E75" s="97"/>
      <c r="F75" s="117"/>
      <c r="G75" s="99"/>
      <c r="H75" s="100"/>
      <c r="I75" s="101"/>
      <c r="J75" s="102"/>
      <c r="K75" s="103"/>
      <c r="L75" s="118"/>
      <c r="M75" s="81"/>
      <c r="N75" s="88"/>
      <c r="O75" s="61"/>
      <c r="P75" s="62"/>
      <c r="Q75" s="43" t="str">
        <f t="shared" si="1"/>
        <v/>
      </c>
      <c r="R75" s="44" t="str">
        <f t="shared" si="2"/>
        <v/>
      </c>
      <c r="S75" s="45" t="str">
        <f t="shared" si="3"/>
        <v/>
      </c>
      <c r="T75" s="46" t="str">
        <f t="shared" si="4"/>
        <v/>
      </c>
      <c r="U75" s="47" t="str">
        <f t="shared" si="6"/>
        <v/>
      </c>
    </row>
    <row r="76" ht="18.75" customHeight="1">
      <c r="A76" s="94"/>
      <c r="B76" s="113"/>
      <c r="C76" s="49"/>
      <c r="D76" s="105"/>
      <c r="E76" s="106"/>
      <c r="F76" s="115"/>
      <c r="G76" s="108"/>
      <c r="H76" s="109"/>
      <c r="I76" s="110"/>
      <c r="J76" s="111"/>
      <c r="K76" s="112"/>
      <c r="L76" s="116"/>
      <c r="M76" s="76"/>
      <c r="N76" s="89"/>
      <c r="O76" s="61"/>
      <c r="P76" s="62"/>
      <c r="Q76" s="63" t="str">
        <f t="shared" si="1"/>
        <v/>
      </c>
      <c r="R76" s="64" t="str">
        <f t="shared" si="2"/>
        <v/>
      </c>
      <c r="S76" s="65" t="str">
        <f t="shared" si="3"/>
        <v/>
      </c>
      <c r="T76" s="66" t="str">
        <f t="shared" si="4"/>
        <v/>
      </c>
      <c r="U76" s="67" t="str">
        <f t="shared" si="6"/>
        <v/>
      </c>
    </row>
    <row r="77" ht="18.75" customHeight="1">
      <c r="A77" s="94"/>
      <c r="B77" s="95"/>
      <c r="C77" s="29"/>
      <c r="D77" s="96"/>
      <c r="E77" s="97"/>
      <c r="F77" s="117"/>
      <c r="G77" s="99"/>
      <c r="H77" s="100"/>
      <c r="I77" s="101"/>
      <c r="J77" s="102"/>
      <c r="K77" s="103"/>
      <c r="L77" s="118"/>
      <c r="M77" s="81"/>
      <c r="N77" s="88"/>
      <c r="O77" s="61"/>
      <c r="P77" s="62"/>
      <c r="Q77" s="43" t="str">
        <f t="shared" si="1"/>
        <v/>
      </c>
      <c r="R77" s="44" t="str">
        <f t="shared" si="2"/>
        <v/>
      </c>
      <c r="S77" s="45" t="str">
        <f t="shared" si="3"/>
        <v/>
      </c>
      <c r="T77" s="46" t="str">
        <f t="shared" si="4"/>
        <v/>
      </c>
      <c r="U77" s="47" t="str">
        <f t="shared" si="6"/>
        <v/>
      </c>
    </row>
    <row r="78" ht="18.75" customHeight="1">
      <c r="A78" s="94"/>
      <c r="B78" s="113"/>
      <c r="C78" s="49"/>
      <c r="D78" s="105"/>
      <c r="E78" s="106"/>
      <c r="F78" s="115"/>
      <c r="G78" s="108"/>
      <c r="H78" s="109"/>
      <c r="I78" s="110"/>
      <c r="J78" s="111"/>
      <c r="K78" s="112"/>
      <c r="L78" s="116"/>
      <c r="M78" s="76"/>
      <c r="N78" s="89"/>
      <c r="O78" s="61"/>
      <c r="P78" s="62"/>
      <c r="Q78" s="63" t="str">
        <f t="shared" si="1"/>
        <v/>
      </c>
      <c r="R78" s="64" t="str">
        <f t="shared" si="2"/>
        <v/>
      </c>
      <c r="S78" s="65" t="str">
        <f t="shared" si="3"/>
        <v/>
      </c>
      <c r="T78" s="66" t="str">
        <f t="shared" si="4"/>
        <v/>
      </c>
      <c r="U78" s="67" t="str">
        <f t="shared" si="6"/>
        <v/>
      </c>
    </row>
    <row r="79" ht="18.75" customHeight="1">
      <c r="A79" s="94"/>
      <c r="B79" s="95"/>
      <c r="C79" s="29"/>
      <c r="D79" s="96"/>
      <c r="E79" s="97"/>
      <c r="F79" s="117"/>
      <c r="G79" s="99"/>
      <c r="H79" s="100"/>
      <c r="I79" s="101"/>
      <c r="J79" s="102"/>
      <c r="K79" s="103"/>
      <c r="L79" s="118"/>
      <c r="M79" s="81"/>
      <c r="N79" s="88"/>
      <c r="O79" s="61"/>
      <c r="P79" s="62"/>
      <c r="Q79" s="43" t="str">
        <f t="shared" si="1"/>
        <v/>
      </c>
      <c r="R79" s="44" t="str">
        <f t="shared" si="2"/>
        <v/>
      </c>
      <c r="S79" s="45" t="str">
        <f t="shared" si="3"/>
        <v/>
      </c>
      <c r="T79" s="46" t="str">
        <f t="shared" si="4"/>
        <v/>
      </c>
      <c r="U79" s="47" t="str">
        <f t="shared" si="6"/>
        <v/>
      </c>
    </row>
    <row r="80" ht="18.75" customHeight="1">
      <c r="A80" s="94"/>
      <c r="B80" s="113"/>
      <c r="C80" s="49"/>
      <c r="D80" s="105"/>
      <c r="E80" s="106"/>
      <c r="F80" s="115"/>
      <c r="G80" s="108"/>
      <c r="H80" s="109"/>
      <c r="I80" s="110"/>
      <c r="J80" s="111"/>
      <c r="K80" s="112"/>
      <c r="L80" s="116"/>
      <c r="M80" s="76"/>
      <c r="N80" s="89"/>
      <c r="O80" s="61"/>
      <c r="P80" s="62"/>
      <c r="Q80" s="63" t="str">
        <f t="shared" si="1"/>
        <v/>
      </c>
      <c r="R80" s="64" t="str">
        <f t="shared" si="2"/>
        <v/>
      </c>
      <c r="S80" s="65" t="str">
        <f t="shared" si="3"/>
        <v/>
      </c>
      <c r="T80" s="66" t="str">
        <f t="shared" si="4"/>
        <v/>
      </c>
      <c r="U80" s="67" t="str">
        <f t="shared" si="6"/>
        <v/>
      </c>
    </row>
    <row r="81" ht="18.75" customHeight="1">
      <c r="A81" s="94"/>
      <c r="B81" s="95"/>
      <c r="C81" s="29"/>
      <c r="D81" s="96"/>
      <c r="E81" s="97"/>
      <c r="F81" s="117"/>
      <c r="G81" s="99"/>
      <c r="H81" s="100"/>
      <c r="I81" s="101"/>
      <c r="J81" s="102"/>
      <c r="K81" s="103"/>
      <c r="L81" s="118"/>
      <c r="M81" s="81"/>
      <c r="N81" s="88"/>
      <c r="O81" s="61"/>
      <c r="P81" s="62"/>
      <c r="Q81" s="43" t="str">
        <f t="shared" si="1"/>
        <v/>
      </c>
      <c r="R81" s="44" t="str">
        <f t="shared" si="2"/>
        <v/>
      </c>
      <c r="S81" s="45" t="str">
        <f t="shared" si="3"/>
        <v/>
      </c>
      <c r="T81" s="46" t="str">
        <f t="shared" si="4"/>
        <v/>
      </c>
      <c r="U81" s="47" t="str">
        <f t="shared" si="6"/>
        <v/>
      </c>
    </row>
    <row r="82" ht="18.75" customHeight="1">
      <c r="A82" s="94"/>
      <c r="B82" s="113"/>
      <c r="C82" s="49"/>
      <c r="D82" s="105"/>
      <c r="E82" s="106"/>
      <c r="F82" s="115"/>
      <c r="G82" s="108"/>
      <c r="H82" s="109"/>
      <c r="I82" s="110"/>
      <c r="J82" s="111"/>
      <c r="K82" s="112"/>
      <c r="L82" s="116"/>
      <c r="M82" s="76"/>
      <c r="N82" s="89"/>
      <c r="O82" s="61"/>
      <c r="P82" s="62"/>
      <c r="Q82" s="63" t="str">
        <f t="shared" si="1"/>
        <v/>
      </c>
      <c r="R82" s="64" t="str">
        <f t="shared" si="2"/>
        <v/>
      </c>
      <c r="S82" s="65" t="str">
        <f t="shared" si="3"/>
        <v/>
      </c>
      <c r="T82" s="66" t="str">
        <f t="shared" si="4"/>
        <v/>
      </c>
      <c r="U82" s="67" t="str">
        <f t="shared" si="6"/>
        <v/>
      </c>
    </row>
    <row r="83" ht="18.75" customHeight="1">
      <c r="A83" s="94"/>
      <c r="B83" s="95"/>
      <c r="C83" s="29"/>
      <c r="D83" s="96"/>
      <c r="E83" s="97"/>
      <c r="F83" s="117"/>
      <c r="G83" s="99"/>
      <c r="H83" s="100"/>
      <c r="I83" s="101"/>
      <c r="J83" s="102"/>
      <c r="K83" s="103"/>
      <c r="L83" s="118"/>
      <c r="M83" s="81"/>
      <c r="N83" s="88"/>
      <c r="O83" s="61"/>
      <c r="P83" s="62"/>
      <c r="Q83" s="43" t="str">
        <f t="shared" si="1"/>
        <v/>
      </c>
      <c r="R83" s="44" t="str">
        <f t="shared" si="2"/>
        <v/>
      </c>
      <c r="S83" s="45" t="str">
        <f t="shared" si="3"/>
        <v/>
      </c>
      <c r="T83" s="46" t="str">
        <f t="shared" si="4"/>
        <v/>
      </c>
      <c r="U83" s="47" t="str">
        <f t="shared" si="6"/>
        <v/>
      </c>
    </row>
    <row r="84" ht="18.75" customHeight="1">
      <c r="A84" s="94"/>
      <c r="B84" s="113"/>
      <c r="C84" s="49"/>
      <c r="D84" s="105"/>
      <c r="E84" s="106"/>
      <c r="F84" s="115"/>
      <c r="G84" s="108"/>
      <c r="H84" s="109"/>
      <c r="I84" s="110"/>
      <c r="J84" s="111"/>
      <c r="K84" s="112"/>
      <c r="L84" s="116"/>
      <c r="M84" s="76"/>
      <c r="N84" s="89"/>
      <c r="O84" s="61"/>
      <c r="P84" s="62"/>
      <c r="Q84" s="63" t="str">
        <f t="shared" si="1"/>
        <v/>
      </c>
      <c r="R84" s="64" t="str">
        <f t="shared" si="2"/>
        <v/>
      </c>
      <c r="S84" s="65" t="str">
        <f t="shared" si="3"/>
        <v/>
      </c>
      <c r="T84" s="66" t="str">
        <f t="shared" si="4"/>
        <v/>
      </c>
      <c r="U84" s="67" t="str">
        <f t="shared" si="6"/>
        <v/>
      </c>
    </row>
    <row r="85" ht="18.75" customHeight="1">
      <c r="A85" s="94"/>
      <c r="B85" s="95"/>
      <c r="C85" s="29"/>
      <c r="D85" s="96"/>
      <c r="E85" s="97"/>
      <c r="F85" s="117"/>
      <c r="G85" s="99"/>
      <c r="H85" s="100"/>
      <c r="I85" s="101"/>
      <c r="J85" s="102"/>
      <c r="K85" s="103"/>
      <c r="L85" s="118"/>
      <c r="M85" s="81"/>
      <c r="N85" s="88"/>
      <c r="O85" s="61"/>
      <c r="P85" s="62"/>
      <c r="Q85" s="43" t="str">
        <f t="shared" si="1"/>
        <v/>
      </c>
      <c r="R85" s="44" t="str">
        <f t="shared" si="2"/>
        <v/>
      </c>
      <c r="S85" s="45" t="str">
        <f t="shared" si="3"/>
        <v/>
      </c>
      <c r="T85" s="46" t="str">
        <f t="shared" si="4"/>
        <v/>
      </c>
      <c r="U85" s="47" t="str">
        <f t="shared" si="6"/>
        <v/>
      </c>
    </row>
    <row r="86" ht="18.75" customHeight="1">
      <c r="A86" s="94"/>
      <c r="B86" s="113"/>
      <c r="C86" s="49"/>
      <c r="D86" s="105"/>
      <c r="E86" s="106"/>
      <c r="F86" s="115"/>
      <c r="G86" s="108"/>
      <c r="H86" s="109"/>
      <c r="I86" s="110"/>
      <c r="J86" s="111"/>
      <c r="K86" s="112"/>
      <c r="L86" s="116"/>
      <c r="M86" s="76"/>
      <c r="N86" s="89"/>
      <c r="O86" s="61"/>
      <c r="P86" s="62"/>
      <c r="Q86" s="63" t="str">
        <f t="shared" si="1"/>
        <v/>
      </c>
      <c r="R86" s="64" t="str">
        <f t="shared" si="2"/>
        <v/>
      </c>
      <c r="S86" s="65" t="str">
        <f t="shared" si="3"/>
        <v/>
      </c>
      <c r="T86" s="66" t="str">
        <f t="shared" si="4"/>
        <v/>
      </c>
      <c r="U86" s="67" t="str">
        <f t="shared" si="6"/>
        <v/>
      </c>
    </row>
    <row r="87" ht="18.75" customHeight="1">
      <c r="A87" s="94"/>
      <c r="B87" s="95"/>
      <c r="C87" s="29"/>
      <c r="D87" s="96"/>
      <c r="E87" s="97"/>
      <c r="F87" s="117"/>
      <c r="G87" s="99"/>
      <c r="H87" s="100"/>
      <c r="I87" s="101"/>
      <c r="J87" s="102"/>
      <c r="K87" s="103"/>
      <c r="L87" s="118"/>
      <c r="M87" s="81"/>
      <c r="N87" s="88"/>
      <c r="O87" s="61"/>
      <c r="P87" s="62"/>
      <c r="Q87" s="43" t="str">
        <f t="shared" si="1"/>
        <v/>
      </c>
      <c r="R87" s="44" t="str">
        <f t="shared" si="2"/>
        <v/>
      </c>
      <c r="S87" s="45" t="str">
        <f t="shared" si="3"/>
        <v/>
      </c>
      <c r="T87" s="46" t="str">
        <f t="shared" si="4"/>
        <v/>
      </c>
      <c r="U87" s="47" t="str">
        <f t="shared" si="6"/>
        <v/>
      </c>
    </row>
    <row r="88" ht="18.75" customHeight="1">
      <c r="A88" s="94"/>
      <c r="B88" s="113"/>
      <c r="C88" s="49"/>
      <c r="D88" s="105"/>
      <c r="E88" s="106"/>
      <c r="F88" s="115"/>
      <c r="G88" s="108"/>
      <c r="H88" s="109"/>
      <c r="I88" s="110"/>
      <c r="J88" s="111"/>
      <c r="K88" s="112"/>
      <c r="L88" s="116"/>
      <c r="M88" s="76"/>
      <c r="N88" s="89"/>
      <c r="O88" s="61"/>
      <c r="P88" s="62"/>
      <c r="Q88" s="63" t="str">
        <f t="shared" si="1"/>
        <v/>
      </c>
      <c r="R88" s="64" t="str">
        <f t="shared" si="2"/>
        <v/>
      </c>
      <c r="S88" s="65" t="str">
        <f t="shared" si="3"/>
        <v/>
      </c>
      <c r="T88" s="66" t="str">
        <f t="shared" si="4"/>
        <v/>
      </c>
      <c r="U88" s="67" t="str">
        <f t="shared" si="6"/>
        <v/>
      </c>
    </row>
    <row r="89" ht="18.75" customHeight="1">
      <c r="A89" s="94"/>
      <c r="B89" s="95"/>
      <c r="C89" s="29"/>
      <c r="D89" s="96"/>
      <c r="E89" s="97"/>
      <c r="F89" s="117"/>
      <c r="G89" s="99"/>
      <c r="H89" s="100"/>
      <c r="I89" s="101"/>
      <c r="J89" s="102"/>
      <c r="K89" s="103"/>
      <c r="L89" s="118"/>
      <c r="M89" s="81"/>
      <c r="N89" s="88"/>
      <c r="O89" s="61"/>
      <c r="P89" s="62"/>
      <c r="Q89" s="43" t="str">
        <f t="shared" si="1"/>
        <v/>
      </c>
      <c r="R89" s="44" t="str">
        <f t="shared" si="2"/>
        <v/>
      </c>
      <c r="S89" s="45" t="str">
        <f t="shared" si="3"/>
        <v/>
      </c>
      <c r="T89" s="46" t="str">
        <f t="shared" si="4"/>
        <v/>
      </c>
      <c r="U89" s="47" t="str">
        <f t="shared" si="6"/>
        <v/>
      </c>
    </row>
    <row r="90" ht="18.75" customHeight="1">
      <c r="A90" s="94"/>
      <c r="B90" s="113"/>
      <c r="C90" s="49"/>
      <c r="D90" s="105"/>
      <c r="E90" s="106"/>
      <c r="F90" s="115"/>
      <c r="G90" s="108"/>
      <c r="H90" s="109"/>
      <c r="I90" s="110"/>
      <c r="J90" s="111"/>
      <c r="K90" s="112"/>
      <c r="L90" s="116"/>
      <c r="M90" s="76"/>
      <c r="N90" s="89"/>
      <c r="O90" s="61"/>
      <c r="P90" s="62"/>
      <c r="Q90" s="63" t="str">
        <f t="shared" si="1"/>
        <v/>
      </c>
      <c r="R90" s="64" t="str">
        <f t="shared" si="2"/>
        <v/>
      </c>
      <c r="S90" s="65" t="str">
        <f t="shared" si="3"/>
        <v/>
      </c>
      <c r="T90" s="66" t="str">
        <f t="shared" si="4"/>
        <v/>
      </c>
      <c r="U90" s="67" t="str">
        <f t="shared" si="6"/>
        <v/>
      </c>
    </row>
    <row r="91" ht="18.75" customHeight="1">
      <c r="A91" s="94"/>
      <c r="B91" s="95"/>
      <c r="C91" s="29"/>
      <c r="D91" s="96"/>
      <c r="E91" s="97"/>
      <c r="F91" s="117"/>
      <c r="G91" s="99"/>
      <c r="H91" s="100"/>
      <c r="I91" s="101"/>
      <c r="J91" s="102"/>
      <c r="K91" s="103"/>
      <c r="L91" s="118"/>
      <c r="M91" s="81"/>
      <c r="N91" s="88"/>
      <c r="O91" s="61"/>
      <c r="P91" s="62"/>
      <c r="Q91" s="43" t="str">
        <f t="shared" si="1"/>
        <v/>
      </c>
      <c r="R91" s="44" t="str">
        <f t="shared" si="2"/>
        <v/>
      </c>
      <c r="S91" s="45" t="str">
        <f t="shared" si="3"/>
        <v/>
      </c>
      <c r="T91" s="46" t="str">
        <f t="shared" si="4"/>
        <v/>
      </c>
      <c r="U91" s="47" t="str">
        <f t="shared" si="6"/>
        <v/>
      </c>
    </row>
    <row r="92" ht="18.75" customHeight="1">
      <c r="A92" s="94"/>
      <c r="B92" s="113"/>
      <c r="C92" s="49"/>
      <c r="D92" s="105"/>
      <c r="E92" s="106"/>
      <c r="F92" s="115"/>
      <c r="G92" s="108"/>
      <c r="H92" s="109"/>
      <c r="I92" s="110"/>
      <c r="J92" s="111"/>
      <c r="K92" s="112"/>
      <c r="L92" s="116"/>
      <c r="M92" s="76"/>
      <c r="N92" s="89"/>
      <c r="O92" s="61"/>
      <c r="P92" s="62"/>
      <c r="Q92" s="63" t="str">
        <f t="shared" si="1"/>
        <v/>
      </c>
      <c r="R92" s="64" t="str">
        <f t="shared" si="2"/>
        <v/>
      </c>
      <c r="S92" s="65" t="str">
        <f t="shared" si="3"/>
        <v/>
      </c>
      <c r="T92" s="66" t="str">
        <f t="shared" si="4"/>
        <v/>
      </c>
      <c r="U92" s="67" t="str">
        <f t="shared" si="6"/>
        <v/>
      </c>
    </row>
    <row r="93" ht="18.75" customHeight="1">
      <c r="A93" s="94"/>
      <c r="B93" s="95"/>
      <c r="C93" s="29"/>
      <c r="D93" s="96"/>
      <c r="E93" s="97"/>
      <c r="F93" s="117"/>
      <c r="G93" s="99"/>
      <c r="H93" s="100"/>
      <c r="I93" s="101"/>
      <c r="J93" s="102"/>
      <c r="K93" s="103"/>
      <c r="L93" s="118"/>
      <c r="M93" s="81"/>
      <c r="N93" s="88"/>
      <c r="O93" s="61"/>
      <c r="P93" s="62"/>
      <c r="Q93" s="43" t="str">
        <f t="shared" si="1"/>
        <v/>
      </c>
      <c r="R93" s="44" t="str">
        <f t="shared" si="2"/>
        <v/>
      </c>
      <c r="S93" s="45" t="str">
        <f t="shared" si="3"/>
        <v/>
      </c>
      <c r="T93" s="46" t="str">
        <f t="shared" si="4"/>
        <v/>
      </c>
      <c r="U93" s="47" t="str">
        <f t="shared" si="6"/>
        <v/>
      </c>
    </row>
    <row r="94" ht="18.75" customHeight="1">
      <c r="A94" s="94"/>
      <c r="B94" s="113"/>
      <c r="C94" s="49"/>
      <c r="D94" s="105"/>
      <c r="E94" s="106"/>
      <c r="F94" s="115"/>
      <c r="G94" s="108"/>
      <c r="H94" s="109"/>
      <c r="I94" s="110"/>
      <c r="J94" s="111"/>
      <c r="K94" s="112"/>
      <c r="L94" s="116"/>
      <c r="M94" s="76"/>
      <c r="N94" s="89"/>
      <c r="O94" s="61"/>
      <c r="P94" s="62"/>
      <c r="Q94" s="63" t="str">
        <f t="shared" si="1"/>
        <v/>
      </c>
      <c r="R94" s="64" t="str">
        <f t="shared" si="2"/>
        <v/>
      </c>
      <c r="S94" s="65" t="str">
        <f t="shared" si="3"/>
        <v/>
      </c>
      <c r="T94" s="66" t="str">
        <f t="shared" si="4"/>
        <v/>
      </c>
      <c r="U94" s="67" t="str">
        <f t="shared" si="6"/>
        <v/>
      </c>
    </row>
    <row r="95" ht="18.75" customHeight="1">
      <c r="A95" s="94"/>
      <c r="B95" s="95"/>
      <c r="C95" s="29"/>
      <c r="D95" s="96"/>
      <c r="E95" s="97"/>
      <c r="F95" s="117"/>
      <c r="G95" s="99"/>
      <c r="H95" s="100"/>
      <c r="I95" s="101"/>
      <c r="J95" s="102"/>
      <c r="K95" s="103"/>
      <c r="L95" s="118"/>
      <c r="M95" s="81"/>
      <c r="N95" s="88"/>
      <c r="O95" s="61"/>
      <c r="P95" s="62"/>
      <c r="Q95" s="43" t="str">
        <f t="shared" si="1"/>
        <v/>
      </c>
      <c r="R95" s="44" t="str">
        <f t="shared" si="2"/>
        <v/>
      </c>
      <c r="S95" s="45" t="str">
        <f t="shared" si="3"/>
        <v/>
      </c>
      <c r="T95" s="46" t="str">
        <f t="shared" si="4"/>
        <v/>
      </c>
      <c r="U95" s="47" t="str">
        <f t="shared" si="6"/>
        <v/>
      </c>
    </row>
    <row r="96" ht="18.75" customHeight="1">
      <c r="A96" s="94"/>
      <c r="B96" s="113"/>
      <c r="C96" s="49"/>
      <c r="D96" s="105"/>
      <c r="E96" s="106"/>
      <c r="F96" s="115"/>
      <c r="G96" s="108"/>
      <c r="H96" s="109"/>
      <c r="I96" s="110"/>
      <c r="J96" s="111"/>
      <c r="K96" s="112"/>
      <c r="L96" s="116"/>
      <c r="M96" s="76"/>
      <c r="N96" s="89"/>
      <c r="O96" s="61"/>
      <c r="P96" s="62"/>
      <c r="Q96" s="63" t="str">
        <f t="shared" si="1"/>
        <v/>
      </c>
      <c r="R96" s="64" t="str">
        <f t="shared" si="2"/>
        <v/>
      </c>
      <c r="S96" s="65" t="str">
        <f t="shared" si="3"/>
        <v/>
      </c>
      <c r="T96" s="66" t="str">
        <f t="shared" si="4"/>
        <v/>
      </c>
      <c r="U96" s="67" t="str">
        <f t="shared" si="6"/>
        <v/>
      </c>
    </row>
    <row r="97" ht="18.75" customHeight="1">
      <c r="A97" s="94"/>
      <c r="B97" s="95"/>
      <c r="C97" s="29"/>
      <c r="D97" s="96"/>
      <c r="E97" s="97"/>
      <c r="F97" s="117"/>
      <c r="G97" s="99"/>
      <c r="H97" s="100"/>
      <c r="I97" s="101"/>
      <c r="J97" s="102"/>
      <c r="K97" s="103"/>
      <c r="L97" s="118"/>
      <c r="M97" s="81"/>
      <c r="N97" s="88"/>
      <c r="O97" s="61"/>
      <c r="P97" s="62"/>
      <c r="Q97" s="43" t="str">
        <f t="shared" si="1"/>
        <v/>
      </c>
      <c r="R97" s="44" t="str">
        <f t="shared" si="2"/>
        <v/>
      </c>
      <c r="S97" s="45" t="str">
        <f t="shared" si="3"/>
        <v/>
      </c>
      <c r="T97" s="46" t="str">
        <f t="shared" si="4"/>
        <v/>
      </c>
      <c r="U97" s="47" t="str">
        <f t="shared" si="6"/>
        <v/>
      </c>
    </row>
    <row r="98" ht="18.75" customHeight="1">
      <c r="A98" s="94"/>
      <c r="B98" s="113"/>
      <c r="C98" s="49"/>
      <c r="D98" s="105"/>
      <c r="E98" s="106"/>
      <c r="F98" s="115"/>
      <c r="G98" s="108"/>
      <c r="H98" s="109"/>
      <c r="I98" s="110"/>
      <c r="J98" s="111"/>
      <c r="K98" s="112"/>
      <c r="L98" s="116"/>
      <c r="M98" s="76"/>
      <c r="N98" s="89"/>
      <c r="O98" s="61"/>
      <c r="P98" s="62"/>
      <c r="Q98" s="63" t="str">
        <f t="shared" si="1"/>
        <v/>
      </c>
      <c r="R98" s="64" t="str">
        <f t="shared" si="2"/>
        <v/>
      </c>
      <c r="S98" s="65" t="str">
        <f t="shared" si="3"/>
        <v/>
      </c>
      <c r="T98" s="66" t="str">
        <f t="shared" si="4"/>
        <v/>
      </c>
      <c r="U98" s="67" t="str">
        <f t="shared" si="6"/>
        <v/>
      </c>
    </row>
    <row r="99" ht="18.75" customHeight="1">
      <c r="A99" s="94"/>
      <c r="B99" s="95"/>
      <c r="C99" s="29"/>
      <c r="D99" s="96"/>
      <c r="E99" s="97"/>
      <c r="F99" s="117"/>
      <c r="G99" s="99"/>
      <c r="H99" s="100"/>
      <c r="I99" s="101"/>
      <c r="J99" s="102"/>
      <c r="K99" s="103"/>
      <c r="L99" s="118"/>
      <c r="M99" s="81"/>
      <c r="N99" s="88"/>
      <c r="O99" s="61"/>
      <c r="P99" s="62"/>
      <c r="Q99" s="43" t="str">
        <f t="shared" si="1"/>
        <v/>
      </c>
      <c r="R99" s="44" t="str">
        <f t="shared" si="2"/>
        <v/>
      </c>
      <c r="S99" s="45" t="str">
        <f t="shared" si="3"/>
        <v/>
      </c>
      <c r="T99" s="46" t="str">
        <f t="shared" si="4"/>
        <v/>
      </c>
      <c r="U99" s="47" t="str">
        <f t="shared" si="6"/>
        <v/>
      </c>
    </row>
    <row r="100" ht="18.75" customHeight="1">
      <c r="A100" s="94"/>
      <c r="B100" s="113"/>
      <c r="C100" s="49"/>
      <c r="D100" s="105"/>
      <c r="E100" s="106"/>
      <c r="F100" s="115"/>
      <c r="G100" s="108"/>
      <c r="H100" s="109"/>
      <c r="I100" s="110"/>
      <c r="J100" s="111"/>
      <c r="K100" s="112"/>
      <c r="L100" s="116"/>
      <c r="M100" s="76"/>
      <c r="N100" s="89"/>
      <c r="O100" s="61"/>
      <c r="P100" s="62"/>
      <c r="Q100" s="63" t="str">
        <f t="shared" si="1"/>
        <v/>
      </c>
      <c r="R100" s="64" t="str">
        <f t="shared" si="2"/>
        <v/>
      </c>
      <c r="S100" s="65" t="str">
        <f t="shared" si="3"/>
        <v/>
      </c>
      <c r="T100" s="66" t="str">
        <f t="shared" si="4"/>
        <v/>
      </c>
      <c r="U100" s="67" t="str">
        <f t="shared" si="6"/>
        <v/>
      </c>
    </row>
    <row r="101" ht="18.75" customHeight="1">
      <c r="A101" s="94"/>
      <c r="B101" s="95"/>
      <c r="C101" s="29"/>
      <c r="D101" s="96"/>
      <c r="E101" s="97"/>
      <c r="F101" s="117"/>
      <c r="G101" s="99"/>
      <c r="H101" s="100"/>
      <c r="I101" s="101"/>
      <c r="J101" s="102"/>
      <c r="K101" s="103"/>
      <c r="L101" s="118"/>
      <c r="M101" s="81"/>
      <c r="N101" s="88"/>
      <c r="O101" s="61"/>
      <c r="P101" s="62"/>
      <c r="Q101" s="43" t="str">
        <f t="shared" si="1"/>
        <v/>
      </c>
      <c r="R101" s="44" t="str">
        <f t="shared" si="2"/>
        <v/>
      </c>
      <c r="S101" s="45" t="str">
        <f t="shared" si="3"/>
        <v/>
      </c>
      <c r="T101" s="46" t="str">
        <f t="shared" si="4"/>
        <v/>
      </c>
      <c r="U101" s="47" t="str">
        <f t="shared" si="6"/>
        <v/>
      </c>
    </row>
    <row r="102" ht="18.75" customHeight="1">
      <c r="A102" s="94"/>
      <c r="B102" s="113"/>
      <c r="C102" s="49"/>
      <c r="D102" s="105"/>
      <c r="E102" s="106"/>
      <c r="F102" s="115"/>
      <c r="G102" s="108"/>
      <c r="H102" s="109"/>
      <c r="I102" s="110"/>
      <c r="J102" s="111"/>
      <c r="K102" s="112"/>
      <c r="L102" s="116"/>
      <c r="M102" s="76"/>
      <c r="N102" s="89"/>
      <c r="O102" s="61"/>
      <c r="P102" s="62"/>
      <c r="Q102" s="63" t="str">
        <f t="shared" si="1"/>
        <v/>
      </c>
      <c r="R102" s="64" t="str">
        <f t="shared" si="2"/>
        <v/>
      </c>
      <c r="S102" s="65" t="str">
        <f t="shared" si="3"/>
        <v/>
      </c>
      <c r="T102" s="66" t="str">
        <f t="shared" si="4"/>
        <v/>
      </c>
      <c r="U102" s="67" t="str">
        <f t="shared" si="6"/>
        <v/>
      </c>
    </row>
    <row r="103" ht="18.75" customHeight="1">
      <c r="A103" s="94"/>
      <c r="B103" s="95"/>
      <c r="C103" s="29"/>
      <c r="D103" s="96"/>
      <c r="E103" s="97"/>
      <c r="F103" s="117"/>
      <c r="G103" s="99"/>
      <c r="H103" s="100"/>
      <c r="I103" s="101"/>
      <c r="J103" s="102"/>
      <c r="K103" s="103"/>
      <c r="L103" s="118"/>
      <c r="M103" s="81"/>
      <c r="N103" s="88"/>
      <c r="O103" s="61"/>
      <c r="P103" s="62"/>
      <c r="Q103" s="43" t="str">
        <f t="shared" si="1"/>
        <v/>
      </c>
      <c r="R103" s="44" t="str">
        <f t="shared" si="2"/>
        <v/>
      </c>
      <c r="S103" s="45" t="str">
        <f t="shared" si="3"/>
        <v/>
      </c>
      <c r="T103" s="46" t="str">
        <f t="shared" si="4"/>
        <v/>
      </c>
      <c r="U103" s="47" t="str">
        <f t="shared" si="6"/>
        <v/>
      </c>
    </row>
    <row r="104" ht="18.75" customHeight="1">
      <c r="A104" s="94"/>
      <c r="B104" s="113"/>
      <c r="C104" s="49"/>
      <c r="D104" s="105"/>
      <c r="E104" s="106"/>
      <c r="F104" s="115"/>
      <c r="G104" s="108"/>
      <c r="H104" s="109"/>
      <c r="I104" s="110"/>
      <c r="J104" s="111"/>
      <c r="K104" s="112"/>
      <c r="L104" s="116"/>
      <c r="M104" s="76"/>
      <c r="N104" s="89"/>
      <c r="O104" s="61"/>
      <c r="P104" s="62"/>
      <c r="Q104" s="63" t="str">
        <f t="shared" si="1"/>
        <v/>
      </c>
      <c r="R104" s="64" t="str">
        <f t="shared" si="2"/>
        <v/>
      </c>
      <c r="S104" s="65" t="str">
        <f t="shared" si="3"/>
        <v/>
      </c>
      <c r="T104" s="66" t="str">
        <f t="shared" si="4"/>
        <v/>
      </c>
      <c r="U104" s="67" t="str">
        <f t="shared" si="6"/>
        <v/>
      </c>
    </row>
    <row r="105" ht="18.75" customHeight="1">
      <c r="A105" s="94"/>
      <c r="B105" s="95"/>
      <c r="C105" s="29"/>
      <c r="D105" s="96"/>
      <c r="E105" s="97"/>
      <c r="F105" s="117"/>
      <c r="G105" s="99"/>
      <c r="H105" s="100"/>
      <c r="I105" s="101"/>
      <c r="J105" s="102"/>
      <c r="K105" s="103"/>
      <c r="L105" s="118"/>
      <c r="M105" s="81"/>
      <c r="N105" s="88"/>
      <c r="O105" s="61"/>
      <c r="P105" s="62"/>
      <c r="Q105" s="43" t="str">
        <f t="shared" si="1"/>
        <v/>
      </c>
      <c r="R105" s="44" t="str">
        <f t="shared" si="2"/>
        <v/>
      </c>
      <c r="S105" s="45" t="str">
        <f t="shared" si="3"/>
        <v/>
      </c>
      <c r="T105" s="46" t="str">
        <f t="shared" si="4"/>
        <v/>
      </c>
      <c r="U105" s="47" t="str">
        <f t="shared" si="6"/>
        <v/>
      </c>
    </row>
    <row r="106" ht="18.75" customHeight="1">
      <c r="A106" s="94"/>
      <c r="B106" s="113"/>
      <c r="C106" s="49"/>
      <c r="D106" s="105"/>
      <c r="E106" s="106"/>
      <c r="F106" s="115"/>
      <c r="G106" s="108"/>
      <c r="H106" s="109"/>
      <c r="I106" s="110"/>
      <c r="J106" s="111"/>
      <c r="K106" s="112"/>
      <c r="L106" s="116"/>
      <c r="M106" s="76"/>
      <c r="N106" s="89"/>
      <c r="O106" s="61"/>
      <c r="P106" s="62"/>
      <c r="Q106" s="63" t="str">
        <f t="shared" si="1"/>
        <v/>
      </c>
      <c r="R106" s="64" t="str">
        <f t="shared" si="2"/>
        <v/>
      </c>
      <c r="S106" s="65" t="str">
        <f t="shared" si="3"/>
        <v/>
      </c>
      <c r="T106" s="66" t="str">
        <f t="shared" si="4"/>
        <v/>
      </c>
      <c r="U106" s="67" t="str">
        <f t="shared" si="6"/>
        <v/>
      </c>
    </row>
    <row r="107" ht="18.75" customHeight="1">
      <c r="A107" s="94"/>
      <c r="B107" s="95"/>
      <c r="C107" s="29"/>
      <c r="D107" s="96"/>
      <c r="E107" s="97"/>
      <c r="F107" s="117"/>
      <c r="G107" s="99"/>
      <c r="H107" s="100"/>
      <c r="I107" s="101"/>
      <c r="J107" s="102"/>
      <c r="K107" s="103"/>
      <c r="L107" s="118"/>
      <c r="M107" s="81"/>
      <c r="N107" s="88"/>
      <c r="O107" s="61"/>
      <c r="P107" s="62"/>
      <c r="Q107" s="43" t="str">
        <f t="shared" si="1"/>
        <v/>
      </c>
      <c r="R107" s="44" t="str">
        <f t="shared" si="2"/>
        <v/>
      </c>
      <c r="S107" s="45" t="str">
        <f t="shared" si="3"/>
        <v/>
      </c>
      <c r="T107" s="46" t="str">
        <f t="shared" si="4"/>
        <v/>
      </c>
      <c r="U107" s="47" t="str">
        <f t="shared" si="6"/>
        <v/>
      </c>
    </row>
    <row r="108" ht="18.75" customHeight="1">
      <c r="A108" s="94"/>
      <c r="B108" s="113"/>
      <c r="C108" s="49"/>
      <c r="D108" s="105"/>
      <c r="E108" s="106"/>
      <c r="F108" s="115"/>
      <c r="G108" s="108"/>
      <c r="H108" s="109"/>
      <c r="I108" s="110"/>
      <c r="J108" s="111"/>
      <c r="K108" s="112"/>
      <c r="L108" s="116"/>
      <c r="M108" s="76"/>
      <c r="N108" s="89"/>
      <c r="O108" s="61"/>
      <c r="P108" s="62"/>
      <c r="Q108" s="63" t="str">
        <f t="shared" si="1"/>
        <v/>
      </c>
      <c r="R108" s="64" t="str">
        <f t="shared" si="2"/>
        <v/>
      </c>
      <c r="S108" s="65" t="str">
        <f t="shared" si="3"/>
        <v/>
      </c>
      <c r="T108" s="66" t="str">
        <f t="shared" si="4"/>
        <v/>
      </c>
      <c r="U108" s="67" t="str">
        <f t="shared" si="6"/>
        <v/>
      </c>
    </row>
    <row r="109" ht="18.75" customHeight="1">
      <c r="A109" s="94"/>
      <c r="B109" s="95"/>
      <c r="C109" s="29"/>
      <c r="D109" s="96"/>
      <c r="E109" s="97"/>
      <c r="F109" s="117"/>
      <c r="G109" s="99"/>
      <c r="H109" s="100"/>
      <c r="I109" s="101"/>
      <c r="J109" s="102"/>
      <c r="K109" s="103"/>
      <c r="L109" s="118"/>
      <c r="M109" s="81"/>
      <c r="N109" s="88"/>
      <c r="O109" s="61"/>
      <c r="P109" s="62"/>
      <c r="Q109" s="43" t="str">
        <f t="shared" si="1"/>
        <v/>
      </c>
      <c r="R109" s="44" t="str">
        <f t="shared" si="2"/>
        <v/>
      </c>
      <c r="S109" s="45" t="str">
        <f t="shared" si="3"/>
        <v/>
      </c>
      <c r="T109" s="46" t="str">
        <f t="shared" si="4"/>
        <v/>
      </c>
      <c r="U109" s="47" t="str">
        <f t="shared" si="6"/>
        <v/>
      </c>
    </row>
    <row r="110" ht="18.75" customHeight="1">
      <c r="A110" s="94"/>
      <c r="B110" s="113"/>
      <c r="C110" s="49"/>
      <c r="D110" s="105"/>
      <c r="E110" s="106"/>
      <c r="F110" s="115"/>
      <c r="G110" s="108"/>
      <c r="H110" s="109"/>
      <c r="I110" s="110"/>
      <c r="J110" s="111"/>
      <c r="K110" s="112"/>
      <c r="L110" s="116"/>
      <c r="M110" s="76"/>
      <c r="N110" s="89"/>
      <c r="O110" s="61"/>
      <c r="P110" s="62"/>
      <c r="Q110" s="63" t="str">
        <f t="shared" si="1"/>
        <v/>
      </c>
      <c r="R110" s="64" t="str">
        <f t="shared" si="2"/>
        <v/>
      </c>
      <c r="S110" s="65" t="str">
        <f t="shared" si="3"/>
        <v/>
      </c>
      <c r="T110" s="66" t="str">
        <f t="shared" si="4"/>
        <v/>
      </c>
      <c r="U110" s="67" t="str">
        <f t="shared" si="6"/>
        <v/>
      </c>
    </row>
    <row r="111" ht="18.75" customHeight="1">
      <c r="A111" s="94"/>
      <c r="B111" s="95"/>
      <c r="C111" s="29"/>
      <c r="D111" s="96"/>
      <c r="E111" s="97"/>
      <c r="F111" s="117"/>
      <c r="G111" s="99"/>
      <c r="H111" s="100"/>
      <c r="I111" s="101"/>
      <c r="J111" s="102"/>
      <c r="K111" s="103"/>
      <c r="L111" s="118"/>
      <c r="M111" s="81"/>
      <c r="N111" s="88"/>
      <c r="O111" s="61"/>
      <c r="P111" s="62"/>
      <c r="Q111" s="43" t="str">
        <f t="shared" si="1"/>
        <v/>
      </c>
      <c r="R111" s="44" t="str">
        <f t="shared" si="2"/>
        <v/>
      </c>
      <c r="S111" s="45" t="str">
        <f t="shared" si="3"/>
        <v/>
      </c>
      <c r="T111" s="46" t="str">
        <f t="shared" si="4"/>
        <v/>
      </c>
      <c r="U111" s="47" t="str">
        <f t="shared" si="6"/>
        <v/>
      </c>
    </row>
    <row r="112" ht="18.75" customHeight="1">
      <c r="A112" s="94"/>
      <c r="B112" s="113"/>
      <c r="C112" s="49"/>
      <c r="D112" s="105"/>
      <c r="E112" s="106"/>
      <c r="F112" s="115"/>
      <c r="G112" s="108"/>
      <c r="H112" s="109"/>
      <c r="I112" s="110"/>
      <c r="J112" s="111"/>
      <c r="K112" s="112"/>
      <c r="L112" s="116"/>
      <c r="M112" s="76"/>
      <c r="N112" s="89"/>
      <c r="O112" s="61"/>
      <c r="P112" s="62"/>
      <c r="Q112" s="63" t="str">
        <f t="shared" si="1"/>
        <v/>
      </c>
      <c r="R112" s="64" t="str">
        <f t="shared" si="2"/>
        <v/>
      </c>
      <c r="S112" s="65" t="str">
        <f t="shared" si="3"/>
        <v/>
      </c>
      <c r="T112" s="66" t="str">
        <f t="shared" si="4"/>
        <v/>
      </c>
      <c r="U112" s="67" t="str">
        <f t="shared" si="6"/>
        <v/>
      </c>
    </row>
    <row r="113" ht="18.75" customHeight="1">
      <c r="A113" s="94"/>
      <c r="B113" s="95"/>
      <c r="C113" s="29"/>
      <c r="D113" s="96"/>
      <c r="E113" s="97"/>
      <c r="F113" s="117"/>
      <c r="G113" s="99"/>
      <c r="H113" s="100"/>
      <c r="I113" s="101"/>
      <c r="J113" s="102"/>
      <c r="K113" s="103"/>
      <c r="L113" s="118"/>
      <c r="M113" s="81"/>
      <c r="N113" s="88"/>
      <c r="O113" s="61"/>
      <c r="P113" s="62"/>
      <c r="Q113" s="43" t="str">
        <f t="shared" si="1"/>
        <v/>
      </c>
      <c r="R113" s="44" t="str">
        <f t="shared" si="2"/>
        <v/>
      </c>
      <c r="S113" s="45" t="str">
        <f t="shared" si="3"/>
        <v/>
      </c>
      <c r="T113" s="46" t="str">
        <f t="shared" si="4"/>
        <v/>
      </c>
      <c r="U113" s="47" t="str">
        <f t="shared" si="6"/>
        <v/>
      </c>
    </row>
    <row r="114" ht="18.75" customHeight="1">
      <c r="A114" s="94"/>
      <c r="B114" s="113"/>
      <c r="C114" s="49"/>
      <c r="D114" s="105"/>
      <c r="E114" s="106"/>
      <c r="F114" s="115"/>
      <c r="G114" s="108"/>
      <c r="H114" s="109"/>
      <c r="I114" s="110"/>
      <c r="J114" s="111"/>
      <c r="K114" s="112"/>
      <c r="L114" s="116"/>
      <c r="M114" s="76"/>
      <c r="N114" s="89"/>
      <c r="O114" s="61"/>
      <c r="P114" s="62"/>
      <c r="Q114" s="63" t="str">
        <f t="shared" si="1"/>
        <v/>
      </c>
      <c r="R114" s="64" t="str">
        <f t="shared" si="2"/>
        <v/>
      </c>
      <c r="S114" s="65" t="str">
        <f t="shared" si="3"/>
        <v/>
      </c>
      <c r="T114" s="66" t="str">
        <f t="shared" si="4"/>
        <v/>
      </c>
      <c r="U114" s="67" t="str">
        <f t="shared" si="6"/>
        <v/>
      </c>
    </row>
    <row r="115" ht="18.75" customHeight="1">
      <c r="A115" s="94"/>
      <c r="B115" s="95"/>
      <c r="C115" s="29"/>
      <c r="D115" s="96"/>
      <c r="E115" s="97"/>
      <c r="F115" s="117"/>
      <c r="G115" s="99"/>
      <c r="H115" s="100"/>
      <c r="I115" s="101"/>
      <c r="J115" s="102"/>
      <c r="K115" s="103"/>
      <c r="L115" s="118"/>
      <c r="M115" s="81"/>
      <c r="N115" s="88"/>
      <c r="O115" s="61"/>
      <c r="P115" s="62"/>
      <c r="Q115" s="43" t="str">
        <f t="shared" si="1"/>
        <v/>
      </c>
      <c r="R115" s="44" t="str">
        <f t="shared" si="2"/>
        <v/>
      </c>
      <c r="S115" s="45" t="str">
        <f t="shared" si="3"/>
        <v/>
      </c>
      <c r="T115" s="46" t="str">
        <f t="shared" si="4"/>
        <v/>
      </c>
      <c r="U115" s="47" t="str">
        <f t="shared" si="6"/>
        <v/>
      </c>
    </row>
    <row r="116" ht="18.75" customHeight="1">
      <c r="A116" s="94"/>
      <c r="B116" s="113"/>
      <c r="C116" s="49"/>
      <c r="D116" s="105"/>
      <c r="E116" s="106"/>
      <c r="F116" s="115"/>
      <c r="G116" s="108"/>
      <c r="H116" s="109"/>
      <c r="I116" s="110"/>
      <c r="J116" s="111"/>
      <c r="K116" s="112"/>
      <c r="L116" s="116"/>
      <c r="M116" s="76"/>
      <c r="N116" s="89"/>
      <c r="O116" s="61"/>
      <c r="P116" s="62"/>
      <c r="Q116" s="63" t="str">
        <f t="shared" si="1"/>
        <v/>
      </c>
      <c r="R116" s="64" t="str">
        <f t="shared" si="2"/>
        <v/>
      </c>
      <c r="S116" s="65" t="str">
        <f t="shared" si="3"/>
        <v/>
      </c>
      <c r="T116" s="66" t="str">
        <f t="shared" si="4"/>
        <v/>
      </c>
      <c r="U116" s="67" t="str">
        <f t="shared" si="6"/>
        <v/>
      </c>
    </row>
    <row r="117" ht="18.75" customHeight="1">
      <c r="A117" s="94"/>
      <c r="B117" s="95"/>
      <c r="C117" s="29"/>
      <c r="D117" s="96"/>
      <c r="E117" s="97"/>
      <c r="F117" s="117"/>
      <c r="G117" s="99"/>
      <c r="H117" s="100"/>
      <c r="I117" s="101"/>
      <c r="J117" s="102"/>
      <c r="K117" s="103"/>
      <c r="L117" s="118"/>
      <c r="M117" s="81"/>
      <c r="N117" s="88"/>
      <c r="O117" s="61"/>
      <c r="P117" s="62"/>
      <c r="Q117" s="43" t="str">
        <f t="shared" si="1"/>
        <v/>
      </c>
      <c r="R117" s="44" t="str">
        <f t="shared" si="2"/>
        <v/>
      </c>
      <c r="S117" s="45" t="str">
        <f t="shared" si="3"/>
        <v/>
      </c>
      <c r="T117" s="46" t="str">
        <f t="shared" si="4"/>
        <v/>
      </c>
      <c r="U117" s="47" t="str">
        <f t="shared" si="6"/>
        <v/>
      </c>
    </row>
    <row r="118" ht="18.75" customHeight="1">
      <c r="A118" s="94"/>
      <c r="B118" s="113"/>
      <c r="C118" s="49"/>
      <c r="D118" s="105"/>
      <c r="E118" s="106"/>
      <c r="F118" s="115"/>
      <c r="G118" s="108"/>
      <c r="H118" s="109"/>
      <c r="I118" s="110"/>
      <c r="J118" s="111"/>
      <c r="K118" s="112"/>
      <c r="L118" s="116"/>
      <c r="M118" s="76"/>
      <c r="N118" s="89"/>
      <c r="O118" s="61"/>
      <c r="P118" s="62"/>
      <c r="Q118" s="63" t="str">
        <f t="shared" si="1"/>
        <v/>
      </c>
      <c r="R118" s="64" t="str">
        <f t="shared" si="2"/>
        <v/>
      </c>
      <c r="S118" s="65" t="str">
        <f t="shared" si="3"/>
        <v/>
      </c>
      <c r="T118" s="66" t="str">
        <f t="shared" si="4"/>
        <v/>
      </c>
      <c r="U118" s="67" t="str">
        <f t="shared" si="6"/>
        <v/>
      </c>
    </row>
    <row r="119" ht="18.75" customHeight="1">
      <c r="A119" s="94"/>
      <c r="B119" s="95"/>
      <c r="C119" s="29"/>
      <c r="D119" s="96"/>
      <c r="E119" s="97"/>
      <c r="F119" s="117"/>
      <c r="G119" s="99"/>
      <c r="H119" s="100"/>
      <c r="I119" s="101"/>
      <c r="J119" s="102"/>
      <c r="K119" s="103"/>
      <c r="L119" s="118"/>
      <c r="M119" s="81"/>
      <c r="N119" s="88"/>
      <c r="O119" s="61"/>
      <c r="P119" s="62"/>
      <c r="Q119" s="43" t="str">
        <f t="shared" si="1"/>
        <v/>
      </c>
      <c r="R119" s="44" t="str">
        <f t="shared" si="2"/>
        <v/>
      </c>
      <c r="S119" s="45" t="str">
        <f t="shared" si="3"/>
        <v/>
      </c>
      <c r="T119" s="46" t="str">
        <f t="shared" si="4"/>
        <v/>
      </c>
      <c r="U119" s="47" t="str">
        <f t="shared" si="6"/>
        <v/>
      </c>
    </row>
    <row r="120" ht="18.75" customHeight="1">
      <c r="A120" s="94"/>
      <c r="B120" s="113"/>
      <c r="C120" s="49"/>
      <c r="D120" s="105"/>
      <c r="E120" s="106"/>
      <c r="F120" s="115"/>
      <c r="G120" s="108"/>
      <c r="H120" s="109"/>
      <c r="I120" s="110"/>
      <c r="J120" s="111"/>
      <c r="K120" s="112"/>
      <c r="L120" s="116"/>
      <c r="M120" s="76"/>
      <c r="N120" s="89"/>
      <c r="O120" s="61"/>
      <c r="P120" s="62"/>
      <c r="Q120" s="63" t="str">
        <f t="shared" si="1"/>
        <v/>
      </c>
      <c r="R120" s="64" t="str">
        <f t="shared" si="2"/>
        <v/>
      </c>
      <c r="S120" s="65" t="str">
        <f t="shared" si="3"/>
        <v/>
      </c>
      <c r="T120" s="66" t="str">
        <f t="shared" si="4"/>
        <v/>
      </c>
      <c r="U120" s="67" t="str">
        <f t="shared" si="6"/>
        <v/>
      </c>
    </row>
    <row r="121" ht="18.75" customHeight="1">
      <c r="A121" s="94"/>
      <c r="B121" s="95"/>
      <c r="C121" s="29"/>
      <c r="D121" s="96"/>
      <c r="E121" s="97"/>
      <c r="F121" s="117"/>
      <c r="G121" s="99"/>
      <c r="H121" s="100"/>
      <c r="I121" s="101"/>
      <c r="J121" s="102"/>
      <c r="K121" s="103"/>
      <c r="L121" s="118"/>
      <c r="M121" s="81"/>
      <c r="N121" s="88"/>
      <c r="O121" s="61"/>
      <c r="P121" s="62"/>
      <c r="Q121" s="43" t="str">
        <f t="shared" si="1"/>
        <v/>
      </c>
      <c r="R121" s="44" t="str">
        <f t="shared" si="2"/>
        <v/>
      </c>
      <c r="S121" s="45" t="str">
        <f t="shared" si="3"/>
        <v/>
      </c>
      <c r="T121" s="46" t="str">
        <f t="shared" si="4"/>
        <v/>
      </c>
      <c r="U121" s="47" t="str">
        <f t="shared" si="6"/>
        <v/>
      </c>
    </row>
    <row r="122" ht="18.75" customHeight="1">
      <c r="A122" s="94"/>
      <c r="B122" s="113"/>
      <c r="C122" s="49"/>
      <c r="D122" s="105"/>
      <c r="E122" s="106"/>
      <c r="F122" s="115"/>
      <c r="G122" s="108"/>
      <c r="H122" s="109"/>
      <c r="I122" s="110"/>
      <c r="J122" s="111"/>
      <c r="K122" s="112"/>
      <c r="L122" s="116"/>
      <c r="M122" s="76"/>
      <c r="N122" s="89"/>
      <c r="O122" s="61"/>
      <c r="P122" s="62"/>
      <c r="Q122" s="63" t="str">
        <f t="shared" si="1"/>
        <v/>
      </c>
      <c r="R122" s="64" t="str">
        <f t="shared" si="2"/>
        <v/>
      </c>
      <c r="S122" s="65" t="str">
        <f t="shared" si="3"/>
        <v/>
      </c>
      <c r="T122" s="66" t="str">
        <f t="shared" si="4"/>
        <v/>
      </c>
      <c r="U122" s="67" t="str">
        <f t="shared" si="6"/>
        <v/>
      </c>
    </row>
    <row r="123" ht="18.75" customHeight="1">
      <c r="A123" s="94"/>
      <c r="B123" s="95"/>
      <c r="C123" s="29"/>
      <c r="D123" s="96"/>
      <c r="E123" s="97"/>
      <c r="F123" s="117"/>
      <c r="G123" s="99"/>
      <c r="H123" s="100"/>
      <c r="I123" s="101"/>
      <c r="J123" s="102"/>
      <c r="K123" s="103"/>
      <c r="L123" s="118"/>
      <c r="M123" s="81"/>
      <c r="N123" s="88"/>
      <c r="O123" s="61"/>
      <c r="P123" s="62"/>
      <c r="Q123" s="43" t="str">
        <f t="shared" si="1"/>
        <v/>
      </c>
      <c r="R123" s="44" t="str">
        <f t="shared" si="2"/>
        <v/>
      </c>
      <c r="S123" s="45" t="str">
        <f t="shared" si="3"/>
        <v/>
      </c>
      <c r="T123" s="46" t="str">
        <f t="shared" si="4"/>
        <v/>
      </c>
      <c r="U123" s="47" t="str">
        <f t="shared" si="6"/>
        <v/>
      </c>
    </row>
    <row r="124" ht="18.75" customHeight="1">
      <c r="A124" s="94"/>
      <c r="B124" s="113"/>
      <c r="C124" s="49"/>
      <c r="D124" s="105"/>
      <c r="E124" s="106"/>
      <c r="F124" s="115"/>
      <c r="G124" s="108"/>
      <c r="H124" s="109"/>
      <c r="I124" s="110"/>
      <c r="J124" s="111"/>
      <c r="K124" s="112"/>
      <c r="L124" s="116"/>
      <c r="M124" s="76"/>
      <c r="N124" s="89"/>
      <c r="O124" s="61"/>
      <c r="P124" s="62"/>
      <c r="Q124" s="63" t="str">
        <f t="shared" si="1"/>
        <v/>
      </c>
      <c r="R124" s="64" t="str">
        <f t="shared" si="2"/>
        <v/>
      </c>
      <c r="S124" s="65" t="str">
        <f t="shared" si="3"/>
        <v/>
      </c>
      <c r="T124" s="66" t="str">
        <f t="shared" si="4"/>
        <v/>
      </c>
      <c r="U124" s="67" t="str">
        <f t="shared" si="6"/>
        <v/>
      </c>
    </row>
    <row r="125" ht="18.75" customHeight="1">
      <c r="A125" s="94"/>
      <c r="B125" s="95"/>
      <c r="C125" s="29"/>
      <c r="D125" s="96"/>
      <c r="E125" s="97"/>
      <c r="F125" s="117"/>
      <c r="G125" s="99"/>
      <c r="H125" s="100"/>
      <c r="I125" s="101"/>
      <c r="J125" s="102"/>
      <c r="K125" s="103"/>
      <c r="L125" s="118"/>
      <c r="M125" s="81"/>
      <c r="N125" s="88"/>
      <c r="O125" s="61"/>
      <c r="P125" s="62"/>
      <c r="Q125" s="43" t="str">
        <f t="shared" si="1"/>
        <v/>
      </c>
      <c r="R125" s="44" t="str">
        <f t="shared" si="2"/>
        <v/>
      </c>
      <c r="S125" s="45" t="str">
        <f t="shared" si="3"/>
        <v/>
      </c>
      <c r="T125" s="46" t="str">
        <f t="shared" si="4"/>
        <v/>
      </c>
      <c r="U125" s="47" t="str">
        <f t="shared" si="6"/>
        <v/>
      </c>
    </row>
    <row r="126" ht="18.75" customHeight="1">
      <c r="A126" s="94"/>
      <c r="B126" s="113"/>
      <c r="C126" s="49"/>
      <c r="D126" s="105"/>
      <c r="E126" s="106"/>
      <c r="F126" s="115"/>
      <c r="G126" s="108"/>
      <c r="H126" s="109"/>
      <c r="I126" s="110"/>
      <c r="J126" s="111"/>
      <c r="K126" s="112"/>
      <c r="L126" s="116"/>
      <c r="M126" s="76"/>
      <c r="N126" s="89"/>
      <c r="O126" s="61"/>
      <c r="P126" s="62"/>
      <c r="Q126" s="63" t="str">
        <f t="shared" si="1"/>
        <v/>
      </c>
      <c r="R126" s="64" t="str">
        <f t="shared" si="2"/>
        <v/>
      </c>
      <c r="S126" s="65" t="str">
        <f t="shared" si="3"/>
        <v/>
      </c>
      <c r="T126" s="66" t="str">
        <f t="shared" si="4"/>
        <v/>
      </c>
      <c r="U126" s="67" t="str">
        <f t="shared" si="6"/>
        <v/>
      </c>
    </row>
    <row r="127" ht="18.75" customHeight="1">
      <c r="A127" s="94"/>
      <c r="B127" s="95"/>
      <c r="C127" s="29"/>
      <c r="D127" s="96"/>
      <c r="E127" s="97"/>
      <c r="F127" s="117"/>
      <c r="G127" s="99"/>
      <c r="H127" s="100"/>
      <c r="I127" s="101"/>
      <c r="J127" s="102"/>
      <c r="K127" s="103"/>
      <c r="L127" s="118"/>
      <c r="M127" s="81"/>
      <c r="N127" s="88"/>
      <c r="O127" s="61"/>
      <c r="P127" s="62"/>
      <c r="Q127" s="43" t="str">
        <f t="shared" si="1"/>
        <v/>
      </c>
      <c r="R127" s="44" t="str">
        <f t="shared" si="2"/>
        <v/>
      </c>
      <c r="S127" s="45" t="str">
        <f t="shared" si="3"/>
        <v/>
      </c>
      <c r="T127" s="46" t="str">
        <f t="shared" si="4"/>
        <v/>
      </c>
      <c r="U127" s="47" t="str">
        <f t="shared" si="6"/>
        <v/>
      </c>
    </row>
    <row r="128" ht="18.75" customHeight="1">
      <c r="A128" s="94"/>
      <c r="B128" s="113"/>
      <c r="C128" s="49"/>
      <c r="D128" s="105"/>
      <c r="E128" s="106"/>
      <c r="F128" s="115"/>
      <c r="G128" s="108"/>
      <c r="H128" s="109"/>
      <c r="I128" s="110"/>
      <c r="J128" s="111"/>
      <c r="K128" s="112"/>
      <c r="L128" s="116"/>
      <c r="M128" s="76"/>
      <c r="N128" s="89"/>
      <c r="O128" s="61"/>
      <c r="P128" s="62"/>
      <c r="Q128" s="63" t="str">
        <f t="shared" si="1"/>
        <v/>
      </c>
      <c r="R128" s="64" t="str">
        <f t="shared" si="2"/>
        <v/>
      </c>
      <c r="S128" s="65" t="str">
        <f t="shared" si="3"/>
        <v/>
      </c>
      <c r="T128" s="66" t="str">
        <f t="shared" si="4"/>
        <v/>
      </c>
      <c r="U128" s="67" t="str">
        <f t="shared" si="6"/>
        <v/>
      </c>
    </row>
    <row r="129" ht="18.75" customHeight="1">
      <c r="A129" s="94"/>
      <c r="B129" s="95"/>
      <c r="C129" s="29"/>
      <c r="D129" s="96"/>
      <c r="E129" s="97"/>
      <c r="F129" s="117"/>
      <c r="G129" s="99"/>
      <c r="H129" s="100"/>
      <c r="I129" s="101"/>
      <c r="J129" s="102"/>
      <c r="K129" s="103"/>
      <c r="L129" s="118"/>
      <c r="M129" s="81"/>
      <c r="N129" s="88"/>
      <c r="O129" s="61"/>
      <c r="P129" s="62"/>
      <c r="Q129" s="43" t="str">
        <f t="shared" si="1"/>
        <v/>
      </c>
      <c r="R129" s="44" t="str">
        <f t="shared" si="2"/>
        <v/>
      </c>
      <c r="S129" s="45" t="str">
        <f t="shared" si="3"/>
        <v/>
      </c>
      <c r="T129" s="46" t="str">
        <f t="shared" si="4"/>
        <v/>
      </c>
      <c r="U129" s="47" t="str">
        <f t="shared" si="6"/>
        <v/>
      </c>
    </row>
    <row r="130" ht="18.75" customHeight="1">
      <c r="A130" s="94"/>
      <c r="B130" s="113"/>
      <c r="C130" s="49"/>
      <c r="D130" s="105"/>
      <c r="E130" s="106"/>
      <c r="F130" s="115"/>
      <c r="G130" s="108"/>
      <c r="H130" s="109"/>
      <c r="I130" s="110"/>
      <c r="J130" s="111"/>
      <c r="K130" s="112"/>
      <c r="L130" s="116"/>
      <c r="M130" s="76"/>
      <c r="N130" s="89"/>
      <c r="O130" s="61"/>
      <c r="P130" s="62"/>
      <c r="Q130" s="63" t="str">
        <f t="shared" si="1"/>
        <v/>
      </c>
      <c r="R130" s="64" t="str">
        <f t="shared" si="2"/>
        <v/>
      </c>
      <c r="S130" s="65" t="str">
        <f t="shared" si="3"/>
        <v/>
      </c>
      <c r="T130" s="66" t="str">
        <f t="shared" si="4"/>
        <v/>
      </c>
      <c r="U130" s="67" t="str">
        <f t="shared" si="6"/>
        <v/>
      </c>
    </row>
    <row r="131" ht="18.75" customHeight="1">
      <c r="A131" s="94"/>
      <c r="B131" s="95"/>
      <c r="C131" s="29"/>
      <c r="D131" s="96"/>
      <c r="E131" s="97"/>
      <c r="F131" s="117"/>
      <c r="G131" s="99"/>
      <c r="H131" s="100"/>
      <c r="I131" s="101"/>
      <c r="J131" s="102"/>
      <c r="K131" s="103"/>
      <c r="L131" s="118"/>
      <c r="M131" s="81"/>
      <c r="N131" s="88"/>
      <c r="O131" s="61"/>
      <c r="P131" s="62"/>
      <c r="Q131" s="43" t="str">
        <f t="shared" si="1"/>
        <v/>
      </c>
      <c r="R131" s="44" t="str">
        <f t="shared" si="2"/>
        <v/>
      </c>
      <c r="S131" s="45" t="str">
        <f t="shared" si="3"/>
        <v/>
      </c>
      <c r="T131" s="46" t="str">
        <f t="shared" si="4"/>
        <v/>
      </c>
      <c r="U131" s="47" t="str">
        <f t="shared" si="6"/>
        <v/>
      </c>
    </row>
    <row r="132" ht="18.75" customHeight="1">
      <c r="A132" s="94"/>
      <c r="B132" s="113"/>
      <c r="C132" s="49"/>
      <c r="D132" s="105"/>
      <c r="E132" s="106"/>
      <c r="F132" s="115"/>
      <c r="G132" s="108"/>
      <c r="H132" s="109"/>
      <c r="I132" s="110"/>
      <c r="J132" s="111"/>
      <c r="K132" s="112"/>
      <c r="L132" s="116"/>
      <c r="M132" s="76"/>
      <c r="N132" s="89"/>
      <c r="O132" s="61"/>
      <c r="P132" s="62"/>
      <c r="Q132" s="63" t="str">
        <f t="shared" si="1"/>
        <v/>
      </c>
      <c r="R132" s="64" t="str">
        <f t="shared" si="2"/>
        <v/>
      </c>
      <c r="S132" s="65" t="str">
        <f t="shared" si="3"/>
        <v/>
      </c>
      <c r="T132" s="66" t="str">
        <f t="shared" si="4"/>
        <v/>
      </c>
      <c r="U132" s="67" t="str">
        <f t="shared" si="6"/>
        <v/>
      </c>
    </row>
    <row r="133" ht="18.75" customHeight="1">
      <c r="A133" s="94"/>
      <c r="B133" s="95"/>
      <c r="C133" s="29"/>
      <c r="D133" s="96"/>
      <c r="E133" s="97"/>
      <c r="F133" s="117"/>
      <c r="G133" s="99"/>
      <c r="H133" s="100"/>
      <c r="I133" s="101"/>
      <c r="J133" s="102"/>
      <c r="K133" s="103"/>
      <c r="L133" s="118"/>
      <c r="M133" s="81"/>
      <c r="N133" s="88"/>
      <c r="O133" s="61"/>
      <c r="P133" s="62"/>
      <c r="Q133" s="43" t="str">
        <f t="shared" si="1"/>
        <v/>
      </c>
      <c r="R133" s="44" t="str">
        <f t="shared" si="2"/>
        <v/>
      </c>
      <c r="S133" s="45" t="str">
        <f t="shared" si="3"/>
        <v/>
      </c>
      <c r="T133" s="46" t="str">
        <f t="shared" si="4"/>
        <v/>
      </c>
      <c r="U133" s="47" t="str">
        <f t="shared" si="6"/>
        <v/>
      </c>
    </row>
    <row r="134" ht="18.75" customHeight="1">
      <c r="A134" s="94"/>
      <c r="B134" s="113"/>
      <c r="C134" s="49"/>
      <c r="D134" s="105"/>
      <c r="E134" s="106"/>
      <c r="F134" s="115"/>
      <c r="G134" s="108"/>
      <c r="H134" s="109"/>
      <c r="I134" s="110"/>
      <c r="J134" s="111"/>
      <c r="K134" s="112"/>
      <c r="L134" s="116"/>
      <c r="M134" s="76"/>
      <c r="N134" s="89"/>
      <c r="O134" s="61"/>
      <c r="P134" s="62"/>
      <c r="Q134" s="63" t="str">
        <f t="shared" si="1"/>
        <v/>
      </c>
      <c r="R134" s="64" t="str">
        <f t="shared" si="2"/>
        <v/>
      </c>
      <c r="S134" s="65" t="str">
        <f t="shared" si="3"/>
        <v/>
      </c>
      <c r="T134" s="66" t="str">
        <f t="shared" si="4"/>
        <v/>
      </c>
      <c r="U134" s="67" t="str">
        <f t="shared" si="6"/>
        <v/>
      </c>
    </row>
    <row r="135" ht="18.75" customHeight="1">
      <c r="A135" s="94"/>
      <c r="B135" s="95"/>
      <c r="C135" s="29"/>
      <c r="D135" s="96"/>
      <c r="E135" s="97"/>
      <c r="F135" s="117"/>
      <c r="G135" s="99"/>
      <c r="H135" s="100"/>
      <c r="I135" s="101"/>
      <c r="J135" s="102"/>
      <c r="K135" s="103"/>
      <c r="L135" s="118"/>
      <c r="M135" s="81"/>
      <c r="N135" s="88"/>
      <c r="O135" s="61"/>
      <c r="P135" s="62"/>
      <c r="Q135" s="43" t="str">
        <f t="shared" si="1"/>
        <v/>
      </c>
      <c r="R135" s="44" t="str">
        <f t="shared" si="2"/>
        <v/>
      </c>
      <c r="S135" s="45" t="str">
        <f t="shared" si="3"/>
        <v/>
      </c>
      <c r="T135" s="46" t="str">
        <f t="shared" si="4"/>
        <v/>
      </c>
      <c r="U135" s="47" t="str">
        <f t="shared" si="6"/>
        <v/>
      </c>
    </row>
    <row r="136" ht="18.75" customHeight="1">
      <c r="A136" s="94"/>
      <c r="B136" s="113"/>
      <c r="C136" s="49"/>
      <c r="D136" s="105"/>
      <c r="E136" s="106"/>
      <c r="F136" s="115"/>
      <c r="G136" s="108"/>
      <c r="H136" s="109"/>
      <c r="I136" s="110"/>
      <c r="J136" s="111"/>
      <c r="K136" s="112"/>
      <c r="L136" s="116"/>
      <c r="M136" s="76"/>
      <c r="N136" s="89"/>
      <c r="O136" s="61"/>
      <c r="P136" s="62"/>
      <c r="Q136" s="63" t="str">
        <f t="shared" si="1"/>
        <v/>
      </c>
      <c r="R136" s="64" t="str">
        <f t="shared" si="2"/>
        <v/>
      </c>
      <c r="S136" s="65" t="str">
        <f t="shared" si="3"/>
        <v/>
      </c>
      <c r="T136" s="66" t="str">
        <f t="shared" si="4"/>
        <v/>
      </c>
      <c r="U136" s="67" t="str">
        <f t="shared" si="6"/>
        <v/>
      </c>
    </row>
    <row r="137" ht="18.75" customHeight="1">
      <c r="A137" s="94"/>
      <c r="B137" s="95"/>
      <c r="C137" s="29"/>
      <c r="D137" s="96"/>
      <c r="E137" s="97"/>
      <c r="F137" s="117"/>
      <c r="G137" s="99"/>
      <c r="H137" s="100"/>
      <c r="I137" s="101"/>
      <c r="J137" s="102"/>
      <c r="K137" s="103"/>
      <c r="L137" s="118"/>
      <c r="M137" s="81"/>
      <c r="N137" s="88"/>
      <c r="O137" s="61"/>
      <c r="P137" s="62"/>
      <c r="Q137" s="43" t="str">
        <f t="shared" si="1"/>
        <v/>
      </c>
      <c r="R137" s="44" t="str">
        <f t="shared" si="2"/>
        <v/>
      </c>
      <c r="S137" s="45" t="str">
        <f t="shared" si="3"/>
        <v/>
      </c>
      <c r="T137" s="46" t="str">
        <f t="shared" si="4"/>
        <v/>
      </c>
      <c r="U137" s="47" t="str">
        <f t="shared" si="6"/>
        <v/>
      </c>
    </row>
    <row r="138" ht="18.75" customHeight="1">
      <c r="A138" s="94"/>
      <c r="B138" s="113"/>
      <c r="C138" s="49"/>
      <c r="D138" s="105"/>
      <c r="E138" s="106"/>
      <c r="F138" s="115"/>
      <c r="G138" s="108"/>
      <c r="H138" s="109"/>
      <c r="I138" s="110"/>
      <c r="J138" s="111"/>
      <c r="K138" s="112"/>
      <c r="L138" s="116"/>
      <c r="M138" s="76"/>
      <c r="N138" s="89"/>
      <c r="O138" s="61"/>
      <c r="P138" s="62"/>
      <c r="Q138" s="63" t="str">
        <f t="shared" si="1"/>
        <v/>
      </c>
      <c r="R138" s="64" t="str">
        <f t="shared" si="2"/>
        <v/>
      </c>
      <c r="S138" s="65" t="str">
        <f t="shared" si="3"/>
        <v/>
      </c>
      <c r="T138" s="66" t="str">
        <f t="shared" si="4"/>
        <v/>
      </c>
      <c r="U138" s="67" t="str">
        <f t="shared" si="6"/>
        <v/>
      </c>
    </row>
    <row r="139" ht="18.75" customHeight="1">
      <c r="A139" s="94"/>
      <c r="B139" s="95"/>
      <c r="C139" s="29"/>
      <c r="D139" s="96"/>
      <c r="E139" s="97"/>
      <c r="F139" s="117"/>
      <c r="G139" s="99"/>
      <c r="H139" s="100"/>
      <c r="I139" s="101"/>
      <c r="J139" s="102"/>
      <c r="K139" s="103"/>
      <c r="L139" s="118"/>
      <c r="M139" s="81"/>
      <c r="N139" s="88"/>
      <c r="O139" s="61"/>
      <c r="P139" s="62"/>
      <c r="Q139" s="43" t="str">
        <f t="shared" si="1"/>
        <v/>
      </c>
      <c r="R139" s="44" t="str">
        <f t="shared" si="2"/>
        <v/>
      </c>
      <c r="S139" s="45" t="str">
        <f t="shared" si="3"/>
        <v/>
      </c>
      <c r="T139" s="46" t="str">
        <f t="shared" si="4"/>
        <v/>
      </c>
      <c r="U139" s="47" t="str">
        <f t="shared" si="6"/>
        <v/>
      </c>
    </row>
    <row r="140" ht="18.75" customHeight="1">
      <c r="A140" s="94"/>
      <c r="B140" s="113"/>
      <c r="C140" s="49"/>
      <c r="D140" s="105"/>
      <c r="E140" s="106"/>
      <c r="F140" s="115"/>
      <c r="G140" s="108"/>
      <c r="H140" s="109"/>
      <c r="I140" s="110"/>
      <c r="J140" s="111"/>
      <c r="K140" s="112"/>
      <c r="L140" s="116"/>
      <c r="M140" s="76"/>
      <c r="N140" s="89"/>
      <c r="O140" s="61"/>
      <c r="P140" s="62"/>
      <c r="Q140" s="63" t="str">
        <f t="shared" si="1"/>
        <v/>
      </c>
      <c r="R140" s="64" t="str">
        <f t="shared" si="2"/>
        <v/>
      </c>
      <c r="S140" s="65" t="str">
        <f t="shared" si="3"/>
        <v/>
      </c>
      <c r="T140" s="66" t="str">
        <f t="shared" si="4"/>
        <v/>
      </c>
      <c r="U140" s="67" t="str">
        <f t="shared" si="6"/>
        <v/>
      </c>
    </row>
    <row r="141" ht="18.75" customHeight="1">
      <c r="A141" s="94"/>
      <c r="B141" s="95"/>
      <c r="C141" s="29"/>
      <c r="D141" s="96"/>
      <c r="E141" s="97"/>
      <c r="F141" s="117"/>
      <c r="G141" s="99"/>
      <c r="H141" s="100"/>
      <c r="I141" s="101"/>
      <c r="J141" s="102"/>
      <c r="K141" s="103"/>
      <c r="L141" s="118"/>
      <c r="M141" s="81"/>
      <c r="N141" s="88"/>
      <c r="O141" s="61"/>
      <c r="P141" s="62"/>
      <c r="Q141" s="43" t="str">
        <f t="shared" si="1"/>
        <v/>
      </c>
      <c r="R141" s="44" t="str">
        <f t="shared" si="2"/>
        <v/>
      </c>
      <c r="S141" s="45" t="str">
        <f t="shared" si="3"/>
        <v/>
      </c>
      <c r="T141" s="46" t="str">
        <f t="shared" si="4"/>
        <v/>
      </c>
      <c r="U141" s="47" t="str">
        <f t="shared" si="6"/>
        <v/>
      </c>
    </row>
    <row r="142" ht="18.75" customHeight="1">
      <c r="A142" s="94"/>
      <c r="B142" s="113"/>
      <c r="C142" s="49"/>
      <c r="D142" s="105"/>
      <c r="E142" s="106"/>
      <c r="F142" s="115"/>
      <c r="G142" s="108"/>
      <c r="H142" s="109"/>
      <c r="I142" s="110"/>
      <c r="J142" s="111"/>
      <c r="K142" s="112"/>
      <c r="L142" s="116"/>
      <c r="M142" s="76"/>
      <c r="N142" s="89"/>
      <c r="O142" s="61"/>
      <c r="P142" s="62"/>
      <c r="Q142" s="63" t="str">
        <f t="shared" si="1"/>
        <v/>
      </c>
      <c r="R142" s="64" t="str">
        <f t="shared" si="2"/>
        <v/>
      </c>
      <c r="S142" s="65" t="str">
        <f t="shared" si="3"/>
        <v/>
      </c>
      <c r="T142" s="66" t="str">
        <f t="shared" si="4"/>
        <v/>
      </c>
      <c r="U142" s="67" t="str">
        <f t="shared" si="6"/>
        <v/>
      </c>
    </row>
    <row r="143" ht="18.75" customHeight="1">
      <c r="A143" s="94"/>
      <c r="B143" s="95"/>
      <c r="C143" s="29"/>
      <c r="D143" s="96"/>
      <c r="E143" s="97"/>
      <c r="F143" s="117"/>
      <c r="G143" s="99"/>
      <c r="H143" s="100"/>
      <c r="I143" s="101"/>
      <c r="J143" s="102"/>
      <c r="K143" s="103"/>
      <c r="L143" s="118"/>
      <c r="M143" s="81"/>
      <c r="N143" s="88"/>
      <c r="O143" s="61"/>
      <c r="P143" s="62"/>
      <c r="Q143" s="43" t="str">
        <f t="shared" si="1"/>
        <v/>
      </c>
      <c r="R143" s="44" t="str">
        <f t="shared" si="2"/>
        <v/>
      </c>
      <c r="S143" s="45" t="str">
        <f t="shared" si="3"/>
        <v/>
      </c>
      <c r="T143" s="46" t="str">
        <f t="shared" si="4"/>
        <v/>
      </c>
      <c r="U143" s="47" t="str">
        <f t="shared" si="6"/>
        <v/>
      </c>
    </row>
    <row r="144" ht="18.75" customHeight="1">
      <c r="A144" s="94"/>
      <c r="B144" s="113"/>
      <c r="C144" s="49"/>
      <c r="D144" s="105"/>
      <c r="E144" s="106"/>
      <c r="F144" s="115"/>
      <c r="G144" s="108"/>
      <c r="H144" s="109"/>
      <c r="I144" s="110"/>
      <c r="J144" s="111"/>
      <c r="K144" s="112"/>
      <c r="L144" s="116"/>
      <c r="M144" s="76"/>
      <c r="N144" s="89"/>
      <c r="O144" s="61"/>
      <c r="P144" s="62"/>
      <c r="Q144" s="63" t="str">
        <f t="shared" si="1"/>
        <v/>
      </c>
      <c r="R144" s="64" t="str">
        <f t="shared" si="2"/>
        <v/>
      </c>
      <c r="S144" s="65" t="str">
        <f t="shared" si="3"/>
        <v/>
      </c>
      <c r="T144" s="66" t="str">
        <f t="shared" si="4"/>
        <v/>
      </c>
      <c r="U144" s="67" t="str">
        <f t="shared" si="6"/>
        <v/>
      </c>
    </row>
    <row r="145" ht="18.75" customHeight="1">
      <c r="A145" s="94"/>
      <c r="B145" s="95"/>
      <c r="C145" s="29"/>
      <c r="D145" s="96"/>
      <c r="E145" s="97"/>
      <c r="F145" s="117"/>
      <c r="G145" s="99"/>
      <c r="H145" s="100"/>
      <c r="I145" s="101"/>
      <c r="J145" s="102"/>
      <c r="K145" s="103"/>
      <c r="L145" s="118"/>
      <c r="M145" s="81"/>
      <c r="N145" s="88"/>
      <c r="O145" s="61"/>
      <c r="P145" s="62"/>
      <c r="Q145" s="43" t="str">
        <f t="shared" si="1"/>
        <v/>
      </c>
      <c r="R145" s="44" t="str">
        <f t="shared" si="2"/>
        <v/>
      </c>
      <c r="S145" s="45" t="str">
        <f t="shared" si="3"/>
        <v/>
      </c>
      <c r="T145" s="46" t="str">
        <f t="shared" si="4"/>
        <v/>
      </c>
      <c r="U145" s="47" t="str">
        <f t="shared" si="6"/>
        <v/>
      </c>
    </row>
    <row r="146" ht="18.75" customHeight="1">
      <c r="A146" s="94"/>
      <c r="B146" s="113"/>
      <c r="C146" s="49"/>
      <c r="D146" s="105"/>
      <c r="E146" s="106"/>
      <c r="F146" s="115"/>
      <c r="G146" s="108"/>
      <c r="H146" s="109"/>
      <c r="I146" s="110"/>
      <c r="J146" s="111"/>
      <c r="K146" s="112"/>
      <c r="L146" s="116"/>
      <c r="M146" s="76"/>
      <c r="N146" s="89"/>
      <c r="O146" s="61"/>
      <c r="P146" s="62"/>
      <c r="Q146" s="63" t="str">
        <f t="shared" si="1"/>
        <v/>
      </c>
      <c r="R146" s="64" t="str">
        <f t="shared" si="2"/>
        <v/>
      </c>
      <c r="S146" s="65" t="str">
        <f t="shared" si="3"/>
        <v/>
      </c>
      <c r="T146" s="66" t="str">
        <f t="shared" si="4"/>
        <v/>
      </c>
      <c r="U146" s="67" t="str">
        <f t="shared" si="6"/>
        <v/>
      </c>
    </row>
    <row r="147" ht="18.75" customHeight="1">
      <c r="A147" s="94"/>
      <c r="B147" s="95"/>
      <c r="C147" s="29"/>
      <c r="D147" s="96"/>
      <c r="E147" s="97"/>
      <c r="F147" s="117"/>
      <c r="G147" s="99"/>
      <c r="H147" s="100"/>
      <c r="I147" s="101"/>
      <c r="J147" s="102"/>
      <c r="K147" s="103"/>
      <c r="L147" s="118"/>
      <c r="M147" s="81"/>
      <c r="N147" s="88"/>
      <c r="O147" s="61"/>
      <c r="P147" s="62"/>
      <c r="Q147" s="43" t="str">
        <f t="shared" si="1"/>
        <v/>
      </c>
      <c r="R147" s="44" t="str">
        <f t="shared" si="2"/>
        <v/>
      </c>
      <c r="S147" s="45" t="str">
        <f t="shared" si="3"/>
        <v/>
      </c>
      <c r="T147" s="46" t="str">
        <f t="shared" si="4"/>
        <v/>
      </c>
      <c r="U147" s="47" t="str">
        <f t="shared" si="6"/>
        <v/>
      </c>
    </row>
    <row r="148" ht="18.75" customHeight="1">
      <c r="A148" s="94"/>
      <c r="B148" s="113"/>
      <c r="C148" s="49"/>
      <c r="D148" s="105"/>
      <c r="E148" s="106"/>
      <c r="F148" s="115"/>
      <c r="G148" s="108"/>
      <c r="H148" s="109"/>
      <c r="I148" s="110"/>
      <c r="J148" s="111"/>
      <c r="K148" s="112"/>
      <c r="L148" s="116"/>
      <c r="M148" s="76"/>
      <c r="N148" s="89"/>
      <c r="O148" s="61"/>
      <c r="P148" s="62"/>
      <c r="Q148" s="63" t="str">
        <f t="shared" si="1"/>
        <v/>
      </c>
      <c r="R148" s="64" t="str">
        <f t="shared" si="2"/>
        <v/>
      </c>
      <c r="S148" s="65" t="str">
        <f t="shared" si="3"/>
        <v/>
      </c>
      <c r="T148" s="66" t="str">
        <f t="shared" si="4"/>
        <v/>
      </c>
      <c r="U148" s="67" t="str">
        <f t="shared" si="6"/>
        <v/>
      </c>
    </row>
    <row r="149" ht="18.75" customHeight="1">
      <c r="A149" s="94"/>
      <c r="B149" s="95"/>
      <c r="C149" s="29"/>
      <c r="D149" s="96"/>
      <c r="E149" s="97"/>
      <c r="F149" s="117"/>
      <c r="G149" s="99"/>
      <c r="H149" s="100"/>
      <c r="I149" s="101"/>
      <c r="J149" s="102"/>
      <c r="K149" s="103"/>
      <c r="L149" s="118"/>
      <c r="M149" s="81"/>
      <c r="N149" s="88"/>
      <c r="O149" s="61"/>
      <c r="P149" s="62"/>
      <c r="Q149" s="43" t="str">
        <f t="shared" si="1"/>
        <v/>
      </c>
      <c r="R149" s="44" t="str">
        <f t="shared" si="2"/>
        <v/>
      </c>
      <c r="S149" s="45" t="str">
        <f t="shared" si="3"/>
        <v/>
      </c>
      <c r="T149" s="46" t="str">
        <f t="shared" si="4"/>
        <v/>
      </c>
      <c r="U149" s="47" t="str">
        <f t="shared" si="6"/>
        <v/>
      </c>
    </row>
    <row r="150" ht="18.75" customHeight="1">
      <c r="A150" s="94"/>
      <c r="B150" s="113"/>
      <c r="C150" s="49"/>
      <c r="D150" s="105"/>
      <c r="E150" s="106"/>
      <c r="F150" s="115"/>
      <c r="G150" s="108"/>
      <c r="H150" s="109"/>
      <c r="I150" s="110"/>
      <c r="J150" s="111"/>
      <c r="K150" s="112"/>
      <c r="L150" s="116"/>
      <c r="M150" s="76"/>
      <c r="N150" s="89"/>
      <c r="O150" s="61"/>
      <c r="P150" s="62"/>
      <c r="Q150" s="63" t="str">
        <f t="shared" si="1"/>
        <v/>
      </c>
      <c r="R150" s="64" t="str">
        <f t="shared" si="2"/>
        <v/>
      </c>
      <c r="S150" s="65" t="str">
        <f t="shared" si="3"/>
        <v/>
      </c>
      <c r="T150" s="66" t="str">
        <f t="shared" si="4"/>
        <v/>
      </c>
      <c r="U150" s="67" t="str">
        <f t="shared" si="6"/>
        <v/>
      </c>
    </row>
    <row r="151" ht="18.75" customHeight="1">
      <c r="A151" s="94"/>
      <c r="B151" s="95"/>
      <c r="C151" s="29"/>
      <c r="D151" s="96"/>
      <c r="E151" s="97"/>
      <c r="F151" s="117"/>
      <c r="G151" s="99"/>
      <c r="H151" s="100"/>
      <c r="I151" s="101"/>
      <c r="J151" s="102"/>
      <c r="K151" s="103"/>
      <c r="L151" s="118"/>
      <c r="M151" s="81"/>
      <c r="N151" s="88"/>
      <c r="O151" s="61"/>
      <c r="P151" s="62"/>
      <c r="Q151" s="43" t="str">
        <f t="shared" si="1"/>
        <v/>
      </c>
      <c r="R151" s="44" t="str">
        <f t="shared" si="2"/>
        <v/>
      </c>
      <c r="S151" s="45" t="str">
        <f t="shared" si="3"/>
        <v/>
      </c>
      <c r="T151" s="46" t="str">
        <f t="shared" si="4"/>
        <v/>
      </c>
      <c r="U151" s="47" t="str">
        <f t="shared" si="6"/>
        <v/>
      </c>
    </row>
    <row r="152" ht="18.75" customHeight="1">
      <c r="A152" s="94"/>
      <c r="B152" s="113"/>
      <c r="C152" s="49"/>
      <c r="D152" s="105"/>
      <c r="E152" s="106"/>
      <c r="F152" s="115"/>
      <c r="G152" s="108"/>
      <c r="H152" s="109"/>
      <c r="I152" s="110"/>
      <c r="J152" s="111"/>
      <c r="K152" s="112"/>
      <c r="L152" s="116"/>
      <c r="M152" s="76"/>
      <c r="N152" s="89"/>
      <c r="O152" s="61"/>
      <c r="P152" s="62"/>
      <c r="Q152" s="63" t="str">
        <f t="shared" si="1"/>
        <v/>
      </c>
      <c r="R152" s="64" t="str">
        <f t="shared" si="2"/>
        <v/>
      </c>
      <c r="S152" s="65" t="str">
        <f t="shared" si="3"/>
        <v/>
      </c>
      <c r="T152" s="66" t="str">
        <f t="shared" si="4"/>
        <v/>
      </c>
      <c r="U152" s="67" t="str">
        <f t="shared" si="6"/>
        <v/>
      </c>
    </row>
    <row r="153" ht="18.75" customHeight="1">
      <c r="A153" s="94"/>
      <c r="B153" s="95"/>
      <c r="C153" s="29"/>
      <c r="D153" s="96"/>
      <c r="E153" s="97"/>
      <c r="F153" s="117"/>
      <c r="G153" s="99"/>
      <c r="H153" s="100"/>
      <c r="I153" s="101"/>
      <c r="J153" s="102"/>
      <c r="K153" s="103"/>
      <c r="L153" s="118"/>
      <c r="M153" s="81"/>
      <c r="N153" s="88"/>
      <c r="O153" s="61"/>
      <c r="P153" s="62"/>
      <c r="Q153" s="43" t="str">
        <f t="shared" si="1"/>
        <v/>
      </c>
      <c r="R153" s="44" t="str">
        <f t="shared" si="2"/>
        <v/>
      </c>
      <c r="S153" s="45" t="str">
        <f t="shared" si="3"/>
        <v/>
      </c>
      <c r="T153" s="46" t="str">
        <f t="shared" si="4"/>
        <v/>
      </c>
      <c r="U153" s="47" t="str">
        <f t="shared" si="6"/>
        <v/>
      </c>
    </row>
    <row r="154" ht="18.75" customHeight="1">
      <c r="A154" s="94"/>
      <c r="B154" s="113"/>
      <c r="C154" s="49"/>
      <c r="D154" s="105"/>
      <c r="E154" s="106"/>
      <c r="F154" s="115"/>
      <c r="G154" s="108"/>
      <c r="H154" s="109"/>
      <c r="I154" s="110"/>
      <c r="J154" s="111"/>
      <c r="K154" s="112"/>
      <c r="L154" s="116"/>
      <c r="M154" s="76"/>
      <c r="N154" s="89"/>
      <c r="O154" s="61"/>
      <c r="P154" s="62"/>
      <c r="Q154" s="63" t="str">
        <f t="shared" si="1"/>
        <v/>
      </c>
      <c r="R154" s="64" t="str">
        <f t="shared" si="2"/>
        <v/>
      </c>
      <c r="S154" s="65" t="str">
        <f t="shared" si="3"/>
        <v/>
      </c>
      <c r="T154" s="66" t="str">
        <f t="shared" si="4"/>
        <v/>
      </c>
      <c r="U154" s="67" t="str">
        <f t="shared" si="6"/>
        <v/>
      </c>
    </row>
    <row r="155" ht="18.75" customHeight="1">
      <c r="A155" s="94"/>
      <c r="B155" s="95"/>
      <c r="C155" s="29"/>
      <c r="D155" s="96"/>
      <c r="E155" s="97"/>
      <c r="F155" s="117"/>
      <c r="G155" s="99"/>
      <c r="H155" s="100"/>
      <c r="I155" s="101"/>
      <c r="J155" s="102"/>
      <c r="K155" s="103"/>
      <c r="L155" s="118"/>
      <c r="M155" s="81"/>
      <c r="N155" s="88"/>
      <c r="O155" s="61"/>
      <c r="P155" s="62"/>
      <c r="Q155" s="43" t="str">
        <f t="shared" si="1"/>
        <v/>
      </c>
      <c r="R155" s="44" t="str">
        <f t="shared" si="2"/>
        <v/>
      </c>
      <c r="S155" s="45" t="str">
        <f t="shared" si="3"/>
        <v/>
      </c>
      <c r="T155" s="46" t="str">
        <f t="shared" si="4"/>
        <v/>
      </c>
      <c r="U155" s="47" t="str">
        <f t="shared" si="6"/>
        <v/>
      </c>
    </row>
    <row r="156" ht="18.75" customHeight="1">
      <c r="A156" s="94"/>
      <c r="B156" s="113"/>
      <c r="C156" s="49"/>
      <c r="D156" s="105"/>
      <c r="E156" s="106"/>
      <c r="F156" s="115"/>
      <c r="G156" s="108"/>
      <c r="H156" s="109"/>
      <c r="I156" s="110"/>
      <c r="J156" s="111"/>
      <c r="K156" s="112"/>
      <c r="L156" s="116"/>
      <c r="M156" s="76"/>
      <c r="N156" s="89"/>
      <c r="O156" s="61"/>
      <c r="P156" s="62"/>
      <c r="Q156" s="63" t="str">
        <f t="shared" si="1"/>
        <v/>
      </c>
      <c r="R156" s="64" t="str">
        <f t="shared" si="2"/>
        <v/>
      </c>
      <c r="S156" s="65" t="str">
        <f t="shared" si="3"/>
        <v/>
      </c>
      <c r="T156" s="66" t="str">
        <f t="shared" si="4"/>
        <v/>
      </c>
      <c r="U156" s="67" t="str">
        <f t="shared" si="6"/>
        <v/>
      </c>
    </row>
    <row r="157" ht="18.75" customHeight="1">
      <c r="A157" s="94"/>
      <c r="B157" s="95"/>
      <c r="C157" s="29"/>
      <c r="D157" s="96"/>
      <c r="E157" s="97"/>
      <c r="F157" s="117"/>
      <c r="G157" s="99"/>
      <c r="H157" s="100"/>
      <c r="I157" s="101"/>
      <c r="J157" s="102"/>
      <c r="K157" s="103"/>
      <c r="L157" s="118"/>
      <c r="M157" s="81"/>
      <c r="N157" s="88"/>
      <c r="O157" s="61"/>
      <c r="P157" s="62"/>
      <c r="Q157" s="43" t="str">
        <f t="shared" si="1"/>
        <v/>
      </c>
      <c r="R157" s="44" t="str">
        <f t="shared" si="2"/>
        <v/>
      </c>
      <c r="S157" s="45" t="str">
        <f t="shared" si="3"/>
        <v/>
      </c>
      <c r="T157" s="46" t="str">
        <f t="shared" si="4"/>
        <v/>
      </c>
      <c r="U157" s="47" t="str">
        <f t="shared" si="6"/>
        <v/>
      </c>
    </row>
    <row r="158" ht="18.75" customHeight="1">
      <c r="A158" s="94"/>
      <c r="B158" s="113"/>
      <c r="C158" s="49"/>
      <c r="D158" s="105"/>
      <c r="E158" s="106"/>
      <c r="F158" s="115"/>
      <c r="G158" s="108"/>
      <c r="H158" s="109"/>
      <c r="I158" s="110"/>
      <c r="J158" s="111"/>
      <c r="K158" s="112"/>
      <c r="L158" s="116"/>
      <c r="M158" s="76"/>
      <c r="N158" s="89"/>
      <c r="O158" s="61"/>
      <c r="P158" s="62"/>
      <c r="Q158" s="63" t="str">
        <f t="shared" si="1"/>
        <v/>
      </c>
      <c r="R158" s="64" t="str">
        <f t="shared" si="2"/>
        <v/>
      </c>
      <c r="S158" s="65" t="str">
        <f t="shared" si="3"/>
        <v/>
      </c>
      <c r="T158" s="66" t="str">
        <f t="shared" si="4"/>
        <v/>
      </c>
      <c r="U158" s="67" t="str">
        <f t="shared" si="6"/>
        <v/>
      </c>
    </row>
    <row r="159" ht="18.75" customHeight="1">
      <c r="A159" s="94"/>
      <c r="B159" s="95"/>
      <c r="C159" s="29"/>
      <c r="D159" s="96"/>
      <c r="E159" s="97"/>
      <c r="F159" s="117"/>
      <c r="G159" s="99"/>
      <c r="H159" s="100"/>
      <c r="I159" s="101"/>
      <c r="J159" s="102"/>
      <c r="K159" s="103"/>
      <c r="L159" s="118"/>
      <c r="M159" s="81"/>
      <c r="N159" s="88"/>
      <c r="O159" s="61"/>
      <c r="P159" s="62"/>
      <c r="Q159" s="43" t="str">
        <f t="shared" si="1"/>
        <v/>
      </c>
      <c r="R159" s="44" t="str">
        <f t="shared" si="2"/>
        <v/>
      </c>
      <c r="S159" s="45" t="str">
        <f t="shared" si="3"/>
        <v/>
      </c>
      <c r="T159" s="46" t="str">
        <f t="shared" si="4"/>
        <v/>
      </c>
      <c r="U159" s="47" t="str">
        <f t="shared" si="6"/>
        <v/>
      </c>
    </row>
    <row r="160" ht="18.75" customHeight="1">
      <c r="A160" s="94"/>
      <c r="B160" s="113"/>
      <c r="C160" s="49"/>
      <c r="D160" s="105"/>
      <c r="E160" s="106"/>
      <c r="F160" s="115"/>
      <c r="G160" s="108"/>
      <c r="H160" s="109"/>
      <c r="I160" s="110"/>
      <c r="J160" s="111"/>
      <c r="K160" s="112"/>
      <c r="L160" s="116"/>
      <c r="M160" s="76"/>
      <c r="N160" s="89"/>
      <c r="O160" s="61"/>
      <c r="P160" s="62"/>
      <c r="Q160" s="63" t="str">
        <f t="shared" si="1"/>
        <v/>
      </c>
      <c r="R160" s="64" t="str">
        <f t="shared" si="2"/>
        <v/>
      </c>
      <c r="S160" s="65" t="str">
        <f t="shared" si="3"/>
        <v/>
      </c>
      <c r="T160" s="66" t="str">
        <f t="shared" si="4"/>
        <v/>
      </c>
      <c r="U160" s="67" t="str">
        <f t="shared" si="6"/>
        <v/>
      </c>
    </row>
    <row r="161" ht="18.75" customHeight="1">
      <c r="A161" s="94"/>
      <c r="B161" s="95"/>
      <c r="C161" s="29"/>
      <c r="D161" s="96"/>
      <c r="E161" s="97"/>
      <c r="F161" s="117"/>
      <c r="G161" s="99"/>
      <c r="H161" s="100"/>
      <c r="I161" s="101"/>
      <c r="J161" s="102"/>
      <c r="K161" s="103"/>
      <c r="L161" s="118"/>
      <c r="M161" s="81"/>
      <c r="N161" s="88"/>
      <c r="O161" s="61"/>
      <c r="P161" s="62"/>
      <c r="Q161" s="43" t="str">
        <f t="shared" si="1"/>
        <v/>
      </c>
      <c r="R161" s="44" t="str">
        <f t="shared" si="2"/>
        <v/>
      </c>
      <c r="S161" s="45" t="str">
        <f t="shared" si="3"/>
        <v/>
      </c>
      <c r="T161" s="46" t="str">
        <f t="shared" si="4"/>
        <v/>
      </c>
      <c r="U161" s="47" t="str">
        <f t="shared" si="6"/>
        <v/>
      </c>
    </row>
    <row r="162" ht="18.75" customHeight="1">
      <c r="A162" s="94"/>
      <c r="B162" s="113"/>
      <c r="C162" s="49"/>
      <c r="D162" s="105"/>
      <c r="E162" s="106"/>
      <c r="F162" s="115"/>
      <c r="G162" s="108"/>
      <c r="H162" s="109"/>
      <c r="I162" s="110"/>
      <c r="J162" s="111"/>
      <c r="K162" s="112"/>
      <c r="L162" s="116"/>
      <c r="M162" s="76"/>
      <c r="N162" s="89"/>
      <c r="O162" s="61"/>
      <c r="P162" s="62"/>
      <c r="Q162" s="63" t="str">
        <f t="shared" si="1"/>
        <v/>
      </c>
      <c r="R162" s="64" t="str">
        <f t="shared" si="2"/>
        <v/>
      </c>
      <c r="S162" s="65" t="str">
        <f t="shared" si="3"/>
        <v/>
      </c>
      <c r="T162" s="66" t="str">
        <f t="shared" si="4"/>
        <v/>
      </c>
      <c r="U162" s="67" t="str">
        <f t="shared" si="6"/>
        <v/>
      </c>
    </row>
    <row r="163" ht="18.75" customHeight="1">
      <c r="A163" s="94"/>
      <c r="B163" s="95"/>
      <c r="C163" s="29"/>
      <c r="D163" s="96"/>
      <c r="E163" s="97"/>
      <c r="F163" s="117"/>
      <c r="G163" s="99"/>
      <c r="H163" s="100"/>
      <c r="I163" s="101"/>
      <c r="J163" s="102"/>
      <c r="K163" s="103"/>
      <c r="L163" s="118"/>
      <c r="M163" s="81"/>
      <c r="N163" s="88"/>
      <c r="O163" s="61"/>
      <c r="P163" s="62"/>
      <c r="Q163" s="43" t="str">
        <f t="shared" si="1"/>
        <v/>
      </c>
      <c r="R163" s="44" t="str">
        <f t="shared" si="2"/>
        <v/>
      </c>
      <c r="S163" s="45" t="str">
        <f t="shared" si="3"/>
        <v/>
      </c>
      <c r="T163" s="46" t="str">
        <f t="shared" si="4"/>
        <v/>
      </c>
      <c r="U163" s="47" t="str">
        <f t="shared" si="6"/>
        <v/>
      </c>
    </row>
    <row r="164" ht="18.75" customHeight="1">
      <c r="A164" s="94"/>
      <c r="B164" s="113"/>
      <c r="C164" s="49"/>
      <c r="D164" s="105"/>
      <c r="E164" s="106"/>
      <c r="F164" s="115"/>
      <c r="G164" s="108"/>
      <c r="H164" s="109"/>
      <c r="I164" s="110"/>
      <c r="J164" s="111"/>
      <c r="K164" s="112"/>
      <c r="L164" s="116"/>
      <c r="M164" s="76"/>
      <c r="N164" s="89"/>
      <c r="O164" s="61"/>
      <c r="P164" s="62"/>
      <c r="Q164" s="63" t="str">
        <f t="shared" si="1"/>
        <v/>
      </c>
      <c r="R164" s="64" t="str">
        <f t="shared" si="2"/>
        <v/>
      </c>
      <c r="S164" s="65" t="str">
        <f t="shared" si="3"/>
        <v/>
      </c>
      <c r="T164" s="66" t="str">
        <f t="shared" si="4"/>
        <v/>
      </c>
      <c r="U164" s="67" t="str">
        <f t="shared" si="6"/>
        <v/>
      </c>
    </row>
    <row r="165" ht="18.75" customHeight="1">
      <c r="A165" s="94"/>
      <c r="B165" s="95"/>
      <c r="C165" s="29"/>
      <c r="D165" s="96"/>
      <c r="E165" s="97"/>
      <c r="F165" s="117"/>
      <c r="G165" s="99"/>
      <c r="H165" s="100"/>
      <c r="I165" s="101"/>
      <c r="J165" s="102"/>
      <c r="K165" s="103"/>
      <c r="L165" s="118"/>
      <c r="M165" s="81"/>
      <c r="N165" s="88"/>
      <c r="O165" s="61"/>
      <c r="P165" s="62"/>
      <c r="Q165" s="43" t="str">
        <f t="shared" si="1"/>
        <v/>
      </c>
      <c r="R165" s="44" t="str">
        <f t="shared" si="2"/>
        <v/>
      </c>
      <c r="S165" s="45" t="str">
        <f t="shared" si="3"/>
        <v/>
      </c>
      <c r="T165" s="46" t="str">
        <f t="shared" si="4"/>
        <v/>
      </c>
      <c r="U165" s="47" t="str">
        <f t="shared" si="6"/>
        <v/>
      </c>
    </row>
    <row r="166" ht="18.75" customHeight="1">
      <c r="A166" s="94"/>
      <c r="B166" s="113"/>
      <c r="C166" s="49"/>
      <c r="D166" s="105"/>
      <c r="E166" s="106"/>
      <c r="F166" s="115"/>
      <c r="G166" s="108"/>
      <c r="H166" s="109"/>
      <c r="I166" s="110"/>
      <c r="J166" s="111"/>
      <c r="K166" s="112"/>
      <c r="L166" s="116"/>
      <c r="M166" s="76"/>
      <c r="N166" s="89"/>
      <c r="O166" s="61"/>
      <c r="P166" s="62"/>
      <c r="Q166" s="63" t="str">
        <f t="shared" si="1"/>
        <v/>
      </c>
      <c r="R166" s="64" t="str">
        <f t="shared" si="2"/>
        <v/>
      </c>
      <c r="S166" s="65" t="str">
        <f t="shared" si="3"/>
        <v/>
      </c>
      <c r="T166" s="66" t="str">
        <f t="shared" si="4"/>
        <v/>
      </c>
      <c r="U166" s="67" t="str">
        <f t="shared" si="6"/>
        <v/>
      </c>
    </row>
    <row r="167" ht="18.75" customHeight="1">
      <c r="A167" s="94"/>
      <c r="B167" s="95"/>
      <c r="C167" s="29"/>
      <c r="D167" s="96"/>
      <c r="E167" s="97"/>
      <c r="F167" s="117"/>
      <c r="G167" s="99"/>
      <c r="H167" s="100"/>
      <c r="I167" s="101"/>
      <c r="J167" s="102"/>
      <c r="K167" s="103"/>
      <c r="L167" s="118"/>
      <c r="M167" s="81"/>
      <c r="N167" s="88"/>
      <c r="O167" s="61"/>
      <c r="P167" s="62"/>
      <c r="Q167" s="43" t="str">
        <f t="shared" si="1"/>
        <v/>
      </c>
      <c r="R167" s="44" t="str">
        <f t="shared" si="2"/>
        <v/>
      </c>
      <c r="S167" s="45" t="str">
        <f t="shared" si="3"/>
        <v/>
      </c>
      <c r="T167" s="46" t="str">
        <f t="shared" si="4"/>
        <v/>
      </c>
      <c r="U167" s="47" t="str">
        <f t="shared" si="6"/>
        <v/>
      </c>
    </row>
    <row r="168" ht="18.75" customHeight="1">
      <c r="A168" s="94"/>
      <c r="B168" s="113"/>
      <c r="C168" s="49"/>
      <c r="D168" s="105"/>
      <c r="E168" s="106"/>
      <c r="F168" s="115"/>
      <c r="G168" s="108"/>
      <c r="H168" s="109"/>
      <c r="I168" s="110"/>
      <c r="J168" s="111"/>
      <c r="K168" s="112"/>
      <c r="L168" s="116"/>
      <c r="M168" s="76"/>
      <c r="N168" s="89"/>
      <c r="O168" s="61"/>
      <c r="P168" s="62"/>
      <c r="Q168" s="63" t="str">
        <f t="shared" si="1"/>
        <v/>
      </c>
      <c r="R168" s="64" t="str">
        <f t="shared" si="2"/>
        <v/>
      </c>
      <c r="S168" s="65" t="str">
        <f t="shared" si="3"/>
        <v/>
      </c>
      <c r="T168" s="66" t="str">
        <f t="shared" si="4"/>
        <v/>
      </c>
      <c r="U168" s="67" t="str">
        <f t="shared" si="6"/>
        <v/>
      </c>
    </row>
    <row r="169" ht="18.75" customHeight="1">
      <c r="A169" s="94"/>
      <c r="B169" s="95"/>
      <c r="C169" s="29"/>
      <c r="D169" s="96"/>
      <c r="E169" s="97"/>
      <c r="F169" s="117"/>
      <c r="G169" s="99"/>
      <c r="H169" s="100"/>
      <c r="I169" s="101"/>
      <c r="J169" s="102"/>
      <c r="K169" s="103"/>
      <c r="L169" s="118"/>
      <c r="M169" s="81"/>
      <c r="N169" s="88"/>
      <c r="O169" s="61"/>
      <c r="P169" s="62"/>
      <c r="Q169" s="43" t="str">
        <f t="shared" si="1"/>
        <v/>
      </c>
      <c r="R169" s="44" t="str">
        <f t="shared" si="2"/>
        <v/>
      </c>
      <c r="S169" s="45" t="str">
        <f t="shared" si="3"/>
        <v/>
      </c>
      <c r="T169" s="46" t="str">
        <f t="shared" si="4"/>
        <v/>
      </c>
      <c r="U169" s="47" t="str">
        <f t="shared" si="6"/>
        <v/>
      </c>
    </row>
    <row r="170" ht="18.75" customHeight="1">
      <c r="A170" s="94"/>
      <c r="B170" s="113"/>
      <c r="C170" s="49"/>
      <c r="D170" s="105"/>
      <c r="E170" s="106"/>
      <c r="F170" s="115"/>
      <c r="G170" s="108"/>
      <c r="H170" s="109"/>
      <c r="I170" s="110"/>
      <c r="J170" s="111"/>
      <c r="K170" s="112"/>
      <c r="L170" s="116"/>
      <c r="M170" s="76"/>
      <c r="N170" s="89"/>
      <c r="O170" s="61"/>
      <c r="P170" s="62"/>
      <c r="Q170" s="63" t="str">
        <f t="shared" si="1"/>
        <v/>
      </c>
      <c r="R170" s="64" t="str">
        <f t="shared" si="2"/>
        <v/>
      </c>
      <c r="S170" s="65" t="str">
        <f t="shared" si="3"/>
        <v/>
      </c>
      <c r="T170" s="66" t="str">
        <f t="shared" si="4"/>
        <v/>
      </c>
      <c r="U170" s="67" t="str">
        <f t="shared" si="6"/>
        <v/>
      </c>
    </row>
    <row r="171" ht="18.75" customHeight="1">
      <c r="A171" s="94"/>
      <c r="B171" s="95"/>
      <c r="C171" s="29"/>
      <c r="D171" s="96"/>
      <c r="E171" s="97"/>
      <c r="F171" s="117"/>
      <c r="G171" s="99"/>
      <c r="H171" s="100"/>
      <c r="I171" s="101"/>
      <c r="J171" s="102"/>
      <c r="K171" s="103"/>
      <c r="L171" s="118"/>
      <c r="M171" s="81"/>
      <c r="N171" s="88"/>
      <c r="O171" s="61"/>
      <c r="P171" s="62"/>
      <c r="Q171" s="43" t="str">
        <f t="shared" si="1"/>
        <v/>
      </c>
      <c r="R171" s="44" t="str">
        <f t="shared" si="2"/>
        <v/>
      </c>
      <c r="S171" s="45" t="str">
        <f t="shared" si="3"/>
        <v/>
      </c>
      <c r="T171" s="46" t="str">
        <f t="shared" si="4"/>
        <v/>
      </c>
      <c r="U171" s="47" t="str">
        <f t="shared" si="6"/>
        <v/>
      </c>
    </row>
    <row r="172" ht="18.75" customHeight="1">
      <c r="A172" s="94"/>
      <c r="B172" s="113"/>
      <c r="C172" s="49"/>
      <c r="D172" s="105"/>
      <c r="E172" s="106"/>
      <c r="F172" s="115"/>
      <c r="G172" s="108"/>
      <c r="H172" s="109"/>
      <c r="I172" s="110"/>
      <c r="J172" s="111"/>
      <c r="K172" s="112"/>
      <c r="L172" s="116"/>
      <c r="M172" s="76"/>
      <c r="N172" s="89"/>
      <c r="O172" s="61"/>
      <c r="P172" s="62"/>
      <c r="Q172" s="63" t="str">
        <f t="shared" si="1"/>
        <v/>
      </c>
      <c r="R172" s="64" t="str">
        <f t="shared" si="2"/>
        <v/>
      </c>
      <c r="S172" s="65" t="str">
        <f t="shared" si="3"/>
        <v/>
      </c>
      <c r="T172" s="66" t="str">
        <f t="shared" si="4"/>
        <v/>
      </c>
      <c r="U172" s="67" t="str">
        <f t="shared" si="6"/>
        <v/>
      </c>
    </row>
    <row r="173" ht="18.75" customHeight="1">
      <c r="A173" s="94"/>
      <c r="B173" s="95"/>
      <c r="C173" s="29"/>
      <c r="D173" s="96"/>
      <c r="E173" s="97"/>
      <c r="F173" s="117"/>
      <c r="G173" s="99"/>
      <c r="H173" s="100"/>
      <c r="I173" s="101"/>
      <c r="J173" s="102"/>
      <c r="K173" s="103"/>
      <c r="L173" s="118"/>
      <c r="M173" s="81"/>
      <c r="N173" s="88"/>
      <c r="O173" s="61"/>
      <c r="P173" s="62"/>
      <c r="Q173" s="43" t="str">
        <f t="shared" si="1"/>
        <v/>
      </c>
      <c r="R173" s="44" t="str">
        <f t="shared" si="2"/>
        <v/>
      </c>
      <c r="S173" s="45" t="str">
        <f t="shared" si="3"/>
        <v/>
      </c>
      <c r="T173" s="46" t="str">
        <f t="shared" si="4"/>
        <v/>
      </c>
      <c r="U173" s="47" t="str">
        <f t="shared" si="6"/>
        <v/>
      </c>
    </row>
    <row r="174" ht="18.75" customHeight="1">
      <c r="A174" s="94"/>
      <c r="B174" s="113"/>
      <c r="C174" s="49"/>
      <c r="D174" s="105"/>
      <c r="E174" s="106"/>
      <c r="F174" s="115"/>
      <c r="G174" s="108"/>
      <c r="H174" s="109"/>
      <c r="I174" s="110"/>
      <c r="J174" s="111"/>
      <c r="K174" s="112"/>
      <c r="L174" s="116"/>
      <c r="M174" s="76"/>
      <c r="N174" s="89"/>
      <c r="O174" s="61"/>
      <c r="P174" s="62"/>
      <c r="Q174" s="63" t="str">
        <f t="shared" si="1"/>
        <v/>
      </c>
      <c r="R174" s="64" t="str">
        <f t="shared" si="2"/>
        <v/>
      </c>
      <c r="S174" s="65" t="str">
        <f t="shared" si="3"/>
        <v/>
      </c>
      <c r="T174" s="66" t="str">
        <f t="shared" si="4"/>
        <v/>
      </c>
      <c r="U174" s="67" t="str">
        <f t="shared" si="6"/>
        <v/>
      </c>
    </row>
    <row r="175" ht="18.75" customHeight="1">
      <c r="A175" s="94"/>
      <c r="B175" s="95"/>
      <c r="C175" s="29"/>
      <c r="D175" s="96"/>
      <c r="E175" s="97"/>
      <c r="F175" s="117"/>
      <c r="G175" s="99"/>
      <c r="H175" s="100"/>
      <c r="I175" s="101"/>
      <c r="J175" s="102"/>
      <c r="K175" s="103"/>
      <c r="L175" s="118"/>
      <c r="M175" s="81"/>
      <c r="N175" s="88"/>
      <c r="O175" s="61"/>
      <c r="P175" s="62"/>
      <c r="Q175" s="43" t="str">
        <f t="shared" si="1"/>
        <v/>
      </c>
      <c r="R175" s="44" t="str">
        <f t="shared" si="2"/>
        <v/>
      </c>
      <c r="S175" s="45" t="str">
        <f t="shared" si="3"/>
        <v/>
      </c>
      <c r="T175" s="46" t="str">
        <f t="shared" si="4"/>
        <v/>
      </c>
      <c r="U175" s="47" t="str">
        <f t="shared" si="6"/>
        <v/>
      </c>
    </row>
    <row r="176" ht="18.75" customHeight="1">
      <c r="A176" s="94"/>
      <c r="B176" s="113"/>
      <c r="C176" s="49"/>
      <c r="D176" s="105"/>
      <c r="E176" s="106"/>
      <c r="F176" s="115"/>
      <c r="G176" s="108"/>
      <c r="H176" s="109"/>
      <c r="I176" s="110"/>
      <c r="J176" s="111"/>
      <c r="K176" s="112"/>
      <c r="L176" s="116"/>
      <c r="M176" s="76"/>
      <c r="N176" s="89"/>
      <c r="O176" s="61"/>
      <c r="P176" s="62"/>
      <c r="Q176" s="63" t="str">
        <f t="shared" si="1"/>
        <v/>
      </c>
      <c r="R176" s="64" t="str">
        <f t="shared" si="2"/>
        <v/>
      </c>
      <c r="S176" s="65" t="str">
        <f t="shared" si="3"/>
        <v/>
      </c>
      <c r="T176" s="66" t="str">
        <f t="shared" si="4"/>
        <v/>
      </c>
      <c r="U176" s="67" t="str">
        <f t="shared" si="6"/>
        <v/>
      </c>
    </row>
    <row r="177" ht="18.75" customHeight="1">
      <c r="A177" s="94"/>
      <c r="B177" s="95"/>
      <c r="C177" s="29"/>
      <c r="D177" s="96"/>
      <c r="E177" s="97"/>
      <c r="F177" s="117"/>
      <c r="G177" s="99"/>
      <c r="H177" s="100"/>
      <c r="I177" s="101"/>
      <c r="J177" s="102"/>
      <c r="K177" s="103"/>
      <c r="L177" s="118"/>
      <c r="M177" s="81"/>
      <c r="N177" s="88"/>
      <c r="O177" s="61"/>
      <c r="P177" s="62"/>
      <c r="Q177" s="43" t="str">
        <f t="shared" si="1"/>
        <v/>
      </c>
      <c r="R177" s="44" t="str">
        <f t="shared" si="2"/>
        <v/>
      </c>
      <c r="S177" s="45" t="str">
        <f t="shared" si="3"/>
        <v/>
      </c>
      <c r="T177" s="46" t="str">
        <f t="shared" si="4"/>
        <v/>
      </c>
      <c r="U177" s="47" t="str">
        <f t="shared" si="6"/>
        <v/>
      </c>
    </row>
    <row r="178" ht="18.75" customHeight="1">
      <c r="A178" s="94"/>
      <c r="B178" s="113"/>
      <c r="C178" s="49"/>
      <c r="D178" s="105"/>
      <c r="E178" s="106"/>
      <c r="F178" s="115"/>
      <c r="G178" s="108"/>
      <c r="H178" s="109"/>
      <c r="I178" s="110"/>
      <c r="J178" s="111"/>
      <c r="K178" s="112"/>
      <c r="L178" s="116"/>
      <c r="M178" s="76"/>
      <c r="N178" s="89"/>
      <c r="O178" s="61"/>
      <c r="P178" s="62"/>
      <c r="Q178" s="63" t="str">
        <f t="shared" si="1"/>
        <v/>
      </c>
      <c r="R178" s="64" t="str">
        <f t="shared" si="2"/>
        <v/>
      </c>
      <c r="S178" s="65" t="str">
        <f t="shared" si="3"/>
        <v/>
      </c>
      <c r="T178" s="66" t="str">
        <f t="shared" si="4"/>
        <v/>
      </c>
      <c r="U178" s="67" t="str">
        <f t="shared" si="6"/>
        <v/>
      </c>
    </row>
    <row r="179" ht="18.75" customHeight="1">
      <c r="A179" s="94"/>
      <c r="B179" s="95"/>
      <c r="C179" s="29"/>
      <c r="D179" s="96"/>
      <c r="E179" s="97"/>
      <c r="F179" s="117"/>
      <c r="G179" s="99"/>
      <c r="H179" s="100"/>
      <c r="I179" s="101"/>
      <c r="J179" s="102"/>
      <c r="K179" s="103"/>
      <c r="L179" s="118"/>
      <c r="M179" s="81"/>
      <c r="N179" s="88"/>
      <c r="O179" s="61"/>
      <c r="P179" s="62"/>
      <c r="Q179" s="43" t="str">
        <f t="shared" si="1"/>
        <v/>
      </c>
      <c r="R179" s="44" t="str">
        <f t="shared" si="2"/>
        <v/>
      </c>
      <c r="S179" s="45" t="str">
        <f t="shared" si="3"/>
        <v/>
      </c>
      <c r="T179" s="46" t="str">
        <f t="shared" si="4"/>
        <v/>
      </c>
      <c r="U179" s="47" t="str">
        <f t="shared" si="6"/>
        <v/>
      </c>
    </row>
    <row r="180" ht="18.75" customHeight="1">
      <c r="A180" s="94"/>
      <c r="B180" s="113"/>
      <c r="C180" s="49"/>
      <c r="D180" s="105"/>
      <c r="E180" s="106"/>
      <c r="F180" s="115"/>
      <c r="G180" s="108"/>
      <c r="H180" s="109"/>
      <c r="I180" s="110"/>
      <c r="J180" s="111"/>
      <c r="K180" s="112"/>
      <c r="L180" s="116"/>
      <c r="M180" s="76"/>
      <c r="N180" s="89"/>
      <c r="O180" s="61"/>
      <c r="P180" s="62"/>
      <c r="Q180" s="63" t="str">
        <f t="shared" si="1"/>
        <v/>
      </c>
      <c r="R180" s="64" t="str">
        <f t="shared" si="2"/>
        <v/>
      </c>
      <c r="S180" s="65" t="str">
        <f t="shared" si="3"/>
        <v/>
      </c>
      <c r="T180" s="66" t="str">
        <f t="shared" si="4"/>
        <v/>
      </c>
      <c r="U180" s="67" t="str">
        <f t="shared" si="6"/>
        <v/>
      </c>
    </row>
    <row r="181" ht="18.75" customHeight="1">
      <c r="A181" s="94"/>
      <c r="B181" s="95"/>
      <c r="C181" s="29"/>
      <c r="D181" s="96"/>
      <c r="E181" s="97"/>
      <c r="F181" s="117"/>
      <c r="G181" s="99"/>
      <c r="H181" s="100"/>
      <c r="I181" s="101"/>
      <c r="J181" s="102"/>
      <c r="K181" s="103"/>
      <c r="L181" s="118"/>
      <c r="M181" s="81"/>
      <c r="N181" s="88"/>
      <c r="O181" s="61"/>
      <c r="P181" s="62"/>
      <c r="Q181" s="43" t="str">
        <f t="shared" si="1"/>
        <v/>
      </c>
      <c r="R181" s="44" t="str">
        <f t="shared" si="2"/>
        <v/>
      </c>
      <c r="S181" s="45" t="str">
        <f t="shared" si="3"/>
        <v/>
      </c>
      <c r="T181" s="46" t="str">
        <f t="shared" si="4"/>
        <v/>
      </c>
      <c r="U181" s="47" t="str">
        <f t="shared" si="6"/>
        <v/>
      </c>
    </row>
    <row r="182" ht="18.75" customHeight="1">
      <c r="A182" s="94"/>
      <c r="B182" s="113"/>
      <c r="C182" s="49"/>
      <c r="D182" s="105"/>
      <c r="E182" s="106"/>
      <c r="F182" s="115"/>
      <c r="G182" s="108"/>
      <c r="H182" s="109"/>
      <c r="I182" s="110"/>
      <c r="J182" s="111"/>
      <c r="K182" s="112"/>
      <c r="L182" s="116"/>
      <c r="M182" s="76"/>
      <c r="N182" s="89"/>
      <c r="O182" s="61"/>
      <c r="P182" s="62"/>
      <c r="Q182" s="63" t="str">
        <f t="shared" si="1"/>
        <v/>
      </c>
      <c r="R182" s="64" t="str">
        <f t="shared" si="2"/>
        <v/>
      </c>
      <c r="S182" s="65" t="str">
        <f t="shared" si="3"/>
        <v/>
      </c>
      <c r="T182" s="66" t="str">
        <f t="shared" si="4"/>
        <v/>
      </c>
      <c r="U182" s="67" t="str">
        <f t="shared" si="6"/>
        <v/>
      </c>
    </row>
    <row r="183" ht="18.75" customHeight="1">
      <c r="A183" s="94"/>
      <c r="B183" s="95"/>
      <c r="C183" s="29"/>
      <c r="D183" s="96"/>
      <c r="E183" s="97"/>
      <c r="F183" s="117"/>
      <c r="G183" s="99"/>
      <c r="H183" s="100"/>
      <c r="I183" s="101"/>
      <c r="J183" s="102"/>
      <c r="K183" s="103"/>
      <c r="L183" s="118"/>
      <c r="M183" s="81"/>
      <c r="N183" s="88"/>
      <c r="O183" s="61"/>
      <c r="P183" s="62"/>
      <c r="Q183" s="43" t="str">
        <f t="shared" si="1"/>
        <v/>
      </c>
      <c r="R183" s="44" t="str">
        <f t="shared" si="2"/>
        <v/>
      </c>
      <c r="S183" s="45" t="str">
        <f t="shared" si="3"/>
        <v/>
      </c>
      <c r="T183" s="46" t="str">
        <f t="shared" si="4"/>
        <v/>
      </c>
      <c r="U183" s="47" t="str">
        <f t="shared" si="6"/>
        <v/>
      </c>
    </row>
    <row r="184" ht="18.75" customHeight="1">
      <c r="A184" s="94"/>
      <c r="B184" s="113"/>
      <c r="C184" s="49"/>
      <c r="D184" s="105"/>
      <c r="E184" s="106"/>
      <c r="F184" s="115"/>
      <c r="G184" s="108"/>
      <c r="H184" s="109"/>
      <c r="I184" s="110"/>
      <c r="J184" s="111"/>
      <c r="K184" s="112"/>
      <c r="L184" s="116"/>
      <c r="M184" s="76"/>
      <c r="N184" s="89"/>
      <c r="O184" s="61"/>
      <c r="P184" s="62"/>
      <c r="Q184" s="63" t="str">
        <f t="shared" si="1"/>
        <v/>
      </c>
      <c r="R184" s="64" t="str">
        <f t="shared" si="2"/>
        <v/>
      </c>
      <c r="S184" s="65" t="str">
        <f t="shared" si="3"/>
        <v/>
      </c>
      <c r="T184" s="66" t="str">
        <f t="shared" si="4"/>
        <v/>
      </c>
      <c r="U184" s="67" t="str">
        <f t="shared" si="6"/>
        <v/>
      </c>
    </row>
    <row r="185" ht="18.75" customHeight="1">
      <c r="A185" s="94"/>
      <c r="B185" s="95"/>
      <c r="C185" s="29"/>
      <c r="D185" s="96"/>
      <c r="E185" s="97"/>
      <c r="F185" s="117"/>
      <c r="G185" s="99"/>
      <c r="H185" s="100"/>
      <c r="I185" s="101"/>
      <c r="J185" s="102"/>
      <c r="K185" s="103"/>
      <c r="L185" s="118"/>
      <c r="M185" s="81"/>
      <c r="N185" s="88"/>
      <c r="O185" s="61"/>
      <c r="P185" s="62"/>
      <c r="Q185" s="43" t="str">
        <f t="shared" si="1"/>
        <v/>
      </c>
      <c r="R185" s="44" t="str">
        <f t="shared" si="2"/>
        <v/>
      </c>
      <c r="S185" s="45" t="str">
        <f t="shared" si="3"/>
        <v/>
      </c>
      <c r="T185" s="46" t="str">
        <f t="shared" si="4"/>
        <v/>
      </c>
      <c r="U185" s="47" t="str">
        <f t="shared" si="6"/>
        <v/>
      </c>
    </row>
    <row r="186" ht="18.75" customHeight="1">
      <c r="A186" s="94"/>
      <c r="B186" s="113"/>
      <c r="C186" s="49"/>
      <c r="D186" s="105"/>
      <c r="E186" s="106"/>
      <c r="F186" s="115"/>
      <c r="G186" s="108"/>
      <c r="H186" s="109"/>
      <c r="I186" s="110"/>
      <c r="J186" s="111"/>
      <c r="K186" s="112"/>
      <c r="L186" s="116"/>
      <c r="M186" s="76"/>
      <c r="N186" s="89"/>
      <c r="O186" s="61"/>
      <c r="P186" s="62"/>
      <c r="Q186" s="63" t="str">
        <f t="shared" si="1"/>
        <v/>
      </c>
      <c r="R186" s="64" t="str">
        <f t="shared" si="2"/>
        <v/>
      </c>
      <c r="S186" s="65" t="str">
        <f t="shared" si="3"/>
        <v/>
      </c>
      <c r="T186" s="66" t="str">
        <f t="shared" si="4"/>
        <v/>
      </c>
      <c r="U186" s="67" t="str">
        <f t="shared" si="6"/>
        <v/>
      </c>
    </row>
    <row r="187" ht="18.75" customHeight="1">
      <c r="A187" s="94"/>
      <c r="B187" s="95"/>
      <c r="C187" s="29"/>
      <c r="D187" s="96"/>
      <c r="E187" s="97"/>
      <c r="F187" s="117"/>
      <c r="G187" s="99"/>
      <c r="H187" s="100"/>
      <c r="I187" s="101"/>
      <c r="J187" s="102"/>
      <c r="K187" s="103"/>
      <c r="L187" s="118"/>
      <c r="M187" s="81"/>
      <c r="N187" s="88"/>
      <c r="O187" s="61"/>
      <c r="P187" s="62"/>
      <c r="Q187" s="43" t="str">
        <f t="shared" si="1"/>
        <v/>
      </c>
      <c r="R187" s="44" t="str">
        <f t="shared" si="2"/>
        <v/>
      </c>
      <c r="S187" s="45" t="str">
        <f t="shared" si="3"/>
        <v/>
      </c>
      <c r="T187" s="46" t="str">
        <f t="shared" si="4"/>
        <v/>
      </c>
      <c r="U187" s="47" t="str">
        <f t="shared" si="6"/>
        <v/>
      </c>
    </row>
    <row r="188" ht="18.75" customHeight="1">
      <c r="A188" s="94"/>
      <c r="B188" s="113"/>
      <c r="C188" s="49"/>
      <c r="D188" s="105"/>
      <c r="E188" s="106"/>
      <c r="F188" s="115"/>
      <c r="G188" s="108"/>
      <c r="H188" s="109"/>
      <c r="I188" s="110"/>
      <c r="J188" s="111"/>
      <c r="K188" s="112"/>
      <c r="L188" s="116"/>
      <c r="M188" s="76"/>
      <c r="N188" s="89"/>
      <c r="O188" s="61"/>
      <c r="P188" s="62"/>
      <c r="Q188" s="63" t="str">
        <f t="shared" si="1"/>
        <v/>
      </c>
      <c r="R188" s="64" t="str">
        <f t="shared" si="2"/>
        <v/>
      </c>
      <c r="S188" s="65" t="str">
        <f t="shared" si="3"/>
        <v/>
      </c>
      <c r="T188" s="66" t="str">
        <f t="shared" si="4"/>
        <v/>
      </c>
      <c r="U188" s="67" t="str">
        <f t="shared" si="6"/>
        <v/>
      </c>
    </row>
    <row r="189" ht="18.75" customHeight="1">
      <c r="A189" s="94"/>
      <c r="B189" s="95"/>
      <c r="C189" s="29"/>
      <c r="D189" s="96"/>
      <c r="E189" s="97"/>
      <c r="F189" s="117"/>
      <c r="G189" s="99"/>
      <c r="H189" s="100"/>
      <c r="I189" s="101"/>
      <c r="J189" s="102"/>
      <c r="K189" s="103"/>
      <c r="L189" s="118"/>
      <c r="M189" s="81"/>
      <c r="N189" s="88"/>
      <c r="O189" s="61"/>
      <c r="P189" s="62"/>
      <c r="Q189" s="43" t="str">
        <f t="shared" si="1"/>
        <v/>
      </c>
      <c r="R189" s="44" t="str">
        <f t="shared" si="2"/>
        <v/>
      </c>
      <c r="S189" s="45" t="str">
        <f t="shared" si="3"/>
        <v/>
      </c>
      <c r="T189" s="46" t="str">
        <f t="shared" si="4"/>
        <v/>
      </c>
      <c r="U189" s="47" t="str">
        <f t="shared" si="6"/>
        <v/>
      </c>
    </row>
    <row r="190" ht="18.75" customHeight="1">
      <c r="A190" s="94"/>
      <c r="B190" s="113"/>
      <c r="C190" s="49"/>
      <c r="D190" s="105"/>
      <c r="E190" s="106"/>
      <c r="F190" s="115"/>
      <c r="G190" s="108"/>
      <c r="H190" s="109"/>
      <c r="I190" s="110"/>
      <c r="J190" s="111"/>
      <c r="K190" s="112"/>
      <c r="L190" s="116"/>
      <c r="M190" s="76"/>
      <c r="N190" s="89"/>
      <c r="O190" s="61"/>
      <c r="P190" s="62"/>
      <c r="Q190" s="63" t="str">
        <f t="shared" si="1"/>
        <v/>
      </c>
      <c r="R190" s="64" t="str">
        <f t="shared" si="2"/>
        <v/>
      </c>
      <c r="S190" s="65" t="str">
        <f t="shared" si="3"/>
        <v/>
      </c>
      <c r="T190" s="66" t="str">
        <f t="shared" si="4"/>
        <v/>
      </c>
      <c r="U190" s="67" t="str">
        <f t="shared" si="6"/>
        <v/>
      </c>
    </row>
    <row r="191" ht="18.75" customHeight="1">
      <c r="A191" s="94"/>
      <c r="B191" s="95"/>
      <c r="C191" s="29"/>
      <c r="D191" s="96"/>
      <c r="E191" s="97"/>
      <c r="F191" s="117"/>
      <c r="G191" s="99"/>
      <c r="H191" s="100"/>
      <c r="I191" s="101"/>
      <c r="J191" s="102"/>
      <c r="K191" s="103"/>
      <c r="L191" s="118"/>
      <c r="M191" s="81"/>
      <c r="N191" s="88"/>
      <c r="O191" s="61"/>
      <c r="P191" s="62"/>
      <c r="Q191" s="43" t="str">
        <f t="shared" si="1"/>
        <v/>
      </c>
      <c r="R191" s="44" t="str">
        <f t="shared" si="2"/>
        <v/>
      </c>
      <c r="S191" s="45" t="str">
        <f t="shared" si="3"/>
        <v/>
      </c>
      <c r="T191" s="46" t="str">
        <f t="shared" si="4"/>
        <v/>
      </c>
      <c r="U191" s="47" t="str">
        <f t="shared" si="6"/>
        <v/>
      </c>
    </row>
    <row r="192" ht="18.75" customHeight="1">
      <c r="A192" s="94"/>
      <c r="B192" s="113"/>
      <c r="C192" s="49"/>
      <c r="D192" s="105"/>
      <c r="E192" s="106"/>
      <c r="F192" s="115"/>
      <c r="G192" s="108"/>
      <c r="H192" s="109"/>
      <c r="I192" s="110"/>
      <c r="J192" s="111"/>
      <c r="K192" s="112"/>
      <c r="L192" s="116"/>
      <c r="M192" s="76"/>
      <c r="N192" s="89"/>
      <c r="O192" s="61"/>
      <c r="P192" s="62"/>
      <c r="Q192" s="63" t="str">
        <f t="shared" si="1"/>
        <v/>
      </c>
      <c r="R192" s="64" t="str">
        <f t="shared" si="2"/>
        <v/>
      </c>
      <c r="S192" s="65" t="str">
        <f t="shared" si="3"/>
        <v/>
      </c>
      <c r="T192" s="66" t="str">
        <f t="shared" si="4"/>
        <v/>
      </c>
      <c r="U192" s="67" t="str">
        <f t="shared" si="6"/>
        <v/>
      </c>
    </row>
    <row r="193" ht="18.75" customHeight="1">
      <c r="A193" s="94"/>
      <c r="B193" s="95"/>
      <c r="C193" s="29"/>
      <c r="D193" s="96"/>
      <c r="E193" s="97"/>
      <c r="F193" s="117"/>
      <c r="G193" s="99"/>
      <c r="H193" s="100"/>
      <c r="I193" s="101"/>
      <c r="J193" s="102"/>
      <c r="K193" s="103"/>
      <c r="L193" s="118"/>
      <c r="M193" s="81"/>
      <c r="N193" s="88"/>
      <c r="O193" s="61"/>
      <c r="P193" s="62"/>
      <c r="Q193" s="43" t="str">
        <f t="shared" si="1"/>
        <v/>
      </c>
      <c r="R193" s="44" t="str">
        <f t="shared" si="2"/>
        <v/>
      </c>
      <c r="S193" s="45" t="str">
        <f t="shared" si="3"/>
        <v/>
      </c>
      <c r="T193" s="46" t="str">
        <f t="shared" si="4"/>
        <v/>
      </c>
      <c r="U193" s="47" t="str">
        <f t="shared" si="6"/>
        <v/>
      </c>
    </row>
    <row r="194" ht="18.75" customHeight="1">
      <c r="A194" s="94"/>
      <c r="B194" s="113"/>
      <c r="C194" s="49"/>
      <c r="D194" s="105"/>
      <c r="E194" s="106"/>
      <c r="F194" s="115"/>
      <c r="G194" s="108"/>
      <c r="H194" s="109"/>
      <c r="I194" s="110"/>
      <c r="J194" s="111"/>
      <c r="K194" s="112"/>
      <c r="L194" s="116"/>
      <c r="M194" s="76"/>
      <c r="N194" s="89"/>
      <c r="O194" s="61"/>
      <c r="P194" s="62"/>
      <c r="Q194" s="63" t="str">
        <f t="shared" si="1"/>
        <v/>
      </c>
      <c r="R194" s="64" t="str">
        <f t="shared" si="2"/>
        <v/>
      </c>
      <c r="S194" s="65" t="str">
        <f t="shared" si="3"/>
        <v/>
      </c>
      <c r="T194" s="66" t="str">
        <f t="shared" si="4"/>
        <v/>
      </c>
      <c r="U194" s="67" t="str">
        <f t="shared" si="6"/>
        <v/>
      </c>
    </row>
    <row r="195" ht="18.75" customHeight="1">
      <c r="A195" s="94"/>
      <c r="B195" s="95"/>
      <c r="C195" s="29"/>
      <c r="D195" s="96"/>
      <c r="E195" s="97"/>
      <c r="F195" s="117"/>
      <c r="G195" s="99"/>
      <c r="H195" s="100"/>
      <c r="I195" s="101"/>
      <c r="J195" s="102"/>
      <c r="K195" s="103"/>
      <c r="L195" s="118"/>
      <c r="M195" s="81"/>
      <c r="N195" s="88"/>
      <c r="O195" s="61"/>
      <c r="P195" s="62"/>
      <c r="Q195" s="43" t="str">
        <f t="shared" si="1"/>
        <v/>
      </c>
      <c r="R195" s="44" t="str">
        <f t="shared" si="2"/>
        <v/>
      </c>
      <c r="S195" s="45" t="str">
        <f t="shared" si="3"/>
        <v/>
      </c>
      <c r="T195" s="46" t="str">
        <f t="shared" si="4"/>
        <v/>
      </c>
      <c r="U195" s="47" t="str">
        <f t="shared" si="6"/>
        <v/>
      </c>
    </row>
    <row r="196" ht="18.75" customHeight="1">
      <c r="A196" s="94"/>
      <c r="B196" s="113"/>
      <c r="C196" s="49"/>
      <c r="D196" s="105"/>
      <c r="E196" s="106"/>
      <c r="F196" s="115"/>
      <c r="G196" s="108"/>
      <c r="H196" s="109"/>
      <c r="I196" s="110"/>
      <c r="J196" s="111"/>
      <c r="K196" s="112"/>
      <c r="L196" s="116"/>
      <c r="M196" s="76"/>
      <c r="N196" s="89"/>
      <c r="O196" s="61"/>
      <c r="P196" s="62"/>
      <c r="Q196" s="63" t="str">
        <f t="shared" si="1"/>
        <v/>
      </c>
      <c r="R196" s="64" t="str">
        <f t="shared" si="2"/>
        <v/>
      </c>
      <c r="S196" s="65" t="str">
        <f t="shared" si="3"/>
        <v/>
      </c>
      <c r="T196" s="66" t="str">
        <f t="shared" si="4"/>
        <v/>
      </c>
      <c r="U196" s="67" t="str">
        <f t="shared" si="6"/>
        <v/>
      </c>
    </row>
    <row r="197" ht="18.75" customHeight="1">
      <c r="A197" s="94"/>
      <c r="B197" s="95"/>
      <c r="C197" s="29"/>
      <c r="D197" s="96"/>
      <c r="E197" s="97"/>
      <c r="F197" s="117"/>
      <c r="G197" s="99"/>
      <c r="H197" s="100"/>
      <c r="I197" s="101"/>
      <c r="J197" s="102"/>
      <c r="K197" s="103"/>
      <c r="L197" s="118"/>
      <c r="M197" s="81"/>
      <c r="N197" s="88"/>
      <c r="O197" s="61"/>
      <c r="P197" s="62"/>
      <c r="Q197" s="43" t="str">
        <f t="shared" si="1"/>
        <v/>
      </c>
      <c r="R197" s="44" t="str">
        <f t="shared" si="2"/>
        <v/>
      </c>
      <c r="S197" s="45" t="str">
        <f t="shared" si="3"/>
        <v/>
      </c>
      <c r="T197" s="46" t="str">
        <f t="shared" si="4"/>
        <v/>
      </c>
      <c r="U197" s="47" t="str">
        <f t="shared" si="6"/>
        <v/>
      </c>
    </row>
    <row r="198" ht="18.75" customHeight="1">
      <c r="A198" s="94"/>
      <c r="B198" s="113"/>
      <c r="C198" s="49"/>
      <c r="D198" s="105"/>
      <c r="E198" s="106"/>
      <c r="F198" s="115"/>
      <c r="G198" s="108"/>
      <c r="H198" s="109"/>
      <c r="I198" s="110"/>
      <c r="J198" s="111"/>
      <c r="K198" s="112"/>
      <c r="L198" s="116"/>
      <c r="M198" s="76"/>
      <c r="N198" s="89"/>
      <c r="O198" s="61"/>
      <c r="P198" s="62"/>
      <c r="Q198" s="63" t="str">
        <f t="shared" si="1"/>
        <v/>
      </c>
      <c r="R198" s="64" t="str">
        <f t="shared" si="2"/>
        <v/>
      </c>
      <c r="S198" s="65" t="str">
        <f t="shared" si="3"/>
        <v/>
      </c>
      <c r="T198" s="66" t="str">
        <f t="shared" si="4"/>
        <v/>
      </c>
      <c r="U198" s="67" t="str">
        <f t="shared" si="6"/>
        <v/>
      </c>
    </row>
    <row r="199" ht="18.75" customHeight="1">
      <c r="A199" s="94"/>
      <c r="B199" s="95"/>
      <c r="C199" s="29"/>
      <c r="D199" s="96"/>
      <c r="E199" s="97"/>
      <c r="F199" s="117"/>
      <c r="G199" s="99"/>
      <c r="H199" s="100"/>
      <c r="I199" s="101"/>
      <c r="J199" s="102"/>
      <c r="K199" s="103"/>
      <c r="L199" s="118"/>
      <c r="M199" s="81"/>
      <c r="N199" s="88"/>
      <c r="O199" s="61"/>
      <c r="P199" s="62"/>
      <c r="Q199" s="43" t="str">
        <f t="shared" si="1"/>
        <v/>
      </c>
      <c r="R199" s="44" t="str">
        <f t="shared" si="2"/>
        <v/>
      </c>
      <c r="S199" s="45" t="str">
        <f t="shared" si="3"/>
        <v/>
      </c>
      <c r="T199" s="46" t="str">
        <f t="shared" si="4"/>
        <v/>
      </c>
      <c r="U199" s="47" t="str">
        <f t="shared" si="6"/>
        <v/>
      </c>
    </row>
    <row r="200" ht="18.75" customHeight="1">
      <c r="A200" s="94"/>
      <c r="B200" s="113"/>
      <c r="C200" s="49"/>
      <c r="D200" s="105"/>
      <c r="E200" s="106"/>
      <c r="F200" s="115"/>
      <c r="G200" s="108"/>
      <c r="H200" s="109"/>
      <c r="I200" s="110"/>
      <c r="J200" s="111"/>
      <c r="K200" s="112"/>
      <c r="L200" s="116"/>
      <c r="M200" s="76"/>
      <c r="N200" s="89"/>
      <c r="O200" s="61"/>
      <c r="P200" s="62"/>
      <c r="Q200" s="63" t="str">
        <f t="shared" si="1"/>
        <v/>
      </c>
      <c r="R200" s="64" t="str">
        <f t="shared" si="2"/>
        <v/>
      </c>
      <c r="S200" s="65" t="str">
        <f t="shared" si="3"/>
        <v/>
      </c>
      <c r="T200" s="66" t="str">
        <f t="shared" si="4"/>
        <v/>
      </c>
      <c r="U200" s="67" t="str">
        <f t="shared" si="6"/>
        <v/>
      </c>
    </row>
    <row r="201" ht="18.75" customHeight="1">
      <c r="A201" s="94"/>
      <c r="B201" s="95"/>
      <c r="C201" s="29"/>
      <c r="D201" s="96"/>
      <c r="E201" s="97"/>
      <c r="F201" s="117"/>
      <c r="G201" s="99"/>
      <c r="H201" s="100"/>
      <c r="I201" s="101"/>
      <c r="J201" s="102"/>
      <c r="K201" s="103"/>
      <c r="L201" s="118"/>
      <c r="M201" s="81"/>
      <c r="N201" s="88"/>
      <c r="O201" s="61"/>
      <c r="P201" s="62"/>
      <c r="Q201" s="43" t="str">
        <f t="shared" si="1"/>
        <v/>
      </c>
      <c r="R201" s="44" t="str">
        <f t="shared" si="2"/>
        <v/>
      </c>
      <c r="S201" s="45" t="str">
        <f t="shared" si="3"/>
        <v/>
      </c>
      <c r="T201" s="46" t="str">
        <f t="shared" si="4"/>
        <v/>
      </c>
      <c r="U201" s="47" t="str">
        <f t="shared" si="6"/>
        <v/>
      </c>
    </row>
    <row r="202" ht="18.75" customHeight="1">
      <c r="A202" s="94"/>
      <c r="B202" s="113"/>
      <c r="C202" s="49"/>
      <c r="D202" s="105"/>
      <c r="E202" s="106"/>
      <c r="F202" s="115"/>
      <c r="G202" s="108"/>
      <c r="H202" s="109"/>
      <c r="I202" s="110"/>
      <c r="J202" s="111"/>
      <c r="K202" s="112"/>
      <c r="L202" s="116"/>
      <c r="M202" s="76"/>
      <c r="N202" s="89"/>
      <c r="O202" s="61"/>
      <c r="P202" s="62"/>
      <c r="Q202" s="63" t="str">
        <f t="shared" si="1"/>
        <v/>
      </c>
      <c r="R202" s="64" t="str">
        <f t="shared" si="2"/>
        <v/>
      </c>
      <c r="S202" s="65" t="str">
        <f t="shared" si="3"/>
        <v/>
      </c>
      <c r="T202" s="66" t="str">
        <f t="shared" si="4"/>
        <v/>
      </c>
      <c r="U202" s="67" t="str">
        <f t="shared" si="6"/>
        <v/>
      </c>
    </row>
    <row r="203" ht="18.75" customHeight="1">
      <c r="A203" s="94"/>
      <c r="B203" s="95"/>
      <c r="C203" s="29"/>
      <c r="D203" s="96"/>
      <c r="E203" s="97"/>
      <c r="F203" s="117"/>
      <c r="G203" s="99"/>
      <c r="H203" s="100"/>
      <c r="I203" s="101"/>
      <c r="J203" s="102"/>
      <c r="K203" s="103"/>
      <c r="L203" s="118"/>
      <c r="M203" s="81"/>
      <c r="N203" s="88"/>
      <c r="O203" s="61"/>
      <c r="P203" s="62"/>
      <c r="Q203" s="43" t="str">
        <f t="shared" si="1"/>
        <v/>
      </c>
      <c r="R203" s="44" t="str">
        <f t="shared" si="2"/>
        <v/>
      </c>
      <c r="S203" s="45" t="str">
        <f t="shared" si="3"/>
        <v/>
      </c>
      <c r="T203" s="46" t="str">
        <f t="shared" si="4"/>
        <v/>
      </c>
      <c r="U203" s="47" t="str">
        <f t="shared" si="6"/>
        <v/>
      </c>
    </row>
    <row r="204" ht="18.75" customHeight="1">
      <c r="A204" s="94"/>
      <c r="B204" s="113"/>
      <c r="C204" s="49"/>
      <c r="D204" s="105"/>
      <c r="E204" s="106"/>
      <c r="F204" s="115"/>
      <c r="G204" s="108"/>
      <c r="H204" s="109"/>
      <c r="I204" s="110"/>
      <c r="J204" s="111"/>
      <c r="K204" s="112"/>
      <c r="L204" s="116"/>
      <c r="M204" s="76"/>
      <c r="N204" s="89"/>
      <c r="O204" s="61"/>
      <c r="P204" s="62"/>
      <c r="Q204" s="63" t="str">
        <f t="shared" si="1"/>
        <v/>
      </c>
      <c r="R204" s="64" t="str">
        <f t="shared" si="2"/>
        <v/>
      </c>
      <c r="S204" s="65" t="str">
        <f t="shared" si="3"/>
        <v/>
      </c>
      <c r="T204" s="66" t="str">
        <f t="shared" si="4"/>
        <v/>
      </c>
      <c r="U204" s="67" t="str">
        <f t="shared" si="6"/>
        <v/>
      </c>
    </row>
    <row r="205" ht="18.75" customHeight="1">
      <c r="A205" s="94"/>
      <c r="B205" s="95"/>
      <c r="C205" s="29"/>
      <c r="D205" s="96"/>
      <c r="E205" s="97"/>
      <c r="F205" s="117"/>
      <c r="G205" s="99"/>
      <c r="H205" s="100"/>
      <c r="I205" s="101"/>
      <c r="J205" s="102"/>
      <c r="K205" s="103"/>
      <c r="L205" s="118"/>
      <c r="M205" s="81"/>
      <c r="N205" s="88"/>
      <c r="O205" s="61"/>
      <c r="P205" s="62"/>
      <c r="Q205" s="43" t="str">
        <f t="shared" si="1"/>
        <v/>
      </c>
      <c r="R205" s="44" t="str">
        <f t="shared" si="2"/>
        <v/>
      </c>
      <c r="S205" s="45" t="str">
        <f t="shared" si="3"/>
        <v/>
      </c>
      <c r="T205" s="46" t="str">
        <f t="shared" si="4"/>
        <v/>
      </c>
      <c r="U205" s="47" t="str">
        <f t="shared" si="6"/>
        <v/>
      </c>
    </row>
    <row r="206" ht="18.75" customHeight="1">
      <c r="A206" s="94"/>
      <c r="B206" s="113"/>
      <c r="C206" s="49"/>
      <c r="D206" s="105"/>
      <c r="E206" s="106"/>
      <c r="F206" s="115"/>
      <c r="G206" s="108"/>
      <c r="H206" s="109"/>
      <c r="I206" s="110"/>
      <c r="J206" s="111"/>
      <c r="K206" s="112"/>
      <c r="L206" s="116"/>
      <c r="M206" s="76"/>
      <c r="N206" s="89"/>
      <c r="O206" s="61"/>
      <c r="P206" s="62"/>
      <c r="Q206" s="63" t="str">
        <f t="shared" si="1"/>
        <v/>
      </c>
      <c r="R206" s="64" t="str">
        <f t="shared" si="2"/>
        <v/>
      </c>
      <c r="S206" s="65" t="str">
        <f t="shared" si="3"/>
        <v/>
      </c>
      <c r="T206" s="66" t="str">
        <f t="shared" si="4"/>
        <v/>
      </c>
      <c r="U206" s="67" t="str">
        <f t="shared" si="6"/>
        <v/>
      </c>
    </row>
    <row r="207" ht="18.75" customHeight="1">
      <c r="A207" s="94"/>
      <c r="B207" s="95"/>
      <c r="C207" s="29"/>
      <c r="D207" s="96"/>
      <c r="E207" s="97"/>
      <c r="F207" s="117"/>
      <c r="G207" s="99"/>
      <c r="H207" s="100"/>
      <c r="I207" s="101"/>
      <c r="J207" s="102"/>
      <c r="K207" s="103"/>
      <c r="L207" s="118"/>
      <c r="M207" s="81"/>
      <c r="N207" s="88"/>
      <c r="O207" s="61"/>
      <c r="P207" s="62"/>
      <c r="Q207" s="43" t="str">
        <f t="shared" si="1"/>
        <v/>
      </c>
      <c r="R207" s="44" t="str">
        <f t="shared" si="2"/>
        <v/>
      </c>
      <c r="S207" s="45" t="str">
        <f t="shared" si="3"/>
        <v/>
      </c>
      <c r="T207" s="46" t="str">
        <f t="shared" si="4"/>
        <v/>
      </c>
      <c r="U207" s="47" t="str">
        <f t="shared" si="6"/>
        <v/>
      </c>
    </row>
    <row r="208" ht="18.75" customHeight="1">
      <c r="A208" s="94"/>
      <c r="B208" s="113"/>
      <c r="C208" s="49"/>
      <c r="D208" s="105"/>
      <c r="E208" s="106"/>
      <c r="F208" s="115"/>
      <c r="G208" s="108"/>
      <c r="H208" s="109"/>
      <c r="I208" s="110"/>
      <c r="J208" s="111"/>
      <c r="K208" s="112"/>
      <c r="L208" s="116"/>
      <c r="M208" s="76"/>
      <c r="N208" s="89"/>
      <c r="O208" s="61"/>
      <c r="P208" s="62"/>
      <c r="Q208" s="63" t="str">
        <f t="shared" si="1"/>
        <v/>
      </c>
      <c r="R208" s="64" t="str">
        <f t="shared" si="2"/>
        <v/>
      </c>
      <c r="S208" s="65" t="str">
        <f t="shared" si="3"/>
        <v/>
      </c>
      <c r="T208" s="66" t="str">
        <f t="shared" si="4"/>
        <v/>
      </c>
      <c r="U208" s="67" t="str">
        <f t="shared" si="6"/>
        <v/>
      </c>
    </row>
    <row r="209" ht="18.75" customHeight="1">
      <c r="A209" s="94"/>
      <c r="B209" s="95"/>
      <c r="C209" s="29"/>
      <c r="D209" s="96"/>
      <c r="E209" s="97"/>
      <c r="F209" s="117"/>
      <c r="G209" s="99"/>
      <c r="H209" s="100"/>
      <c r="I209" s="101"/>
      <c r="J209" s="102"/>
      <c r="K209" s="103"/>
      <c r="L209" s="118"/>
      <c r="M209" s="81"/>
      <c r="N209" s="88"/>
      <c r="O209" s="61"/>
      <c r="P209" s="62"/>
      <c r="Q209" s="43" t="str">
        <f t="shared" si="1"/>
        <v/>
      </c>
      <c r="R209" s="44" t="str">
        <f t="shared" si="2"/>
        <v/>
      </c>
      <c r="S209" s="45" t="str">
        <f t="shared" si="3"/>
        <v/>
      </c>
      <c r="T209" s="46" t="str">
        <f t="shared" si="4"/>
        <v/>
      </c>
      <c r="U209" s="47" t="str">
        <f t="shared" si="6"/>
        <v/>
      </c>
    </row>
    <row r="210" ht="18.75" customHeight="1">
      <c r="A210" s="94"/>
      <c r="B210" s="113"/>
      <c r="C210" s="49"/>
      <c r="D210" s="105"/>
      <c r="E210" s="106"/>
      <c r="F210" s="115"/>
      <c r="G210" s="108"/>
      <c r="H210" s="109"/>
      <c r="I210" s="110"/>
      <c r="J210" s="111"/>
      <c r="K210" s="112"/>
      <c r="L210" s="116"/>
      <c r="M210" s="76"/>
      <c r="N210" s="89"/>
      <c r="O210" s="61"/>
      <c r="P210" s="62"/>
      <c r="Q210" s="63" t="str">
        <f t="shared" si="1"/>
        <v/>
      </c>
      <c r="R210" s="64" t="str">
        <f t="shared" si="2"/>
        <v/>
      </c>
      <c r="S210" s="65" t="str">
        <f t="shared" si="3"/>
        <v/>
      </c>
      <c r="T210" s="66" t="str">
        <f t="shared" si="4"/>
        <v/>
      </c>
      <c r="U210" s="67" t="str">
        <f t="shared" si="6"/>
        <v/>
      </c>
    </row>
    <row r="211" ht="18.75" customHeight="1">
      <c r="A211" s="94"/>
      <c r="B211" s="95"/>
      <c r="C211" s="29"/>
      <c r="D211" s="96"/>
      <c r="E211" s="97"/>
      <c r="F211" s="117"/>
      <c r="G211" s="99"/>
      <c r="H211" s="100"/>
      <c r="I211" s="101"/>
      <c r="J211" s="102"/>
      <c r="K211" s="103"/>
      <c r="L211" s="118"/>
      <c r="M211" s="81"/>
      <c r="N211" s="88"/>
      <c r="O211" s="61"/>
      <c r="P211" s="62"/>
      <c r="Q211" s="43" t="str">
        <f t="shared" si="1"/>
        <v/>
      </c>
      <c r="R211" s="44" t="str">
        <f t="shared" si="2"/>
        <v/>
      </c>
      <c r="S211" s="45" t="str">
        <f t="shared" si="3"/>
        <v/>
      </c>
      <c r="T211" s="46" t="str">
        <f t="shared" si="4"/>
        <v/>
      </c>
      <c r="U211" s="47" t="str">
        <f t="shared" si="6"/>
        <v/>
      </c>
    </row>
    <row r="212" ht="18.75" customHeight="1">
      <c r="A212" s="94"/>
      <c r="B212" s="113"/>
      <c r="C212" s="49"/>
      <c r="D212" s="105"/>
      <c r="E212" s="106"/>
      <c r="F212" s="115"/>
      <c r="G212" s="108"/>
      <c r="H212" s="109"/>
      <c r="I212" s="110"/>
      <c r="J212" s="111"/>
      <c r="K212" s="112"/>
      <c r="L212" s="116"/>
      <c r="M212" s="76"/>
      <c r="N212" s="89"/>
      <c r="O212" s="61"/>
      <c r="P212" s="62"/>
      <c r="Q212" s="63" t="str">
        <f t="shared" si="1"/>
        <v/>
      </c>
      <c r="R212" s="64" t="str">
        <f t="shared" si="2"/>
        <v/>
      </c>
      <c r="S212" s="65" t="str">
        <f t="shared" si="3"/>
        <v/>
      </c>
      <c r="T212" s="66" t="str">
        <f t="shared" si="4"/>
        <v/>
      </c>
      <c r="U212" s="67" t="str">
        <f t="shared" si="6"/>
        <v/>
      </c>
    </row>
    <row r="213" ht="18.75" customHeight="1">
      <c r="A213" s="94"/>
      <c r="B213" s="95"/>
      <c r="C213" s="29"/>
      <c r="D213" s="96"/>
      <c r="E213" s="97"/>
      <c r="F213" s="117"/>
      <c r="G213" s="99"/>
      <c r="H213" s="100"/>
      <c r="I213" s="101"/>
      <c r="J213" s="102"/>
      <c r="K213" s="103"/>
      <c r="L213" s="118"/>
      <c r="M213" s="81"/>
      <c r="N213" s="88"/>
      <c r="O213" s="61"/>
      <c r="P213" s="62"/>
      <c r="Q213" s="43" t="str">
        <f t="shared" si="1"/>
        <v/>
      </c>
      <c r="R213" s="44" t="str">
        <f t="shared" si="2"/>
        <v/>
      </c>
      <c r="S213" s="45" t="str">
        <f t="shared" si="3"/>
        <v/>
      </c>
      <c r="T213" s="46" t="str">
        <f t="shared" si="4"/>
        <v/>
      </c>
      <c r="U213" s="47" t="str">
        <f t="shared" si="6"/>
        <v/>
      </c>
    </row>
    <row r="214" ht="18.75" customHeight="1">
      <c r="A214" s="94"/>
      <c r="B214" s="113"/>
      <c r="C214" s="49"/>
      <c r="D214" s="105"/>
      <c r="E214" s="106"/>
      <c r="F214" s="115"/>
      <c r="G214" s="108"/>
      <c r="H214" s="109"/>
      <c r="I214" s="110"/>
      <c r="J214" s="111"/>
      <c r="K214" s="112"/>
      <c r="L214" s="116"/>
      <c r="M214" s="76"/>
      <c r="N214" s="89"/>
      <c r="O214" s="61"/>
      <c r="P214" s="62"/>
      <c r="Q214" s="63" t="str">
        <f t="shared" si="1"/>
        <v/>
      </c>
      <c r="R214" s="64" t="str">
        <f t="shared" si="2"/>
        <v/>
      </c>
      <c r="S214" s="65" t="str">
        <f t="shared" si="3"/>
        <v/>
      </c>
      <c r="T214" s="66" t="str">
        <f t="shared" si="4"/>
        <v/>
      </c>
      <c r="U214" s="67" t="str">
        <f t="shared" si="6"/>
        <v/>
      </c>
    </row>
    <row r="215" ht="18.75" customHeight="1">
      <c r="A215" s="94"/>
      <c r="B215" s="95"/>
      <c r="C215" s="29"/>
      <c r="D215" s="96"/>
      <c r="E215" s="97"/>
      <c r="F215" s="117"/>
      <c r="G215" s="99"/>
      <c r="H215" s="100"/>
      <c r="I215" s="101"/>
      <c r="J215" s="102"/>
      <c r="K215" s="103"/>
      <c r="L215" s="118"/>
      <c r="M215" s="81"/>
      <c r="N215" s="88"/>
      <c r="O215" s="61"/>
      <c r="P215" s="62"/>
      <c r="Q215" s="43" t="str">
        <f t="shared" si="1"/>
        <v/>
      </c>
      <c r="R215" s="44" t="str">
        <f t="shared" si="2"/>
        <v/>
      </c>
      <c r="S215" s="45" t="str">
        <f t="shared" si="3"/>
        <v/>
      </c>
      <c r="T215" s="46" t="str">
        <f t="shared" si="4"/>
        <v/>
      </c>
      <c r="U215" s="47" t="str">
        <f t="shared" si="6"/>
        <v/>
      </c>
    </row>
    <row r="216" ht="18.75" customHeight="1">
      <c r="A216" s="94"/>
      <c r="B216" s="113"/>
      <c r="C216" s="49"/>
      <c r="D216" s="105"/>
      <c r="E216" s="106"/>
      <c r="F216" s="115"/>
      <c r="G216" s="108"/>
      <c r="H216" s="109"/>
      <c r="I216" s="110"/>
      <c r="J216" s="111"/>
      <c r="K216" s="112"/>
      <c r="L216" s="116"/>
      <c r="M216" s="76"/>
      <c r="N216" s="89"/>
      <c r="O216" s="61"/>
      <c r="P216" s="62"/>
      <c r="Q216" s="63" t="str">
        <f t="shared" si="1"/>
        <v/>
      </c>
      <c r="R216" s="64" t="str">
        <f t="shared" si="2"/>
        <v/>
      </c>
      <c r="S216" s="65" t="str">
        <f t="shared" si="3"/>
        <v/>
      </c>
      <c r="T216" s="66" t="str">
        <f t="shared" si="4"/>
        <v/>
      </c>
      <c r="U216" s="67" t="str">
        <f t="shared" si="6"/>
        <v/>
      </c>
    </row>
    <row r="217" ht="18.75" customHeight="1">
      <c r="A217" s="94"/>
      <c r="B217" s="95"/>
      <c r="C217" s="29"/>
      <c r="D217" s="96"/>
      <c r="E217" s="97"/>
      <c r="F217" s="117"/>
      <c r="G217" s="99"/>
      <c r="H217" s="100"/>
      <c r="I217" s="101"/>
      <c r="J217" s="102"/>
      <c r="K217" s="103"/>
      <c r="L217" s="118"/>
      <c r="M217" s="81"/>
      <c r="N217" s="88"/>
      <c r="O217" s="61"/>
      <c r="P217" s="62"/>
      <c r="Q217" s="43" t="str">
        <f t="shared" si="1"/>
        <v/>
      </c>
      <c r="R217" s="44" t="str">
        <f t="shared" si="2"/>
        <v/>
      </c>
      <c r="S217" s="45" t="str">
        <f t="shared" si="3"/>
        <v/>
      </c>
      <c r="T217" s="46" t="str">
        <f t="shared" si="4"/>
        <v/>
      </c>
      <c r="U217" s="47" t="str">
        <f t="shared" si="6"/>
        <v/>
      </c>
    </row>
    <row r="218" ht="18.75" customHeight="1">
      <c r="A218" s="94"/>
      <c r="B218" s="113"/>
      <c r="C218" s="49"/>
      <c r="D218" s="105"/>
      <c r="E218" s="106"/>
      <c r="F218" s="115"/>
      <c r="G218" s="108"/>
      <c r="H218" s="109"/>
      <c r="I218" s="110"/>
      <c r="J218" s="111"/>
      <c r="K218" s="112"/>
      <c r="L218" s="116"/>
      <c r="M218" s="76"/>
      <c r="N218" s="89"/>
      <c r="O218" s="61"/>
      <c r="P218" s="62"/>
      <c r="Q218" s="63" t="str">
        <f t="shared" si="1"/>
        <v/>
      </c>
      <c r="R218" s="64" t="str">
        <f t="shared" si="2"/>
        <v/>
      </c>
      <c r="S218" s="65" t="str">
        <f t="shared" si="3"/>
        <v/>
      </c>
      <c r="T218" s="66" t="str">
        <f t="shared" si="4"/>
        <v/>
      </c>
      <c r="U218" s="67" t="str">
        <f t="shared" si="6"/>
        <v/>
      </c>
    </row>
    <row r="219" ht="18.75" customHeight="1">
      <c r="A219" s="94"/>
      <c r="B219" s="95"/>
      <c r="C219" s="29"/>
      <c r="D219" s="96"/>
      <c r="E219" s="97"/>
      <c r="F219" s="117"/>
      <c r="G219" s="99"/>
      <c r="H219" s="100"/>
      <c r="I219" s="101"/>
      <c r="J219" s="102"/>
      <c r="K219" s="103"/>
      <c r="L219" s="118"/>
      <c r="M219" s="81"/>
      <c r="N219" s="88"/>
      <c r="O219" s="61"/>
      <c r="P219" s="62"/>
      <c r="Q219" s="43" t="str">
        <f t="shared" si="1"/>
        <v/>
      </c>
      <c r="R219" s="44" t="str">
        <f t="shared" si="2"/>
        <v/>
      </c>
      <c r="S219" s="45" t="str">
        <f t="shared" si="3"/>
        <v/>
      </c>
      <c r="T219" s="46" t="str">
        <f t="shared" si="4"/>
        <v/>
      </c>
      <c r="U219" s="47" t="str">
        <f t="shared" si="6"/>
        <v/>
      </c>
    </row>
    <row r="220" ht="18.75" customHeight="1">
      <c r="A220" s="94"/>
      <c r="B220" s="113"/>
      <c r="C220" s="49"/>
      <c r="D220" s="105"/>
      <c r="E220" s="106"/>
      <c r="F220" s="115"/>
      <c r="G220" s="108"/>
      <c r="H220" s="109"/>
      <c r="I220" s="110"/>
      <c r="J220" s="111"/>
      <c r="K220" s="112"/>
      <c r="L220" s="116"/>
      <c r="M220" s="76"/>
      <c r="N220" s="89"/>
      <c r="O220" s="61"/>
      <c r="P220" s="62"/>
      <c r="Q220" s="63" t="str">
        <f t="shared" si="1"/>
        <v/>
      </c>
      <c r="R220" s="64" t="str">
        <f t="shared" si="2"/>
        <v/>
      </c>
      <c r="S220" s="65" t="str">
        <f t="shared" si="3"/>
        <v/>
      </c>
      <c r="T220" s="66" t="str">
        <f t="shared" si="4"/>
        <v/>
      </c>
      <c r="U220" s="67" t="str">
        <f t="shared" si="6"/>
        <v/>
      </c>
    </row>
    <row r="221" ht="18.75" customHeight="1">
      <c r="A221" s="94"/>
      <c r="B221" s="95"/>
      <c r="C221" s="29"/>
      <c r="D221" s="96"/>
      <c r="E221" s="97"/>
      <c r="F221" s="117"/>
      <c r="G221" s="99"/>
      <c r="H221" s="100"/>
      <c r="I221" s="101"/>
      <c r="J221" s="102"/>
      <c r="K221" s="103"/>
      <c r="L221" s="118"/>
      <c r="M221" s="81"/>
      <c r="N221" s="88"/>
      <c r="O221" s="61"/>
      <c r="P221" s="62"/>
      <c r="Q221" s="43" t="str">
        <f t="shared" si="1"/>
        <v/>
      </c>
      <c r="R221" s="44" t="str">
        <f t="shared" si="2"/>
        <v/>
      </c>
      <c r="S221" s="45" t="str">
        <f t="shared" si="3"/>
        <v/>
      </c>
      <c r="T221" s="46" t="str">
        <f t="shared" si="4"/>
        <v/>
      </c>
      <c r="U221" s="47" t="str">
        <f t="shared" si="6"/>
        <v/>
      </c>
    </row>
    <row r="222" ht="18.75" customHeight="1">
      <c r="A222" s="94"/>
      <c r="B222" s="113"/>
      <c r="C222" s="49"/>
      <c r="D222" s="105"/>
      <c r="E222" s="106"/>
      <c r="F222" s="115"/>
      <c r="G222" s="108"/>
      <c r="H222" s="109"/>
      <c r="I222" s="110"/>
      <c r="J222" s="111"/>
      <c r="K222" s="112"/>
      <c r="L222" s="116"/>
      <c r="M222" s="76"/>
      <c r="N222" s="89"/>
      <c r="O222" s="61"/>
      <c r="P222" s="62"/>
      <c r="Q222" s="63" t="str">
        <f t="shared" si="1"/>
        <v/>
      </c>
      <c r="R222" s="64" t="str">
        <f t="shared" si="2"/>
        <v/>
      </c>
      <c r="S222" s="65" t="str">
        <f t="shared" si="3"/>
        <v/>
      </c>
      <c r="T222" s="66" t="str">
        <f t="shared" si="4"/>
        <v/>
      </c>
      <c r="U222" s="67" t="str">
        <f t="shared" si="6"/>
        <v/>
      </c>
    </row>
    <row r="223" ht="18.75" customHeight="1">
      <c r="A223" s="94"/>
      <c r="B223" s="95"/>
      <c r="C223" s="29"/>
      <c r="D223" s="96"/>
      <c r="E223" s="97"/>
      <c r="F223" s="117"/>
      <c r="G223" s="99"/>
      <c r="H223" s="100"/>
      <c r="I223" s="101"/>
      <c r="J223" s="102"/>
      <c r="K223" s="103"/>
      <c r="L223" s="118"/>
      <c r="M223" s="81"/>
      <c r="N223" s="88"/>
      <c r="O223" s="61"/>
      <c r="P223" s="62"/>
      <c r="Q223" s="43" t="str">
        <f t="shared" si="1"/>
        <v/>
      </c>
      <c r="R223" s="44" t="str">
        <f t="shared" si="2"/>
        <v/>
      </c>
      <c r="S223" s="45" t="str">
        <f t="shared" si="3"/>
        <v/>
      </c>
      <c r="T223" s="46" t="str">
        <f t="shared" si="4"/>
        <v/>
      </c>
      <c r="U223" s="47" t="str">
        <f t="shared" si="6"/>
        <v/>
      </c>
    </row>
    <row r="224" ht="18.75" customHeight="1">
      <c r="A224" s="94"/>
      <c r="B224" s="113"/>
      <c r="C224" s="49"/>
      <c r="D224" s="105"/>
      <c r="E224" s="106"/>
      <c r="F224" s="115"/>
      <c r="G224" s="108"/>
      <c r="H224" s="109"/>
      <c r="I224" s="110"/>
      <c r="J224" s="111"/>
      <c r="K224" s="112"/>
      <c r="L224" s="116"/>
      <c r="M224" s="76"/>
      <c r="N224" s="89"/>
      <c r="O224" s="61"/>
      <c r="P224" s="62"/>
      <c r="Q224" s="63" t="str">
        <f t="shared" si="1"/>
        <v/>
      </c>
      <c r="R224" s="64" t="str">
        <f t="shared" si="2"/>
        <v/>
      </c>
      <c r="S224" s="65" t="str">
        <f t="shared" si="3"/>
        <v/>
      </c>
      <c r="T224" s="66" t="str">
        <f t="shared" si="4"/>
        <v/>
      </c>
      <c r="U224" s="67" t="str">
        <f t="shared" si="6"/>
        <v/>
      </c>
    </row>
    <row r="225" ht="18.75" customHeight="1">
      <c r="A225" s="94"/>
      <c r="B225" s="95"/>
      <c r="C225" s="29"/>
      <c r="D225" s="96"/>
      <c r="E225" s="97"/>
      <c r="F225" s="117"/>
      <c r="G225" s="99"/>
      <c r="H225" s="100"/>
      <c r="I225" s="101"/>
      <c r="J225" s="102"/>
      <c r="K225" s="103"/>
      <c r="L225" s="118"/>
      <c r="M225" s="81"/>
      <c r="N225" s="88"/>
      <c r="O225" s="61"/>
      <c r="P225" s="62"/>
      <c r="Q225" s="43" t="str">
        <f t="shared" si="1"/>
        <v/>
      </c>
      <c r="R225" s="44" t="str">
        <f t="shared" si="2"/>
        <v/>
      </c>
      <c r="S225" s="45" t="str">
        <f t="shared" si="3"/>
        <v/>
      </c>
      <c r="T225" s="46" t="str">
        <f t="shared" si="4"/>
        <v/>
      </c>
      <c r="U225" s="47" t="str">
        <f t="shared" si="6"/>
        <v/>
      </c>
    </row>
    <row r="226" ht="18.75" customHeight="1">
      <c r="A226" s="94"/>
      <c r="B226" s="113"/>
      <c r="C226" s="49"/>
      <c r="D226" s="105"/>
      <c r="E226" s="106"/>
      <c r="F226" s="115"/>
      <c r="G226" s="108"/>
      <c r="H226" s="109"/>
      <c r="I226" s="110"/>
      <c r="J226" s="111"/>
      <c r="K226" s="112"/>
      <c r="L226" s="116"/>
      <c r="M226" s="76"/>
      <c r="N226" s="89"/>
      <c r="O226" s="61"/>
      <c r="P226" s="62"/>
      <c r="Q226" s="63" t="str">
        <f t="shared" si="1"/>
        <v/>
      </c>
      <c r="R226" s="64" t="str">
        <f t="shared" si="2"/>
        <v/>
      </c>
      <c r="S226" s="65" t="str">
        <f t="shared" si="3"/>
        <v/>
      </c>
      <c r="T226" s="66" t="str">
        <f t="shared" si="4"/>
        <v/>
      </c>
      <c r="U226" s="67" t="str">
        <f t="shared" si="6"/>
        <v/>
      </c>
    </row>
    <row r="227" ht="18.75" customHeight="1">
      <c r="A227" s="94"/>
      <c r="B227" s="95"/>
      <c r="C227" s="29"/>
      <c r="D227" s="96"/>
      <c r="E227" s="97"/>
      <c r="F227" s="117"/>
      <c r="G227" s="99"/>
      <c r="H227" s="100"/>
      <c r="I227" s="101"/>
      <c r="J227" s="102"/>
      <c r="K227" s="103"/>
      <c r="L227" s="118"/>
      <c r="M227" s="81"/>
      <c r="N227" s="88"/>
      <c r="O227" s="61"/>
      <c r="P227" s="62"/>
      <c r="Q227" s="43" t="str">
        <f t="shared" si="1"/>
        <v/>
      </c>
      <c r="R227" s="44" t="str">
        <f t="shared" si="2"/>
        <v/>
      </c>
      <c r="S227" s="45" t="str">
        <f t="shared" si="3"/>
        <v/>
      </c>
      <c r="T227" s="46" t="str">
        <f t="shared" si="4"/>
        <v/>
      </c>
      <c r="U227" s="47" t="str">
        <f t="shared" si="6"/>
        <v/>
      </c>
    </row>
    <row r="228" ht="18.75" customHeight="1">
      <c r="A228" s="94"/>
      <c r="B228" s="113"/>
      <c r="C228" s="49"/>
      <c r="D228" s="105"/>
      <c r="E228" s="106"/>
      <c r="F228" s="115"/>
      <c r="G228" s="108"/>
      <c r="H228" s="109"/>
      <c r="I228" s="110"/>
      <c r="J228" s="111"/>
      <c r="K228" s="112"/>
      <c r="L228" s="116"/>
      <c r="M228" s="76"/>
      <c r="N228" s="89"/>
      <c r="O228" s="61"/>
      <c r="P228" s="62"/>
      <c r="Q228" s="63" t="str">
        <f t="shared" si="1"/>
        <v/>
      </c>
      <c r="R228" s="64" t="str">
        <f t="shared" si="2"/>
        <v/>
      </c>
      <c r="S228" s="65" t="str">
        <f t="shared" si="3"/>
        <v/>
      </c>
      <c r="T228" s="66" t="str">
        <f t="shared" si="4"/>
        <v/>
      </c>
      <c r="U228" s="67" t="str">
        <f t="shared" si="6"/>
        <v/>
      </c>
    </row>
    <row r="229" ht="18.75" customHeight="1">
      <c r="A229" s="94"/>
      <c r="B229" s="95"/>
      <c r="C229" s="29"/>
      <c r="D229" s="96"/>
      <c r="E229" s="97"/>
      <c r="F229" s="117"/>
      <c r="G229" s="99"/>
      <c r="H229" s="100"/>
      <c r="I229" s="101"/>
      <c r="J229" s="102"/>
      <c r="K229" s="103"/>
      <c r="L229" s="118"/>
      <c r="M229" s="81"/>
      <c r="N229" s="88"/>
      <c r="O229" s="61"/>
      <c r="P229" s="62"/>
      <c r="Q229" s="43" t="str">
        <f t="shared" si="1"/>
        <v/>
      </c>
      <c r="R229" s="44" t="str">
        <f t="shared" si="2"/>
        <v/>
      </c>
      <c r="S229" s="45" t="str">
        <f t="shared" si="3"/>
        <v/>
      </c>
      <c r="T229" s="46" t="str">
        <f t="shared" si="4"/>
        <v/>
      </c>
      <c r="U229" s="47" t="str">
        <f t="shared" si="6"/>
        <v/>
      </c>
    </row>
    <row r="230" ht="18.75" customHeight="1">
      <c r="A230" s="94"/>
      <c r="B230" s="113"/>
      <c r="C230" s="49"/>
      <c r="D230" s="105"/>
      <c r="E230" s="106"/>
      <c r="F230" s="115"/>
      <c r="G230" s="108"/>
      <c r="H230" s="109"/>
      <c r="I230" s="110"/>
      <c r="J230" s="111"/>
      <c r="K230" s="112"/>
      <c r="L230" s="116"/>
      <c r="M230" s="76"/>
      <c r="N230" s="89"/>
      <c r="O230" s="61"/>
      <c r="P230" s="62"/>
      <c r="Q230" s="63" t="str">
        <f t="shared" si="1"/>
        <v/>
      </c>
      <c r="R230" s="64" t="str">
        <f t="shared" si="2"/>
        <v/>
      </c>
      <c r="S230" s="65" t="str">
        <f t="shared" si="3"/>
        <v/>
      </c>
      <c r="T230" s="66" t="str">
        <f t="shared" si="4"/>
        <v/>
      </c>
      <c r="U230" s="67" t="str">
        <f t="shared" si="6"/>
        <v/>
      </c>
    </row>
    <row r="231" ht="18.75" customHeight="1">
      <c r="A231" s="94"/>
      <c r="B231" s="95"/>
      <c r="C231" s="29"/>
      <c r="D231" s="96"/>
      <c r="E231" s="97"/>
      <c r="F231" s="117"/>
      <c r="G231" s="99"/>
      <c r="H231" s="100"/>
      <c r="I231" s="101"/>
      <c r="J231" s="102"/>
      <c r="K231" s="103"/>
      <c r="L231" s="118"/>
      <c r="M231" s="81"/>
      <c r="N231" s="88"/>
      <c r="O231" s="61"/>
      <c r="P231" s="62"/>
      <c r="Q231" s="43" t="str">
        <f t="shared" si="1"/>
        <v/>
      </c>
      <c r="R231" s="44" t="str">
        <f t="shared" si="2"/>
        <v/>
      </c>
      <c r="S231" s="45" t="str">
        <f t="shared" si="3"/>
        <v/>
      </c>
      <c r="T231" s="46" t="str">
        <f t="shared" si="4"/>
        <v/>
      </c>
      <c r="U231" s="47" t="str">
        <f t="shared" si="6"/>
        <v/>
      </c>
    </row>
    <row r="232" ht="18.75" customHeight="1">
      <c r="A232" s="94"/>
      <c r="B232" s="113"/>
      <c r="C232" s="49"/>
      <c r="D232" s="105"/>
      <c r="E232" s="106"/>
      <c r="F232" s="115"/>
      <c r="G232" s="108"/>
      <c r="H232" s="109"/>
      <c r="I232" s="110"/>
      <c r="J232" s="111"/>
      <c r="K232" s="112"/>
      <c r="L232" s="116"/>
      <c r="M232" s="76"/>
      <c r="N232" s="89"/>
      <c r="O232" s="61"/>
      <c r="P232" s="62"/>
      <c r="Q232" s="63" t="str">
        <f t="shared" si="1"/>
        <v/>
      </c>
      <c r="R232" s="64" t="str">
        <f t="shared" si="2"/>
        <v/>
      </c>
      <c r="S232" s="65" t="str">
        <f t="shared" si="3"/>
        <v/>
      </c>
      <c r="T232" s="66" t="str">
        <f t="shared" si="4"/>
        <v/>
      </c>
      <c r="U232" s="67" t="str">
        <f t="shared" si="6"/>
        <v/>
      </c>
    </row>
    <row r="233" ht="18.75" customHeight="1">
      <c r="A233" s="94"/>
      <c r="B233" s="95"/>
      <c r="C233" s="29"/>
      <c r="D233" s="96"/>
      <c r="E233" s="97"/>
      <c r="F233" s="117"/>
      <c r="G233" s="99"/>
      <c r="H233" s="100"/>
      <c r="I233" s="101"/>
      <c r="J233" s="102"/>
      <c r="K233" s="103"/>
      <c r="L233" s="118"/>
      <c r="M233" s="81"/>
      <c r="N233" s="88"/>
      <c r="O233" s="61"/>
      <c r="P233" s="62"/>
      <c r="Q233" s="43" t="str">
        <f t="shared" si="1"/>
        <v/>
      </c>
      <c r="R233" s="44" t="str">
        <f t="shared" si="2"/>
        <v/>
      </c>
      <c r="S233" s="45" t="str">
        <f t="shared" si="3"/>
        <v/>
      </c>
      <c r="T233" s="46" t="str">
        <f t="shared" si="4"/>
        <v/>
      </c>
      <c r="U233" s="47" t="str">
        <f t="shared" si="6"/>
        <v/>
      </c>
    </row>
    <row r="234" ht="18.75" customHeight="1">
      <c r="A234" s="94"/>
      <c r="B234" s="113"/>
      <c r="C234" s="49"/>
      <c r="D234" s="105"/>
      <c r="E234" s="106"/>
      <c r="F234" s="115"/>
      <c r="G234" s="108"/>
      <c r="H234" s="109"/>
      <c r="I234" s="110"/>
      <c r="J234" s="111"/>
      <c r="K234" s="112"/>
      <c r="L234" s="116"/>
      <c r="M234" s="76"/>
      <c r="N234" s="89"/>
      <c r="O234" s="61"/>
      <c r="P234" s="62"/>
      <c r="Q234" s="63" t="str">
        <f t="shared" si="1"/>
        <v/>
      </c>
      <c r="R234" s="64" t="str">
        <f t="shared" si="2"/>
        <v/>
      </c>
      <c r="S234" s="65" t="str">
        <f t="shared" si="3"/>
        <v/>
      </c>
      <c r="T234" s="66" t="str">
        <f t="shared" si="4"/>
        <v/>
      </c>
      <c r="U234" s="67" t="str">
        <f t="shared" si="6"/>
        <v/>
      </c>
    </row>
    <row r="235" ht="18.75" customHeight="1">
      <c r="A235" s="94"/>
      <c r="B235" s="95"/>
      <c r="C235" s="29"/>
      <c r="D235" s="96"/>
      <c r="E235" s="97"/>
      <c r="F235" s="117"/>
      <c r="G235" s="99"/>
      <c r="H235" s="100"/>
      <c r="I235" s="101"/>
      <c r="J235" s="102"/>
      <c r="K235" s="103"/>
      <c r="L235" s="118"/>
      <c r="M235" s="81"/>
      <c r="N235" s="88"/>
      <c r="O235" s="61"/>
      <c r="P235" s="62"/>
      <c r="Q235" s="43" t="str">
        <f t="shared" si="1"/>
        <v/>
      </c>
      <c r="R235" s="44" t="str">
        <f t="shared" si="2"/>
        <v/>
      </c>
      <c r="S235" s="45" t="str">
        <f t="shared" si="3"/>
        <v/>
      </c>
      <c r="T235" s="46" t="str">
        <f t="shared" si="4"/>
        <v/>
      </c>
      <c r="U235" s="47" t="str">
        <f t="shared" si="6"/>
        <v/>
      </c>
    </row>
    <row r="236" ht="18.75" customHeight="1">
      <c r="A236" s="94"/>
      <c r="B236" s="113"/>
      <c r="C236" s="49"/>
      <c r="D236" s="105"/>
      <c r="E236" s="106"/>
      <c r="F236" s="115"/>
      <c r="G236" s="108"/>
      <c r="H236" s="109"/>
      <c r="I236" s="110"/>
      <c r="J236" s="111"/>
      <c r="K236" s="112"/>
      <c r="L236" s="116"/>
      <c r="M236" s="76"/>
      <c r="N236" s="89"/>
      <c r="O236" s="61"/>
      <c r="P236" s="62"/>
      <c r="Q236" s="63" t="str">
        <f t="shared" si="1"/>
        <v/>
      </c>
      <c r="R236" s="64" t="str">
        <f t="shared" si="2"/>
        <v/>
      </c>
      <c r="S236" s="65" t="str">
        <f t="shared" si="3"/>
        <v/>
      </c>
      <c r="T236" s="66" t="str">
        <f t="shared" si="4"/>
        <v/>
      </c>
      <c r="U236" s="67" t="str">
        <f t="shared" si="6"/>
        <v/>
      </c>
    </row>
    <row r="237" ht="18.75" customHeight="1">
      <c r="A237" s="94"/>
      <c r="B237" s="95"/>
      <c r="C237" s="29"/>
      <c r="D237" s="96"/>
      <c r="E237" s="97"/>
      <c r="F237" s="117"/>
      <c r="G237" s="99"/>
      <c r="H237" s="100"/>
      <c r="I237" s="101"/>
      <c r="J237" s="102"/>
      <c r="K237" s="103"/>
      <c r="L237" s="118"/>
      <c r="M237" s="81"/>
      <c r="N237" s="88"/>
      <c r="O237" s="61"/>
      <c r="P237" s="62"/>
      <c r="Q237" s="43" t="str">
        <f t="shared" si="1"/>
        <v/>
      </c>
      <c r="R237" s="44" t="str">
        <f t="shared" si="2"/>
        <v/>
      </c>
      <c r="S237" s="45" t="str">
        <f t="shared" si="3"/>
        <v/>
      </c>
      <c r="T237" s="46" t="str">
        <f t="shared" si="4"/>
        <v/>
      </c>
      <c r="U237" s="47" t="str">
        <f t="shared" si="6"/>
        <v/>
      </c>
    </row>
    <row r="238" ht="18.75" customHeight="1">
      <c r="A238" s="94"/>
      <c r="B238" s="113"/>
      <c r="C238" s="49"/>
      <c r="D238" s="105"/>
      <c r="E238" s="106"/>
      <c r="F238" s="115"/>
      <c r="G238" s="108"/>
      <c r="H238" s="109"/>
      <c r="I238" s="110"/>
      <c r="J238" s="111"/>
      <c r="K238" s="112"/>
      <c r="L238" s="116"/>
      <c r="M238" s="76"/>
      <c r="N238" s="89"/>
      <c r="O238" s="61"/>
      <c r="P238" s="62"/>
      <c r="Q238" s="63" t="str">
        <f t="shared" si="1"/>
        <v/>
      </c>
      <c r="R238" s="64" t="str">
        <f t="shared" si="2"/>
        <v/>
      </c>
      <c r="S238" s="65" t="str">
        <f t="shared" si="3"/>
        <v/>
      </c>
      <c r="T238" s="66" t="str">
        <f t="shared" si="4"/>
        <v/>
      </c>
      <c r="U238" s="67" t="str">
        <f t="shared" si="6"/>
        <v/>
      </c>
    </row>
    <row r="239" ht="18.75" customHeight="1">
      <c r="A239" s="94"/>
      <c r="B239" s="95"/>
      <c r="C239" s="29"/>
      <c r="D239" s="96"/>
      <c r="E239" s="97"/>
      <c r="F239" s="117"/>
      <c r="G239" s="99"/>
      <c r="H239" s="100"/>
      <c r="I239" s="101"/>
      <c r="J239" s="102"/>
      <c r="K239" s="103"/>
      <c r="L239" s="118"/>
      <c r="M239" s="81"/>
      <c r="N239" s="88"/>
      <c r="O239" s="61"/>
      <c r="P239" s="62"/>
      <c r="Q239" s="43" t="str">
        <f t="shared" si="1"/>
        <v/>
      </c>
      <c r="R239" s="44" t="str">
        <f t="shared" si="2"/>
        <v/>
      </c>
      <c r="S239" s="45" t="str">
        <f t="shared" si="3"/>
        <v/>
      </c>
      <c r="T239" s="46" t="str">
        <f t="shared" si="4"/>
        <v/>
      </c>
      <c r="U239" s="47" t="str">
        <f t="shared" si="6"/>
        <v/>
      </c>
    </row>
    <row r="240" ht="18.75" customHeight="1">
      <c r="A240" s="94"/>
      <c r="B240" s="113"/>
      <c r="C240" s="49"/>
      <c r="D240" s="105"/>
      <c r="E240" s="106"/>
      <c r="F240" s="115"/>
      <c r="G240" s="108"/>
      <c r="H240" s="109"/>
      <c r="I240" s="110"/>
      <c r="J240" s="111"/>
      <c r="K240" s="112"/>
      <c r="L240" s="116"/>
      <c r="M240" s="76"/>
      <c r="N240" s="89"/>
      <c r="O240" s="61"/>
      <c r="P240" s="62"/>
      <c r="Q240" s="63" t="str">
        <f t="shared" si="1"/>
        <v/>
      </c>
      <c r="R240" s="64" t="str">
        <f t="shared" si="2"/>
        <v/>
      </c>
      <c r="S240" s="65" t="str">
        <f t="shared" si="3"/>
        <v/>
      </c>
      <c r="T240" s="66" t="str">
        <f t="shared" si="4"/>
        <v/>
      </c>
      <c r="U240" s="67" t="str">
        <f t="shared" si="6"/>
        <v/>
      </c>
    </row>
    <row r="241" ht="18.75" customHeight="1">
      <c r="A241" s="94"/>
      <c r="B241" s="95"/>
      <c r="C241" s="29"/>
      <c r="D241" s="96"/>
      <c r="E241" s="97"/>
      <c r="F241" s="117"/>
      <c r="G241" s="99"/>
      <c r="H241" s="100"/>
      <c r="I241" s="101"/>
      <c r="J241" s="102"/>
      <c r="K241" s="103"/>
      <c r="L241" s="118"/>
      <c r="M241" s="81"/>
      <c r="N241" s="88"/>
      <c r="O241" s="61"/>
      <c r="P241" s="62"/>
      <c r="Q241" s="43" t="str">
        <f t="shared" si="1"/>
        <v/>
      </c>
      <c r="R241" s="44" t="str">
        <f t="shared" si="2"/>
        <v/>
      </c>
      <c r="S241" s="45" t="str">
        <f t="shared" si="3"/>
        <v/>
      </c>
      <c r="T241" s="46" t="str">
        <f t="shared" si="4"/>
        <v/>
      </c>
      <c r="U241" s="47" t="str">
        <f t="shared" si="6"/>
        <v/>
      </c>
    </row>
    <row r="242" ht="18.75" customHeight="1">
      <c r="A242" s="94"/>
      <c r="B242" s="113"/>
      <c r="C242" s="49"/>
      <c r="D242" s="105"/>
      <c r="E242" s="106"/>
      <c r="F242" s="115"/>
      <c r="G242" s="108"/>
      <c r="H242" s="109"/>
      <c r="I242" s="110"/>
      <c r="J242" s="111"/>
      <c r="K242" s="112"/>
      <c r="L242" s="116"/>
      <c r="M242" s="76"/>
      <c r="N242" s="89"/>
      <c r="O242" s="61"/>
      <c r="P242" s="62"/>
      <c r="Q242" s="63" t="str">
        <f t="shared" si="1"/>
        <v/>
      </c>
      <c r="R242" s="64" t="str">
        <f t="shared" si="2"/>
        <v/>
      </c>
      <c r="S242" s="65" t="str">
        <f t="shared" si="3"/>
        <v/>
      </c>
      <c r="T242" s="66" t="str">
        <f t="shared" si="4"/>
        <v/>
      </c>
      <c r="U242" s="67" t="str">
        <f t="shared" si="6"/>
        <v/>
      </c>
    </row>
    <row r="243" ht="18.75" customHeight="1">
      <c r="A243" s="94"/>
      <c r="B243" s="95"/>
      <c r="C243" s="29"/>
      <c r="D243" s="96"/>
      <c r="E243" s="97"/>
      <c r="F243" s="117"/>
      <c r="G243" s="99"/>
      <c r="H243" s="100"/>
      <c r="I243" s="101"/>
      <c r="J243" s="102"/>
      <c r="K243" s="103"/>
      <c r="L243" s="118"/>
      <c r="M243" s="81"/>
      <c r="N243" s="88"/>
      <c r="O243" s="61"/>
      <c r="P243" s="62"/>
      <c r="Q243" s="43" t="str">
        <f t="shared" si="1"/>
        <v/>
      </c>
      <c r="R243" s="44" t="str">
        <f t="shared" si="2"/>
        <v/>
      </c>
      <c r="S243" s="45" t="str">
        <f t="shared" si="3"/>
        <v/>
      </c>
      <c r="T243" s="46" t="str">
        <f t="shared" si="4"/>
        <v/>
      </c>
      <c r="U243" s="47" t="str">
        <f t="shared" si="6"/>
        <v/>
      </c>
    </row>
    <row r="244" ht="18.75" customHeight="1">
      <c r="A244" s="94"/>
      <c r="B244" s="113"/>
      <c r="C244" s="49"/>
      <c r="D244" s="105"/>
      <c r="E244" s="106"/>
      <c r="F244" s="115"/>
      <c r="G244" s="108"/>
      <c r="H244" s="109"/>
      <c r="I244" s="110"/>
      <c r="J244" s="111"/>
      <c r="K244" s="112"/>
      <c r="L244" s="116"/>
      <c r="M244" s="76"/>
      <c r="N244" s="89"/>
      <c r="O244" s="61"/>
      <c r="P244" s="62"/>
      <c r="Q244" s="63" t="str">
        <f t="shared" si="1"/>
        <v/>
      </c>
      <c r="R244" s="64" t="str">
        <f t="shared" si="2"/>
        <v/>
      </c>
      <c r="S244" s="65" t="str">
        <f t="shared" si="3"/>
        <v/>
      </c>
      <c r="T244" s="66" t="str">
        <f t="shared" si="4"/>
        <v/>
      </c>
      <c r="U244" s="67" t="str">
        <f t="shared" si="6"/>
        <v/>
      </c>
    </row>
    <row r="245" ht="18.75" customHeight="1">
      <c r="A245" s="94"/>
      <c r="B245" s="95"/>
      <c r="C245" s="29"/>
      <c r="D245" s="96"/>
      <c r="E245" s="97"/>
      <c r="F245" s="117"/>
      <c r="G245" s="99"/>
      <c r="H245" s="100"/>
      <c r="I245" s="101"/>
      <c r="J245" s="102"/>
      <c r="K245" s="103"/>
      <c r="L245" s="118"/>
      <c r="M245" s="81"/>
      <c r="N245" s="88"/>
      <c r="O245" s="61"/>
      <c r="P245" s="62"/>
      <c r="Q245" s="43" t="str">
        <f t="shared" si="1"/>
        <v/>
      </c>
      <c r="R245" s="44" t="str">
        <f t="shared" si="2"/>
        <v/>
      </c>
      <c r="S245" s="45" t="str">
        <f t="shared" si="3"/>
        <v/>
      </c>
      <c r="T245" s="46" t="str">
        <f t="shared" si="4"/>
        <v/>
      </c>
      <c r="U245" s="47" t="str">
        <f t="shared" si="6"/>
        <v/>
      </c>
    </row>
    <row r="246" ht="18.75" customHeight="1">
      <c r="A246" s="94"/>
      <c r="B246" s="113"/>
      <c r="C246" s="49"/>
      <c r="D246" s="105"/>
      <c r="E246" s="106"/>
      <c r="F246" s="115"/>
      <c r="G246" s="108"/>
      <c r="H246" s="109"/>
      <c r="I246" s="110"/>
      <c r="J246" s="111"/>
      <c r="K246" s="112"/>
      <c r="L246" s="116"/>
      <c r="M246" s="76"/>
      <c r="N246" s="89"/>
      <c r="O246" s="61"/>
      <c r="P246" s="62"/>
      <c r="Q246" s="63" t="str">
        <f t="shared" si="1"/>
        <v/>
      </c>
      <c r="R246" s="64" t="str">
        <f t="shared" si="2"/>
        <v/>
      </c>
      <c r="S246" s="65" t="str">
        <f t="shared" si="3"/>
        <v/>
      </c>
      <c r="T246" s="66" t="str">
        <f t="shared" si="4"/>
        <v/>
      </c>
      <c r="U246" s="67" t="str">
        <f t="shared" si="6"/>
        <v/>
      </c>
    </row>
    <row r="247" ht="18.75" customHeight="1">
      <c r="A247" s="94"/>
      <c r="B247" s="95"/>
      <c r="C247" s="29"/>
      <c r="D247" s="96"/>
      <c r="E247" s="97"/>
      <c r="F247" s="117"/>
      <c r="G247" s="99"/>
      <c r="H247" s="100"/>
      <c r="I247" s="101"/>
      <c r="J247" s="102"/>
      <c r="K247" s="103"/>
      <c r="L247" s="118"/>
      <c r="M247" s="81"/>
      <c r="N247" s="88"/>
      <c r="O247" s="61"/>
      <c r="P247" s="62"/>
      <c r="Q247" s="43" t="str">
        <f t="shared" si="1"/>
        <v/>
      </c>
      <c r="R247" s="44" t="str">
        <f t="shared" si="2"/>
        <v/>
      </c>
      <c r="S247" s="45" t="str">
        <f t="shared" si="3"/>
        <v/>
      </c>
      <c r="T247" s="46" t="str">
        <f t="shared" si="4"/>
        <v/>
      </c>
      <c r="U247" s="47" t="str">
        <f t="shared" si="6"/>
        <v/>
      </c>
    </row>
    <row r="248" ht="18.75" customHeight="1">
      <c r="A248" s="94"/>
      <c r="B248" s="113"/>
      <c r="C248" s="49"/>
      <c r="D248" s="105"/>
      <c r="E248" s="106"/>
      <c r="F248" s="115"/>
      <c r="G248" s="108"/>
      <c r="H248" s="109"/>
      <c r="I248" s="110"/>
      <c r="J248" s="111"/>
      <c r="K248" s="112"/>
      <c r="L248" s="116"/>
      <c r="M248" s="76"/>
      <c r="N248" s="89"/>
      <c r="O248" s="61"/>
      <c r="P248" s="62"/>
      <c r="Q248" s="63" t="str">
        <f t="shared" si="1"/>
        <v/>
      </c>
      <c r="R248" s="64" t="str">
        <f t="shared" si="2"/>
        <v/>
      </c>
      <c r="S248" s="65" t="str">
        <f t="shared" si="3"/>
        <v/>
      </c>
      <c r="T248" s="66" t="str">
        <f t="shared" si="4"/>
        <v/>
      </c>
      <c r="U248" s="67" t="str">
        <f t="shared" si="6"/>
        <v/>
      </c>
    </row>
    <row r="249" ht="18.75" customHeight="1">
      <c r="A249" s="94"/>
      <c r="B249" s="95"/>
      <c r="C249" s="29"/>
      <c r="D249" s="96"/>
      <c r="E249" s="97"/>
      <c r="F249" s="117"/>
      <c r="G249" s="99"/>
      <c r="H249" s="100"/>
      <c r="I249" s="101"/>
      <c r="J249" s="102"/>
      <c r="K249" s="103"/>
      <c r="L249" s="118"/>
      <c r="M249" s="81"/>
      <c r="N249" s="88"/>
      <c r="O249" s="61"/>
      <c r="P249" s="62"/>
      <c r="Q249" s="43" t="str">
        <f t="shared" si="1"/>
        <v/>
      </c>
      <c r="R249" s="44" t="str">
        <f t="shared" si="2"/>
        <v/>
      </c>
      <c r="S249" s="45" t="str">
        <f t="shared" si="3"/>
        <v/>
      </c>
      <c r="T249" s="46" t="str">
        <f t="shared" si="4"/>
        <v/>
      </c>
      <c r="U249" s="47" t="str">
        <f t="shared" si="6"/>
        <v/>
      </c>
    </row>
    <row r="250" ht="18.75" customHeight="1">
      <c r="A250" s="94"/>
      <c r="B250" s="113"/>
      <c r="C250" s="49"/>
      <c r="D250" s="105"/>
      <c r="E250" s="106"/>
      <c r="F250" s="115"/>
      <c r="G250" s="108"/>
      <c r="H250" s="109"/>
      <c r="I250" s="110"/>
      <c r="J250" s="111"/>
      <c r="K250" s="112"/>
      <c r="L250" s="116"/>
      <c r="M250" s="76"/>
      <c r="N250" s="89"/>
      <c r="O250" s="61"/>
      <c r="P250" s="62"/>
      <c r="Q250" s="63" t="str">
        <f t="shared" si="1"/>
        <v/>
      </c>
      <c r="R250" s="64" t="str">
        <f t="shared" si="2"/>
        <v/>
      </c>
      <c r="S250" s="65" t="str">
        <f t="shared" si="3"/>
        <v/>
      </c>
      <c r="T250" s="66" t="str">
        <f t="shared" si="4"/>
        <v/>
      </c>
      <c r="U250" s="67" t="str">
        <f t="shared" si="6"/>
        <v/>
      </c>
    </row>
    <row r="251" ht="18.75" customHeight="1">
      <c r="A251" s="94"/>
      <c r="B251" s="95"/>
      <c r="C251" s="29"/>
      <c r="D251" s="96"/>
      <c r="E251" s="97"/>
      <c r="F251" s="117"/>
      <c r="G251" s="99"/>
      <c r="H251" s="100"/>
      <c r="I251" s="101"/>
      <c r="J251" s="102"/>
      <c r="K251" s="103"/>
      <c r="L251" s="118"/>
      <c r="M251" s="81"/>
      <c r="N251" s="88"/>
      <c r="O251" s="61"/>
      <c r="P251" s="62"/>
      <c r="Q251" s="43" t="str">
        <f t="shared" si="1"/>
        <v/>
      </c>
      <c r="R251" s="44" t="str">
        <f t="shared" si="2"/>
        <v/>
      </c>
      <c r="S251" s="45" t="str">
        <f t="shared" si="3"/>
        <v/>
      </c>
      <c r="T251" s="46" t="str">
        <f t="shared" si="4"/>
        <v/>
      </c>
      <c r="U251" s="47" t="str">
        <f t="shared" si="6"/>
        <v/>
      </c>
    </row>
    <row r="252" ht="18.75" customHeight="1">
      <c r="A252" s="94"/>
      <c r="B252" s="113"/>
      <c r="C252" s="49"/>
      <c r="D252" s="105"/>
      <c r="E252" s="106"/>
      <c r="F252" s="115"/>
      <c r="G252" s="108"/>
      <c r="H252" s="109"/>
      <c r="I252" s="110"/>
      <c r="J252" s="111"/>
      <c r="K252" s="112"/>
      <c r="L252" s="116"/>
      <c r="M252" s="76"/>
      <c r="N252" s="89"/>
      <c r="O252" s="61"/>
      <c r="P252" s="62"/>
      <c r="Q252" s="63" t="str">
        <f t="shared" si="1"/>
        <v/>
      </c>
      <c r="R252" s="64" t="str">
        <f t="shared" si="2"/>
        <v/>
      </c>
      <c r="S252" s="65" t="str">
        <f t="shared" si="3"/>
        <v/>
      </c>
      <c r="T252" s="66" t="str">
        <f t="shared" si="4"/>
        <v/>
      </c>
      <c r="U252" s="67" t="str">
        <f t="shared" si="6"/>
        <v/>
      </c>
    </row>
    <row r="253" ht="18.75" customHeight="1">
      <c r="A253" s="94"/>
      <c r="B253" s="95"/>
      <c r="C253" s="29"/>
      <c r="D253" s="96"/>
      <c r="E253" s="97"/>
      <c r="F253" s="117"/>
      <c r="G253" s="99"/>
      <c r="H253" s="100"/>
      <c r="I253" s="101"/>
      <c r="J253" s="102"/>
      <c r="K253" s="103"/>
      <c r="L253" s="118"/>
      <c r="M253" s="81"/>
      <c r="N253" s="88"/>
      <c r="O253" s="61"/>
      <c r="P253" s="62"/>
      <c r="Q253" s="43" t="str">
        <f t="shared" si="1"/>
        <v/>
      </c>
      <c r="R253" s="44" t="str">
        <f t="shared" si="2"/>
        <v/>
      </c>
      <c r="S253" s="45" t="str">
        <f t="shared" si="3"/>
        <v/>
      </c>
      <c r="T253" s="46" t="str">
        <f t="shared" si="4"/>
        <v/>
      </c>
      <c r="U253" s="47" t="str">
        <f t="shared" si="6"/>
        <v/>
      </c>
    </row>
    <row r="254" ht="18.75" customHeight="1">
      <c r="A254" s="94"/>
      <c r="B254" s="113"/>
      <c r="C254" s="49"/>
      <c r="D254" s="105"/>
      <c r="E254" s="106"/>
      <c r="F254" s="115"/>
      <c r="G254" s="108"/>
      <c r="H254" s="109"/>
      <c r="I254" s="110"/>
      <c r="J254" s="111"/>
      <c r="K254" s="112"/>
      <c r="L254" s="116"/>
      <c r="M254" s="76"/>
      <c r="N254" s="89"/>
      <c r="O254" s="61"/>
      <c r="P254" s="62"/>
      <c r="Q254" s="63" t="str">
        <f t="shared" si="1"/>
        <v/>
      </c>
      <c r="R254" s="64" t="str">
        <f t="shared" si="2"/>
        <v/>
      </c>
      <c r="S254" s="65" t="str">
        <f t="shared" si="3"/>
        <v/>
      </c>
      <c r="T254" s="66" t="str">
        <f t="shared" si="4"/>
        <v/>
      </c>
      <c r="U254" s="67" t="str">
        <f t="shared" si="6"/>
        <v/>
      </c>
    </row>
    <row r="255" ht="18.75" customHeight="1">
      <c r="A255" s="94"/>
      <c r="B255" s="95"/>
      <c r="C255" s="29"/>
      <c r="D255" s="96"/>
      <c r="E255" s="97"/>
      <c r="F255" s="117"/>
      <c r="G255" s="99"/>
      <c r="H255" s="100"/>
      <c r="I255" s="101"/>
      <c r="J255" s="102"/>
      <c r="K255" s="103"/>
      <c r="L255" s="118"/>
      <c r="M255" s="81"/>
      <c r="N255" s="88"/>
      <c r="O255" s="61"/>
      <c r="P255" s="62"/>
      <c r="Q255" s="43" t="str">
        <f t="shared" si="1"/>
        <v/>
      </c>
      <c r="R255" s="44" t="str">
        <f t="shared" si="2"/>
        <v/>
      </c>
      <c r="S255" s="45" t="str">
        <f t="shared" si="3"/>
        <v/>
      </c>
      <c r="T255" s="46" t="str">
        <f t="shared" si="4"/>
        <v/>
      </c>
      <c r="U255" s="47" t="str">
        <f t="shared" si="6"/>
        <v/>
      </c>
    </row>
    <row r="256" ht="18.75" customHeight="1">
      <c r="A256" s="94"/>
      <c r="B256" s="113"/>
      <c r="C256" s="49"/>
      <c r="D256" s="105"/>
      <c r="E256" s="106"/>
      <c r="F256" s="115"/>
      <c r="G256" s="108"/>
      <c r="H256" s="109"/>
      <c r="I256" s="110"/>
      <c r="J256" s="111"/>
      <c r="K256" s="112"/>
      <c r="L256" s="116"/>
      <c r="M256" s="76"/>
      <c r="N256" s="89"/>
      <c r="O256" s="61"/>
      <c r="P256" s="62"/>
      <c r="Q256" s="63" t="str">
        <f t="shared" si="1"/>
        <v/>
      </c>
      <c r="R256" s="64" t="str">
        <f t="shared" si="2"/>
        <v/>
      </c>
      <c r="S256" s="65" t="str">
        <f t="shared" si="3"/>
        <v/>
      </c>
      <c r="T256" s="66" t="str">
        <f t="shared" si="4"/>
        <v/>
      </c>
      <c r="U256" s="67" t="str">
        <f t="shared" si="6"/>
        <v/>
      </c>
    </row>
    <row r="257" ht="18.75" customHeight="1">
      <c r="A257" s="94"/>
      <c r="B257" s="95"/>
      <c r="C257" s="29"/>
      <c r="D257" s="96"/>
      <c r="E257" s="97"/>
      <c r="F257" s="117"/>
      <c r="G257" s="99"/>
      <c r="H257" s="100"/>
      <c r="I257" s="101"/>
      <c r="J257" s="102"/>
      <c r="K257" s="103"/>
      <c r="L257" s="118"/>
      <c r="M257" s="81"/>
      <c r="N257" s="88"/>
      <c r="O257" s="61"/>
      <c r="P257" s="62"/>
      <c r="Q257" s="43" t="str">
        <f t="shared" si="1"/>
        <v/>
      </c>
      <c r="R257" s="44" t="str">
        <f t="shared" si="2"/>
        <v/>
      </c>
      <c r="S257" s="45" t="str">
        <f t="shared" si="3"/>
        <v/>
      </c>
      <c r="T257" s="46" t="str">
        <f t="shared" si="4"/>
        <v/>
      </c>
      <c r="U257" s="47" t="str">
        <f t="shared" si="6"/>
        <v/>
      </c>
    </row>
    <row r="258" ht="18.75" customHeight="1">
      <c r="A258" s="94"/>
      <c r="B258" s="113"/>
      <c r="C258" s="49"/>
      <c r="D258" s="105"/>
      <c r="E258" s="106"/>
      <c r="F258" s="115"/>
      <c r="G258" s="108"/>
      <c r="H258" s="109"/>
      <c r="I258" s="110"/>
      <c r="J258" s="111"/>
      <c r="K258" s="112"/>
      <c r="L258" s="116"/>
      <c r="M258" s="76"/>
      <c r="N258" s="89"/>
      <c r="O258" s="61"/>
      <c r="P258" s="62"/>
      <c r="Q258" s="63" t="str">
        <f t="shared" si="1"/>
        <v/>
      </c>
      <c r="R258" s="64" t="str">
        <f t="shared" si="2"/>
        <v/>
      </c>
      <c r="S258" s="65" t="str">
        <f t="shared" si="3"/>
        <v/>
      </c>
      <c r="T258" s="66" t="str">
        <f t="shared" si="4"/>
        <v/>
      </c>
      <c r="U258" s="67" t="str">
        <f t="shared" si="6"/>
        <v/>
      </c>
    </row>
    <row r="259" ht="18.75" customHeight="1">
      <c r="A259" s="94"/>
      <c r="B259" s="95"/>
      <c r="C259" s="29"/>
      <c r="D259" s="96"/>
      <c r="E259" s="97"/>
      <c r="F259" s="117"/>
      <c r="G259" s="99"/>
      <c r="H259" s="100"/>
      <c r="I259" s="101"/>
      <c r="J259" s="102"/>
      <c r="K259" s="103"/>
      <c r="L259" s="118"/>
      <c r="M259" s="81"/>
      <c r="N259" s="88"/>
      <c r="O259" s="61"/>
      <c r="P259" s="62"/>
      <c r="Q259" s="43" t="str">
        <f t="shared" si="1"/>
        <v/>
      </c>
      <c r="R259" s="44" t="str">
        <f t="shared" si="2"/>
        <v/>
      </c>
      <c r="S259" s="45" t="str">
        <f t="shared" si="3"/>
        <v/>
      </c>
      <c r="T259" s="46" t="str">
        <f t="shared" si="4"/>
        <v/>
      </c>
      <c r="U259" s="47" t="str">
        <f t="shared" si="6"/>
        <v/>
      </c>
    </row>
    <row r="260" ht="18.75" customHeight="1">
      <c r="A260" s="94"/>
      <c r="B260" s="113"/>
      <c r="C260" s="49"/>
      <c r="D260" s="105"/>
      <c r="E260" s="106"/>
      <c r="F260" s="115"/>
      <c r="G260" s="108"/>
      <c r="H260" s="109"/>
      <c r="I260" s="110"/>
      <c r="J260" s="111"/>
      <c r="K260" s="112"/>
      <c r="L260" s="116"/>
      <c r="M260" s="76"/>
      <c r="N260" s="89"/>
      <c r="O260" s="61"/>
      <c r="P260" s="62"/>
      <c r="Q260" s="63" t="str">
        <f t="shared" si="1"/>
        <v/>
      </c>
      <c r="R260" s="64" t="str">
        <f t="shared" si="2"/>
        <v/>
      </c>
      <c r="S260" s="65" t="str">
        <f t="shared" si="3"/>
        <v/>
      </c>
      <c r="T260" s="66" t="str">
        <f t="shared" si="4"/>
        <v/>
      </c>
      <c r="U260" s="67" t="str">
        <f t="shared" si="6"/>
        <v/>
      </c>
    </row>
    <row r="261" ht="18.75" customHeight="1">
      <c r="A261" s="94"/>
      <c r="B261" s="95"/>
      <c r="C261" s="29"/>
      <c r="D261" s="96"/>
      <c r="E261" s="97"/>
      <c r="F261" s="117"/>
      <c r="G261" s="99"/>
      <c r="H261" s="100"/>
      <c r="I261" s="101"/>
      <c r="J261" s="102"/>
      <c r="K261" s="103"/>
      <c r="L261" s="118"/>
      <c r="M261" s="81"/>
      <c r="N261" s="88"/>
      <c r="O261" s="61"/>
      <c r="P261" s="62"/>
      <c r="Q261" s="43" t="str">
        <f t="shared" si="1"/>
        <v/>
      </c>
      <c r="R261" s="44" t="str">
        <f t="shared" si="2"/>
        <v/>
      </c>
      <c r="S261" s="45" t="str">
        <f t="shared" si="3"/>
        <v/>
      </c>
      <c r="T261" s="46" t="str">
        <f t="shared" si="4"/>
        <v/>
      </c>
      <c r="U261" s="47" t="str">
        <f t="shared" si="6"/>
        <v/>
      </c>
    </row>
    <row r="262" ht="18.75" customHeight="1">
      <c r="A262" s="94"/>
      <c r="B262" s="113"/>
      <c r="C262" s="49"/>
      <c r="D262" s="105"/>
      <c r="E262" s="106"/>
      <c r="F262" s="115"/>
      <c r="G262" s="108"/>
      <c r="H262" s="109"/>
      <c r="I262" s="110"/>
      <c r="J262" s="111"/>
      <c r="K262" s="112"/>
      <c r="L262" s="116"/>
      <c r="M262" s="76"/>
      <c r="N262" s="89"/>
      <c r="O262" s="61"/>
      <c r="P262" s="62"/>
      <c r="Q262" s="63" t="str">
        <f t="shared" si="1"/>
        <v/>
      </c>
      <c r="R262" s="64" t="str">
        <f t="shared" si="2"/>
        <v/>
      </c>
      <c r="S262" s="65" t="str">
        <f t="shared" si="3"/>
        <v/>
      </c>
      <c r="T262" s="66" t="str">
        <f t="shared" si="4"/>
        <v/>
      </c>
      <c r="U262" s="67" t="str">
        <f t="shared" si="6"/>
        <v/>
      </c>
    </row>
    <row r="263" ht="18.75" customHeight="1">
      <c r="A263" s="94"/>
      <c r="B263" s="95"/>
      <c r="C263" s="29"/>
      <c r="D263" s="96"/>
      <c r="E263" s="97"/>
      <c r="F263" s="117"/>
      <c r="G263" s="99"/>
      <c r="H263" s="100"/>
      <c r="I263" s="101"/>
      <c r="J263" s="102"/>
      <c r="K263" s="103"/>
      <c r="L263" s="118"/>
      <c r="M263" s="81"/>
      <c r="N263" s="88"/>
      <c r="O263" s="61"/>
      <c r="P263" s="62"/>
      <c r="Q263" s="43" t="str">
        <f t="shared" si="1"/>
        <v/>
      </c>
      <c r="R263" s="44" t="str">
        <f t="shared" si="2"/>
        <v/>
      </c>
      <c r="S263" s="45" t="str">
        <f t="shared" si="3"/>
        <v/>
      </c>
      <c r="T263" s="46" t="str">
        <f t="shared" si="4"/>
        <v/>
      </c>
      <c r="U263" s="47" t="str">
        <f t="shared" si="6"/>
        <v/>
      </c>
    </row>
    <row r="264" ht="18.75" customHeight="1">
      <c r="A264" s="94"/>
      <c r="B264" s="113"/>
      <c r="C264" s="49"/>
      <c r="D264" s="105"/>
      <c r="E264" s="106"/>
      <c r="F264" s="115"/>
      <c r="G264" s="108"/>
      <c r="H264" s="109"/>
      <c r="I264" s="110"/>
      <c r="J264" s="111"/>
      <c r="K264" s="112"/>
      <c r="L264" s="116"/>
      <c r="M264" s="76"/>
      <c r="N264" s="89"/>
      <c r="O264" s="61"/>
      <c r="P264" s="62"/>
      <c r="Q264" s="63" t="str">
        <f t="shared" si="1"/>
        <v/>
      </c>
      <c r="R264" s="64" t="str">
        <f t="shared" si="2"/>
        <v/>
      </c>
      <c r="S264" s="65" t="str">
        <f t="shared" si="3"/>
        <v/>
      </c>
      <c r="T264" s="66" t="str">
        <f t="shared" si="4"/>
        <v/>
      </c>
      <c r="U264" s="67" t="str">
        <f t="shared" si="6"/>
        <v/>
      </c>
    </row>
    <row r="265" ht="18.75" customHeight="1">
      <c r="A265" s="94"/>
      <c r="B265" s="95"/>
      <c r="C265" s="29"/>
      <c r="D265" s="96"/>
      <c r="E265" s="97"/>
      <c r="F265" s="117"/>
      <c r="G265" s="99"/>
      <c r="H265" s="100"/>
      <c r="I265" s="101"/>
      <c r="J265" s="102"/>
      <c r="K265" s="103"/>
      <c r="L265" s="118"/>
      <c r="M265" s="81"/>
      <c r="N265" s="88"/>
      <c r="O265" s="61"/>
      <c r="P265" s="62"/>
      <c r="Q265" s="43" t="str">
        <f t="shared" si="1"/>
        <v/>
      </c>
      <c r="R265" s="44" t="str">
        <f t="shared" si="2"/>
        <v/>
      </c>
      <c r="S265" s="45" t="str">
        <f t="shared" si="3"/>
        <v/>
      </c>
      <c r="T265" s="46" t="str">
        <f t="shared" si="4"/>
        <v/>
      </c>
      <c r="U265" s="47" t="str">
        <f t="shared" si="6"/>
        <v/>
      </c>
    </row>
    <row r="266" ht="18.75" customHeight="1">
      <c r="A266" s="94"/>
      <c r="B266" s="113"/>
      <c r="C266" s="49"/>
      <c r="D266" s="105"/>
      <c r="E266" s="106"/>
      <c r="F266" s="115"/>
      <c r="G266" s="108"/>
      <c r="H266" s="109"/>
      <c r="I266" s="110"/>
      <c r="J266" s="111"/>
      <c r="K266" s="112"/>
      <c r="L266" s="116"/>
      <c r="M266" s="76"/>
      <c r="N266" s="89"/>
      <c r="O266" s="61"/>
      <c r="P266" s="62"/>
      <c r="Q266" s="63" t="str">
        <f t="shared" si="1"/>
        <v/>
      </c>
      <c r="R266" s="64" t="str">
        <f t="shared" si="2"/>
        <v/>
      </c>
      <c r="S266" s="65" t="str">
        <f t="shared" si="3"/>
        <v/>
      </c>
      <c r="T266" s="66" t="str">
        <f t="shared" si="4"/>
        <v/>
      </c>
      <c r="U266" s="67" t="str">
        <f t="shared" si="6"/>
        <v/>
      </c>
    </row>
    <row r="267" ht="18.75" customHeight="1">
      <c r="A267" s="94"/>
      <c r="B267" s="95"/>
      <c r="C267" s="29"/>
      <c r="D267" s="96"/>
      <c r="E267" s="97"/>
      <c r="F267" s="117"/>
      <c r="G267" s="99"/>
      <c r="H267" s="100"/>
      <c r="I267" s="101"/>
      <c r="J267" s="102"/>
      <c r="K267" s="103"/>
      <c r="L267" s="118"/>
      <c r="M267" s="81"/>
      <c r="N267" s="88"/>
      <c r="O267" s="61"/>
      <c r="P267" s="62"/>
      <c r="Q267" s="43" t="str">
        <f t="shared" si="1"/>
        <v/>
      </c>
      <c r="R267" s="44" t="str">
        <f t="shared" si="2"/>
        <v/>
      </c>
      <c r="S267" s="45" t="str">
        <f t="shared" si="3"/>
        <v/>
      </c>
      <c r="T267" s="46" t="str">
        <f t="shared" si="4"/>
        <v/>
      </c>
      <c r="U267" s="47" t="str">
        <f t="shared" si="6"/>
        <v/>
      </c>
    </row>
    <row r="268" ht="18.75" customHeight="1">
      <c r="A268" s="94"/>
      <c r="B268" s="113"/>
      <c r="C268" s="49"/>
      <c r="D268" s="105"/>
      <c r="E268" s="106"/>
      <c r="F268" s="115"/>
      <c r="G268" s="108"/>
      <c r="H268" s="109"/>
      <c r="I268" s="110"/>
      <c r="J268" s="111"/>
      <c r="K268" s="112"/>
      <c r="L268" s="116"/>
      <c r="M268" s="76"/>
      <c r="N268" s="89"/>
      <c r="O268" s="61"/>
      <c r="P268" s="62"/>
      <c r="Q268" s="63" t="str">
        <f t="shared" si="1"/>
        <v/>
      </c>
      <c r="R268" s="64" t="str">
        <f t="shared" si="2"/>
        <v/>
      </c>
      <c r="S268" s="65" t="str">
        <f t="shared" si="3"/>
        <v/>
      </c>
      <c r="T268" s="66" t="str">
        <f t="shared" si="4"/>
        <v/>
      </c>
      <c r="U268" s="67" t="str">
        <f t="shared" si="6"/>
        <v/>
      </c>
    </row>
    <row r="269" ht="18.75" customHeight="1">
      <c r="A269" s="94"/>
      <c r="B269" s="95"/>
      <c r="C269" s="29"/>
      <c r="D269" s="96"/>
      <c r="E269" s="97"/>
      <c r="F269" s="117"/>
      <c r="G269" s="99"/>
      <c r="H269" s="100"/>
      <c r="I269" s="101"/>
      <c r="J269" s="102"/>
      <c r="K269" s="103"/>
      <c r="L269" s="118"/>
      <c r="M269" s="81"/>
      <c r="N269" s="88"/>
      <c r="O269" s="61"/>
      <c r="P269" s="62"/>
      <c r="Q269" s="43" t="str">
        <f t="shared" si="1"/>
        <v/>
      </c>
      <c r="R269" s="44" t="str">
        <f t="shared" si="2"/>
        <v/>
      </c>
      <c r="S269" s="45" t="str">
        <f t="shared" si="3"/>
        <v/>
      </c>
      <c r="T269" s="46" t="str">
        <f t="shared" si="4"/>
        <v/>
      </c>
      <c r="U269" s="47" t="str">
        <f t="shared" si="6"/>
        <v/>
      </c>
    </row>
    <row r="270" ht="18.75" customHeight="1">
      <c r="A270" s="94"/>
      <c r="B270" s="113"/>
      <c r="C270" s="49"/>
      <c r="D270" s="105"/>
      <c r="E270" s="106"/>
      <c r="F270" s="115"/>
      <c r="G270" s="108"/>
      <c r="H270" s="109"/>
      <c r="I270" s="110"/>
      <c r="J270" s="111"/>
      <c r="K270" s="112"/>
      <c r="L270" s="116"/>
      <c r="M270" s="76"/>
      <c r="N270" s="89"/>
      <c r="O270" s="61"/>
      <c r="P270" s="62"/>
      <c r="Q270" s="63" t="str">
        <f t="shared" si="1"/>
        <v/>
      </c>
      <c r="R270" s="64" t="str">
        <f t="shared" si="2"/>
        <v/>
      </c>
      <c r="S270" s="65" t="str">
        <f t="shared" si="3"/>
        <v/>
      </c>
      <c r="T270" s="66" t="str">
        <f t="shared" si="4"/>
        <v/>
      </c>
      <c r="U270" s="67" t="str">
        <f t="shared" si="6"/>
        <v/>
      </c>
    </row>
    <row r="271" ht="18.75" customHeight="1">
      <c r="A271" s="94"/>
      <c r="B271" s="95"/>
      <c r="C271" s="29"/>
      <c r="D271" s="96"/>
      <c r="E271" s="97"/>
      <c r="F271" s="117"/>
      <c r="G271" s="99"/>
      <c r="H271" s="100"/>
      <c r="I271" s="101"/>
      <c r="J271" s="102"/>
      <c r="K271" s="103"/>
      <c r="L271" s="118"/>
      <c r="M271" s="81"/>
      <c r="N271" s="88"/>
      <c r="O271" s="61"/>
      <c r="P271" s="62"/>
      <c r="Q271" s="43" t="str">
        <f t="shared" si="1"/>
        <v/>
      </c>
      <c r="R271" s="44" t="str">
        <f t="shared" si="2"/>
        <v/>
      </c>
      <c r="S271" s="45" t="str">
        <f t="shared" si="3"/>
        <v/>
      </c>
      <c r="T271" s="46" t="str">
        <f t="shared" si="4"/>
        <v/>
      </c>
      <c r="U271" s="47" t="str">
        <f t="shared" si="6"/>
        <v/>
      </c>
    </row>
    <row r="272" ht="18.75" customHeight="1">
      <c r="A272" s="94"/>
      <c r="B272" s="113"/>
      <c r="C272" s="49"/>
      <c r="D272" s="105"/>
      <c r="E272" s="106"/>
      <c r="F272" s="115"/>
      <c r="G272" s="108"/>
      <c r="H272" s="109"/>
      <c r="I272" s="110"/>
      <c r="J272" s="111"/>
      <c r="K272" s="112"/>
      <c r="L272" s="116"/>
      <c r="M272" s="76"/>
      <c r="N272" s="89"/>
      <c r="O272" s="61"/>
      <c r="P272" s="62"/>
      <c r="Q272" s="63" t="str">
        <f t="shared" si="1"/>
        <v/>
      </c>
      <c r="R272" s="64" t="str">
        <f t="shared" si="2"/>
        <v/>
      </c>
      <c r="S272" s="65" t="str">
        <f t="shared" si="3"/>
        <v/>
      </c>
      <c r="T272" s="66" t="str">
        <f t="shared" si="4"/>
        <v/>
      </c>
      <c r="U272" s="67" t="str">
        <f t="shared" si="6"/>
        <v/>
      </c>
    </row>
    <row r="273" ht="18.75" customHeight="1">
      <c r="A273" s="94"/>
      <c r="B273" s="95"/>
      <c r="C273" s="29"/>
      <c r="D273" s="96"/>
      <c r="E273" s="97"/>
      <c r="F273" s="117"/>
      <c r="G273" s="99"/>
      <c r="H273" s="100"/>
      <c r="I273" s="101"/>
      <c r="J273" s="102"/>
      <c r="K273" s="103"/>
      <c r="L273" s="118"/>
      <c r="M273" s="81"/>
      <c r="N273" s="88"/>
      <c r="O273" s="61"/>
      <c r="P273" s="62"/>
      <c r="Q273" s="43" t="str">
        <f t="shared" si="1"/>
        <v/>
      </c>
      <c r="R273" s="44" t="str">
        <f t="shared" si="2"/>
        <v/>
      </c>
      <c r="S273" s="45" t="str">
        <f t="shared" si="3"/>
        <v/>
      </c>
      <c r="T273" s="46" t="str">
        <f t="shared" si="4"/>
        <v/>
      </c>
      <c r="U273" s="47" t="str">
        <f t="shared" si="6"/>
        <v/>
      </c>
    </row>
    <row r="274" ht="18.75" customHeight="1">
      <c r="A274" s="94"/>
      <c r="B274" s="113"/>
      <c r="C274" s="49"/>
      <c r="D274" s="105"/>
      <c r="E274" s="106"/>
      <c r="F274" s="115"/>
      <c r="G274" s="108"/>
      <c r="H274" s="109"/>
      <c r="I274" s="110"/>
      <c r="J274" s="111"/>
      <c r="K274" s="112"/>
      <c r="L274" s="116"/>
      <c r="M274" s="76"/>
      <c r="N274" s="89"/>
      <c r="O274" s="61"/>
      <c r="P274" s="62"/>
      <c r="Q274" s="63" t="str">
        <f t="shared" si="1"/>
        <v/>
      </c>
      <c r="R274" s="64" t="str">
        <f t="shared" si="2"/>
        <v/>
      </c>
      <c r="S274" s="65" t="str">
        <f t="shared" si="3"/>
        <v/>
      </c>
      <c r="T274" s="66" t="str">
        <f t="shared" si="4"/>
        <v/>
      </c>
      <c r="U274" s="67" t="str">
        <f t="shared" si="6"/>
        <v/>
      </c>
    </row>
    <row r="275" ht="18.75" customHeight="1">
      <c r="A275" s="94"/>
      <c r="B275" s="95"/>
      <c r="C275" s="29"/>
      <c r="D275" s="96"/>
      <c r="E275" s="97"/>
      <c r="F275" s="117"/>
      <c r="G275" s="99"/>
      <c r="H275" s="100"/>
      <c r="I275" s="101"/>
      <c r="J275" s="102"/>
      <c r="K275" s="103"/>
      <c r="L275" s="118"/>
      <c r="M275" s="81"/>
      <c r="N275" s="88"/>
      <c r="O275" s="61"/>
      <c r="P275" s="62"/>
      <c r="Q275" s="43" t="str">
        <f t="shared" si="1"/>
        <v/>
      </c>
      <c r="R275" s="44" t="str">
        <f t="shared" si="2"/>
        <v/>
      </c>
      <c r="S275" s="45" t="str">
        <f t="shared" si="3"/>
        <v/>
      </c>
      <c r="T275" s="46" t="str">
        <f t="shared" si="4"/>
        <v/>
      </c>
      <c r="U275" s="47" t="str">
        <f t="shared" si="6"/>
        <v/>
      </c>
    </row>
    <row r="276" ht="18.75" customHeight="1">
      <c r="A276" s="94"/>
      <c r="B276" s="113"/>
      <c r="C276" s="49"/>
      <c r="D276" s="105"/>
      <c r="E276" s="106"/>
      <c r="F276" s="115"/>
      <c r="G276" s="108"/>
      <c r="H276" s="109"/>
      <c r="I276" s="110"/>
      <c r="J276" s="111"/>
      <c r="K276" s="112"/>
      <c r="L276" s="116"/>
      <c r="M276" s="76"/>
      <c r="N276" s="89"/>
      <c r="O276" s="61"/>
      <c r="P276" s="62"/>
      <c r="Q276" s="63" t="str">
        <f t="shared" si="1"/>
        <v/>
      </c>
      <c r="R276" s="64" t="str">
        <f t="shared" si="2"/>
        <v/>
      </c>
      <c r="S276" s="65" t="str">
        <f t="shared" si="3"/>
        <v/>
      </c>
      <c r="T276" s="66" t="str">
        <f t="shared" si="4"/>
        <v/>
      </c>
      <c r="U276" s="67" t="str">
        <f t="shared" si="6"/>
        <v/>
      </c>
    </row>
    <row r="277" ht="18.75" customHeight="1">
      <c r="A277" s="94"/>
      <c r="B277" s="95"/>
      <c r="C277" s="29"/>
      <c r="D277" s="96"/>
      <c r="E277" s="97"/>
      <c r="F277" s="117"/>
      <c r="G277" s="99"/>
      <c r="H277" s="100"/>
      <c r="I277" s="101"/>
      <c r="J277" s="102"/>
      <c r="K277" s="103"/>
      <c r="L277" s="118"/>
      <c r="M277" s="81"/>
      <c r="N277" s="88"/>
      <c r="O277" s="61"/>
      <c r="P277" s="62"/>
      <c r="Q277" s="43" t="str">
        <f t="shared" si="1"/>
        <v/>
      </c>
      <c r="R277" s="44" t="str">
        <f t="shared" si="2"/>
        <v/>
      </c>
      <c r="S277" s="45" t="str">
        <f t="shared" si="3"/>
        <v/>
      </c>
      <c r="T277" s="46" t="str">
        <f t="shared" si="4"/>
        <v/>
      </c>
      <c r="U277" s="47" t="str">
        <f t="shared" si="6"/>
        <v/>
      </c>
    </row>
    <row r="278" ht="18.75" customHeight="1">
      <c r="A278" s="94"/>
      <c r="B278" s="113"/>
      <c r="C278" s="49"/>
      <c r="D278" s="105"/>
      <c r="E278" s="106"/>
      <c r="F278" s="115"/>
      <c r="G278" s="108"/>
      <c r="H278" s="109"/>
      <c r="I278" s="110"/>
      <c r="J278" s="111"/>
      <c r="K278" s="112"/>
      <c r="L278" s="116"/>
      <c r="M278" s="76"/>
      <c r="N278" s="89"/>
      <c r="O278" s="61"/>
      <c r="P278" s="62"/>
      <c r="Q278" s="63" t="str">
        <f t="shared" si="1"/>
        <v/>
      </c>
      <c r="R278" s="64" t="str">
        <f t="shared" si="2"/>
        <v/>
      </c>
      <c r="S278" s="65" t="str">
        <f t="shared" si="3"/>
        <v/>
      </c>
      <c r="T278" s="66" t="str">
        <f t="shared" si="4"/>
        <v/>
      </c>
      <c r="U278" s="67" t="str">
        <f t="shared" si="6"/>
        <v/>
      </c>
    </row>
    <row r="279" ht="18.75" customHeight="1">
      <c r="A279" s="94"/>
      <c r="B279" s="95"/>
      <c r="C279" s="29"/>
      <c r="D279" s="96"/>
      <c r="E279" s="97"/>
      <c r="F279" s="117"/>
      <c r="G279" s="99"/>
      <c r="H279" s="100"/>
      <c r="I279" s="101"/>
      <c r="J279" s="102"/>
      <c r="K279" s="103"/>
      <c r="L279" s="118"/>
      <c r="M279" s="81"/>
      <c r="N279" s="88"/>
      <c r="O279" s="61"/>
      <c r="P279" s="62"/>
      <c r="Q279" s="43" t="str">
        <f t="shared" si="1"/>
        <v/>
      </c>
      <c r="R279" s="44" t="str">
        <f t="shared" si="2"/>
        <v/>
      </c>
      <c r="S279" s="45" t="str">
        <f t="shared" si="3"/>
        <v/>
      </c>
      <c r="T279" s="46" t="str">
        <f t="shared" si="4"/>
        <v/>
      </c>
      <c r="U279" s="47" t="str">
        <f t="shared" si="6"/>
        <v/>
      </c>
    </row>
    <row r="280" ht="18.75" customHeight="1">
      <c r="A280" s="94"/>
      <c r="B280" s="113"/>
      <c r="C280" s="49"/>
      <c r="D280" s="105"/>
      <c r="E280" s="106"/>
      <c r="F280" s="115"/>
      <c r="G280" s="108"/>
      <c r="H280" s="109"/>
      <c r="I280" s="110"/>
      <c r="J280" s="111"/>
      <c r="K280" s="112"/>
      <c r="L280" s="116"/>
      <c r="M280" s="76"/>
      <c r="N280" s="89"/>
      <c r="O280" s="61"/>
      <c r="P280" s="62"/>
      <c r="Q280" s="63" t="str">
        <f t="shared" si="1"/>
        <v/>
      </c>
      <c r="R280" s="64" t="str">
        <f t="shared" si="2"/>
        <v/>
      </c>
      <c r="S280" s="65" t="str">
        <f t="shared" si="3"/>
        <v/>
      </c>
      <c r="T280" s="66" t="str">
        <f t="shared" si="4"/>
        <v/>
      </c>
      <c r="U280" s="67" t="str">
        <f t="shared" si="6"/>
        <v/>
      </c>
    </row>
    <row r="281" ht="18.75" customHeight="1">
      <c r="A281" s="94"/>
      <c r="B281" s="95"/>
      <c r="C281" s="29"/>
      <c r="D281" s="96"/>
      <c r="E281" s="97"/>
      <c r="F281" s="117"/>
      <c r="G281" s="99"/>
      <c r="H281" s="100"/>
      <c r="I281" s="101"/>
      <c r="J281" s="102"/>
      <c r="K281" s="103"/>
      <c r="L281" s="118"/>
      <c r="M281" s="81"/>
      <c r="N281" s="88"/>
      <c r="O281" s="61"/>
      <c r="P281" s="62"/>
      <c r="Q281" s="43" t="str">
        <f t="shared" si="1"/>
        <v/>
      </c>
      <c r="R281" s="44" t="str">
        <f t="shared" si="2"/>
        <v/>
      </c>
      <c r="S281" s="45" t="str">
        <f t="shared" si="3"/>
        <v/>
      </c>
      <c r="T281" s="46" t="str">
        <f t="shared" si="4"/>
        <v/>
      </c>
      <c r="U281" s="47" t="str">
        <f t="shared" si="6"/>
        <v/>
      </c>
    </row>
    <row r="282" ht="18.75" customHeight="1">
      <c r="A282" s="94"/>
      <c r="B282" s="113"/>
      <c r="C282" s="49"/>
      <c r="D282" s="105"/>
      <c r="E282" s="106"/>
      <c r="F282" s="115"/>
      <c r="G282" s="108"/>
      <c r="H282" s="109"/>
      <c r="I282" s="110"/>
      <c r="J282" s="111"/>
      <c r="K282" s="112"/>
      <c r="L282" s="116"/>
      <c r="M282" s="76"/>
      <c r="N282" s="89"/>
      <c r="O282" s="61"/>
      <c r="P282" s="62"/>
      <c r="Q282" s="63" t="str">
        <f t="shared" si="1"/>
        <v/>
      </c>
      <c r="R282" s="64" t="str">
        <f t="shared" si="2"/>
        <v/>
      </c>
      <c r="S282" s="65" t="str">
        <f t="shared" si="3"/>
        <v/>
      </c>
      <c r="T282" s="66" t="str">
        <f t="shared" si="4"/>
        <v/>
      </c>
      <c r="U282" s="67" t="str">
        <f t="shared" si="6"/>
        <v/>
      </c>
    </row>
    <row r="283" ht="18.75" customHeight="1">
      <c r="A283" s="94"/>
      <c r="B283" s="95"/>
      <c r="C283" s="29"/>
      <c r="D283" s="96"/>
      <c r="E283" s="97"/>
      <c r="F283" s="117"/>
      <c r="G283" s="99"/>
      <c r="H283" s="100"/>
      <c r="I283" s="101"/>
      <c r="J283" s="102"/>
      <c r="K283" s="103"/>
      <c r="L283" s="118"/>
      <c r="M283" s="81"/>
      <c r="N283" s="88"/>
      <c r="O283" s="61"/>
      <c r="P283" s="62"/>
      <c r="Q283" s="43" t="str">
        <f t="shared" si="1"/>
        <v/>
      </c>
      <c r="R283" s="44" t="str">
        <f t="shared" si="2"/>
        <v/>
      </c>
      <c r="S283" s="45" t="str">
        <f t="shared" si="3"/>
        <v/>
      </c>
      <c r="T283" s="46" t="str">
        <f t="shared" si="4"/>
        <v/>
      </c>
      <c r="U283" s="47" t="str">
        <f t="shared" si="6"/>
        <v/>
      </c>
    </row>
    <row r="284" ht="18.75" customHeight="1">
      <c r="A284" s="94"/>
      <c r="B284" s="113"/>
      <c r="C284" s="49"/>
      <c r="D284" s="105"/>
      <c r="E284" s="106"/>
      <c r="F284" s="115"/>
      <c r="G284" s="108"/>
      <c r="H284" s="109"/>
      <c r="I284" s="110"/>
      <c r="J284" s="111"/>
      <c r="K284" s="112"/>
      <c r="L284" s="116"/>
      <c r="M284" s="76"/>
      <c r="N284" s="89"/>
      <c r="O284" s="61"/>
      <c r="P284" s="62"/>
      <c r="Q284" s="63" t="str">
        <f t="shared" si="1"/>
        <v/>
      </c>
      <c r="R284" s="64" t="str">
        <f t="shared" si="2"/>
        <v/>
      </c>
      <c r="S284" s="65" t="str">
        <f t="shared" si="3"/>
        <v/>
      </c>
      <c r="T284" s="66" t="str">
        <f t="shared" si="4"/>
        <v/>
      </c>
      <c r="U284" s="67" t="str">
        <f t="shared" si="6"/>
        <v/>
      </c>
    </row>
    <row r="285" ht="18.75" customHeight="1">
      <c r="A285" s="94"/>
      <c r="B285" s="95"/>
      <c r="C285" s="29"/>
      <c r="D285" s="96"/>
      <c r="E285" s="97"/>
      <c r="F285" s="117"/>
      <c r="G285" s="99"/>
      <c r="H285" s="100"/>
      <c r="I285" s="101"/>
      <c r="J285" s="102"/>
      <c r="K285" s="103"/>
      <c r="L285" s="118"/>
      <c r="M285" s="81"/>
      <c r="N285" s="88"/>
      <c r="O285" s="61"/>
      <c r="P285" s="62"/>
      <c r="Q285" s="43" t="str">
        <f t="shared" si="1"/>
        <v/>
      </c>
      <c r="R285" s="44" t="str">
        <f t="shared" si="2"/>
        <v/>
      </c>
      <c r="S285" s="45" t="str">
        <f t="shared" si="3"/>
        <v/>
      </c>
      <c r="T285" s="46" t="str">
        <f t="shared" si="4"/>
        <v/>
      </c>
      <c r="U285" s="47" t="str">
        <f t="shared" si="6"/>
        <v/>
      </c>
    </row>
    <row r="286" ht="18.75" customHeight="1">
      <c r="A286" s="94"/>
      <c r="B286" s="113"/>
      <c r="C286" s="49"/>
      <c r="D286" s="105"/>
      <c r="E286" s="106"/>
      <c r="F286" s="115"/>
      <c r="G286" s="108"/>
      <c r="H286" s="109"/>
      <c r="I286" s="110"/>
      <c r="J286" s="111"/>
      <c r="K286" s="112"/>
      <c r="L286" s="116"/>
      <c r="M286" s="76"/>
      <c r="N286" s="89"/>
      <c r="O286" s="61"/>
      <c r="P286" s="62"/>
      <c r="Q286" s="63" t="str">
        <f t="shared" si="1"/>
        <v/>
      </c>
      <c r="R286" s="64" t="str">
        <f t="shared" si="2"/>
        <v/>
      </c>
      <c r="S286" s="65" t="str">
        <f t="shared" si="3"/>
        <v/>
      </c>
      <c r="T286" s="66" t="str">
        <f t="shared" si="4"/>
        <v/>
      </c>
      <c r="U286" s="67" t="str">
        <f t="shared" si="6"/>
        <v/>
      </c>
    </row>
    <row r="287" ht="18.75" customHeight="1">
      <c r="A287" s="94"/>
      <c r="B287" s="95"/>
      <c r="C287" s="29"/>
      <c r="D287" s="96"/>
      <c r="E287" s="97"/>
      <c r="F287" s="117"/>
      <c r="G287" s="99"/>
      <c r="H287" s="100"/>
      <c r="I287" s="101"/>
      <c r="J287" s="102"/>
      <c r="K287" s="103"/>
      <c r="L287" s="118"/>
      <c r="M287" s="81"/>
      <c r="N287" s="88"/>
      <c r="O287" s="61"/>
      <c r="P287" s="62"/>
      <c r="Q287" s="43" t="str">
        <f t="shared" si="1"/>
        <v/>
      </c>
      <c r="R287" s="44" t="str">
        <f t="shared" si="2"/>
        <v/>
      </c>
      <c r="S287" s="45" t="str">
        <f t="shared" si="3"/>
        <v/>
      </c>
      <c r="T287" s="46" t="str">
        <f t="shared" si="4"/>
        <v/>
      </c>
      <c r="U287" s="47" t="str">
        <f t="shared" si="6"/>
        <v/>
      </c>
    </row>
    <row r="288" ht="18.75" customHeight="1">
      <c r="A288" s="94"/>
      <c r="B288" s="113"/>
      <c r="C288" s="49"/>
      <c r="D288" s="105"/>
      <c r="E288" s="106"/>
      <c r="F288" s="115"/>
      <c r="G288" s="108"/>
      <c r="H288" s="109"/>
      <c r="I288" s="110"/>
      <c r="J288" s="111"/>
      <c r="K288" s="112"/>
      <c r="L288" s="116"/>
      <c r="M288" s="76"/>
      <c r="N288" s="89"/>
      <c r="O288" s="61"/>
      <c r="P288" s="62"/>
      <c r="Q288" s="63" t="str">
        <f t="shared" si="1"/>
        <v/>
      </c>
      <c r="R288" s="64" t="str">
        <f t="shared" si="2"/>
        <v/>
      </c>
      <c r="S288" s="65" t="str">
        <f t="shared" si="3"/>
        <v/>
      </c>
      <c r="T288" s="66" t="str">
        <f t="shared" si="4"/>
        <v/>
      </c>
      <c r="U288" s="67" t="str">
        <f t="shared" si="6"/>
        <v/>
      </c>
    </row>
    <row r="289" ht="18.75" customHeight="1">
      <c r="A289" s="94"/>
      <c r="B289" s="95"/>
      <c r="C289" s="29"/>
      <c r="D289" s="96"/>
      <c r="E289" s="97"/>
      <c r="F289" s="117"/>
      <c r="G289" s="99"/>
      <c r="H289" s="100"/>
      <c r="I289" s="101"/>
      <c r="J289" s="102"/>
      <c r="K289" s="103"/>
      <c r="L289" s="118"/>
      <c r="M289" s="81"/>
      <c r="N289" s="88"/>
      <c r="O289" s="61"/>
      <c r="P289" s="62"/>
      <c r="Q289" s="43" t="str">
        <f t="shared" si="1"/>
        <v/>
      </c>
      <c r="R289" s="44" t="str">
        <f t="shared" si="2"/>
        <v/>
      </c>
      <c r="S289" s="45" t="str">
        <f t="shared" si="3"/>
        <v/>
      </c>
      <c r="T289" s="46" t="str">
        <f t="shared" si="4"/>
        <v/>
      </c>
      <c r="U289" s="47" t="str">
        <f t="shared" si="6"/>
        <v/>
      </c>
    </row>
    <row r="290" ht="18.75" customHeight="1">
      <c r="A290" s="119"/>
      <c r="B290" s="120"/>
      <c r="C290" s="121"/>
      <c r="D290" s="122"/>
      <c r="E290" s="123"/>
      <c r="F290" s="124"/>
      <c r="G290" s="125"/>
      <c r="H290" s="126"/>
      <c r="I290" s="127"/>
      <c r="J290" s="128"/>
      <c r="K290" s="129"/>
      <c r="L290" s="130"/>
      <c r="M290" s="131"/>
      <c r="N290" s="132"/>
      <c r="O290" s="133"/>
      <c r="P290" s="134"/>
      <c r="Q290" s="135" t="str">
        <f t="shared" si="1"/>
        <v/>
      </c>
      <c r="R290" s="136" t="str">
        <f t="shared" si="2"/>
        <v/>
      </c>
      <c r="S290" s="137" t="str">
        <f t="shared" si="3"/>
        <v/>
      </c>
      <c r="T290" s="66" t="str">
        <f t="shared" si="4"/>
        <v/>
      </c>
      <c r="U290" s="138" t="str">
        <f t="shared" si="6"/>
        <v/>
      </c>
    </row>
    <row r="291" ht="18.75" hidden="1" customHeight="1">
      <c r="A291" s="139"/>
      <c r="B291" s="140"/>
      <c r="C291" s="141"/>
      <c r="D291" s="141"/>
      <c r="E291" s="141"/>
      <c r="F291" s="141"/>
      <c r="G291" s="141"/>
      <c r="H291" s="142"/>
      <c r="I291" s="141"/>
      <c r="J291" s="141"/>
      <c r="K291" s="141"/>
      <c r="L291" s="141"/>
      <c r="M291" s="142"/>
      <c r="N291" s="143"/>
      <c r="O291" s="61"/>
      <c r="P291" s="144"/>
      <c r="Q291" s="142"/>
      <c r="R291" s="142"/>
      <c r="S291" s="142"/>
      <c r="T291" s="142"/>
      <c r="U291" s="145"/>
    </row>
    <row r="292" ht="18.75" hidden="1" customHeight="1">
      <c r="A292" s="9"/>
      <c r="B292" s="146"/>
      <c r="C292" s="147" t="s">
        <v>20</v>
      </c>
      <c r="D292" s="148"/>
      <c r="E292" s="149"/>
      <c r="F292" s="150" t="str">
        <f>If(U299=0,,U299)</f>
        <v/>
      </c>
      <c r="G292" s="151"/>
      <c r="H292" s="152"/>
      <c r="I292" s="147" t="s">
        <v>21</v>
      </c>
      <c r="J292" s="149"/>
      <c r="K292" s="153" t="str">
        <f>IF(F292=0,,SUM(D3:D289)/F292)</f>
        <v/>
      </c>
      <c r="L292" s="151"/>
      <c r="M292" s="154"/>
      <c r="N292" s="155"/>
      <c r="O292" s="156"/>
      <c r="P292" s="157"/>
      <c r="Q292" s="142"/>
      <c r="R292" s="158"/>
      <c r="S292" s="159"/>
      <c r="T292" s="160"/>
      <c r="U292" s="161"/>
    </row>
    <row r="293" ht="18.75" hidden="1" customHeight="1">
      <c r="A293" s="9"/>
      <c r="C293" s="162" t="s">
        <v>22</v>
      </c>
      <c r="D293" s="163"/>
      <c r="E293" s="164"/>
      <c r="F293" s="165" t="str">
        <f>IF(F292 =0,,COUNTIF(G3:G289,"WIN")/F292)</f>
        <v/>
      </c>
      <c r="G293" s="166"/>
      <c r="H293" s="167"/>
      <c r="I293" s="162" t="s">
        <v>23</v>
      </c>
      <c r="J293" s="164"/>
      <c r="K293" s="168" t="str">
        <f>IF(F292=0,,(SUM(E3:E289))/(F292))</f>
        <v/>
      </c>
      <c r="L293" s="166"/>
      <c r="M293" s="169"/>
      <c r="N293" s="170"/>
      <c r="O293" s="156"/>
      <c r="P293" s="157"/>
      <c r="Q293" s="171"/>
      <c r="R293" s="172"/>
      <c r="S293" s="159"/>
      <c r="T293" s="173"/>
      <c r="U293" s="174"/>
    </row>
    <row r="294" ht="18.75" hidden="1" customHeight="1">
      <c r="A294" s="9"/>
      <c r="C294" s="162" t="s">
        <v>17</v>
      </c>
      <c r="D294" s="163"/>
      <c r="E294" s="164"/>
      <c r="F294" s="168" t="str">
        <f>IF(F292=0,,SUMIF(SUM(D299,F299)/(E299),"&gt;0"))</f>
        <v/>
      </c>
      <c r="G294" s="166"/>
      <c r="H294" s="167"/>
      <c r="I294" s="162" t="s">
        <v>24</v>
      </c>
      <c r="J294" s="164"/>
      <c r="K294" s="168" t="str">
        <f>IF(F292=0,,SUM(F3:F289)/F292)</f>
        <v/>
      </c>
      <c r="L294" s="166"/>
      <c r="M294" s="169"/>
      <c r="N294" s="170"/>
      <c r="O294" s="156"/>
      <c r="P294" s="157"/>
      <c r="Q294" s="171"/>
      <c r="R294" s="172"/>
      <c r="S294" s="159"/>
      <c r="T294" s="160"/>
      <c r="U294" s="161"/>
    </row>
    <row r="295" ht="18.75" hidden="1" customHeight="1">
      <c r="A295" s="9"/>
      <c r="C295" s="162" t="s">
        <v>25</v>
      </c>
      <c r="D295" s="163"/>
      <c r="E295" s="164"/>
      <c r="F295" s="175" t="str">
        <f>IF(F292=0,,SUM(T3:T289)/F292)</f>
        <v/>
      </c>
      <c r="G295" s="166"/>
      <c r="H295" s="167"/>
      <c r="I295" s="162" t="s">
        <v>8</v>
      </c>
      <c r="J295" s="164"/>
      <c r="K295" s="168" t="str">
        <f>IF(F292=0,,SUM(H3:H289)/F292)</f>
        <v/>
      </c>
      <c r="L295" s="166"/>
      <c r="M295" s="169"/>
      <c r="N295" s="170"/>
      <c r="O295" s="156"/>
      <c r="P295" s="157"/>
      <c r="Q295" s="171"/>
      <c r="R295" s="172"/>
      <c r="S295" s="159"/>
      <c r="T295" s="173"/>
      <c r="U295" s="174"/>
    </row>
    <row r="296" ht="18.75" hidden="1" customHeight="1">
      <c r="A296" s="9"/>
      <c r="C296" s="176" t="s">
        <v>26</v>
      </c>
      <c r="D296" s="177"/>
      <c r="E296" s="178"/>
      <c r="F296" s="179" t="str">
        <f>IF(F292=0,,SUM(Q3:Q289)/F292)</f>
        <v/>
      </c>
      <c r="G296" s="180"/>
      <c r="H296" s="167"/>
      <c r="I296" s="176" t="s">
        <v>27</v>
      </c>
      <c r="J296" s="178"/>
      <c r="K296" s="181" t="str">
        <f>IF(F292=0,,SUM(I3:I289)/F292)</f>
        <v/>
      </c>
      <c r="L296" s="180"/>
      <c r="M296" s="169"/>
      <c r="N296" s="170"/>
      <c r="O296" s="156"/>
      <c r="P296" s="157"/>
      <c r="Q296" s="171"/>
      <c r="R296" s="172"/>
      <c r="S296" s="159"/>
      <c r="T296" s="160"/>
      <c r="U296" s="161"/>
    </row>
    <row r="297" ht="18.75" hidden="1" customHeight="1">
      <c r="A297" s="182"/>
      <c r="B297" s="183"/>
      <c r="C297" s="184" t="s">
        <v>16</v>
      </c>
      <c r="D297" s="185"/>
      <c r="E297" s="186"/>
      <c r="F297" s="187" t="str">
        <f>IF(F292=0,,SUM(R3:R289)/F292)</f>
        <v/>
      </c>
      <c r="G297" s="188"/>
      <c r="H297" s="189"/>
      <c r="I297" s="184"/>
      <c r="J297" s="186"/>
      <c r="K297" s="190"/>
      <c r="L297" s="188"/>
      <c r="M297" s="191"/>
      <c r="N297" s="192"/>
      <c r="O297" s="156"/>
      <c r="P297" s="157"/>
      <c r="Q297" s="193"/>
      <c r="R297" s="194"/>
      <c r="S297" s="159"/>
      <c r="T297" s="173"/>
      <c r="U297" s="174"/>
    </row>
    <row r="298" ht="18.75" hidden="1" customHeight="1">
      <c r="A298" s="195"/>
      <c r="B298" s="196"/>
      <c r="C298" s="197"/>
      <c r="D298" s="197"/>
      <c r="E298" s="197"/>
      <c r="F298" s="197"/>
      <c r="G298" s="197"/>
      <c r="H298" s="197"/>
      <c r="I298" s="197"/>
      <c r="J298" s="198"/>
      <c r="K298" s="197"/>
      <c r="L298" s="197"/>
      <c r="M298" s="199"/>
      <c r="N298" s="200"/>
      <c r="O298" s="61"/>
      <c r="P298" s="144"/>
      <c r="Q298" s="141"/>
      <c r="R298" s="141"/>
      <c r="S298" s="141"/>
      <c r="T298" s="141"/>
      <c r="U298" s="201"/>
    </row>
    <row r="299" ht="18.75" hidden="1" customHeight="1">
      <c r="A299" s="202"/>
      <c r="B299" s="203"/>
      <c r="C299" s="204"/>
      <c r="D299" s="205">
        <f t="shared" ref="D299:F299" si="7">SUM(D3:D37)</f>
        <v>0</v>
      </c>
      <c r="E299" s="205">
        <f t="shared" si="7"/>
        <v>0</v>
      </c>
      <c r="F299" s="205">
        <f t="shared" si="7"/>
        <v>0</v>
      </c>
      <c r="G299" s="205" t="str">
        <f>"V "&amp;COUNTIF(#REF!,"WIN")&amp;" / "&amp;COUNTIF(#REF!,"LOSE")&amp;" D"</f>
        <v>V 0 / 0 D</v>
      </c>
      <c r="H299" s="206">
        <f t="shared" ref="H299:I299" si="8">SUM(H3:H37)</f>
        <v>0</v>
      </c>
      <c r="I299" s="206">
        <f t="shared" si="8"/>
        <v>0</v>
      </c>
      <c r="J299" s="207" t="str">
        <f>IF(F292=0,,SUM(J3:J289)/F292)</f>
        <v/>
      </c>
      <c r="K299" s="206"/>
      <c r="L299" s="208"/>
      <c r="M299" s="206"/>
      <c r="N299" s="209"/>
      <c r="O299" s="61"/>
      <c r="P299" s="144"/>
      <c r="Q299" s="210" t="str">
        <f>IF(F293=0,,SUM(Q4:Q290)/F293)</f>
        <v/>
      </c>
      <c r="R299" s="211">
        <f>Sum(R3:R289)</f>
        <v>0</v>
      </c>
      <c r="S299" s="211">
        <f>SUMIF(SUM(D299,F299)/E299,"&gt;0")</f>
        <v>0</v>
      </c>
      <c r="T299" s="212" t="str">
        <f>IF(F292=0,,SUM(T3:T37)/F292)</f>
        <v/>
      </c>
      <c r="U299" s="213">
        <f>COUNT((U3:U289),"&gt;0")</f>
        <v>0</v>
      </c>
    </row>
  </sheetData>
  <autoFilter ref="$B$2:$U$290">
    <sortState ref="B2:U290">
      <sortCondition ref="B2:B290"/>
    </sortState>
  </autoFilter>
  <mergeCells count="26">
    <mergeCell ref="C296:E296"/>
    <mergeCell ref="C292:E292"/>
    <mergeCell ref="C295:E295"/>
    <mergeCell ref="F296:G296"/>
    <mergeCell ref="I296:J296"/>
    <mergeCell ref="K296:L296"/>
    <mergeCell ref="H1:O1"/>
    <mergeCell ref="B292:B297"/>
    <mergeCell ref="I293:J293"/>
    <mergeCell ref="F295:G295"/>
    <mergeCell ref="F292:G292"/>
    <mergeCell ref="K292:L292"/>
    <mergeCell ref="I292:J292"/>
    <mergeCell ref="K295:L295"/>
    <mergeCell ref="K293:L293"/>
    <mergeCell ref="K294:L294"/>
    <mergeCell ref="F293:G293"/>
    <mergeCell ref="C293:E293"/>
    <mergeCell ref="C294:E294"/>
    <mergeCell ref="F294:G294"/>
    <mergeCell ref="I294:J294"/>
    <mergeCell ref="I295:J295"/>
    <mergeCell ref="C297:E297"/>
    <mergeCell ref="F297:G297"/>
    <mergeCell ref="I297:J297"/>
    <mergeCell ref="K297:L297"/>
  </mergeCells>
  <dataValidations>
    <dataValidation type="list" allowBlank="1" sqref="G3:G290">
      <formula1>",WIN,LOSE"</formula1>
    </dataValidation>
    <dataValidation type="list" allowBlank="1" sqref="C3:C290">
      <formula1>Pool!$S:$S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outlinePr summaryBelow="0" summaryRight="0"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4.43" defaultRowHeight="15.0"/>
  <cols>
    <col customWidth="1" min="1" max="1" width="17.14"/>
    <col customWidth="1" min="2" max="32" width="5.86"/>
    <col customWidth="1" hidden="1" min="33" max="63" width="5.86"/>
  </cols>
  <sheetData>
    <row r="1">
      <c r="A1" s="214"/>
      <c r="B1" s="215" t="s">
        <v>28</v>
      </c>
      <c r="K1" s="216" t="s">
        <v>29</v>
      </c>
      <c r="M1" s="217">
        <v>0.4</v>
      </c>
      <c r="P1" s="218" t="s">
        <v>30</v>
      </c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19"/>
      <c r="AU1" s="219"/>
      <c r="AV1" s="219"/>
      <c r="AW1" s="219"/>
      <c r="AX1" s="219"/>
      <c r="AY1" s="219"/>
      <c r="AZ1" s="219"/>
      <c r="BA1" s="219"/>
      <c r="BB1" s="219"/>
      <c r="BC1" s="219"/>
      <c r="BD1" s="219"/>
      <c r="BE1" s="219"/>
      <c r="BF1" s="219"/>
      <c r="BG1" s="219"/>
      <c r="BH1" s="219"/>
      <c r="BI1" s="219"/>
      <c r="BJ1" s="219"/>
      <c r="BK1" s="219"/>
    </row>
    <row r="2" ht="18.75" customHeight="1">
      <c r="A2" s="220" t="s">
        <v>31</v>
      </c>
      <c r="B2" s="221" t="s">
        <v>32</v>
      </c>
      <c r="E2" s="222" t="s">
        <v>33</v>
      </c>
      <c r="J2" s="223" t="s">
        <v>34</v>
      </c>
      <c r="O2" s="224" t="s">
        <v>35</v>
      </c>
      <c r="T2" s="225" t="s">
        <v>36</v>
      </c>
      <c r="AG2" s="226" t="s">
        <v>32</v>
      </c>
      <c r="AJ2" s="227" t="s">
        <v>33</v>
      </c>
      <c r="AO2" s="228" t="s">
        <v>34</v>
      </c>
      <c r="AT2" s="229" t="s">
        <v>35</v>
      </c>
      <c r="AY2" s="230" t="s">
        <v>36</v>
      </c>
      <c r="BH2" s="231"/>
      <c r="BI2" s="231"/>
      <c r="BJ2" s="231"/>
      <c r="BK2" s="231"/>
    </row>
    <row r="3" ht="18.75" customHeight="1">
      <c r="A3" s="232" t="s">
        <v>37</v>
      </c>
      <c r="B3" s="233">
        <v>1.0</v>
      </c>
      <c r="C3" s="233">
        <v>2.0</v>
      </c>
      <c r="D3" s="233">
        <v>3.0</v>
      </c>
      <c r="E3" s="234">
        <v>1.0</v>
      </c>
      <c r="F3" s="234">
        <v>2.0</v>
      </c>
      <c r="G3" s="234">
        <v>3.0</v>
      </c>
      <c r="H3" s="234">
        <v>4.0</v>
      </c>
      <c r="I3" s="234">
        <v>5.0</v>
      </c>
      <c r="J3" s="235">
        <v>1.0</v>
      </c>
      <c r="K3" s="235">
        <v>2.0</v>
      </c>
      <c r="L3" s="235">
        <v>3.0</v>
      </c>
      <c r="M3" s="235">
        <v>4.0</v>
      </c>
      <c r="N3" s="235">
        <v>5.0</v>
      </c>
      <c r="O3" s="236">
        <v>1.0</v>
      </c>
      <c r="P3" s="236">
        <v>2.0</v>
      </c>
      <c r="Q3" s="236">
        <v>3.0</v>
      </c>
      <c r="R3" s="236">
        <v>4.0</v>
      </c>
      <c r="S3" s="236">
        <v>5.0</v>
      </c>
      <c r="T3" s="237">
        <v>1.0</v>
      </c>
      <c r="U3" s="237">
        <v>3.0</v>
      </c>
      <c r="V3" s="237">
        <v>5.0</v>
      </c>
      <c r="W3" s="237">
        <v>7.0</v>
      </c>
      <c r="X3" s="237">
        <v>9.0</v>
      </c>
      <c r="Y3" s="237">
        <v>11.0</v>
      </c>
      <c r="Z3" s="237">
        <v>13.0</v>
      </c>
      <c r="AA3" s="237">
        <v>16.0</v>
      </c>
      <c r="AB3" s="238"/>
      <c r="AC3" s="238"/>
      <c r="AD3" s="238"/>
      <c r="AE3" s="238"/>
      <c r="AF3" s="238"/>
      <c r="AG3" s="239">
        <v>1.0</v>
      </c>
      <c r="AH3" s="239">
        <v>2.0</v>
      </c>
      <c r="AI3" s="239">
        <v>3.0</v>
      </c>
      <c r="AJ3" s="240">
        <v>1.0</v>
      </c>
      <c r="AK3" s="240">
        <v>2.0</v>
      </c>
      <c r="AL3" s="240">
        <v>3.0</v>
      </c>
      <c r="AM3" s="240">
        <v>4.0</v>
      </c>
      <c r="AN3" s="240">
        <v>5.0</v>
      </c>
      <c r="AO3" s="241">
        <v>1.0</v>
      </c>
      <c r="AP3" s="241">
        <v>2.0</v>
      </c>
      <c r="AQ3" s="241">
        <v>3.0</v>
      </c>
      <c r="AR3" s="241">
        <v>4.0</v>
      </c>
      <c r="AS3" s="241">
        <v>5.0</v>
      </c>
      <c r="AT3" s="242">
        <v>1.0</v>
      </c>
      <c r="AU3" s="242">
        <v>2.0</v>
      </c>
      <c r="AV3" s="242">
        <v>3.0</v>
      </c>
      <c r="AW3" s="242">
        <v>4.0</v>
      </c>
      <c r="AX3" s="242">
        <v>5.0</v>
      </c>
      <c r="AY3" s="243">
        <v>1.0</v>
      </c>
      <c r="AZ3" s="243">
        <v>3.0</v>
      </c>
      <c r="BA3" s="243">
        <v>5.0</v>
      </c>
      <c r="BB3" s="243">
        <v>7.0</v>
      </c>
      <c r="BC3" s="243">
        <v>9.0</v>
      </c>
      <c r="BD3" s="243">
        <v>11.0</v>
      </c>
      <c r="BE3" s="243">
        <v>13.0</v>
      </c>
      <c r="BF3" s="243">
        <v>16.0</v>
      </c>
      <c r="BG3" s="243"/>
      <c r="BH3" s="244"/>
      <c r="BI3" s="244"/>
      <c r="BJ3" s="244"/>
      <c r="BK3" s="244"/>
    </row>
    <row r="4" ht="18.75" customHeight="1">
      <c r="A4" s="245" t="s">
        <v>38</v>
      </c>
      <c r="B4" s="246">
        <f t="shared" ref="B4:AF4" si="1">if(ISBLANK(AG4)=true,"",if($M$1=10%,AG4*0.9,if($M$1=20%,AG4*0.8,IF($M$1=30%,AG4*0.7,IF($M$1=40%,AG4*0.6,AG4)))))</f>
        <v>84</v>
      </c>
      <c r="C4" s="246">
        <f t="shared" si="1"/>
        <v>72</v>
      </c>
      <c r="D4" s="246">
        <f t="shared" si="1"/>
        <v>60</v>
      </c>
      <c r="E4" s="247">
        <f t="shared" si="1"/>
        <v>8.4</v>
      </c>
      <c r="F4" s="247">
        <f t="shared" si="1"/>
        <v>7.2</v>
      </c>
      <c r="G4" s="247">
        <f t="shared" si="1"/>
        <v>6</v>
      </c>
      <c r="H4" s="247">
        <f t="shared" si="1"/>
        <v>4.8</v>
      </c>
      <c r="I4" s="247">
        <f t="shared" si="1"/>
        <v>3.6</v>
      </c>
      <c r="J4" s="248">
        <f t="shared" si="1"/>
        <v>15.6</v>
      </c>
      <c r="K4" s="248">
        <f t="shared" si="1"/>
        <v>13.8</v>
      </c>
      <c r="L4" s="248">
        <f t="shared" si="1"/>
        <v>12</v>
      </c>
      <c r="M4" s="248">
        <f t="shared" si="1"/>
        <v>10.2</v>
      </c>
      <c r="N4" s="248">
        <f t="shared" si="1"/>
        <v>8.4</v>
      </c>
      <c r="O4" s="249">
        <f t="shared" si="1"/>
        <v>5.4</v>
      </c>
      <c r="P4" s="249">
        <f t="shared" si="1"/>
        <v>4.8</v>
      </c>
      <c r="Q4" s="249">
        <f t="shared" si="1"/>
        <v>4.2</v>
      </c>
      <c r="R4" s="249">
        <f t="shared" si="1"/>
        <v>3.6</v>
      </c>
      <c r="S4" s="249">
        <f t="shared" si="1"/>
        <v>3</v>
      </c>
      <c r="T4" s="250">
        <f t="shared" si="1"/>
        <v>9</v>
      </c>
      <c r="U4" s="250" t="str">
        <f t="shared" si="1"/>
        <v/>
      </c>
      <c r="V4" s="250" t="str">
        <f t="shared" si="1"/>
        <v/>
      </c>
      <c r="W4" s="250" t="str">
        <f t="shared" si="1"/>
        <v/>
      </c>
      <c r="X4" s="250" t="str">
        <f t="shared" si="1"/>
        <v/>
      </c>
      <c r="Y4" s="250" t="str">
        <f t="shared" si="1"/>
        <v/>
      </c>
      <c r="Z4" s="250" t="str">
        <f t="shared" si="1"/>
        <v/>
      </c>
      <c r="AA4" s="250" t="str">
        <f t="shared" si="1"/>
        <v/>
      </c>
      <c r="AB4" s="250" t="str">
        <f t="shared" si="1"/>
        <v/>
      </c>
      <c r="AC4" s="250" t="str">
        <f t="shared" si="1"/>
        <v/>
      </c>
      <c r="AD4" s="250" t="str">
        <f t="shared" si="1"/>
        <v/>
      </c>
      <c r="AE4" s="250" t="str">
        <f t="shared" si="1"/>
        <v/>
      </c>
      <c r="AF4" s="250" t="str">
        <f t="shared" si="1"/>
        <v/>
      </c>
      <c r="AG4" s="251">
        <v>140.0</v>
      </c>
      <c r="AH4" s="251">
        <v>120.0</v>
      </c>
      <c r="AI4" s="251">
        <v>100.0</v>
      </c>
      <c r="AJ4" s="252">
        <v>14.0</v>
      </c>
      <c r="AK4" s="252">
        <v>12.0</v>
      </c>
      <c r="AL4" s="252">
        <v>10.0</v>
      </c>
      <c r="AM4" s="252">
        <v>8.0</v>
      </c>
      <c r="AN4" s="252">
        <v>6.0</v>
      </c>
      <c r="AO4" s="253">
        <v>26.0</v>
      </c>
      <c r="AP4" s="253">
        <v>23.0</v>
      </c>
      <c r="AQ4" s="253">
        <v>20.0</v>
      </c>
      <c r="AR4" s="253">
        <v>17.0</v>
      </c>
      <c r="AS4" s="253">
        <v>14.0</v>
      </c>
      <c r="AT4" s="254">
        <v>9.0</v>
      </c>
      <c r="AU4" s="254">
        <v>8.0</v>
      </c>
      <c r="AV4" s="254">
        <v>7.0</v>
      </c>
      <c r="AW4" s="254">
        <v>6.0</v>
      </c>
      <c r="AX4" s="254">
        <v>5.0</v>
      </c>
      <c r="AY4" s="255">
        <v>15.0</v>
      </c>
      <c r="AZ4" s="256"/>
      <c r="BA4" s="256"/>
      <c r="BB4" s="256"/>
      <c r="BC4" s="256"/>
      <c r="BD4" s="256"/>
      <c r="BE4" s="256"/>
      <c r="BF4" s="256"/>
      <c r="BG4" s="256"/>
      <c r="BH4" s="256"/>
      <c r="BI4" s="256"/>
      <c r="BJ4" s="256"/>
      <c r="BK4" s="256"/>
    </row>
    <row r="5" ht="18.75" customHeight="1">
      <c r="A5" s="257" t="s">
        <v>39</v>
      </c>
      <c r="B5" s="258">
        <f t="shared" ref="B5:AF5" si="2">if(ISBLANK(AG5)=true,"",if($M$1=10%,AG5*0.9,if($M$1=20%,AG5*0.8,IF($M$1=30%,AG5*0.7,IF($M$1=40%,AG5*0.6,AG5)))))</f>
        <v>78</v>
      </c>
      <c r="C5" s="258">
        <f t="shared" si="2"/>
        <v>63</v>
      </c>
      <c r="D5" s="258">
        <f t="shared" si="2"/>
        <v>48</v>
      </c>
      <c r="E5" s="259">
        <f t="shared" si="2"/>
        <v>4.2</v>
      </c>
      <c r="F5" s="259" t="str">
        <f t="shared" si="2"/>
        <v/>
      </c>
      <c r="G5" s="259" t="str">
        <f t="shared" si="2"/>
        <v/>
      </c>
      <c r="H5" s="259" t="str">
        <f t="shared" si="2"/>
        <v/>
      </c>
      <c r="I5" s="259" t="str">
        <f t="shared" si="2"/>
        <v/>
      </c>
      <c r="J5" s="260">
        <f t="shared" si="2"/>
        <v>5.4</v>
      </c>
      <c r="K5" s="260">
        <f t="shared" si="2"/>
        <v>4.8</v>
      </c>
      <c r="L5" s="260">
        <f t="shared" si="2"/>
        <v>4.2</v>
      </c>
      <c r="M5" s="260">
        <f t="shared" si="2"/>
        <v>3.6</v>
      </c>
      <c r="N5" s="260">
        <f t="shared" si="2"/>
        <v>3</v>
      </c>
      <c r="O5" s="261">
        <f t="shared" si="2"/>
        <v>7.2</v>
      </c>
      <c r="P5" s="261" t="str">
        <f t="shared" si="2"/>
        <v/>
      </c>
      <c r="Q5" s="261" t="str">
        <f t="shared" si="2"/>
        <v/>
      </c>
      <c r="R5" s="261" t="str">
        <f t="shared" si="2"/>
        <v/>
      </c>
      <c r="S5" s="261" t="str">
        <f t="shared" si="2"/>
        <v/>
      </c>
      <c r="T5" s="237">
        <f t="shared" si="2"/>
        <v>5.4</v>
      </c>
      <c r="U5" s="237" t="str">
        <f t="shared" si="2"/>
        <v/>
      </c>
      <c r="V5" s="237" t="str">
        <f t="shared" si="2"/>
        <v/>
      </c>
      <c r="W5" s="237" t="str">
        <f t="shared" si="2"/>
        <v/>
      </c>
      <c r="X5" s="237" t="str">
        <f t="shared" si="2"/>
        <v/>
      </c>
      <c r="Y5" s="237" t="str">
        <f t="shared" si="2"/>
        <v/>
      </c>
      <c r="Z5" s="237" t="str">
        <f t="shared" si="2"/>
        <v/>
      </c>
      <c r="AA5" s="237" t="str">
        <f t="shared" si="2"/>
        <v/>
      </c>
      <c r="AB5" s="237" t="str">
        <f t="shared" si="2"/>
        <v/>
      </c>
      <c r="AC5" s="237" t="str">
        <f t="shared" si="2"/>
        <v/>
      </c>
      <c r="AD5" s="237" t="str">
        <f t="shared" si="2"/>
        <v/>
      </c>
      <c r="AE5" s="237" t="str">
        <f t="shared" si="2"/>
        <v/>
      </c>
      <c r="AF5" s="237" t="str">
        <f t="shared" si="2"/>
        <v/>
      </c>
      <c r="AG5" s="262">
        <v>130.0</v>
      </c>
      <c r="AH5" s="262">
        <v>105.0</v>
      </c>
      <c r="AI5" s="262">
        <v>80.0</v>
      </c>
      <c r="AJ5" s="263">
        <v>7.0</v>
      </c>
      <c r="AK5" s="264"/>
      <c r="AL5" s="264"/>
      <c r="AM5" s="264"/>
      <c r="AN5" s="264"/>
      <c r="AO5" s="265">
        <v>9.0</v>
      </c>
      <c r="AP5" s="265">
        <v>8.0</v>
      </c>
      <c r="AQ5" s="265">
        <v>7.0</v>
      </c>
      <c r="AR5" s="265">
        <v>6.0</v>
      </c>
      <c r="AS5" s="265">
        <v>5.0</v>
      </c>
      <c r="AT5" s="266">
        <v>12.0</v>
      </c>
      <c r="AU5" s="267"/>
      <c r="AV5" s="267"/>
      <c r="AW5" s="267"/>
      <c r="AX5" s="267"/>
      <c r="AY5" s="243">
        <v>9.0</v>
      </c>
      <c r="AZ5" s="268"/>
      <c r="BA5" s="268"/>
      <c r="BB5" s="268"/>
      <c r="BC5" s="268"/>
      <c r="BD5" s="268"/>
      <c r="BE5" s="268"/>
      <c r="BF5" s="268"/>
      <c r="BG5" s="268"/>
      <c r="BH5" s="268"/>
      <c r="BI5" s="268"/>
      <c r="BJ5" s="268"/>
      <c r="BK5" s="268"/>
    </row>
    <row r="6" ht="18.75" customHeight="1">
      <c r="A6" s="245" t="s">
        <v>40</v>
      </c>
      <c r="B6" s="246">
        <f t="shared" ref="B6:AF6" si="3">if(ISBLANK(AG6)=true,"",if($M$1=10%,AG6*0.9,if($M$1=20%,AG6*0.8,IF($M$1=30%,AG6*0.7,IF($M$1=40%,AG6*0.6,AG6)))))</f>
        <v>60</v>
      </c>
      <c r="C6" s="246">
        <f t="shared" si="3"/>
        <v>51</v>
      </c>
      <c r="D6" s="246">
        <f t="shared" si="3"/>
        <v>42</v>
      </c>
      <c r="E6" s="247">
        <f t="shared" si="3"/>
        <v>0.9</v>
      </c>
      <c r="F6" s="247" t="str">
        <f t="shared" si="3"/>
        <v/>
      </c>
      <c r="G6" s="247" t="str">
        <f t="shared" si="3"/>
        <v/>
      </c>
      <c r="H6" s="247" t="str">
        <f t="shared" si="3"/>
        <v/>
      </c>
      <c r="I6" s="247" t="str">
        <f t="shared" si="3"/>
        <v/>
      </c>
      <c r="J6" s="248">
        <f t="shared" si="3"/>
        <v>15</v>
      </c>
      <c r="K6" s="248">
        <f t="shared" si="3"/>
        <v>13.2</v>
      </c>
      <c r="L6" s="248">
        <f t="shared" si="3"/>
        <v>11.4</v>
      </c>
      <c r="M6" s="248">
        <f t="shared" si="3"/>
        <v>9.6</v>
      </c>
      <c r="N6" s="248">
        <f t="shared" si="3"/>
        <v>7.8</v>
      </c>
      <c r="O6" s="249">
        <f t="shared" si="3"/>
        <v>9.6</v>
      </c>
      <c r="P6" s="249">
        <f t="shared" si="3"/>
        <v>8.7</v>
      </c>
      <c r="Q6" s="249">
        <f t="shared" si="3"/>
        <v>7.8</v>
      </c>
      <c r="R6" s="249">
        <f t="shared" si="3"/>
        <v>6.9</v>
      </c>
      <c r="S6" s="249">
        <f t="shared" si="3"/>
        <v>6</v>
      </c>
      <c r="T6" s="250" t="str">
        <f t="shared" si="3"/>
        <v/>
      </c>
      <c r="U6" s="250" t="str">
        <f t="shared" si="3"/>
        <v/>
      </c>
      <c r="V6" s="250" t="str">
        <f t="shared" si="3"/>
        <v/>
      </c>
      <c r="W6" s="250" t="str">
        <f t="shared" si="3"/>
        <v/>
      </c>
      <c r="X6" s="250" t="str">
        <f t="shared" si="3"/>
        <v/>
      </c>
      <c r="Y6" s="250" t="str">
        <f t="shared" si="3"/>
        <v/>
      </c>
      <c r="Z6" s="250" t="str">
        <f t="shared" si="3"/>
        <v/>
      </c>
      <c r="AA6" s="250" t="str">
        <f t="shared" si="3"/>
        <v/>
      </c>
      <c r="AB6" s="250" t="str">
        <f t="shared" si="3"/>
        <v/>
      </c>
      <c r="AC6" s="250" t="str">
        <f t="shared" si="3"/>
        <v/>
      </c>
      <c r="AD6" s="250" t="str">
        <f t="shared" si="3"/>
        <v/>
      </c>
      <c r="AE6" s="250" t="str">
        <f t="shared" si="3"/>
        <v/>
      </c>
      <c r="AF6" s="250" t="str">
        <f t="shared" si="3"/>
        <v/>
      </c>
      <c r="AG6" s="269">
        <v>100.0</v>
      </c>
      <c r="AH6" s="269">
        <v>85.0</v>
      </c>
      <c r="AI6" s="269">
        <v>70.0</v>
      </c>
      <c r="AJ6" s="270">
        <v>1.5</v>
      </c>
      <c r="AK6" s="271"/>
      <c r="AL6" s="271"/>
      <c r="AM6" s="271"/>
      <c r="AN6" s="271"/>
      <c r="AO6" s="272">
        <v>25.0</v>
      </c>
      <c r="AP6" s="272">
        <v>22.0</v>
      </c>
      <c r="AQ6" s="272">
        <v>19.0</v>
      </c>
      <c r="AR6" s="272">
        <v>16.0</v>
      </c>
      <c r="AS6" s="272">
        <v>13.0</v>
      </c>
      <c r="AT6" s="273">
        <v>16.0</v>
      </c>
      <c r="AU6" s="273">
        <v>14.5</v>
      </c>
      <c r="AV6" s="273">
        <v>13.0</v>
      </c>
      <c r="AW6" s="273">
        <v>11.5</v>
      </c>
      <c r="AX6" s="273">
        <v>10.0</v>
      </c>
      <c r="AY6" s="255"/>
      <c r="AZ6" s="256"/>
      <c r="BA6" s="256"/>
      <c r="BB6" s="256"/>
      <c r="BC6" s="256"/>
      <c r="BD6" s="256"/>
      <c r="BE6" s="256"/>
      <c r="BF6" s="256"/>
      <c r="BG6" s="256"/>
      <c r="BH6" s="256"/>
      <c r="BI6" s="256"/>
      <c r="BJ6" s="256"/>
      <c r="BK6" s="256"/>
    </row>
    <row r="7" ht="18.75" customHeight="1">
      <c r="A7" s="274" t="s">
        <v>41</v>
      </c>
      <c r="B7" s="258">
        <f t="shared" ref="B7:AF7" si="4">if(ISBLANK(AG7)=true,"",if($M$1=10%,AG7*0.9,if($M$1=20%,AG7*0.8,IF($M$1=30%,AG7*0.7,IF($M$1=40%,AG7*0.6,AG7)))))</f>
        <v>72</v>
      </c>
      <c r="C7" s="258">
        <f t="shared" si="4"/>
        <v>60</v>
      </c>
      <c r="D7" s="258">
        <f t="shared" si="4"/>
        <v>48</v>
      </c>
      <c r="E7" s="259">
        <f t="shared" si="4"/>
        <v>10.2</v>
      </c>
      <c r="F7" s="259">
        <f t="shared" si="4"/>
        <v>9.6</v>
      </c>
      <c r="G7" s="259">
        <f t="shared" si="4"/>
        <v>9</v>
      </c>
      <c r="H7" s="259">
        <f t="shared" si="4"/>
        <v>8.4</v>
      </c>
      <c r="I7" s="259">
        <f t="shared" si="4"/>
        <v>7.8</v>
      </c>
      <c r="J7" s="260">
        <f t="shared" si="4"/>
        <v>8.4</v>
      </c>
      <c r="K7" s="260">
        <f t="shared" si="4"/>
        <v>7.8</v>
      </c>
      <c r="L7" s="260">
        <f t="shared" si="4"/>
        <v>7.2</v>
      </c>
      <c r="M7" s="260">
        <f t="shared" si="4"/>
        <v>6.6</v>
      </c>
      <c r="N7" s="260">
        <f t="shared" si="4"/>
        <v>6</v>
      </c>
      <c r="O7" s="261">
        <f t="shared" si="4"/>
        <v>7.2</v>
      </c>
      <c r="P7" s="261">
        <f t="shared" si="4"/>
        <v>6.9</v>
      </c>
      <c r="Q7" s="261">
        <f t="shared" si="4"/>
        <v>6.6</v>
      </c>
      <c r="R7" s="261">
        <f t="shared" si="4"/>
        <v>6.3</v>
      </c>
      <c r="S7" s="261">
        <f t="shared" si="4"/>
        <v>6</v>
      </c>
      <c r="T7" s="237">
        <f t="shared" si="4"/>
        <v>1.8</v>
      </c>
      <c r="U7" s="237" t="str">
        <f t="shared" si="4"/>
        <v/>
      </c>
      <c r="V7" s="237" t="str">
        <f t="shared" si="4"/>
        <v/>
      </c>
      <c r="W7" s="237" t="str">
        <f t="shared" si="4"/>
        <v/>
      </c>
      <c r="X7" s="237" t="str">
        <f t="shared" si="4"/>
        <v/>
      </c>
      <c r="Y7" s="237" t="str">
        <f t="shared" si="4"/>
        <v/>
      </c>
      <c r="Z7" s="237" t="str">
        <f t="shared" si="4"/>
        <v/>
      </c>
      <c r="AA7" s="237" t="str">
        <f t="shared" si="4"/>
        <v/>
      </c>
      <c r="AB7" s="237" t="str">
        <f t="shared" si="4"/>
        <v/>
      </c>
      <c r="AC7" s="237" t="str">
        <f t="shared" si="4"/>
        <v/>
      </c>
      <c r="AD7" s="237" t="str">
        <f t="shared" si="4"/>
        <v/>
      </c>
      <c r="AE7" s="237" t="str">
        <f t="shared" si="4"/>
        <v/>
      </c>
      <c r="AF7" s="237" t="str">
        <f t="shared" si="4"/>
        <v/>
      </c>
      <c r="AG7" s="262">
        <v>120.0</v>
      </c>
      <c r="AH7" s="262">
        <v>100.0</v>
      </c>
      <c r="AI7" s="262">
        <v>80.0</v>
      </c>
      <c r="AJ7" s="263">
        <v>17.0</v>
      </c>
      <c r="AK7" s="263">
        <v>16.0</v>
      </c>
      <c r="AL7" s="263">
        <v>15.0</v>
      </c>
      <c r="AM7" s="263">
        <v>14.0</v>
      </c>
      <c r="AN7" s="263">
        <v>13.0</v>
      </c>
      <c r="AO7" s="265">
        <v>14.0</v>
      </c>
      <c r="AP7" s="265">
        <v>13.0</v>
      </c>
      <c r="AQ7" s="265">
        <v>12.0</v>
      </c>
      <c r="AR7" s="265">
        <v>11.0</v>
      </c>
      <c r="AS7" s="265">
        <v>10.0</v>
      </c>
      <c r="AT7" s="266">
        <v>12.0</v>
      </c>
      <c r="AU7" s="266">
        <v>11.5</v>
      </c>
      <c r="AV7" s="266">
        <v>11.0</v>
      </c>
      <c r="AW7" s="266">
        <v>10.5</v>
      </c>
      <c r="AX7" s="266">
        <v>10.0</v>
      </c>
      <c r="AY7" s="243">
        <v>3.0</v>
      </c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</row>
    <row r="8" ht="18.75" customHeight="1">
      <c r="A8" s="245" t="s">
        <v>42</v>
      </c>
      <c r="B8" s="246">
        <f t="shared" ref="B8:AF8" si="5">if(ISBLANK(AG8)=true,"",if($M$1=10%,AG8*0.9,if($M$1=20%,AG8*0.8,IF($M$1=30%,AG8*0.7,IF($M$1=40%,AG8*0.6,AG8)))))</f>
        <v>90</v>
      </c>
      <c r="C8" s="246">
        <f t="shared" si="5"/>
        <v>78</v>
      </c>
      <c r="D8" s="246">
        <f t="shared" si="5"/>
        <v>66</v>
      </c>
      <c r="E8" s="247">
        <f t="shared" si="5"/>
        <v>7.2</v>
      </c>
      <c r="F8" s="247">
        <f t="shared" si="5"/>
        <v>6.6</v>
      </c>
      <c r="G8" s="247">
        <f t="shared" si="5"/>
        <v>6</v>
      </c>
      <c r="H8" s="247">
        <f t="shared" si="5"/>
        <v>5.4</v>
      </c>
      <c r="I8" s="247">
        <f t="shared" si="5"/>
        <v>4.8</v>
      </c>
      <c r="J8" s="248">
        <f t="shared" si="5"/>
        <v>0.6</v>
      </c>
      <c r="K8" s="248" t="str">
        <f t="shared" si="5"/>
        <v/>
      </c>
      <c r="L8" s="248" t="str">
        <f t="shared" si="5"/>
        <v/>
      </c>
      <c r="M8" s="248" t="str">
        <f t="shared" si="5"/>
        <v/>
      </c>
      <c r="N8" s="248" t="str">
        <f t="shared" si="5"/>
        <v/>
      </c>
      <c r="O8" s="249">
        <f t="shared" si="5"/>
        <v>6</v>
      </c>
      <c r="P8" s="249">
        <f t="shared" si="5"/>
        <v>5.4</v>
      </c>
      <c r="Q8" s="249">
        <f t="shared" si="5"/>
        <v>4.8</v>
      </c>
      <c r="R8" s="249">
        <f t="shared" si="5"/>
        <v>4.2</v>
      </c>
      <c r="S8" s="249">
        <f t="shared" si="5"/>
        <v>3.6</v>
      </c>
      <c r="T8" s="250" t="str">
        <f t="shared" si="5"/>
        <v/>
      </c>
      <c r="U8" s="250" t="str">
        <f t="shared" si="5"/>
        <v/>
      </c>
      <c r="V8" s="250" t="str">
        <f t="shared" si="5"/>
        <v/>
      </c>
      <c r="W8" s="250" t="str">
        <f t="shared" si="5"/>
        <v/>
      </c>
      <c r="X8" s="250" t="str">
        <f t="shared" si="5"/>
        <v/>
      </c>
      <c r="Y8" s="250" t="str">
        <f t="shared" si="5"/>
        <v/>
      </c>
      <c r="Z8" s="250" t="str">
        <f t="shared" si="5"/>
        <v/>
      </c>
      <c r="AA8" s="250" t="str">
        <f t="shared" si="5"/>
        <v/>
      </c>
      <c r="AB8" s="250" t="str">
        <f t="shared" si="5"/>
        <v/>
      </c>
      <c r="AC8" s="250" t="str">
        <f t="shared" si="5"/>
        <v/>
      </c>
      <c r="AD8" s="250" t="str">
        <f t="shared" si="5"/>
        <v/>
      </c>
      <c r="AE8" s="250" t="str">
        <f t="shared" si="5"/>
        <v/>
      </c>
      <c r="AF8" s="250" t="str">
        <f t="shared" si="5"/>
        <v/>
      </c>
      <c r="AG8" s="269">
        <v>150.0</v>
      </c>
      <c r="AH8" s="269">
        <v>130.0</v>
      </c>
      <c r="AI8" s="269">
        <v>110.0</v>
      </c>
      <c r="AJ8" s="270">
        <v>12.0</v>
      </c>
      <c r="AK8" s="270">
        <v>11.0</v>
      </c>
      <c r="AL8" s="270">
        <v>10.0</v>
      </c>
      <c r="AM8" s="270">
        <v>9.0</v>
      </c>
      <c r="AN8" s="270">
        <v>8.0</v>
      </c>
      <c r="AO8" s="272">
        <v>1.0</v>
      </c>
      <c r="AP8" s="275"/>
      <c r="AQ8" s="275"/>
      <c r="AR8" s="275"/>
      <c r="AS8" s="275"/>
      <c r="AT8" s="273">
        <v>10.0</v>
      </c>
      <c r="AU8" s="273">
        <v>9.0</v>
      </c>
      <c r="AV8" s="273">
        <v>8.0</v>
      </c>
      <c r="AW8" s="273">
        <v>7.0</v>
      </c>
      <c r="AX8" s="273">
        <v>6.0</v>
      </c>
      <c r="AY8" s="255"/>
      <c r="AZ8" s="256"/>
      <c r="BA8" s="256"/>
      <c r="BB8" s="256"/>
      <c r="BC8" s="256"/>
      <c r="BD8" s="256"/>
      <c r="BE8" s="256"/>
      <c r="BF8" s="256"/>
      <c r="BG8" s="256"/>
      <c r="BH8" s="256"/>
      <c r="BI8" s="256"/>
      <c r="BJ8" s="256"/>
      <c r="BK8" s="256"/>
    </row>
    <row r="9" ht="18.75" customHeight="1">
      <c r="A9" s="257" t="s">
        <v>43</v>
      </c>
      <c r="B9" s="258">
        <f t="shared" ref="B9:AF9" si="6">if(ISBLANK(AG9)=true,"",if($M$1=10%,AG9*0.9,if($M$1=20%,AG9*0.8,IF($M$1=30%,AG9*0.7,IF($M$1=40%,AG9*0.6,AG9)))))</f>
        <v>3.6</v>
      </c>
      <c r="C9" s="258" t="str">
        <f t="shared" si="6"/>
        <v/>
      </c>
      <c r="D9" s="258" t="str">
        <f t="shared" si="6"/>
        <v/>
      </c>
      <c r="E9" s="259">
        <f t="shared" si="6"/>
        <v>6</v>
      </c>
      <c r="F9" s="259">
        <f t="shared" si="6"/>
        <v>5.7</v>
      </c>
      <c r="G9" s="259">
        <f t="shared" si="6"/>
        <v>5.4</v>
      </c>
      <c r="H9" s="259">
        <f t="shared" si="6"/>
        <v>5.1</v>
      </c>
      <c r="I9" s="259">
        <f t="shared" si="6"/>
        <v>4.8</v>
      </c>
      <c r="J9" s="260">
        <f t="shared" si="6"/>
        <v>10.2</v>
      </c>
      <c r="K9" s="260" t="str">
        <f t="shared" si="6"/>
        <v/>
      </c>
      <c r="L9" s="260" t="str">
        <f t="shared" si="6"/>
        <v/>
      </c>
      <c r="M9" s="260" t="str">
        <f t="shared" si="6"/>
        <v/>
      </c>
      <c r="N9" s="260" t="str">
        <f t="shared" si="6"/>
        <v/>
      </c>
      <c r="O9" s="261">
        <f t="shared" si="6"/>
        <v>2.4</v>
      </c>
      <c r="P9" s="261" t="str">
        <f t="shared" si="6"/>
        <v/>
      </c>
      <c r="Q9" s="261" t="str">
        <f t="shared" si="6"/>
        <v/>
      </c>
      <c r="R9" s="261" t="str">
        <f t="shared" si="6"/>
        <v/>
      </c>
      <c r="S9" s="261" t="str">
        <f t="shared" si="6"/>
        <v/>
      </c>
      <c r="T9" s="237">
        <f t="shared" si="6"/>
        <v>144</v>
      </c>
      <c r="U9" s="237" t="str">
        <f t="shared" si="6"/>
        <v/>
      </c>
      <c r="V9" s="237" t="str">
        <f t="shared" si="6"/>
        <v/>
      </c>
      <c r="W9" s="237" t="str">
        <f t="shared" si="6"/>
        <v/>
      </c>
      <c r="X9" s="237" t="str">
        <f t="shared" si="6"/>
        <v/>
      </c>
      <c r="Y9" s="237" t="str">
        <f t="shared" si="6"/>
        <v/>
      </c>
      <c r="Z9" s="237" t="str">
        <f t="shared" si="6"/>
        <v/>
      </c>
      <c r="AA9" s="237" t="str">
        <f t="shared" si="6"/>
        <v/>
      </c>
      <c r="AB9" s="237" t="str">
        <f t="shared" si="6"/>
        <v/>
      </c>
      <c r="AC9" s="237" t="str">
        <f t="shared" si="6"/>
        <v/>
      </c>
      <c r="AD9" s="237" t="str">
        <f t="shared" si="6"/>
        <v/>
      </c>
      <c r="AE9" s="237" t="str">
        <f t="shared" si="6"/>
        <v/>
      </c>
      <c r="AF9" s="237" t="str">
        <f t="shared" si="6"/>
        <v/>
      </c>
      <c r="AG9" s="262">
        <v>6.0</v>
      </c>
      <c r="AH9" s="276"/>
      <c r="AI9" s="276"/>
      <c r="AJ9" s="263">
        <v>10.0</v>
      </c>
      <c r="AK9" s="263">
        <v>9.5</v>
      </c>
      <c r="AL9" s="263">
        <v>9.0</v>
      </c>
      <c r="AM9" s="263">
        <v>8.5</v>
      </c>
      <c r="AN9" s="263">
        <v>8.0</v>
      </c>
      <c r="AO9" s="265">
        <v>17.0</v>
      </c>
      <c r="AP9" s="277"/>
      <c r="AQ9" s="277"/>
      <c r="AR9" s="277"/>
      <c r="AS9" s="277"/>
      <c r="AT9" s="266">
        <v>4.0</v>
      </c>
      <c r="AU9" s="267"/>
      <c r="AV9" s="267"/>
      <c r="AW9" s="267"/>
      <c r="AX9" s="267"/>
      <c r="AY9" s="243">
        <v>240.0</v>
      </c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</row>
    <row r="10" ht="18.75" customHeight="1">
      <c r="A10" s="245" t="s">
        <v>44</v>
      </c>
      <c r="B10" s="246">
        <f t="shared" ref="B10:AF10" si="7">if(ISBLANK(AG10)=true,"",if($M$1=10%,AG10*0.9,if($M$1=20%,AG10*0.8,IF($M$1=30%,AG10*0.7,IF($M$1=40%,AG10*0.6,AG10)))))</f>
        <v>72</v>
      </c>
      <c r="C10" s="246">
        <f t="shared" si="7"/>
        <v>60</v>
      </c>
      <c r="D10" s="246">
        <f t="shared" si="7"/>
        <v>48</v>
      </c>
      <c r="E10" s="247">
        <f t="shared" si="7"/>
        <v>2.4</v>
      </c>
      <c r="F10" s="247" t="str">
        <f t="shared" si="7"/>
        <v/>
      </c>
      <c r="G10" s="247" t="str">
        <f t="shared" si="7"/>
        <v/>
      </c>
      <c r="H10" s="247" t="str">
        <f t="shared" si="7"/>
        <v/>
      </c>
      <c r="I10" s="247" t="str">
        <f t="shared" si="7"/>
        <v/>
      </c>
      <c r="J10" s="248">
        <f t="shared" si="7"/>
        <v>4.8</v>
      </c>
      <c r="K10" s="248" t="str">
        <f t="shared" si="7"/>
        <v/>
      </c>
      <c r="L10" s="248" t="str">
        <f t="shared" si="7"/>
        <v/>
      </c>
      <c r="M10" s="248" t="str">
        <f t="shared" si="7"/>
        <v/>
      </c>
      <c r="N10" s="248" t="str">
        <f t="shared" si="7"/>
        <v/>
      </c>
      <c r="O10" s="249">
        <f t="shared" si="7"/>
        <v>6</v>
      </c>
      <c r="P10" s="249" t="str">
        <f t="shared" si="7"/>
        <v/>
      </c>
      <c r="Q10" s="249" t="str">
        <f t="shared" si="7"/>
        <v/>
      </c>
      <c r="R10" s="249" t="str">
        <f t="shared" si="7"/>
        <v/>
      </c>
      <c r="S10" s="249" t="str">
        <f t="shared" si="7"/>
        <v/>
      </c>
      <c r="T10" s="250" t="str">
        <f t="shared" si="7"/>
        <v/>
      </c>
      <c r="U10" s="250" t="str">
        <f t="shared" si="7"/>
        <v/>
      </c>
      <c r="V10" s="250" t="str">
        <f t="shared" si="7"/>
        <v/>
      </c>
      <c r="W10" s="250" t="str">
        <f t="shared" si="7"/>
        <v/>
      </c>
      <c r="X10" s="250" t="str">
        <f t="shared" si="7"/>
        <v/>
      </c>
      <c r="Y10" s="250" t="str">
        <f t="shared" si="7"/>
        <v/>
      </c>
      <c r="Z10" s="250" t="str">
        <f t="shared" si="7"/>
        <v/>
      </c>
      <c r="AA10" s="250" t="str">
        <f t="shared" si="7"/>
        <v/>
      </c>
      <c r="AB10" s="250" t="str">
        <f t="shared" si="7"/>
        <v/>
      </c>
      <c r="AC10" s="250" t="str">
        <f t="shared" si="7"/>
        <v/>
      </c>
      <c r="AD10" s="250" t="str">
        <f t="shared" si="7"/>
        <v/>
      </c>
      <c r="AE10" s="250" t="str">
        <f t="shared" si="7"/>
        <v/>
      </c>
      <c r="AF10" s="250" t="str">
        <f t="shared" si="7"/>
        <v/>
      </c>
      <c r="AG10" s="269">
        <v>120.0</v>
      </c>
      <c r="AH10" s="269">
        <v>100.0</v>
      </c>
      <c r="AI10" s="269">
        <v>80.0</v>
      </c>
      <c r="AJ10" s="270">
        <v>4.0</v>
      </c>
      <c r="AK10" s="271"/>
      <c r="AL10" s="271"/>
      <c r="AM10" s="271"/>
      <c r="AN10" s="271"/>
      <c r="AO10" s="272">
        <v>8.0</v>
      </c>
      <c r="AP10" s="275"/>
      <c r="AQ10" s="275"/>
      <c r="AR10" s="275"/>
      <c r="AS10" s="275"/>
      <c r="AT10" s="273">
        <v>10.0</v>
      </c>
      <c r="AU10" s="278"/>
      <c r="AV10" s="278"/>
      <c r="AW10" s="278"/>
      <c r="AX10" s="278"/>
      <c r="AY10" s="255"/>
      <c r="AZ10" s="256"/>
      <c r="BA10" s="256"/>
      <c r="BB10" s="256"/>
      <c r="BC10" s="256"/>
      <c r="BD10" s="256"/>
      <c r="BE10" s="256"/>
      <c r="BF10" s="256"/>
      <c r="BG10" s="256"/>
      <c r="BH10" s="256"/>
      <c r="BI10" s="256"/>
      <c r="BJ10" s="256"/>
      <c r="BK10" s="256"/>
    </row>
    <row r="11" ht="18.75" customHeight="1">
      <c r="A11" s="257" t="s">
        <v>45</v>
      </c>
      <c r="B11" s="258">
        <f t="shared" ref="B11:AF11" si="8">if(ISBLANK(AG11)=true,"",if($M$1=10%,AG11*0.9,if($M$1=20%,AG11*0.8,IF($M$1=30%,AG11*0.7,IF($M$1=40%,AG11*0.6,AG11)))))</f>
        <v>60</v>
      </c>
      <c r="C11" s="258">
        <f t="shared" si="8"/>
        <v>54</v>
      </c>
      <c r="D11" s="258">
        <f t="shared" si="8"/>
        <v>48</v>
      </c>
      <c r="E11" s="259" t="str">
        <f t="shared" si="8"/>
        <v/>
      </c>
      <c r="F11" s="259" t="str">
        <f t="shared" si="8"/>
        <v/>
      </c>
      <c r="G11" s="259" t="str">
        <f t="shared" si="8"/>
        <v/>
      </c>
      <c r="H11" s="259" t="str">
        <f t="shared" si="8"/>
        <v/>
      </c>
      <c r="I11" s="259" t="str">
        <f t="shared" si="8"/>
        <v/>
      </c>
      <c r="J11" s="260">
        <f t="shared" si="8"/>
        <v>9</v>
      </c>
      <c r="K11" s="260">
        <f t="shared" si="8"/>
        <v>7.5</v>
      </c>
      <c r="L11" s="260">
        <f t="shared" si="8"/>
        <v>6</v>
      </c>
      <c r="M11" s="260">
        <f t="shared" si="8"/>
        <v>4.5</v>
      </c>
      <c r="N11" s="260">
        <f t="shared" si="8"/>
        <v>3</v>
      </c>
      <c r="O11" s="261">
        <f t="shared" si="8"/>
        <v>54</v>
      </c>
      <c r="P11" s="261">
        <f t="shared" si="8"/>
        <v>48</v>
      </c>
      <c r="Q11" s="261">
        <f t="shared" si="8"/>
        <v>42</v>
      </c>
      <c r="R11" s="261">
        <f t="shared" si="8"/>
        <v>36</v>
      </c>
      <c r="S11" s="261">
        <f t="shared" si="8"/>
        <v>30</v>
      </c>
      <c r="T11" s="237" t="str">
        <f t="shared" si="8"/>
        <v/>
      </c>
      <c r="U11" s="237" t="str">
        <f t="shared" si="8"/>
        <v/>
      </c>
      <c r="V11" s="237" t="str">
        <f t="shared" si="8"/>
        <v/>
      </c>
      <c r="W11" s="237" t="str">
        <f t="shared" si="8"/>
        <v/>
      </c>
      <c r="X11" s="237" t="str">
        <f t="shared" si="8"/>
        <v/>
      </c>
      <c r="Y11" s="237" t="str">
        <f t="shared" si="8"/>
        <v/>
      </c>
      <c r="Z11" s="237" t="str">
        <f t="shared" si="8"/>
        <v/>
      </c>
      <c r="AA11" s="237" t="str">
        <f t="shared" si="8"/>
        <v/>
      </c>
      <c r="AB11" s="237" t="str">
        <f t="shared" si="8"/>
        <v/>
      </c>
      <c r="AC11" s="237" t="str">
        <f t="shared" si="8"/>
        <v/>
      </c>
      <c r="AD11" s="237" t="str">
        <f t="shared" si="8"/>
        <v/>
      </c>
      <c r="AE11" s="237" t="str">
        <f t="shared" si="8"/>
        <v/>
      </c>
      <c r="AF11" s="237" t="str">
        <f t="shared" si="8"/>
        <v/>
      </c>
      <c r="AG11" s="262">
        <v>100.0</v>
      </c>
      <c r="AH11" s="262">
        <v>90.0</v>
      </c>
      <c r="AI11" s="262">
        <v>80.0</v>
      </c>
      <c r="AJ11" s="263"/>
      <c r="AK11" s="264"/>
      <c r="AL11" s="264"/>
      <c r="AM11" s="264"/>
      <c r="AN11" s="264"/>
      <c r="AO11" s="265">
        <v>15.0</v>
      </c>
      <c r="AP11" s="265">
        <v>12.5</v>
      </c>
      <c r="AQ11" s="265">
        <v>10.0</v>
      </c>
      <c r="AR11" s="265">
        <v>7.5</v>
      </c>
      <c r="AS11" s="265">
        <v>5.0</v>
      </c>
      <c r="AT11" s="266">
        <v>90.0</v>
      </c>
      <c r="AU11" s="266">
        <v>80.0</v>
      </c>
      <c r="AV11" s="266">
        <v>70.0</v>
      </c>
      <c r="AW11" s="266">
        <v>60.0</v>
      </c>
      <c r="AX11" s="266">
        <v>50.0</v>
      </c>
      <c r="AY11" s="243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</row>
    <row r="12" ht="18.75" customHeight="1">
      <c r="A12" s="245" t="s">
        <v>46</v>
      </c>
      <c r="B12" s="246">
        <f t="shared" ref="B12:AF12" si="9">if(ISBLANK(AG12)=true,"",if($M$1=10%,AG12*0.9,if($M$1=20%,AG12*0.8,IF($M$1=30%,AG12*0.7,IF($M$1=40%,AG12*0.6,AG12)))))</f>
        <v>66</v>
      </c>
      <c r="C12" s="246">
        <f t="shared" si="9"/>
        <v>54</v>
      </c>
      <c r="D12" s="246">
        <f t="shared" si="9"/>
        <v>42</v>
      </c>
      <c r="E12" s="247">
        <f t="shared" si="9"/>
        <v>6</v>
      </c>
      <c r="F12" s="247" t="str">
        <f t="shared" si="9"/>
        <v/>
      </c>
      <c r="G12" s="247" t="str">
        <f t="shared" si="9"/>
        <v/>
      </c>
      <c r="H12" s="247" t="str">
        <f t="shared" si="9"/>
        <v/>
      </c>
      <c r="I12" s="247" t="str">
        <f t="shared" si="9"/>
        <v/>
      </c>
      <c r="J12" s="248">
        <f t="shared" si="9"/>
        <v>3.6</v>
      </c>
      <c r="K12" s="248">
        <f t="shared" si="9"/>
        <v>3.3</v>
      </c>
      <c r="L12" s="248">
        <f t="shared" si="9"/>
        <v>3</v>
      </c>
      <c r="M12" s="248">
        <f t="shared" si="9"/>
        <v>2.7</v>
      </c>
      <c r="N12" s="248">
        <f t="shared" si="9"/>
        <v>2.4</v>
      </c>
      <c r="O12" s="249">
        <f t="shared" si="9"/>
        <v>36</v>
      </c>
      <c r="P12" s="249">
        <f t="shared" si="9"/>
        <v>33</v>
      </c>
      <c r="Q12" s="249">
        <f t="shared" si="9"/>
        <v>30</v>
      </c>
      <c r="R12" s="249">
        <f t="shared" si="9"/>
        <v>27</v>
      </c>
      <c r="S12" s="249">
        <f t="shared" si="9"/>
        <v>24</v>
      </c>
      <c r="T12" s="250">
        <f t="shared" si="9"/>
        <v>1.2</v>
      </c>
      <c r="U12" s="250" t="str">
        <f t="shared" si="9"/>
        <v/>
      </c>
      <c r="V12" s="250" t="str">
        <f t="shared" si="9"/>
        <v/>
      </c>
      <c r="W12" s="250" t="str">
        <f t="shared" si="9"/>
        <v/>
      </c>
      <c r="X12" s="250" t="str">
        <f t="shared" si="9"/>
        <v/>
      </c>
      <c r="Y12" s="250" t="str">
        <f t="shared" si="9"/>
        <v/>
      </c>
      <c r="Z12" s="250" t="str">
        <f t="shared" si="9"/>
        <v/>
      </c>
      <c r="AA12" s="250" t="str">
        <f t="shared" si="9"/>
        <v/>
      </c>
      <c r="AB12" s="250" t="str">
        <f t="shared" si="9"/>
        <v/>
      </c>
      <c r="AC12" s="250" t="str">
        <f t="shared" si="9"/>
        <v/>
      </c>
      <c r="AD12" s="250" t="str">
        <f t="shared" si="9"/>
        <v/>
      </c>
      <c r="AE12" s="250" t="str">
        <f t="shared" si="9"/>
        <v/>
      </c>
      <c r="AF12" s="250" t="str">
        <f t="shared" si="9"/>
        <v/>
      </c>
      <c r="AG12" s="269">
        <v>110.0</v>
      </c>
      <c r="AH12" s="269">
        <v>90.0</v>
      </c>
      <c r="AI12" s="269">
        <v>70.0</v>
      </c>
      <c r="AJ12" s="270">
        <v>10.0</v>
      </c>
      <c r="AK12" s="271"/>
      <c r="AL12" s="271"/>
      <c r="AM12" s="271"/>
      <c r="AN12" s="271"/>
      <c r="AO12" s="272">
        <v>6.0</v>
      </c>
      <c r="AP12" s="272">
        <v>5.5</v>
      </c>
      <c r="AQ12" s="272">
        <v>5.0</v>
      </c>
      <c r="AR12" s="272">
        <v>4.5</v>
      </c>
      <c r="AS12" s="272">
        <v>4.0</v>
      </c>
      <c r="AT12" s="273">
        <v>60.0</v>
      </c>
      <c r="AU12" s="273">
        <v>55.0</v>
      </c>
      <c r="AV12" s="273">
        <v>50.0</v>
      </c>
      <c r="AW12" s="273">
        <v>45.0</v>
      </c>
      <c r="AX12" s="273">
        <v>40.0</v>
      </c>
      <c r="AY12" s="255">
        <v>2.0</v>
      </c>
      <c r="AZ12" s="256"/>
      <c r="BA12" s="256"/>
      <c r="BB12" s="256"/>
      <c r="BC12" s="256"/>
      <c r="BD12" s="256"/>
      <c r="BE12" s="256"/>
      <c r="BF12" s="256"/>
      <c r="BG12" s="256"/>
      <c r="BH12" s="256"/>
      <c r="BI12" s="256"/>
      <c r="BJ12" s="256"/>
      <c r="BK12" s="256"/>
    </row>
    <row r="13" ht="18.75" customHeight="1">
      <c r="A13" s="257" t="s">
        <v>47</v>
      </c>
      <c r="B13" s="258">
        <f t="shared" ref="B13:AF13" si="10">if(ISBLANK(AG13)=true,"",if($M$1=10%,AG13*0.9,if($M$1=20%,AG13*0.8,IF($M$1=30%,AG13*0.7,IF($M$1=40%,AG13*0.6,AG13)))))</f>
        <v>72</v>
      </c>
      <c r="C13" s="258">
        <f t="shared" si="10"/>
        <v>63</v>
      </c>
      <c r="D13" s="258">
        <f t="shared" si="10"/>
        <v>54</v>
      </c>
      <c r="E13" s="259">
        <f t="shared" si="10"/>
        <v>9</v>
      </c>
      <c r="F13" s="259">
        <f t="shared" si="10"/>
        <v>7.5</v>
      </c>
      <c r="G13" s="259">
        <f t="shared" si="10"/>
        <v>6</v>
      </c>
      <c r="H13" s="259">
        <f t="shared" si="10"/>
        <v>4.5</v>
      </c>
      <c r="I13" s="259">
        <f t="shared" si="10"/>
        <v>3</v>
      </c>
      <c r="J13" s="260">
        <f t="shared" si="10"/>
        <v>4.8</v>
      </c>
      <c r="K13" s="260">
        <f t="shared" si="10"/>
        <v>4.5</v>
      </c>
      <c r="L13" s="260">
        <f t="shared" si="10"/>
        <v>4.2</v>
      </c>
      <c r="M13" s="260">
        <f t="shared" si="10"/>
        <v>3.9</v>
      </c>
      <c r="N13" s="260">
        <f t="shared" si="10"/>
        <v>3.6</v>
      </c>
      <c r="O13" s="261">
        <f t="shared" si="10"/>
        <v>11.4</v>
      </c>
      <c r="P13" s="261">
        <f t="shared" si="10"/>
        <v>10.8</v>
      </c>
      <c r="Q13" s="261">
        <f t="shared" si="10"/>
        <v>10.2</v>
      </c>
      <c r="R13" s="261">
        <f t="shared" si="10"/>
        <v>9.6</v>
      </c>
      <c r="S13" s="261">
        <f t="shared" si="10"/>
        <v>9</v>
      </c>
      <c r="T13" s="237">
        <f t="shared" si="10"/>
        <v>108</v>
      </c>
      <c r="U13" s="237" t="str">
        <f t="shared" si="10"/>
        <v/>
      </c>
      <c r="V13" s="237" t="str">
        <f t="shared" si="10"/>
        <v/>
      </c>
      <c r="W13" s="237" t="str">
        <f t="shared" si="10"/>
        <v/>
      </c>
      <c r="X13" s="237" t="str">
        <f t="shared" si="10"/>
        <v/>
      </c>
      <c r="Y13" s="237" t="str">
        <f t="shared" si="10"/>
        <v/>
      </c>
      <c r="Z13" s="237" t="str">
        <f t="shared" si="10"/>
        <v/>
      </c>
      <c r="AA13" s="237" t="str">
        <f t="shared" si="10"/>
        <v/>
      </c>
      <c r="AB13" s="237" t="str">
        <f t="shared" si="10"/>
        <v/>
      </c>
      <c r="AC13" s="237" t="str">
        <f t="shared" si="10"/>
        <v/>
      </c>
      <c r="AD13" s="237" t="str">
        <f t="shared" si="10"/>
        <v/>
      </c>
      <c r="AE13" s="237" t="str">
        <f t="shared" si="10"/>
        <v/>
      </c>
      <c r="AF13" s="237" t="str">
        <f t="shared" si="10"/>
        <v/>
      </c>
      <c r="AG13" s="262">
        <v>120.0</v>
      </c>
      <c r="AH13" s="262">
        <v>105.0</v>
      </c>
      <c r="AI13" s="262">
        <v>90.0</v>
      </c>
      <c r="AJ13" s="263">
        <v>15.0</v>
      </c>
      <c r="AK13" s="263">
        <v>12.5</v>
      </c>
      <c r="AL13" s="263">
        <v>10.0</v>
      </c>
      <c r="AM13" s="263">
        <v>7.5</v>
      </c>
      <c r="AN13" s="263">
        <v>5.0</v>
      </c>
      <c r="AO13" s="265">
        <v>8.0</v>
      </c>
      <c r="AP13" s="265">
        <v>7.5</v>
      </c>
      <c r="AQ13" s="265">
        <v>7.0</v>
      </c>
      <c r="AR13" s="265">
        <v>6.5</v>
      </c>
      <c r="AS13" s="265">
        <v>6.0</v>
      </c>
      <c r="AT13" s="266">
        <v>19.0</v>
      </c>
      <c r="AU13" s="266">
        <v>18.0</v>
      </c>
      <c r="AV13" s="266">
        <v>17.0</v>
      </c>
      <c r="AW13" s="266">
        <v>16.0</v>
      </c>
      <c r="AX13" s="266">
        <v>15.0</v>
      </c>
      <c r="AY13" s="243">
        <v>180.0</v>
      </c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</row>
    <row r="14" ht="18.75" customHeight="1">
      <c r="A14" s="245" t="s">
        <v>48</v>
      </c>
      <c r="B14" s="246">
        <f t="shared" ref="B14:AF14" si="11">if(ISBLANK(AG14)=true,"",if($M$1=10%,AG14*0.9,if($M$1=20%,AG14*0.8,IF($M$1=30%,AG14*0.7,IF($M$1=40%,AG14*0.6,AG14)))))</f>
        <v>66</v>
      </c>
      <c r="C14" s="246">
        <f t="shared" si="11"/>
        <v>57</v>
      </c>
      <c r="D14" s="246">
        <f t="shared" si="11"/>
        <v>48</v>
      </c>
      <c r="E14" s="247">
        <f t="shared" si="11"/>
        <v>6.6</v>
      </c>
      <c r="F14" s="247">
        <f t="shared" si="11"/>
        <v>6</v>
      </c>
      <c r="G14" s="247">
        <f t="shared" si="11"/>
        <v>5.4</v>
      </c>
      <c r="H14" s="247">
        <f t="shared" si="11"/>
        <v>4.8</v>
      </c>
      <c r="I14" s="247">
        <f t="shared" si="11"/>
        <v>4.2</v>
      </c>
      <c r="J14" s="248">
        <f t="shared" si="11"/>
        <v>7.2</v>
      </c>
      <c r="K14" s="248" t="str">
        <f t="shared" si="11"/>
        <v/>
      </c>
      <c r="L14" s="248" t="str">
        <f t="shared" si="11"/>
        <v/>
      </c>
      <c r="M14" s="248" t="str">
        <f t="shared" si="11"/>
        <v/>
      </c>
      <c r="N14" s="248" t="str">
        <f t="shared" si="11"/>
        <v/>
      </c>
      <c r="O14" s="249">
        <f t="shared" si="11"/>
        <v>10.8</v>
      </c>
      <c r="P14" s="249">
        <f t="shared" si="11"/>
        <v>10.2</v>
      </c>
      <c r="Q14" s="249">
        <f t="shared" si="11"/>
        <v>9.6</v>
      </c>
      <c r="R14" s="249">
        <f t="shared" si="11"/>
        <v>9</v>
      </c>
      <c r="S14" s="249">
        <f t="shared" si="11"/>
        <v>8.4</v>
      </c>
      <c r="T14" s="250" t="str">
        <f t="shared" si="11"/>
        <v/>
      </c>
      <c r="U14" s="250" t="str">
        <f t="shared" si="11"/>
        <v/>
      </c>
      <c r="V14" s="250" t="str">
        <f t="shared" si="11"/>
        <v/>
      </c>
      <c r="W14" s="250" t="str">
        <f t="shared" si="11"/>
        <v/>
      </c>
      <c r="X14" s="250" t="str">
        <f t="shared" si="11"/>
        <v/>
      </c>
      <c r="Y14" s="250" t="str">
        <f t="shared" si="11"/>
        <v/>
      </c>
      <c r="Z14" s="250" t="str">
        <f t="shared" si="11"/>
        <v/>
      </c>
      <c r="AA14" s="250" t="str">
        <f t="shared" si="11"/>
        <v/>
      </c>
      <c r="AB14" s="250" t="str">
        <f t="shared" si="11"/>
        <v/>
      </c>
      <c r="AC14" s="250" t="str">
        <f t="shared" si="11"/>
        <v/>
      </c>
      <c r="AD14" s="250" t="str">
        <f t="shared" si="11"/>
        <v/>
      </c>
      <c r="AE14" s="250" t="str">
        <f t="shared" si="11"/>
        <v/>
      </c>
      <c r="AF14" s="250" t="str">
        <f t="shared" si="11"/>
        <v/>
      </c>
      <c r="AG14" s="269">
        <v>110.0</v>
      </c>
      <c r="AH14" s="269">
        <v>95.0</v>
      </c>
      <c r="AI14" s="269">
        <v>80.0</v>
      </c>
      <c r="AJ14" s="270">
        <v>11.0</v>
      </c>
      <c r="AK14" s="270">
        <v>10.0</v>
      </c>
      <c r="AL14" s="270">
        <v>9.0</v>
      </c>
      <c r="AM14" s="270">
        <v>8.0</v>
      </c>
      <c r="AN14" s="270">
        <v>7.0</v>
      </c>
      <c r="AO14" s="272">
        <v>12.0</v>
      </c>
      <c r="AP14" s="275"/>
      <c r="AQ14" s="275"/>
      <c r="AR14" s="275"/>
      <c r="AS14" s="275"/>
      <c r="AT14" s="273">
        <v>18.0</v>
      </c>
      <c r="AU14" s="273">
        <v>17.0</v>
      </c>
      <c r="AV14" s="273">
        <v>16.0</v>
      </c>
      <c r="AW14" s="273">
        <v>15.0</v>
      </c>
      <c r="AX14" s="273">
        <v>14.0</v>
      </c>
      <c r="AY14" s="255"/>
      <c r="AZ14" s="256"/>
      <c r="BA14" s="256"/>
      <c r="BB14" s="256"/>
      <c r="BC14" s="256"/>
      <c r="BD14" s="256"/>
      <c r="BE14" s="256"/>
      <c r="BF14" s="256"/>
      <c r="BG14" s="256"/>
      <c r="BH14" s="256"/>
      <c r="BI14" s="256"/>
      <c r="BJ14" s="256"/>
      <c r="BK14" s="256"/>
    </row>
    <row r="15" ht="18.75" customHeight="1">
      <c r="A15" s="257" t="s">
        <v>49</v>
      </c>
      <c r="B15" s="258">
        <f t="shared" ref="B15:AF15" si="12">if(ISBLANK(AG15)=true,"",if($M$1=10%,AG15*0.9,if($M$1=20%,AG15*0.8,IF($M$1=30%,AG15*0.7,IF($M$1=40%,AG15*0.6,AG15)))))</f>
        <v>36</v>
      </c>
      <c r="C15" s="258">
        <f t="shared" si="12"/>
        <v>24</v>
      </c>
      <c r="D15" s="258">
        <f t="shared" si="12"/>
        <v>12</v>
      </c>
      <c r="E15" s="259">
        <f t="shared" si="12"/>
        <v>12</v>
      </c>
      <c r="F15" s="259">
        <f t="shared" si="12"/>
        <v>11.4</v>
      </c>
      <c r="G15" s="259">
        <f t="shared" si="12"/>
        <v>10.8</v>
      </c>
      <c r="H15" s="259">
        <f t="shared" si="12"/>
        <v>10.2</v>
      </c>
      <c r="I15" s="259">
        <f t="shared" si="12"/>
        <v>9.6</v>
      </c>
      <c r="J15" s="260">
        <f t="shared" si="12"/>
        <v>9</v>
      </c>
      <c r="K15" s="260" t="str">
        <f t="shared" si="12"/>
        <v/>
      </c>
      <c r="L15" s="260" t="str">
        <f t="shared" si="12"/>
        <v/>
      </c>
      <c r="M15" s="260" t="str">
        <f t="shared" si="12"/>
        <v/>
      </c>
      <c r="N15" s="260" t="str">
        <f t="shared" si="12"/>
        <v/>
      </c>
      <c r="O15" s="261">
        <f t="shared" si="12"/>
        <v>5.4</v>
      </c>
      <c r="P15" s="261">
        <f t="shared" si="12"/>
        <v>4.8</v>
      </c>
      <c r="Q15" s="261">
        <f t="shared" si="12"/>
        <v>4.2</v>
      </c>
      <c r="R15" s="261">
        <f t="shared" si="12"/>
        <v>3.6</v>
      </c>
      <c r="S15" s="261">
        <f t="shared" si="12"/>
        <v>3</v>
      </c>
      <c r="T15" s="237">
        <f t="shared" si="12"/>
        <v>54</v>
      </c>
      <c r="U15" s="237" t="str">
        <f t="shared" si="12"/>
        <v/>
      </c>
      <c r="V15" s="237" t="str">
        <f t="shared" si="12"/>
        <v/>
      </c>
      <c r="W15" s="237" t="str">
        <f t="shared" si="12"/>
        <v/>
      </c>
      <c r="X15" s="237" t="str">
        <f t="shared" si="12"/>
        <v/>
      </c>
      <c r="Y15" s="237" t="str">
        <f t="shared" si="12"/>
        <v/>
      </c>
      <c r="Z15" s="237" t="str">
        <f t="shared" si="12"/>
        <v/>
      </c>
      <c r="AA15" s="237" t="str">
        <f t="shared" si="12"/>
        <v/>
      </c>
      <c r="AB15" s="237" t="str">
        <f t="shared" si="12"/>
        <v/>
      </c>
      <c r="AC15" s="237" t="str">
        <f t="shared" si="12"/>
        <v/>
      </c>
      <c r="AD15" s="237" t="str">
        <f t="shared" si="12"/>
        <v/>
      </c>
      <c r="AE15" s="237" t="str">
        <f t="shared" si="12"/>
        <v/>
      </c>
      <c r="AF15" s="237" t="str">
        <f t="shared" si="12"/>
        <v/>
      </c>
      <c r="AG15" s="262">
        <v>60.0</v>
      </c>
      <c r="AH15" s="262">
        <v>40.0</v>
      </c>
      <c r="AI15" s="262">
        <v>20.0</v>
      </c>
      <c r="AJ15" s="263">
        <v>20.0</v>
      </c>
      <c r="AK15" s="263">
        <v>19.0</v>
      </c>
      <c r="AL15" s="263">
        <v>18.0</v>
      </c>
      <c r="AM15" s="263">
        <v>17.0</v>
      </c>
      <c r="AN15" s="263">
        <v>16.0</v>
      </c>
      <c r="AO15" s="265">
        <v>15.0</v>
      </c>
      <c r="AP15" s="265"/>
      <c r="AQ15" s="277"/>
      <c r="AR15" s="277"/>
      <c r="AS15" s="277"/>
      <c r="AT15" s="266">
        <v>9.0</v>
      </c>
      <c r="AU15" s="266">
        <v>8.0</v>
      </c>
      <c r="AV15" s="266">
        <v>7.0</v>
      </c>
      <c r="AW15" s="266">
        <v>6.0</v>
      </c>
      <c r="AX15" s="266">
        <v>5.0</v>
      </c>
      <c r="AY15" s="243">
        <v>90.0</v>
      </c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</row>
    <row r="16" ht="18.75" customHeight="1">
      <c r="A16" s="245" t="s">
        <v>50</v>
      </c>
      <c r="B16" s="246">
        <f t="shared" ref="B16:AF16" si="13">if(ISBLANK(AG16)=true,"",if($M$1=10%,AG16*0.9,if($M$1=20%,AG16*0.8,IF($M$1=30%,AG16*0.7,IF($M$1=40%,AG16*0.6,AG16)))))</f>
        <v>63</v>
      </c>
      <c r="C16" s="246">
        <f t="shared" si="13"/>
        <v>54</v>
      </c>
      <c r="D16" s="246">
        <f t="shared" si="13"/>
        <v>45</v>
      </c>
      <c r="E16" s="247">
        <f t="shared" si="13"/>
        <v>4.8</v>
      </c>
      <c r="F16" s="247">
        <f t="shared" si="13"/>
        <v>4.5</v>
      </c>
      <c r="G16" s="247">
        <f t="shared" si="13"/>
        <v>4.2</v>
      </c>
      <c r="H16" s="247">
        <f t="shared" si="13"/>
        <v>3.9</v>
      </c>
      <c r="I16" s="247">
        <f t="shared" si="13"/>
        <v>3.6</v>
      </c>
      <c r="J16" s="248">
        <f t="shared" si="13"/>
        <v>6</v>
      </c>
      <c r="K16" s="248">
        <f t="shared" si="13"/>
        <v>5.7</v>
      </c>
      <c r="L16" s="248">
        <f t="shared" si="13"/>
        <v>5.4</v>
      </c>
      <c r="M16" s="248">
        <f t="shared" si="13"/>
        <v>5.1</v>
      </c>
      <c r="N16" s="248">
        <f t="shared" si="13"/>
        <v>4.8</v>
      </c>
      <c r="O16" s="249">
        <f t="shared" si="13"/>
        <v>6</v>
      </c>
      <c r="P16" s="249">
        <f t="shared" si="13"/>
        <v>5.4</v>
      </c>
      <c r="Q16" s="249">
        <f t="shared" si="13"/>
        <v>4.8</v>
      </c>
      <c r="R16" s="249">
        <f t="shared" si="13"/>
        <v>4.2</v>
      </c>
      <c r="S16" s="249">
        <f t="shared" si="13"/>
        <v>3.6</v>
      </c>
      <c r="T16" s="250" t="str">
        <f t="shared" si="13"/>
        <v/>
      </c>
      <c r="U16" s="250" t="str">
        <f t="shared" si="13"/>
        <v/>
      </c>
      <c r="V16" s="250" t="str">
        <f t="shared" si="13"/>
        <v/>
      </c>
      <c r="W16" s="250" t="str">
        <f t="shared" si="13"/>
        <v/>
      </c>
      <c r="X16" s="250" t="str">
        <f t="shared" si="13"/>
        <v/>
      </c>
      <c r="Y16" s="250" t="str">
        <f t="shared" si="13"/>
        <v/>
      </c>
      <c r="Z16" s="250" t="str">
        <f t="shared" si="13"/>
        <v/>
      </c>
      <c r="AA16" s="250" t="str">
        <f t="shared" si="13"/>
        <v/>
      </c>
      <c r="AB16" s="250" t="str">
        <f t="shared" si="13"/>
        <v/>
      </c>
      <c r="AC16" s="250" t="str">
        <f t="shared" si="13"/>
        <v/>
      </c>
      <c r="AD16" s="250" t="str">
        <f t="shared" si="13"/>
        <v/>
      </c>
      <c r="AE16" s="250" t="str">
        <f t="shared" si="13"/>
        <v/>
      </c>
      <c r="AF16" s="250" t="str">
        <f t="shared" si="13"/>
        <v/>
      </c>
      <c r="AG16" s="269">
        <v>105.0</v>
      </c>
      <c r="AH16" s="269">
        <v>90.0</v>
      </c>
      <c r="AI16" s="269">
        <v>75.0</v>
      </c>
      <c r="AJ16" s="270">
        <v>8.0</v>
      </c>
      <c r="AK16" s="270">
        <v>7.5</v>
      </c>
      <c r="AL16" s="270">
        <v>7.0</v>
      </c>
      <c r="AM16" s="270">
        <v>6.5</v>
      </c>
      <c r="AN16" s="270">
        <v>6.0</v>
      </c>
      <c r="AO16" s="272">
        <v>10.0</v>
      </c>
      <c r="AP16" s="272">
        <v>9.5</v>
      </c>
      <c r="AQ16" s="272">
        <v>9.0</v>
      </c>
      <c r="AR16" s="272">
        <v>8.5</v>
      </c>
      <c r="AS16" s="272">
        <v>8.0</v>
      </c>
      <c r="AT16" s="273">
        <v>10.0</v>
      </c>
      <c r="AU16" s="273">
        <v>9.0</v>
      </c>
      <c r="AV16" s="273">
        <v>8.0</v>
      </c>
      <c r="AW16" s="273">
        <v>7.0</v>
      </c>
      <c r="AX16" s="273">
        <v>6.0</v>
      </c>
      <c r="AY16" s="256"/>
      <c r="AZ16" s="256"/>
      <c r="BA16" s="256"/>
      <c r="BB16" s="256"/>
      <c r="BC16" s="256"/>
      <c r="BD16" s="256"/>
      <c r="BE16" s="256"/>
      <c r="BF16" s="256"/>
      <c r="BG16" s="256"/>
      <c r="BH16" s="256"/>
      <c r="BI16" s="256"/>
      <c r="BJ16" s="256"/>
      <c r="BK16" s="256"/>
    </row>
    <row r="17" ht="18.75" customHeight="1">
      <c r="A17" s="257" t="s">
        <v>51</v>
      </c>
      <c r="B17" s="258">
        <f t="shared" ref="B17:AF17" si="14">if(ISBLANK(AG17)=true,"",if($M$1=10%,AG17*0.9,if($M$1=20%,AG17*0.8,IF($M$1=30%,AG17*0.7,IF($M$1=40%,AG17*0.6,AG17)))))</f>
        <v>84</v>
      </c>
      <c r="C17" s="258">
        <f t="shared" si="14"/>
        <v>72</v>
      </c>
      <c r="D17" s="258">
        <f t="shared" si="14"/>
        <v>60</v>
      </c>
      <c r="E17" s="259">
        <f t="shared" si="14"/>
        <v>6</v>
      </c>
      <c r="F17" s="259">
        <f t="shared" si="14"/>
        <v>5.4</v>
      </c>
      <c r="G17" s="259">
        <f t="shared" si="14"/>
        <v>4.8</v>
      </c>
      <c r="H17" s="259">
        <f t="shared" si="14"/>
        <v>4.2</v>
      </c>
      <c r="I17" s="259">
        <f t="shared" si="14"/>
        <v>3.6</v>
      </c>
      <c r="J17" s="260">
        <f t="shared" si="14"/>
        <v>8.4</v>
      </c>
      <c r="K17" s="260">
        <f t="shared" si="14"/>
        <v>7.8</v>
      </c>
      <c r="L17" s="260">
        <f t="shared" si="14"/>
        <v>7.2</v>
      </c>
      <c r="M17" s="260">
        <f t="shared" si="14"/>
        <v>6.6</v>
      </c>
      <c r="N17" s="260">
        <f t="shared" si="14"/>
        <v>6</v>
      </c>
      <c r="O17" s="261">
        <f t="shared" si="14"/>
        <v>10.8</v>
      </c>
      <c r="P17" s="261">
        <f t="shared" si="14"/>
        <v>9.6</v>
      </c>
      <c r="Q17" s="261">
        <f t="shared" si="14"/>
        <v>8.4</v>
      </c>
      <c r="R17" s="261">
        <f t="shared" si="14"/>
        <v>7.2</v>
      </c>
      <c r="S17" s="261">
        <f t="shared" si="14"/>
        <v>6</v>
      </c>
      <c r="T17" s="237">
        <f t="shared" si="14"/>
        <v>4.8</v>
      </c>
      <c r="U17" s="237" t="str">
        <f t="shared" si="14"/>
        <v/>
      </c>
      <c r="V17" s="237" t="str">
        <f t="shared" si="14"/>
        <v/>
      </c>
      <c r="W17" s="237">
        <f t="shared" si="14"/>
        <v>4.2</v>
      </c>
      <c r="X17" s="237" t="str">
        <f t="shared" si="14"/>
        <v/>
      </c>
      <c r="Y17" s="237" t="str">
        <f t="shared" si="14"/>
        <v/>
      </c>
      <c r="Z17" s="237">
        <f t="shared" si="14"/>
        <v>3.6</v>
      </c>
      <c r="AA17" s="237" t="str">
        <f t="shared" si="14"/>
        <v/>
      </c>
      <c r="AB17" s="237" t="str">
        <f t="shared" si="14"/>
        <v/>
      </c>
      <c r="AC17" s="237" t="str">
        <f t="shared" si="14"/>
        <v/>
      </c>
      <c r="AD17" s="237" t="str">
        <f t="shared" si="14"/>
        <v/>
      </c>
      <c r="AE17" s="237" t="str">
        <f t="shared" si="14"/>
        <v/>
      </c>
      <c r="AF17" s="237" t="str">
        <f t="shared" si="14"/>
        <v/>
      </c>
      <c r="AG17" s="262">
        <v>140.0</v>
      </c>
      <c r="AH17" s="262">
        <v>120.0</v>
      </c>
      <c r="AI17" s="262">
        <v>100.0</v>
      </c>
      <c r="AJ17" s="263">
        <v>10.0</v>
      </c>
      <c r="AK17" s="263">
        <v>9.0</v>
      </c>
      <c r="AL17" s="263">
        <v>8.0</v>
      </c>
      <c r="AM17" s="263">
        <v>7.0</v>
      </c>
      <c r="AN17" s="263">
        <v>6.0</v>
      </c>
      <c r="AO17" s="265">
        <v>14.0</v>
      </c>
      <c r="AP17" s="265">
        <v>13.0</v>
      </c>
      <c r="AQ17" s="265">
        <v>12.0</v>
      </c>
      <c r="AR17" s="265">
        <v>11.0</v>
      </c>
      <c r="AS17" s="265">
        <v>10.0</v>
      </c>
      <c r="AT17" s="266">
        <v>18.0</v>
      </c>
      <c r="AU17" s="266">
        <v>16.0</v>
      </c>
      <c r="AV17" s="266">
        <v>14.0</v>
      </c>
      <c r="AW17" s="266">
        <v>12.0</v>
      </c>
      <c r="AX17" s="266">
        <v>10.0</v>
      </c>
      <c r="AY17" s="243">
        <v>8.0</v>
      </c>
      <c r="AZ17" s="268"/>
      <c r="BA17" s="268"/>
      <c r="BB17" s="243">
        <v>7.0</v>
      </c>
      <c r="BC17" s="268"/>
      <c r="BD17" s="268"/>
      <c r="BE17" s="243">
        <v>6.0</v>
      </c>
      <c r="BF17" s="268"/>
      <c r="BG17" s="268"/>
      <c r="BH17" s="268"/>
      <c r="BI17" s="268"/>
      <c r="BJ17" s="268"/>
      <c r="BK17" s="268"/>
    </row>
    <row r="18" ht="18.75" customHeight="1">
      <c r="A18" s="245" t="s">
        <v>52</v>
      </c>
      <c r="B18" s="246">
        <f t="shared" ref="B18:AF18" si="15">if(ISBLANK(AG18)=true,"",if($M$1=10%,AG18*0.9,if($M$1=20%,AG18*0.8,IF($M$1=30%,AG18*0.7,IF($M$1=40%,AG18*0.6,AG18)))))</f>
        <v>54</v>
      </c>
      <c r="C18" s="246">
        <f t="shared" si="15"/>
        <v>45</v>
      </c>
      <c r="D18" s="246">
        <f t="shared" si="15"/>
        <v>36</v>
      </c>
      <c r="E18" s="247">
        <f t="shared" si="15"/>
        <v>6</v>
      </c>
      <c r="F18" s="247">
        <f t="shared" si="15"/>
        <v>5.4</v>
      </c>
      <c r="G18" s="247">
        <f t="shared" si="15"/>
        <v>4.8</v>
      </c>
      <c r="H18" s="247">
        <f t="shared" si="15"/>
        <v>4.2</v>
      </c>
      <c r="I18" s="247">
        <f t="shared" si="15"/>
        <v>3.6</v>
      </c>
      <c r="J18" s="248">
        <f t="shared" si="15"/>
        <v>18</v>
      </c>
      <c r="K18" s="248">
        <f t="shared" si="15"/>
        <v>14.4</v>
      </c>
      <c r="L18" s="248">
        <f t="shared" si="15"/>
        <v>11.4</v>
      </c>
      <c r="M18" s="248">
        <f t="shared" si="15"/>
        <v>9</v>
      </c>
      <c r="N18" s="248">
        <f t="shared" si="15"/>
        <v>7.2</v>
      </c>
      <c r="O18" s="249">
        <f t="shared" si="15"/>
        <v>9.6</v>
      </c>
      <c r="P18" s="249">
        <f t="shared" si="15"/>
        <v>8.7</v>
      </c>
      <c r="Q18" s="249">
        <f t="shared" si="15"/>
        <v>7.8</v>
      </c>
      <c r="R18" s="249">
        <f t="shared" si="15"/>
        <v>6.9</v>
      </c>
      <c r="S18" s="249">
        <f t="shared" si="15"/>
        <v>6</v>
      </c>
      <c r="T18" s="250" t="str">
        <f t="shared" si="15"/>
        <v/>
      </c>
      <c r="U18" s="250" t="str">
        <f t="shared" si="15"/>
        <v/>
      </c>
      <c r="V18" s="250" t="str">
        <f t="shared" si="15"/>
        <v/>
      </c>
      <c r="W18" s="250" t="str">
        <f t="shared" si="15"/>
        <v/>
      </c>
      <c r="X18" s="250" t="str">
        <f t="shared" si="15"/>
        <v/>
      </c>
      <c r="Y18" s="250" t="str">
        <f t="shared" si="15"/>
        <v/>
      </c>
      <c r="Z18" s="250" t="str">
        <f t="shared" si="15"/>
        <v/>
      </c>
      <c r="AA18" s="250" t="str">
        <f t="shared" si="15"/>
        <v/>
      </c>
      <c r="AB18" s="250" t="str">
        <f t="shared" si="15"/>
        <v/>
      </c>
      <c r="AC18" s="250" t="str">
        <f t="shared" si="15"/>
        <v/>
      </c>
      <c r="AD18" s="250" t="str">
        <f t="shared" si="15"/>
        <v/>
      </c>
      <c r="AE18" s="250" t="str">
        <f t="shared" si="15"/>
        <v/>
      </c>
      <c r="AF18" s="250" t="str">
        <f t="shared" si="15"/>
        <v/>
      </c>
      <c r="AG18" s="269">
        <v>90.0</v>
      </c>
      <c r="AH18" s="269">
        <v>75.0</v>
      </c>
      <c r="AI18" s="269">
        <v>60.0</v>
      </c>
      <c r="AJ18" s="270">
        <v>10.0</v>
      </c>
      <c r="AK18" s="270">
        <v>9.0</v>
      </c>
      <c r="AL18" s="270">
        <v>8.0</v>
      </c>
      <c r="AM18" s="270">
        <v>7.0</v>
      </c>
      <c r="AN18" s="270">
        <v>6.0</v>
      </c>
      <c r="AO18" s="272">
        <v>30.0</v>
      </c>
      <c r="AP18" s="272">
        <v>24.0</v>
      </c>
      <c r="AQ18" s="272">
        <v>19.0</v>
      </c>
      <c r="AR18" s="272">
        <v>15.0</v>
      </c>
      <c r="AS18" s="272">
        <v>12.0</v>
      </c>
      <c r="AT18" s="273">
        <v>16.0</v>
      </c>
      <c r="AU18" s="273">
        <v>14.5</v>
      </c>
      <c r="AV18" s="273">
        <v>13.0</v>
      </c>
      <c r="AW18" s="273">
        <v>11.5</v>
      </c>
      <c r="AX18" s="273">
        <v>10.0</v>
      </c>
      <c r="AY18" s="255"/>
      <c r="AZ18" s="256"/>
      <c r="BA18" s="256"/>
      <c r="BB18" s="256"/>
      <c r="BC18" s="256"/>
      <c r="BD18" s="256"/>
      <c r="BE18" s="256"/>
      <c r="BF18" s="256"/>
      <c r="BG18" s="256"/>
      <c r="BH18" s="256"/>
      <c r="BI18" s="256"/>
      <c r="BJ18" s="256"/>
      <c r="BK18" s="256"/>
    </row>
    <row r="19" ht="18.75" customHeight="1">
      <c r="A19" s="257" t="s">
        <v>53</v>
      </c>
      <c r="B19" s="258">
        <f t="shared" ref="B19:AF19" si="16">if(ISBLANK(AG19)=true,"",if($M$1=10%,AG19*0.9,if($M$1=20%,AG19*0.8,IF($M$1=30%,AG19*0.7,IF($M$1=40%,AG19*0.6,AG19)))))</f>
        <v>84</v>
      </c>
      <c r="C19" s="258">
        <f t="shared" si="16"/>
        <v>69</v>
      </c>
      <c r="D19" s="258">
        <f t="shared" si="16"/>
        <v>54</v>
      </c>
      <c r="E19" s="259">
        <f t="shared" si="16"/>
        <v>5.4</v>
      </c>
      <c r="F19" s="259">
        <f t="shared" si="16"/>
        <v>4.95</v>
      </c>
      <c r="G19" s="259">
        <f t="shared" si="16"/>
        <v>4.5</v>
      </c>
      <c r="H19" s="259">
        <f t="shared" si="16"/>
        <v>4.05</v>
      </c>
      <c r="I19" s="259">
        <f t="shared" si="16"/>
        <v>3.6</v>
      </c>
      <c r="J19" s="260">
        <f t="shared" si="16"/>
        <v>9</v>
      </c>
      <c r="K19" s="260">
        <f t="shared" si="16"/>
        <v>8.1</v>
      </c>
      <c r="L19" s="260">
        <f t="shared" si="16"/>
        <v>7.2</v>
      </c>
      <c r="M19" s="260">
        <f t="shared" si="16"/>
        <v>6.3</v>
      </c>
      <c r="N19" s="260">
        <f t="shared" si="16"/>
        <v>5.4</v>
      </c>
      <c r="O19" s="261">
        <f t="shared" si="16"/>
        <v>9.6</v>
      </c>
      <c r="P19" s="261">
        <f t="shared" si="16"/>
        <v>8.7</v>
      </c>
      <c r="Q19" s="261">
        <f t="shared" si="16"/>
        <v>7.8</v>
      </c>
      <c r="R19" s="261">
        <f t="shared" si="16"/>
        <v>6.9</v>
      </c>
      <c r="S19" s="261">
        <f t="shared" si="16"/>
        <v>6</v>
      </c>
      <c r="T19" s="237">
        <f t="shared" si="16"/>
        <v>9.6</v>
      </c>
      <c r="U19" s="237" t="str">
        <f t="shared" si="16"/>
        <v/>
      </c>
      <c r="V19" s="237" t="str">
        <f t="shared" si="16"/>
        <v/>
      </c>
      <c r="W19" s="237">
        <f t="shared" si="16"/>
        <v>7.8</v>
      </c>
      <c r="X19" s="237" t="str">
        <f t="shared" si="16"/>
        <v/>
      </c>
      <c r="Y19" s="237" t="str">
        <f t="shared" si="16"/>
        <v/>
      </c>
      <c r="Z19" s="237">
        <f t="shared" si="16"/>
        <v>6</v>
      </c>
      <c r="AA19" s="237" t="str">
        <f t="shared" si="16"/>
        <v/>
      </c>
      <c r="AB19" s="237" t="str">
        <f t="shared" si="16"/>
        <v/>
      </c>
      <c r="AC19" s="237" t="str">
        <f t="shared" si="16"/>
        <v/>
      </c>
      <c r="AD19" s="237" t="str">
        <f t="shared" si="16"/>
        <v/>
      </c>
      <c r="AE19" s="237" t="str">
        <f t="shared" si="16"/>
        <v/>
      </c>
      <c r="AF19" s="237" t="str">
        <f t="shared" si="16"/>
        <v/>
      </c>
      <c r="AG19" s="262">
        <v>140.0</v>
      </c>
      <c r="AH19" s="262">
        <v>115.0</v>
      </c>
      <c r="AI19" s="262">
        <v>90.0</v>
      </c>
      <c r="AJ19" s="263">
        <v>9.0</v>
      </c>
      <c r="AK19" s="263">
        <v>8.25</v>
      </c>
      <c r="AL19" s="263">
        <v>7.5</v>
      </c>
      <c r="AM19" s="263">
        <v>6.75</v>
      </c>
      <c r="AN19" s="263">
        <v>6.0</v>
      </c>
      <c r="AO19" s="265">
        <v>15.0</v>
      </c>
      <c r="AP19" s="265">
        <v>13.5</v>
      </c>
      <c r="AQ19" s="265">
        <v>12.0</v>
      </c>
      <c r="AR19" s="265">
        <v>10.5</v>
      </c>
      <c r="AS19" s="265">
        <v>9.0</v>
      </c>
      <c r="AT19" s="266">
        <v>16.0</v>
      </c>
      <c r="AU19" s="266">
        <v>14.5</v>
      </c>
      <c r="AV19" s="266">
        <v>13.0</v>
      </c>
      <c r="AW19" s="266">
        <v>11.5</v>
      </c>
      <c r="AX19" s="266">
        <v>10.0</v>
      </c>
      <c r="AY19" s="243">
        <v>16.0</v>
      </c>
      <c r="AZ19" s="268"/>
      <c r="BA19" s="268"/>
      <c r="BB19" s="243">
        <v>13.0</v>
      </c>
      <c r="BC19" s="268"/>
      <c r="BD19" s="268"/>
      <c r="BE19" s="243">
        <v>10.0</v>
      </c>
      <c r="BF19" s="268"/>
      <c r="BG19" s="268"/>
      <c r="BH19" s="268"/>
      <c r="BI19" s="268"/>
      <c r="BJ19" s="268"/>
      <c r="BK19" s="268"/>
    </row>
    <row r="20" ht="18.75" customHeight="1">
      <c r="A20" s="245" t="s">
        <v>54</v>
      </c>
      <c r="B20" s="246">
        <f t="shared" ref="B20:AF20" si="17">if(ISBLANK(AG20)=true,"",if($M$1=10%,AG20*0.9,if($M$1=20%,AG20*0.8,IF($M$1=30%,AG20*0.7,IF($M$1=40%,AG20*0.6,AG20)))))</f>
        <v>72</v>
      </c>
      <c r="C20" s="246">
        <f t="shared" si="17"/>
        <v>60</v>
      </c>
      <c r="D20" s="246">
        <f t="shared" si="17"/>
        <v>48</v>
      </c>
      <c r="E20" s="247">
        <f t="shared" si="17"/>
        <v>2.1</v>
      </c>
      <c r="F20" s="247" t="str">
        <f t="shared" si="17"/>
        <v/>
      </c>
      <c r="G20" s="247" t="str">
        <f t="shared" si="17"/>
        <v/>
      </c>
      <c r="H20" s="247" t="str">
        <f t="shared" si="17"/>
        <v/>
      </c>
      <c r="I20" s="247" t="str">
        <f t="shared" si="17"/>
        <v/>
      </c>
      <c r="J20" s="248">
        <f t="shared" si="17"/>
        <v>10.8</v>
      </c>
      <c r="K20" s="248">
        <f t="shared" si="17"/>
        <v>10.5</v>
      </c>
      <c r="L20" s="248">
        <f t="shared" si="17"/>
        <v>10.2</v>
      </c>
      <c r="M20" s="248">
        <f t="shared" si="17"/>
        <v>9.9</v>
      </c>
      <c r="N20" s="248">
        <f t="shared" si="17"/>
        <v>9.6</v>
      </c>
      <c r="O20" s="249">
        <f t="shared" si="17"/>
        <v>0.45</v>
      </c>
      <c r="P20" s="249" t="str">
        <f t="shared" si="17"/>
        <v/>
      </c>
      <c r="Q20" s="249" t="str">
        <f t="shared" si="17"/>
        <v/>
      </c>
      <c r="R20" s="249" t="str">
        <f t="shared" si="17"/>
        <v/>
      </c>
      <c r="S20" s="249" t="str">
        <f t="shared" si="17"/>
        <v/>
      </c>
      <c r="T20" s="250" t="str">
        <f t="shared" si="17"/>
        <v/>
      </c>
      <c r="U20" s="250" t="str">
        <f t="shared" si="17"/>
        <v/>
      </c>
      <c r="V20" s="250" t="str">
        <f t="shared" si="17"/>
        <v/>
      </c>
      <c r="W20" s="250" t="str">
        <f t="shared" si="17"/>
        <v/>
      </c>
      <c r="X20" s="250" t="str">
        <f t="shared" si="17"/>
        <v/>
      </c>
      <c r="Y20" s="250" t="str">
        <f t="shared" si="17"/>
        <v/>
      </c>
      <c r="Z20" s="250" t="str">
        <f t="shared" si="17"/>
        <v/>
      </c>
      <c r="AA20" s="250" t="str">
        <f t="shared" si="17"/>
        <v/>
      </c>
      <c r="AB20" s="250" t="str">
        <f t="shared" si="17"/>
        <v/>
      </c>
      <c r="AC20" s="250" t="str">
        <f t="shared" si="17"/>
        <v/>
      </c>
      <c r="AD20" s="250" t="str">
        <f t="shared" si="17"/>
        <v/>
      </c>
      <c r="AE20" s="250" t="str">
        <f t="shared" si="17"/>
        <v/>
      </c>
      <c r="AF20" s="250" t="str">
        <f t="shared" si="17"/>
        <v/>
      </c>
      <c r="AG20" s="269">
        <v>120.0</v>
      </c>
      <c r="AH20" s="269">
        <v>100.0</v>
      </c>
      <c r="AI20" s="269">
        <v>80.0</v>
      </c>
      <c r="AJ20" s="270">
        <v>3.5</v>
      </c>
      <c r="AK20" s="271"/>
      <c r="AL20" s="271"/>
      <c r="AM20" s="271"/>
      <c r="AN20" s="271"/>
      <c r="AO20" s="272">
        <v>18.0</v>
      </c>
      <c r="AP20" s="272">
        <v>17.5</v>
      </c>
      <c r="AQ20" s="272">
        <v>17.0</v>
      </c>
      <c r="AR20" s="272">
        <v>16.5</v>
      </c>
      <c r="AS20" s="272">
        <v>16.0</v>
      </c>
      <c r="AT20" s="273">
        <v>0.75</v>
      </c>
      <c r="AU20" s="278"/>
      <c r="AV20" s="278"/>
      <c r="AW20" s="278"/>
      <c r="AX20" s="278"/>
      <c r="AY20" s="255"/>
      <c r="AZ20" s="256"/>
      <c r="BA20" s="256"/>
      <c r="BB20" s="256"/>
      <c r="BC20" s="256"/>
      <c r="BD20" s="256"/>
      <c r="BE20" s="256"/>
      <c r="BF20" s="256"/>
      <c r="BG20" s="256"/>
      <c r="BH20" s="256"/>
      <c r="BI20" s="256"/>
      <c r="BJ20" s="256"/>
      <c r="BK20" s="256"/>
    </row>
    <row r="21" ht="18.75" customHeight="1">
      <c r="A21" s="257" t="s">
        <v>55</v>
      </c>
      <c r="B21" s="258">
        <f t="shared" ref="B21:AF21" si="18">if(ISBLANK(AG21)=true,"",if($M$1=10%,AG21*0.9,if($M$1=20%,AG21*0.8,IF($M$1=30%,AG21*0.7,IF($M$1=40%,AG21*0.6,AG21)))))</f>
        <v>48</v>
      </c>
      <c r="C21" s="258" t="str">
        <f t="shared" si="18"/>
        <v/>
      </c>
      <c r="D21" s="258" t="str">
        <f t="shared" si="18"/>
        <v/>
      </c>
      <c r="E21" s="259">
        <f t="shared" si="18"/>
        <v>4.2</v>
      </c>
      <c r="F21" s="259" t="str">
        <f t="shared" si="18"/>
        <v/>
      </c>
      <c r="G21" s="259" t="str">
        <f t="shared" si="18"/>
        <v/>
      </c>
      <c r="H21" s="259" t="str">
        <f t="shared" si="18"/>
        <v/>
      </c>
      <c r="I21" s="259" t="str">
        <f t="shared" si="18"/>
        <v/>
      </c>
      <c r="J21" s="260">
        <f t="shared" si="18"/>
        <v>7.8</v>
      </c>
      <c r="K21" s="260">
        <f t="shared" si="18"/>
        <v>7.2</v>
      </c>
      <c r="L21" s="260">
        <f t="shared" si="18"/>
        <v>6.6</v>
      </c>
      <c r="M21" s="260">
        <f t="shared" si="18"/>
        <v>6</v>
      </c>
      <c r="N21" s="260">
        <f t="shared" si="18"/>
        <v>5.4</v>
      </c>
      <c r="O21" s="261">
        <f t="shared" si="18"/>
        <v>4.8</v>
      </c>
      <c r="P21" s="261">
        <f t="shared" si="18"/>
        <v>4.2</v>
      </c>
      <c r="Q21" s="261">
        <f t="shared" si="18"/>
        <v>3.6</v>
      </c>
      <c r="R21" s="261">
        <f t="shared" si="18"/>
        <v>3</v>
      </c>
      <c r="S21" s="261">
        <f t="shared" si="18"/>
        <v>2.4</v>
      </c>
      <c r="T21" s="237" t="str">
        <f t="shared" si="18"/>
        <v/>
      </c>
      <c r="U21" s="237" t="str">
        <f t="shared" si="18"/>
        <v/>
      </c>
      <c r="V21" s="237" t="str">
        <f t="shared" si="18"/>
        <v/>
      </c>
      <c r="W21" s="237" t="str">
        <f t="shared" si="18"/>
        <v/>
      </c>
      <c r="X21" s="237" t="str">
        <f t="shared" si="18"/>
        <v/>
      </c>
      <c r="Y21" s="237" t="str">
        <f t="shared" si="18"/>
        <v/>
      </c>
      <c r="Z21" s="237" t="str">
        <f t="shared" si="18"/>
        <v/>
      </c>
      <c r="AA21" s="237" t="str">
        <f t="shared" si="18"/>
        <v/>
      </c>
      <c r="AB21" s="237" t="str">
        <f t="shared" si="18"/>
        <v/>
      </c>
      <c r="AC21" s="237" t="str">
        <f t="shared" si="18"/>
        <v/>
      </c>
      <c r="AD21" s="237" t="str">
        <f t="shared" si="18"/>
        <v/>
      </c>
      <c r="AE21" s="237" t="str">
        <f t="shared" si="18"/>
        <v/>
      </c>
      <c r="AF21" s="237" t="str">
        <f t="shared" si="18"/>
        <v/>
      </c>
      <c r="AG21" s="262">
        <v>80.0</v>
      </c>
      <c r="AH21" s="276"/>
      <c r="AI21" s="276"/>
      <c r="AJ21" s="263">
        <v>7.0</v>
      </c>
      <c r="AK21" s="264"/>
      <c r="AL21" s="264"/>
      <c r="AM21" s="264"/>
      <c r="AN21" s="264"/>
      <c r="AO21" s="265">
        <v>13.0</v>
      </c>
      <c r="AP21" s="265">
        <v>12.0</v>
      </c>
      <c r="AQ21" s="265">
        <v>11.0</v>
      </c>
      <c r="AR21" s="265">
        <v>10.0</v>
      </c>
      <c r="AS21" s="265">
        <v>9.0</v>
      </c>
      <c r="AT21" s="266">
        <v>8.0</v>
      </c>
      <c r="AU21" s="266">
        <v>7.0</v>
      </c>
      <c r="AV21" s="266">
        <v>6.0</v>
      </c>
      <c r="AW21" s="266">
        <v>5.0</v>
      </c>
      <c r="AX21" s="266">
        <v>4.0</v>
      </c>
      <c r="AY21" s="243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</row>
    <row r="22" ht="18.75" customHeight="1">
      <c r="A22" s="245" t="s">
        <v>56</v>
      </c>
      <c r="B22" s="246">
        <f t="shared" ref="B22:AF22" si="19">if(ISBLANK(AG22)=true,"",if($M$1=10%,AG22*0.9,if($M$1=20%,AG22*0.8,IF($M$1=30%,AG22*0.7,IF($M$1=40%,AG22*0.6,AG22)))))</f>
        <v>7.2</v>
      </c>
      <c r="C22" s="246">
        <f t="shared" si="19"/>
        <v>6.6</v>
      </c>
      <c r="D22" s="246">
        <f t="shared" si="19"/>
        <v>6</v>
      </c>
      <c r="E22" s="247">
        <f t="shared" si="19"/>
        <v>4.8</v>
      </c>
      <c r="F22" s="247" t="str">
        <f t="shared" si="19"/>
        <v/>
      </c>
      <c r="G22" s="247" t="str">
        <f t="shared" si="19"/>
        <v/>
      </c>
      <c r="H22" s="247" t="str">
        <f t="shared" si="19"/>
        <v/>
      </c>
      <c r="I22" s="247" t="str">
        <f t="shared" si="19"/>
        <v/>
      </c>
      <c r="J22" s="248">
        <f t="shared" si="19"/>
        <v>12</v>
      </c>
      <c r="K22" s="248">
        <f t="shared" si="19"/>
        <v>11.4</v>
      </c>
      <c r="L22" s="248">
        <f t="shared" si="19"/>
        <v>10.8</v>
      </c>
      <c r="M22" s="248">
        <f t="shared" si="19"/>
        <v>10.2</v>
      </c>
      <c r="N22" s="248">
        <f t="shared" si="19"/>
        <v>9.6</v>
      </c>
      <c r="O22" s="249">
        <f t="shared" si="19"/>
        <v>9.6</v>
      </c>
      <c r="P22" s="249" t="str">
        <f t="shared" si="19"/>
        <v/>
      </c>
      <c r="Q22" s="249" t="str">
        <f t="shared" si="19"/>
        <v/>
      </c>
      <c r="R22" s="249" t="str">
        <f t="shared" si="19"/>
        <v/>
      </c>
      <c r="S22" s="249" t="str">
        <f t="shared" si="19"/>
        <v/>
      </c>
      <c r="T22" s="250">
        <f t="shared" si="19"/>
        <v>144</v>
      </c>
      <c r="U22" s="250" t="str">
        <f t="shared" si="19"/>
        <v/>
      </c>
      <c r="V22" s="250" t="str">
        <f t="shared" si="19"/>
        <v/>
      </c>
      <c r="W22" s="250" t="str">
        <f t="shared" si="19"/>
        <v/>
      </c>
      <c r="X22" s="250" t="str">
        <f t="shared" si="19"/>
        <v/>
      </c>
      <c r="Y22" s="250" t="str">
        <f t="shared" si="19"/>
        <v/>
      </c>
      <c r="Z22" s="250" t="str">
        <f t="shared" si="19"/>
        <v/>
      </c>
      <c r="AA22" s="250" t="str">
        <f t="shared" si="19"/>
        <v/>
      </c>
      <c r="AB22" s="250" t="str">
        <f t="shared" si="19"/>
        <v/>
      </c>
      <c r="AC22" s="250" t="str">
        <f t="shared" si="19"/>
        <v/>
      </c>
      <c r="AD22" s="250" t="str">
        <f t="shared" si="19"/>
        <v/>
      </c>
      <c r="AE22" s="250" t="str">
        <f t="shared" si="19"/>
        <v/>
      </c>
      <c r="AF22" s="250" t="str">
        <f t="shared" si="19"/>
        <v/>
      </c>
      <c r="AG22" s="269">
        <v>12.0</v>
      </c>
      <c r="AH22" s="269">
        <v>11.0</v>
      </c>
      <c r="AI22" s="269">
        <v>10.0</v>
      </c>
      <c r="AJ22" s="270">
        <v>8.0</v>
      </c>
      <c r="AK22" s="271"/>
      <c r="AL22" s="271"/>
      <c r="AM22" s="271"/>
      <c r="AN22" s="271"/>
      <c r="AO22" s="272">
        <v>20.0</v>
      </c>
      <c r="AP22" s="272">
        <v>19.0</v>
      </c>
      <c r="AQ22" s="272">
        <v>18.0</v>
      </c>
      <c r="AR22" s="272">
        <v>17.0</v>
      </c>
      <c r="AS22" s="272">
        <v>16.0</v>
      </c>
      <c r="AT22" s="273">
        <v>16.0</v>
      </c>
      <c r="AU22" s="278"/>
      <c r="AV22" s="278"/>
      <c r="AW22" s="278"/>
      <c r="AX22" s="278"/>
      <c r="AY22" s="255">
        <v>240.0</v>
      </c>
      <c r="AZ22" s="256"/>
      <c r="BA22" s="256"/>
      <c r="BB22" s="256"/>
      <c r="BC22" s="256"/>
      <c r="BD22" s="256"/>
      <c r="BE22" s="256"/>
      <c r="BF22" s="256"/>
      <c r="BG22" s="256"/>
      <c r="BH22" s="256"/>
      <c r="BI22" s="256"/>
      <c r="BJ22" s="256"/>
      <c r="BK22" s="256"/>
    </row>
    <row r="23" ht="18.75" customHeight="1">
      <c r="A23" s="257" t="s">
        <v>57</v>
      </c>
      <c r="B23" s="258">
        <f t="shared" ref="B23:AF23" si="20">if(ISBLANK(AG23)=true,"",if($M$1=10%,AG23*0.9,if($M$1=20%,AG23*0.8,IF($M$1=30%,AG23*0.7,IF($M$1=40%,AG23*0.6,AG23)))))</f>
        <v>72</v>
      </c>
      <c r="C23" s="258">
        <f t="shared" si="20"/>
        <v>60</v>
      </c>
      <c r="D23" s="258">
        <f t="shared" si="20"/>
        <v>48</v>
      </c>
      <c r="E23" s="259">
        <f t="shared" si="20"/>
        <v>5.4</v>
      </c>
      <c r="F23" s="259">
        <f t="shared" si="20"/>
        <v>4.8</v>
      </c>
      <c r="G23" s="259">
        <f t="shared" si="20"/>
        <v>4.2</v>
      </c>
      <c r="H23" s="259">
        <f t="shared" si="20"/>
        <v>3.6</v>
      </c>
      <c r="I23" s="259">
        <f t="shared" si="20"/>
        <v>3</v>
      </c>
      <c r="J23" s="260">
        <f t="shared" si="20"/>
        <v>4.2</v>
      </c>
      <c r="K23" s="260">
        <f t="shared" si="20"/>
        <v>3.9</v>
      </c>
      <c r="L23" s="260">
        <f t="shared" si="20"/>
        <v>3.6</v>
      </c>
      <c r="M23" s="260">
        <f t="shared" si="20"/>
        <v>3.3</v>
      </c>
      <c r="N23" s="260">
        <f t="shared" si="20"/>
        <v>3</v>
      </c>
      <c r="O23" s="261">
        <f t="shared" si="20"/>
        <v>14.4</v>
      </c>
      <c r="P23" s="261">
        <f t="shared" si="20"/>
        <v>12.6</v>
      </c>
      <c r="Q23" s="261">
        <f t="shared" si="20"/>
        <v>10.8</v>
      </c>
      <c r="R23" s="261">
        <f t="shared" si="20"/>
        <v>9</v>
      </c>
      <c r="S23" s="261">
        <f t="shared" si="20"/>
        <v>7.2</v>
      </c>
      <c r="T23" s="237" t="str">
        <f t="shared" si="20"/>
        <v/>
      </c>
      <c r="U23" s="237" t="str">
        <f t="shared" si="20"/>
        <v/>
      </c>
      <c r="V23" s="237" t="str">
        <f t="shared" si="20"/>
        <v/>
      </c>
      <c r="W23" s="237" t="str">
        <f t="shared" si="20"/>
        <v/>
      </c>
      <c r="X23" s="237" t="str">
        <f t="shared" si="20"/>
        <v/>
      </c>
      <c r="Y23" s="237" t="str">
        <f t="shared" si="20"/>
        <v/>
      </c>
      <c r="Z23" s="237" t="str">
        <f t="shared" si="20"/>
        <v/>
      </c>
      <c r="AA23" s="237" t="str">
        <f t="shared" si="20"/>
        <v/>
      </c>
      <c r="AB23" s="237" t="str">
        <f t="shared" si="20"/>
        <v/>
      </c>
      <c r="AC23" s="237" t="str">
        <f t="shared" si="20"/>
        <v/>
      </c>
      <c r="AD23" s="237" t="str">
        <f t="shared" si="20"/>
        <v/>
      </c>
      <c r="AE23" s="237" t="str">
        <f t="shared" si="20"/>
        <v/>
      </c>
      <c r="AF23" s="237" t="str">
        <f t="shared" si="20"/>
        <v/>
      </c>
      <c r="AG23" s="262">
        <v>120.0</v>
      </c>
      <c r="AH23" s="262">
        <v>100.0</v>
      </c>
      <c r="AI23" s="262">
        <v>80.0</v>
      </c>
      <c r="AJ23" s="263">
        <v>9.0</v>
      </c>
      <c r="AK23" s="263">
        <v>8.0</v>
      </c>
      <c r="AL23" s="263">
        <v>7.0</v>
      </c>
      <c r="AM23" s="263">
        <v>6.0</v>
      </c>
      <c r="AN23" s="263">
        <v>5.0</v>
      </c>
      <c r="AO23" s="265">
        <v>7.0</v>
      </c>
      <c r="AP23" s="265">
        <v>6.5</v>
      </c>
      <c r="AQ23" s="265">
        <v>6.0</v>
      </c>
      <c r="AR23" s="265">
        <v>5.5</v>
      </c>
      <c r="AS23" s="265">
        <v>5.0</v>
      </c>
      <c r="AT23" s="266">
        <v>24.0</v>
      </c>
      <c r="AU23" s="266">
        <v>21.0</v>
      </c>
      <c r="AV23" s="266">
        <v>18.0</v>
      </c>
      <c r="AW23" s="266">
        <v>15.0</v>
      </c>
      <c r="AX23" s="266">
        <v>12.0</v>
      </c>
      <c r="AY23" s="243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</row>
    <row r="24" ht="18.75" customHeight="1">
      <c r="A24" s="245" t="s">
        <v>58</v>
      </c>
      <c r="B24" s="246">
        <f t="shared" ref="B24:AF24" si="21">if(ISBLANK(AG24)=true,"",if($M$1=10%,AG24*0.9,if($M$1=20%,AG24*0.8,IF($M$1=30%,AG24*0.7,IF($M$1=40%,AG24*0.6,AG24)))))</f>
        <v>15</v>
      </c>
      <c r="C24" s="246">
        <f t="shared" si="21"/>
        <v>12</v>
      </c>
      <c r="D24" s="246">
        <f t="shared" si="21"/>
        <v>9</v>
      </c>
      <c r="E24" s="247">
        <f t="shared" si="21"/>
        <v>4.8</v>
      </c>
      <c r="F24" s="247">
        <f t="shared" si="21"/>
        <v>4.5</v>
      </c>
      <c r="G24" s="247">
        <f t="shared" si="21"/>
        <v>4.2</v>
      </c>
      <c r="H24" s="247">
        <f t="shared" si="21"/>
        <v>3.9</v>
      </c>
      <c r="I24" s="247">
        <f t="shared" si="21"/>
        <v>3.6</v>
      </c>
      <c r="J24" s="248">
        <f t="shared" si="21"/>
        <v>6</v>
      </c>
      <c r="K24" s="248" t="str">
        <f t="shared" si="21"/>
        <v/>
      </c>
      <c r="L24" s="248" t="str">
        <f t="shared" si="21"/>
        <v/>
      </c>
      <c r="M24" s="248" t="str">
        <f t="shared" si="21"/>
        <v/>
      </c>
      <c r="N24" s="248" t="str">
        <f t="shared" si="21"/>
        <v/>
      </c>
      <c r="O24" s="249">
        <f t="shared" si="21"/>
        <v>15.6</v>
      </c>
      <c r="P24" s="249">
        <f t="shared" si="21"/>
        <v>14.4</v>
      </c>
      <c r="Q24" s="249">
        <f t="shared" si="21"/>
        <v>13.2</v>
      </c>
      <c r="R24" s="249">
        <f t="shared" si="21"/>
        <v>12</v>
      </c>
      <c r="S24" s="249">
        <f t="shared" si="21"/>
        <v>10.8</v>
      </c>
      <c r="T24" s="250" t="str">
        <f t="shared" si="21"/>
        <v/>
      </c>
      <c r="U24" s="250" t="str">
        <f t="shared" si="21"/>
        <v/>
      </c>
      <c r="V24" s="250" t="str">
        <f t="shared" si="21"/>
        <v/>
      </c>
      <c r="W24" s="250" t="str">
        <f t="shared" si="21"/>
        <v/>
      </c>
      <c r="X24" s="250" t="str">
        <f t="shared" si="21"/>
        <v/>
      </c>
      <c r="Y24" s="250" t="str">
        <f t="shared" si="21"/>
        <v/>
      </c>
      <c r="Z24" s="250" t="str">
        <f t="shared" si="21"/>
        <v/>
      </c>
      <c r="AA24" s="250" t="str">
        <f t="shared" si="21"/>
        <v/>
      </c>
      <c r="AB24" s="250" t="str">
        <f t="shared" si="21"/>
        <v/>
      </c>
      <c r="AC24" s="250" t="str">
        <f t="shared" si="21"/>
        <v/>
      </c>
      <c r="AD24" s="250" t="str">
        <f t="shared" si="21"/>
        <v/>
      </c>
      <c r="AE24" s="250" t="str">
        <f t="shared" si="21"/>
        <v/>
      </c>
      <c r="AF24" s="250" t="str">
        <f t="shared" si="21"/>
        <v/>
      </c>
      <c r="AG24" s="269">
        <v>25.0</v>
      </c>
      <c r="AH24" s="269">
        <v>20.0</v>
      </c>
      <c r="AI24" s="269">
        <v>15.0</v>
      </c>
      <c r="AJ24" s="270">
        <v>8.0</v>
      </c>
      <c r="AK24" s="270">
        <v>7.5</v>
      </c>
      <c r="AL24" s="270">
        <v>7.0</v>
      </c>
      <c r="AM24" s="270">
        <v>6.5</v>
      </c>
      <c r="AN24" s="270">
        <v>6.0</v>
      </c>
      <c r="AO24" s="272">
        <v>10.0</v>
      </c>
      <c r="AP24" s="275"/>
      <c r="AQ24" s="275"/>
      <c r="AR24" s="275"/>
      <c r="AS24" s="275"/>
      <c r="AT24" s="273">
        <v>26.0</v>
      </c>
      <c r="AU24" s="273">
        <v>24.0</v>
      </c>
      <c r="AV24" s="273">
        <v>22.0</v>
      </c>
      <c r="AW24" s="273">
        <v>20.0</v>
      </c>
      <c r="AX24" s="273">
        <v>18.0</v>
      </c>
      <c r="AY24" s="255"/>
      <c r="AZ24" s="256"/>
      <c r="BA24" s="256"/>
      <c r="BB24" s="256"/>
      <c r="BC24" s="256"/>
      <c r="BD24" s="256"/>
      <c r="BE24" s="256"/>
      <c r="BF24" s="256"/>
      <c r="BG24" s="256"/>
      <c r="BH24" s="256"/>
      <c r="BI24" s="256"/>
      <c r="BJ24" s="256"/>
      <c r="BK24" s="256"/>
    </row>
    <row r="25" ht="18.75" customHeight="1">
      <c r="A25" s="257" t="s">
        <v>59</v>
      </c>
      <c r="B25" s="258">
        <f t="shared" ref="B25:AF25" si="22">if(ISBLANK(AG25)=true,"",if($M$1=10%,AG25*0.9,if($M$1=20%,AG25*0.8,IF($M$1=30%,AG25*0.7,IF($M$1=40%,AG25*0.6,AG25)))))</f>
        <v>66</v>
      </c>
      <c r="C25" s="258">
        <f t="shared" si="22"/>
        <v>60</v>
      </c>
      <c r="D25" s="258">
        <f t="shared" si="22"/>
        <v>54</v>
      </c>
      <c r="E25" s="259">
        <f t="shared" si="22"/>
        <v>2.4</v>
      </c>
      <c r="F25" s="259" t="str">
        <f t="shared" si="22"/>
        <v/>
      </c>
      <c r="G25" s="259" t="str">
        <f t="shared" si="22"/>
        <v/>
      </c>
      <c r="H25" s="259" t="str">
        <f t="shared" si="22"/>
        <v/>
      </c>
      <c r="I25" s="259" t="str">
        <f t="shared" si="22"/>
        <v/>
      </c>
      <c r="J25" s="260">
        <f t="shared" si="22"/>
        <v>2.4</v>
      </c>
      <c r="K25" s="260" t="str">
        <f t="shared" si="22"/>
        <v/>
      </c>
      <c r="L25" s="260" t="str">
        <f t="shared" si="22"/>
        <v/>
      </c>
      <c r="M25" s="260" t="str">
        <f t="shared" si="22"/>
        <v/>
      </c>
      <c r="N25" s="260" t="str">
        <f t="shared" si="22"/>
        <v/>
      </c>
      <c r="O25" s="261">
        <f t="shared" si="22"/>
        <v>3.6</v>
      </c>
      <c r="P25" s="261" t="str">
        <f t="shared" si="22"/>
        <v/>
      </c>
      <c r="Q25" s="261" t="str">
        <f t="shared" si="22"/>
        <v/>
      </c>
      <c r="R25" s="261" t="str">
        <f t="shared" si="22"/>
        <v/>
      </c>
      <c r="S25" s="261" t="str">
        <f t="shared" si="22"/>
        <v/>
      </c>
      <c r="T25" s="237" t="str">
        <f t="shared" si="22"/>
        <v/>
      </c>
      <c r="U25" s="237" t="str">
        <f t="shared" si="22"/>
        <v/>
      </c>
      <c r="V25" s="237" t="str">
        <f t="shared" si="22"/>
        <v/>
      </c>
      <c r="W25" s="237" t="str">
        <f t="shared" si="22"/>
        <v/>
      </c>
      <c r="X25" s="237" t="str">
        <f t="shared" si="22"/>
        <v/>
      </c>
      <c r="Y25" s="237" t="str">
        <f t="shared" si="22"/>
        <v/>
      </c>
      <c r="Z25" s="237" t="str">
        <f t="shared" si="22"/>
        <v/>
      </c>
      <c r="AA25" s="237" t="str">
        <f t="shared" si="22"/>
        <v/>
      </c>
      <c r="AB25" s="237" t="str">
        <f t="shared" si="22"/>
        <v/>
      </c>
      <c r="AC25" s="237" t="str">
        <f t="shared" si="22"/>
        <v/>
      </c>
      <c r="AD25" s="237" t="str">
        <f t="shared" si="22"/>
        <v/>
      </c>
      <c r="AE25" s="237" t="str">
        <f t="shared" si="22"/>
        <v/>
      </c>
      <c r="AF25" s="237" t="str">
        <f t="shared" si="22"/>
        <v/>
      </c>
      <c r="AG25" s="262">
        <v>110.0</v>
      </c>
      <c r="AH25" s="262">
        <v>100.0</v>
      </c>
      <c r="AI25" s="262">
        <v>90.0</v>
      </c>
      <c r="AJ25" s="263">
        <v>4.0</v>
      </c>
      <c r="AK25" s="264"/>
      <c r="AL25" s="264"/>
      <c r="AM25" s="264"/>
      <c r="AN25" s="264"/>
      <c r="AO25" s="265">
        <v>4.0</v>
      </c>
      <c r="AP25" s="277"/>
      <c r="AQ25" s="277"/>
      <c r="AR25" s="277"/>
      <c r="AS25" s="277"/>
      <c r="AT25" s="266">
        <v>6.0</v>
      </c>
      <c r="AU25" s="267"/>
      <c r="AV25" s="267"/>
      <c r="AW25" s="267"/>
      <c r="AX25" s="267"/>
      <c r="AY25" s="243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</row>
    <row r="26" ht="18.75" customHeight="1">
      <c r="A26" s="245" t="s">
        <v>60</v>
      </c>
      <c r="B26" s="246">
        <f t="shared" ref="B26:AF26" si="23">if(ISBLANK(AG26)=true,"",if($M$1=10%,AG26*0.9,if($M$1=20%,AG26*0.8,IF($M$1=30%,AG26*0.7,IF($M$1=40%,AG26*0.6,AG26)))))</f>
        <v>72</v>
      </c>
      <c r="C26" s="246">
        <f t="shared" si="23"/>
        <v>60</v>
      </c>
      <c r="D26" s="246">
        <f t="shared" si="23"/>
        <v>48</v>
      </c>
      <c r="E26" s="247">
        <f t="shared" si="23"/>
        <v>7.2</v>
      </c>
      <c r="F26" s="247">
        <f t="shared" si="23"/>
        <v>6.6</v>
      </c>
      <c r="G26" s="247">
        <f t="shared" si="23"/>
        <v>6</v>
      </c>
      <c r="H26" s="247">
        <f t="shared" si="23"/>
        <v>5.4</v>
      </c>
      <c r="I26" s="247">
        <f t="shared" si="23"/>
        <v>4.8</v>
      </c>
      <c r="J26" s="248">
        <f t="shared" si="23"/>
        <v>7.2</v>
      </c>
      <c r="K26" s="248" t="str">
        <f t="shared" si="23"/>
        <v/>
      </c>
      <c r="L26" s="248" t="str">
        <f t="shared" si="23"/>
        <v/>
      </c>
      <c r="M26" s="248" t="str">
        <f t="shared" si="23"/>
        <v/>
      </c>
      <c r="N26" s="248" t="str">
        <f t="shared" si="23"/>
        <v/>
      </c>
      <c r="O26" s="249">
        <f t="shared" si="23"/>
        <v>10.8</v>
      </c>
      <c r="P26" s="249">
        <f t="shared" si="23"/>
        <v>10.2</v>
      </c>
      <c r="Q26" s="249">
        <f t="shared" si="23"/>
        <v>9.6</v>
      </c>
      <c r="R26" s="249">
        <f t="shared" si="23"/>
        <v>9</v>
      </c>
      <c r="S26" s="249">
        <f t="shared" si="23"/>
        <v>8.4</v>
      </c>
      <c r="T26" s="250" t="str">
        <f t="shared" si="23"/>
        <v/>
      </c>
      <c r="U26" s="250" t="str">
        <f t="shared" si="23"/>
        <v/>
      </c>
      <c r="V26" s="250" t="str">
        <f t="shared" si="23"/>
        <v/>
      </c>
      <c r="W26" s="250" t="str">
        <f t="shared" si="23"/>
        <v/>
      </c>
      <c r="X26" s="250" t="str">
        <f t="shared" si="23"/>
        <v/>
      </c>
      <c r="Y26" s="250" t="str">
        <f t="shared" si="23"/>
        <v/>
      </c>
      <c r="Z26" s="250" t="str">
        <f t="shared" si="23"/>
        <v/>
      </c>
      <c r="AA26" s="250" t="str">
        <f t="shared" si="23"/>
        <v/>
      </c>
      <c r="AB26" s="250" t="str">
        <f t="shared" si="23"/>
        <v/>
      </c>
      <c r="AC26" s="250" t="str">
        <f t="shared" si="23"/>
        <v/>
      </c>
      <c r="AD26" s="250" t="str">
        <f t="shared" si="23"/>
        <v/>
      </c>
      <c r="AE26" s="250" t="str">
        <f t="shared" si="23"/>
        <v/>
      </c>
      <c r="AF26" s="250" t="str">
        <f t="shared" si="23"/>
        <v/>
      </c>
      <c r="AG26" s="269">
        <v>120.0</v>
      </c>
      <c r="AH26" s="269">
        <v>100.0</v>
      </c>
      <c r="AI26" s="269">
        <v>80.0</v>
      </c>
      <c r="AJ26" s="270">
        <v>12.0</v>
      </c>
      <c r="AK26" s="270">
        <v>11.0</v>
      </c>
      <c r="AL26" s="270">
        <v>10.0</v>
      </c>
      <c r="AM26" s="270">
        <v>9.0</v>
      </c>
      <c r="AN26" s="270">
        <v>8.0</v>
      </c>
      <c r="AO26" s="272">
        <v>12.0</v>
      </c>
      <c r="AP26" s="275"/>
      <c r="AQ26" s="275"/>
      <c r="AR26" s="275"/>
      <c r="AS26" s="275"/>
      <c r="AT26" s="273">
        <v>18.0</v>
      </c>
      <c r="AU26" s="273">
        <v>17.0</v>
      </c>
      <c r="AV26" s="273">
        <v>16.0</v>
      </c>
      <c r="AW26" s="273">
        <v>15.0</v>
      </c>
      <c r="AX26" s="273">
        <v>14.0</v>
      </c>
      <c r="AY26" s="255"/>
      <c r="AZ26" s="256"/>
      <c r="BA26" s="256"/>
      <c r="BB26" s="256"/>
      <c r="BC26" s="256"/>
      <c r="BD26" s="256"/>
      <c r="BE26" s="256"/>
      <c r="BF26" s="256"/>
      <c r="BG26" s="256"/>
      <c r="BH26" s="256"/>
      <c r="BI26" s="256"/>
      <c r="BJ26" s="256"/>
      <c r="BK26" s="256"/>
    </row>
    <row r="27" ht="18.75" customHeight="1">
      <c r="A27" s="257" t="s">
        <v>61</v>
      </c>
      <c r="B27" s="258">
        <f t="shared" ref="B27:AF27" si="24">if(ISBLANK(AG27)=true,"",if($M$1=10%,AG27*0.9,if($M$1=20%,AG27*0.8,IF($M$1=30%,AG27*0.7,IF($M$1=40%,AG27*0.6,AG27)))))</f>
        <v>66</v>
      </c>
      <c r="C27" s="258">
        <f t="shared" si="24"/>
        <v>54</v>
      </c>
      <c r="D27" s="258">
        <f t="shared" si="24"/>
        <v>42</v>
      </c>
      <c r="E27" s="259">
        <f t="shared" si="24"/>
        <v>5.4</v>
      </c>
      <c r="F27" s="259">
        <f t="shared" si="24"/>
        <v>5.1</v>
      </c>
      <c r="G27" s="259">
        <f t="shared" si="24"/>
        <v>4.8</v>
      </c>
      <c r="H27" s="259">
        <f t="shared" si="24"/>
        <v>4.5</v>
      </c>
      <c r="I27" s="259">
        <f t="shared" si="24"/>
        <v>4.2</v>
      </c>
      <c r="J27" s="260">
        <f t="shared" si="24"/>
        <v>13.2</v>
      </c>
      <c r="K27" s="260">
        <f t="shared" si="24"/>
        <v>12</v>
      </c>
      <c r="L27" s="260">
        <f t="shared" si="24"/>
        <v>10.8</v>
      </c>
      <c r="M27" s="260">
        <f t="shared" si="24"/>
        <v>9.6</v>
      </c>
      <c r="N27" s="260">
        <f t="shared" si="24"/>
        <v>8.4</v>
      </c>
      <c r="O27" s="261">
        <f t="shared" si="24"/>
        <v>5.4</v>
      </c>
      <c r="P27" s="261">
        <f t="shared" si="24"/>
        <v>5.1</v>
      </c>
      <c r="Q27" s="261">
        <f t="shared" si="24"/>
        <v>4.8</v>
      </c>
      <c r="R27" s="261">
        <f t="shared" si="24"/>
        <v>4.5</v>
      </c>
      <c r="S27" s="261">
        <f t="shared" si="24"/>
        <v>4.2</v>
      </c>
      <c r="T27" s="237">
        <f t="shared" si="24"/>
        <v>3</v>
      </c>
      <c r="U27" s="237" t="str">
        <f t="shared" si="24"/>
        <v/>
      </c>
      <c r="V27" s="237" t="str">
        <f t="shared" si="24"/>
        <v/>
      </c>
      <c r="W27" s="237" t="str">
        <f t="shared" si="24"/>
        <v/>
      </c>
      <c r="X27" s="237" t="str">
        <f t="shared" si="24"/>
        <v/>
      </c>
      <c r="Y27" s="237" t="str">
        <f t="shared" si="24"/>
        <v/>
      </c>
      <c r="Z27" s="237" t="str">
        <f t="shared" si="24"/>
        <v/>
      </c>
      <c r="AA27" s="237" t="str">
        <f t="shared" si="24"/>
        <v/>
      </c>
      <c r="AB27" s="237" t="str">
        <f t="shared" si="24"/>
        <v/>
      </c>
      <c r="AC27" s="237" t="str">
        <f t="shared" si="24"/>
        <v/>
      </c>
      <c r="AD27" s="237" t="str">
        <f t="shared" si="24"/>
        <v/>
      </c>
      <c r="AE27" s="237" t="str">
        <f t="shared" si="24"/>
        <v/>
      </c>
      <c r="AF27" s="237" t="str">
        <f t="shared" si="24"/>
        <v/>
      </c>
      <c r="AG27" s="262">
        <v>110.0</v>
      </c>
      <c r="AH27" s="262">
        <v>90.0</v>
      </c>
      <c r="AI27" s="262">
        <v>70.0</v>
      </c>
      <c r="AJ27" s="263">
        <v>9.0</v>
      </c>
      <c r="AK27" s="263">
        <v>8.5</v>
      </c>
      <c r="AL27" s="263">
        <v>8.0</v>
      </c>
      <c r="AM27" s="263">
        <v>7.5</v>
      </c>
      <c r="AN27" s="263">
        <v>7.0</v>
      </c>
      <c r="AO27" s="265">
        <v>22.0</v>
      </c>
      <c r="AP27" s="265">
        <v>20.0</v>
      </c>
      <c r="AQ27" s="265">
        <v>18.0</v>
      </c>
      <c r="AR27" s="265">
        <v>16.0</v>
      </c>
      <c r="AS27" s="265">
        <v>14.0</v>
      </c>
      <c r="AT27" s="266">
        <v>9.0</v>
      </c>
      <c r="AU27" s="266">
        <v>8.5</v>
      </c>
      <c r="AV27" s="266">
        <v>8.0</v>
      </c>
      <c r="AW27" s="266">
        <v>7.5</v>
      </c>
      <c r="AX27" s="266">
        <v>7.0</v>
      </c>
      <c r="AY27" s="243">
        <v>5.0</v>
      </c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8"/>
    </row>
    <row r="28" ht="18.75" customHeight="1">
      <c r="A28" s="279" t="s">
        <v>62</v>
      </c>
      <c r="B28" s="246">
        <f t="shared" ref="B28:AF28" si="25">if(ISBLANK(AG28)=true,"",if($M$1=10%,AG28*0.9,if($M$1=20%,AG28*0.8,IF($M$1=30%,AG28*0.7,IF($M$1=40%,AG28*0.6,AG28)))))</f>
        <v>2.4</v>
      </c>
      <c r="C28" s="246" t="str">
        <f t="shared" si="25"/>
        <v/>
      </c>
      <c r="D28" s="246" t="str">
        <f t="shared" si="25"/>
        <v/>
      </c>
      <c r="E28" s="247">
        <f t="shared" si="25"/>
        <v>3.6</v>
      </c>
      <c r="F28" s="247" t="str">
        <f t="shared" si="25"/>
        <v/>
      </c>
      <c r="G28" s="247" t="str">
        <f t="shared" si="25"/>
        <v/>
      </c>
      <c r="H28" s="247" t="str">
        <f t="shared" si="25"/>
        <v/>
      </c>
      <c r="I28" s="247" t="str">
        <f t="shared" si="25"/>
        <v/>
      </c>
      <c r="J28" s="248">
        <f t="shared" si="25"/>
        <v>7.2</v>
      </c>
      <c r="K28" s="248" t="str">
        <f t="shared" si="25"/>
        <v/>
      </c>
      <c r="L28" s="248" t="str">
        <f t="shared" si="25"/>
        <v/>
      </c>
      <c r="M28" s="248" t="str">
        <f t="shared" si="25"/>
        <v/>
      </c>
      <c r="N28" s="248" t="str">
        <f t="shared" si="25"/>
        <v/>
      </c>
      <c r="O28" s="249">
        <f t="shared" si="25"/>
        <v>7.2</v>
      </c>
      <c r="P28" s="249">
        <f t="shared" si="25"/>
        <v>6.9</v>
      </c>
      <c r="Q28" s="249">
        <f t="shared" si="25"/>
        <v>6.6</v>
      </c>
      <c r="R28" s="249">
        <f t="shared" si="25"/>
        <v>6.3</v>
      </c>
      <c r="S28" s="249">
        <f t="shared" si="25"/>
        <v>6</v>
      </c>
      <c r="T28" s="250" t="str">
        <f t="shared" si="25"/>
        <v/>
      </c>
      <c r="U28" s="250" t="str">
        <f t="shared" si="25"/>
        <v/>
      </c>
      <c r="V28" s="250" t="str">
        <f t="shared" si="25"/>
        <v/>
      </c>
      <c r="W28" s="250" t="str">
        <f t="shared" si="25"/>
        <v/>
      </c>
      <c r="X28" s="250" t="str">
        <f t="shared" si="25"/>
        <v/>
      </c>
      <c r="Y28" s="250" t="str">
        <f t="shared" si="25"/>
        <v/>
      </c>
      <c r="Z28" s="250" t="str">
        <f t="shared" si="25"/>
        <v/>
      </c>
      <c r="AA28" s="250" t="str">
        <f t="shared" si="25"/>
        <v/>
      </c>
      <c r="AB28" s="250" t="str">
        <f t="shared" si="25"/>
        <v/>
      </c>
      <c r="AC28" s="250" t="str">
        <f t="shared" si="25"/>
        <v/>
      </c>
      <c r="AD28" s="250" t="str">
        <f t="shared" si="25"/>
        <v/>
      </c>
      <c r="AE28" s="250" t="str">
        <f t="shared" si="25"/>
        <v/>
      </c>
      <c r="AF28" s="250" t="str">
        <f t="shared" si="25"/>
        <v/>
      </c>
      <c r="AG28" s="269">
        <v>4.0</v>
      </c>
      <c r="AH28" s="280"/>
      <c r="AI28" s="280"/>
      <c r="AJ28" s="270">
        <v>6.0</v>
      </c>
      <c r="AK28" s="271"/>
      <c r="AL28" s="271"/>
      <c r="AM28" s="271"/>
      <c r="AN28" s="271"/>
      <c r="AO28" s="272">
        <v>12.0</v>
      </c>
      <c r="AP28" s="275"/>
      <c r="AQ28" s="275"/>
      <c r="AR28" s="275"/>
      <c r="AS28" s="275"/>
      <c r="AT28" s="273">
        <v>12.0</v>
      </c>
      <c r="AU28" s="273">
        <v>11.5</v>
      </c>
      <c r="AV28" s="273">
        <v>11.0</v>
      </c>
      <c r="AW28" s="273">
        <v>10.5</v>
      </c>
      <c r="AX28" s="273">
        <v>10.0</v>
      </c>
      <c r="AY28" s="255"/>
      <c r="AZ28" s="256"/>
      <c r="BA28" s="256"/>
      <c r="BB28" s="256"/>
      <c r="BC28" s="256"/>
      <c r="BD28" s="256"/>
      <c r="BE28" s="256"/>
      <c r="BF28" s="256"/>
      <c r="BG28" s="256"/>
      <c r="BH28" s="256"/>
      <c r="BI28" s="256"/>
      <c r="BJ28" s="256"/>
      <c r="BK28" s="256"/>
    </row>
    <row r="29" ht="18.75" customHeight="1">
      <c r="A29" s="274" t="s">
        <v>63</v>
      </c>
      <c r="B29" s="258">
        <f t="shared" ref="B29:AF29" si="26">if(ISBLANK(AG29)=true,"",if($M$1=10%,AG29*0.9,if($M$1=20%,AG29*0.8,IF($M$1=30%,AG29*0.7,IF($M$1=40%,AG29*0.6,AG29)))))</f>
        <v>2.4</v>
      </c>
      <c r="C29" s="258" t="str">
        <f t="shared" si="26"/>
        <v/>
      </c>
      <c r="D29" s="258" t="str">
        <f t="shared" si="26"/>
        <v/>
      </c>
      <c r="E29" s="259">
        <f t="shared" si="26"/>
        <v>6</v>
      </c>
      <c r="F29" s="259" t="str">
        <f t="shared" si="26"/>
        <v/>
      </c>
      <c r="G29" s="259" t="str">
        <f t="shared" si="26"/>
        <v/>
      </c>
      <c r="H29" s="259" t="str">
        <f t="shared" si="26"/>
        <v/>
      </c>
      <c r="I29" s="259" t="str">
        <f t="shared" si="26"/>
        <v/>
      </c>
      <c r="J29" s="260">
        <f t="shared" si="26"/>
        <v>13.2</v>
      </c>
      <c r="K29" s="260">
        <f t="shared" si="26"/>
        <v>12.6</v>
      </c>
      <c r="L29" s="260">
        <f t="shared" si="26"/>
        <v>12</v>
      </c>
      <c r="M29" s="260">
        <f t="shared" si="26"/>
        <v>11.4</v>
      </c>
      <c r="N29" s="260">
        <f t="shared" si="26"/>
        <v>10.8</v>
      </c>
      <c r="O29" s="261">
        <f t="shared" si="26"/>
        <v>2.4</v>
      </c>
      <c r="P29" s="261" t="str">
        <f t="shared" si="26"/>
        <v/>
      </c>
      <c r="Q29" s="261" t="str">
        <f t="shared" si="26"/>
        <v/>
      </c>
      <c r="R29" s="261" t="str">
        <f t="shared" si="26"/>
        <v/>
      </c>
      <c r="S29" s="261" t="str">
        <f t="shared" si="26"/>
        <v/>
      </c>
      <c r="T29" s="237" t="str">
        <f t="shared" si="26"/>
        <v/>
      </c>
      <c r="U29" s="237" t="str">
        <f t="shared" si="26"/>
        <v/>
      </c>
      <c r="V29" s="237" t="str">
        <f t="shared" si="26"/>
        <v/>
      </c>
      <c r="W29" s="237" t="str">
        <f t="shared" si="26"/>
        <v/>
      </c>
      <c r="X29" s="237" t="str">
        <f t="shared" si="26"/>
        <v/>
      </c>
      <c r="Y29" s="237" t="str">
        <f t="shared" si="26"/>
        <v/>
      </c>
      <c r="Z29" s="237" t="str">
        <f t="shared" si="26"/>
        <v/>
      </c>
      <c r="AA29" s="237" t="str">
        <f t="shared" si="26"/>
        <v/>
      </c>
      <c r="AB29" s="237" t="str">
        <f t="shared" si="26"/>
        <v/>
      </c>
      <c r="AC29" s="237" t="str">
        <f t="shared" si="26"/>
        <v/>
      </c>
      <c r="AD29" s="237" t="str">
        <f t="shared" si="26"/>
        <v/>
      </c>
      <c r="AE29" s="237" t="str">
        <f t="shared" si="26"/>
        <v/>
      </c>
      <c r="AF29" s="237" t="str">
        <f t="shared" si="26"/>
        <v/>
      </c>
      <c r="AG29" s="262">
        <v>4.0</v>
      </c>
      <c r="AH29" s="276"/>
      <c r="AI29" s="276"/>
      <c r="AJ29" s="263">
        <v>10.0</v>
      </c>
      <c r="AK29" s="264"/>
      <c r="AL29" s="264"/>
      <c r="AM29" s="264"/>
      <c r="AN29" s="264"/>
      <c r="AO29" s="265">
        <v>22.0</v>
      </c>
      <c r="AP29" s="265">
        <v>21.0</v>
      </c>
      <c r="AQ29" s="265">
        <v>20.0</v>
      </c>
      <c r="AR29" s="265">
        <v>19.0</v>
      </c>
      <c r="AS29" s="265">
        <v>18.0</v>
      </c>
      <c r="AT29" s="266">
        <v>4.0</v>
      </c>
      <c r="AU29" s="267"/>
      <c r="AV29" s="267"/>
      <c r="AW29" s="267"/>
      <c r="AX29" s="267"/>
      <c r="AY29" s="243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</row>
    <row r="30" ht="18.75" customHeight="1">
      <c r="A30" s="245" t="s">
        <v>64</v>
      </c>
      <c r="B30" s="246">
        <f t="shared" ref="B30:AF30" si="27">if(ISBLANK(AG30)=true,"",if($M$1=10%,AG30*0.9,if($M$1=20%,AG30*0.8,IF($M$1=30%,AG30*0.7,IF($M$1=40%,AG30*0.6,AG30)))))</f>
        <v>84</v>
      </c>
      <c r="C30" s="246">
        <f t="shared" si="27"/>
        <v>66</v>
      </c>
      <c r="D30" s="246">
        <f t="shared" si="27"/>
        <v>48</v>
      </c>
      <c r="E30" s="247">
        <f t="shared" si="27"/>
        <v>4.8</v>
      </c>
      <c r="F30" s="247" t="str">
        <f t="shared" si="27"/>
        <v/>
      </c>
      <c r="G30" s="247" t="str">
        <f t="shared" si="27"/>
        <v/>
      </c>
      <c r="H30" s="247" t="str">
        <f t="shared" si="27"/>
        <v/>
      </c>
      <c r="I30" s="247" t="str">
        <f t="shared" si="27"/>
        <v/>
      </c>
      <c r="J30" s="248">
        <f t="shared" si="27"/>
        <v>9</v>
      </c>
      <c r="K30" s="248">
        <f t="shared" si="27"/>
        <v>8.4</v>
      </c>
      <c r="L30" s="248">
        <f t="shared" si="27"/>
        <v>7.8</v>
      </c>
      <c r="M30" s="248">
        <f t="shared" si="27"/>
        <v>7.2</v>
      </c>
      <c r="N30" s="248">
        <f t="shared" si="27"/>
        <v>6.6</v>
      </c>
      <c r="O30" s="249">
        <f t="shared" si="27"/>
        <v>4.8</v>
      </c>
      <c r="P30" s="249" t="str">
        <f t="shared" si="27"/>
        <v/>
      </c>
      <c r="Q30" s="249" t="str">
        <f t="shared" si="27"/>
        <v/>
      </c>
      <c r="R30" s="249" t="str">
        <f t="shared" si="27"/>
        <v/>
      </c>
      <c r="S30" s="249" t="str">
        <f t="shared" si="27"/>
        <v/>
      </c>
      <c r="T30" s="250" t="str">
        <f t="shared" si="27"/>
        <v/>
      </c>
      <c r="U30" s="250" t="str">
        <f t="shared" si="27"/>
        <v/>
      </c>
      <c r="V30" s="250" t="str">
        <f t="shared" si="27"/>
        <v/>
      </c>
      <c r="W30" s="250" t="str">
        <f t="shared" si="27"/>
        <v/>
      </c>
      <c r="X30" s="250" t="str">
        <f t="shared" si="27"/>
        <v/>
      </c>
      <c r="Y30" s="250" t="str">
        <f t="shared" si="27"/>
        <v/>
      </c>
      <c r="Z30" s="250" t="str">
        <f t="shared" si="27"/>
        <v/>
      </c>
      <c r="AA30" s="250" t="str">
        <f t="shared" si="27"/>
        <v/>
      </c>
      <c r="AB30" s="250" t="str">
        <f t="shared" si="27"/>
        <v/>
      </c>
      <c r="AC30" s="250" t="str">
        <f t="shared" si="27"/>
        <v/>
      </c>
      <c r="AD30" s="250" t="str">
        <f t="shared" si="27"/>
        <v/>
      </c>
      <c r="AE30" s="250" t="str">
        <f t="shared" si="27"/>
        <v/>
      </c>
      <c r="AF30" s="250" t="str">
        <f t="shared" si="27"/>
        <v/>
      </c>
      <c r="AG30" s="269">
        <v>140.0</v>
      </c>
      <c r="AH30" s="269">
        <v>110.0</v>
      </c>
      <c r="AI30" s="269">
        <v>80.0</v>
      </c>
      <c r="AJ30" s="270">
        <v>8.0</v>
      </c>
      <c r="AK30" s="271"/>
      <c r="AL30" s="271"/>
      <c r="AM30" s="271"/>
      <c r="AN30" s="271"/>
      <c r="AO30" s="272">
        <v>15.0</v>
      </c>
      <c r="AP30" s="272">
        <v>14.0</v>
      </c>
      <c r="AQ30" s="272">
        <v>13.0</v>
      </c>
      <c r="AR30" s="272">
        <v>12.0</v>
      </c>
      <c r="AS30" s="272">
        <v>11.0</v>
      </c>
      <c r="AT30" s="273">
        <v>8.0</v>
      </c>
      <c r="AU30" s="278"/>
      <c r="AV30" s="278"/>
      <c r="AW30" s="278"/>
      <c r="AX30" s="278"/>
      <c r="AY30" s="255"/>
      <c r="AZ30" s="256"/>
      <c r="BA30" s="256"/>
      <c r="BB30" s="256"/>
      <c r="BC30" s="256"/>
      <c r="BD30" s="256"/>
      <c r="BE30" s="256"/>
      <c r="BF30" s="256"/>
      <c r="BG30" s="256"/>
      <c r="BH30" s="256"/>
      <c r="BI30" s="256"/>
      <c r="BJ30" s="256"/>
      <c r="BK30" s="256"/>
    </row>
    <row r="31" ht="18.75" customHeight="1">
      <c r="A31" s="257" t="s">
        <v>65</v>
      </c>
      <c r="B31" s="258">
        <f t="shared" ref="B31:AF31" si="28">if(ISBLANK(AG31)=true,"",if($M$1=10%,AG31*0.9,if($M$1=20%,AG31*0.8,IF($M$1=30%,AG31*0.7,IF($M$1=40%,AG31*0.6,AG31)))))</f>
        <v>72</v>
      </c>
      <c r="C31" s="258" t="str">
        <f t="shared" si="28"/>
        <v/>
      </c>
      <c r="D31" s="258" t="str">
        <f t="shared" si="28"/>
        <v/>
      </c>
      <c r="E31" s="259">
        <f t="shared" si="28"/>
        <v>3.3</v>
      </c>
      <c r="F31" s="259">
        <f t="shared" si="28"/>
        <v>3.15</v>
      </c>
      <c r="G31" s="259">
        <f t="shared" si="28"/>
        <v>3</v>
      </c>
      <c r="H31" s="259">
        <f t="shared" si="28"/>
        <v>2.85</v>
      </c>
      <c r="I31" s="259">
        <f t="shared" si="28"/>
        <v>2.7</v>
      </c>
      <c r="J31" s="260">
        <f t="shared" si="28"/>
        <v>7.2</v>
      </c>
      <c r="K31" s="260" t="str">
        <f t="shared" si="28"/>
        <v/>
      </c>
      <c r="L31" s="260" t="str">
        <f t="shared" si="28"/>
        <v/>
      </c>
      <c r="M31" s="260" t="str">
        <f t="shared" si="28"/>
        <v/>
      </c>
      <c r="N31" s="260" t="str">
        <f t="shared" si="28"/>
        <v/>
      </c>
      <c r="O31" s="261">
        <f t="shared" si="28"/>
        <v>11.4</v>
      </c>
      <c r="P31" s="261">
        <f t="shared" si="28"/>
        <v>10.5</v>
      </c>
      <c r="Q31" s="261">
        <f t="shared" si="28"/>
        <v>9.6</v>
      </c>
      <c r="R31" s="261">
        <f t="shared" si="28"/>
        <v>8.7</v>
      </c>
      <c r="S31" s="261">
        <f t="shared" si="28"/>
        <v>7.8</v>
      </c>
      <c r="T31" s="237" t="str">
        <f t="shared" si="28"/>
        <v/>
      </c>
      <c r="U31" s="237" t="str">
        <f t="shared" si="28"/>
        <v/>
      </c>
      <c r="V31" s="237" t="str">
        <f t="shared" si="28"/>
        <v/>
      </c>
      <c r="W31" s="237" t="str">
        <f t="shared" si="28"/>
        <v/>
      </c>
      <c r="X31" s="237" t="str">
        <f t="shared" si="28"/>
        <v/>
      </c>
      <c r="Y31" s="237" t="str">
        <f t="shared" si="28"/>
        <v/>
      </c>
      <c r="Z31" s="237" t="str">
        <f t="shared" si="28"/>
        <v/>
      </c>
      <c r="AA31" s="237" t="str">
        <f t="shared" si="28"/>
        <v/>
      </c>
      <c r="AB31" s="237" t="str">
        <f t="shared" si="28"/>
        <v/>
      </c>
      <c r="AC31" s="237" t="str">
        <f t="shared" si="28"/>
        <v/>
      </c>
      <c r="AD31" s="237" t="str">
        <f t="shared" si="28"/>
        <v/>
      </c>
      <c r="AE31" s="237" t="str">
        <f t="shared" si="28"/>
        <v/>
      </c>
      <c r="AF31" s="237" t="str">
        <f t="shared" si="28"/>
        <v/>
      </c>
      <c r="AG31" s="262">
        <v>120.0</v>
      </c>
      <c r="AH31" s="276"/>
      <c r="AI31" s="276"/>
      <c r="AJ31" s="263">
        <v>5.5</v>
      </c>
      <c r="AK31" s="263">
        <v>5.25</v>
      </c>
      <c r="AL31" s="263">
        <v>5.0</v>
      </c>
      <c r="AM31" s="263">
        <v>4.75</v>
      </c>
      <c r="AN31" s="263">
        <v>4.5</v>
      </c>
      <c r="AO31" s="265">
        <v>12.0</v>
      </c>
      <c r="AP31" s="277"/>
      <c r="AQ31" s="277"/>
      <c r="AR31" s="277"/>
      <c r="AS31" s="277"/>
      <c r="AT31" s="266">
        <v>19.0</v>
      </c>
      <c r="AU31" s="266">
        <v>17.5</v>
      </c>
      <c r="AV31" s="266">
        <v>16.0</v>
      </c>
      <c r="AW31" s="266">
        <v>14.5</v>
      </c>
      <c r="AX31" s="266">
        <v>13.0</v>
      </c>
      <c r="AY31" s="243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</row>
    <row r="32" ht="18.75" customHeight="1">
      <c r="A32" s="245" t="s">
        <v>66</v>
      </c>
      <c r="B32" s="246">
        <f t="shared" ref="B32:AF32" si="29">if(ISBLANK(AG32)=true,"",if($M$1=10%,AG32*0.9,if($M$1=20%,AG32*0.8,IF($M$1=30%,AG32*0.7,IF($M$1=40%,AG32*0.6,AG32)))))</f>
        <v>84</v>
      </c>
      <c r="C32" s="246">
        <f t="shared" si="29"/>
        <v>66</v>
      </c>
      <c r="D32" s="246">
        <f t="shared" si="29"/>
        <v>48</v>
      </c>
      <c r="E32" s="247">
        <f t="shared" si="29"/>
        <v>9</v>
      </c>
      <c r="F32" s="247">
        <f t="shared" si="29"/>
        <v>8.4</v>
      </c>
      <c r="G32" s="247">
        <f t="shared" si="29"/>
        <v>7.8</v>
      </c>
      <c r="H32" s="247">
        <f t="shared" si="29"/>
        <v>7.2</v>
      </c>
      <c r="I32" s="247">
        <f t="shared" si="29"/>
        <v>6.6</v>
      </c>
      <c r="J32" s="248">
        <f t="shared" si="29"/>
        <v>2.4</v>
      </c>
      <c r="K32" s="248">
        <f t="shared" si="29"/>
        <v>2.25</v>
      </c>
      <c r="L32" s="248">
        <f t="shared" si="29"/>
        <v>2.1</v>
      </c>
      <c r="M32" s="248">
        <f t="shared" si="29"/>
        <v>1.95</v>
      </c>
      <c r="N32" s="248">
        <f t="shared" si="29"/>
        <v>1.8</v>
      </c>
      <c r="O32" s="249">
        <f t="shared" si="29"/>
        <v>6</v>
      </c>
      <c r="P32" s="249" t="str">
        <f t="shared" si="29"/>
        <v/>
      </c>
      <c r="Q32" s="249" t="str">
        <f t="shared" si="29"/>
        <v/>
      </c>
      <c r="R32" s="249" t="str">
        <f t="shared" si="29"/>
        <v/>
      </c>
      <c r="S32" s="249" t="str">
        <f t="shared" si="29"/>
        <v/>
      </c>
      <c r="T32" s="250">
        <f t="shared" si="29"/>
        <v>0.9</v>
      </c>
      <c r="U32" s="250" t="str">
        <f t="shared" si="29"/>
        <v/>
      </c>
      <c r="V32" s="250" t="str">
        <f t="shared" si="29"/>
        <v/>
      </c>
      <c r="W32" s="250" t="str">
        <f t="shared" si="29"/>
        <v/>
      </c>
      <c r="X32" s="250" t="str">
        <f t="shared" si="29"/>
        <v/>
      </c>
      <c r="Y32" s="250" t="str">
        <f t="shared" si="29"/>
        <v/>
      </c>
      <c r="Z32" s="250" t="str">
        <f t="shared" si="29"/>
        <v/>
      </c>
      <c r="AA32" s="250" t="str">
        <f t="shared" si="29"/>
        <v/>
      </c>
      <c r="AB32" s="250" t="str">
        <f t="shared" si="29"/>
        <v/>
      </c>
      <c r="AC32" s="250" t="str">
        <f t="shared" si="29"/>
        <v/>
      </c>
      <c r="AD32" s="250" t="str">
        <f t="shared" si="29"/>
        <v/>
      </c>
      <c r="AE32" s="250" t="str">
        <f t="shared" si="29"/>
        <v/>
      </c>
      <c r="AF32" s="250" t="str">
        <f t="shared" si="29"/>
        <v/>
      </c>
      <c r="AG32" s="269">
        <v>140.0</v>
      </c>
      <c r="AH32" s="269">
        <v>110.0</v>
      </c>
      <c r="AI32" s="269">
        <v>80.0</v>
      </c>
      <c r="AJ32" s="270">
        <v>15.0</v>
      </c>
      <c r="AK32" s="270">
        <v>14.0</v>
      </c>
      <c r="AL32" s="270">
        <v>13.0</v>
      </c>
      <c r="AM32" s="270">
        <v>12.0</v>
      </c>
      <c r="AN32" s="270">
        <v>11.0</v>
      </c>
      <c r="AO32" s="272">
        <v>4.0</v>
      </c>
      <c r="AP32" s="272">
        <v>3.75</v>
      </c>
      <c r="AQ32" s="272">
        <v>3.5</v>
      </c>
      <c r="AR32" s="272">
        <v>3.25</v>
      </c>
      <c r="AS32" s="272">
        <v>3.0</v>
      </c>
      <c r="AT32" s="273">
        <v>10.0</v>
      </c>
      <c r="AU32" s="278"/>
      <c r="AV32" s="278"/>
      <c r="AW32" s="278"/>
      <c r="AX32" s="278"/>
      <c r="AY32" s="255">
        <v>1.5</v>
      </c>
      <c r="AZ32" s="256"/>
      <c r="BA32" s="256"/>
      <c r="BB32" s="256"/>
      <c r="BC32" s="256"/>
      <c r="BD32" s="256"/>
      <c r="BE32" s="256"/>
      <c r="BF32" s="256"/>
      <c r="BG32" s="256"/>
      <c r="BH32" s="256"/>
      <c r="BI32" s="256"/>
      <c r="BJ32" s="256"/>
      <c r="BK32" s="256"/>
    </row>
    <row r="33" ht="18.75" customHeight="1">
      <c r="A33" s="257" t="s">
        <v>67</v>
      </c>
      <c r="B33" s="258">
        <f t="shared" ref="B33:AF33" si="30">if(ISBLANK(AG33)=true,"",if($M$1=10%,AG33*0.9,if($M$1=20%,AG33*0.8,IF($M$1=30%,AG33*0.7,IF($M$1=40%,AG33*0.6,AG33)))))</f>
        <v>66</v>
      </c>
      <c r="C33" s="258">
        <f t="shared" si="30"/>
        <v>54</v>
      </c>
      <c r="D33" s="258">
        <f t="shared" si="30"/>
        <v>42</v>
      </c>
      <c r="E33" s="259">
        <f t="shared" si="30"/>
        <v>9.6</v>
      </c>
      <c r="F33" s="259">
        <f t="shared" si="30"/>
        <v>8.4</v>
      </c>
      <c r="G33" s="259">
        <f t="shared" si="30"/>
        <v>7.2</v>
      </c>
      <c r="H33" s="259">
        <f t="shared" si="30"/>
        <v>6</v>
      </c>
      <c r="I33" s="259">
        <f t="shared" si="30"/>
        <v>4.8</v>
      </c>
      <c r="J33" s="260">
        <f t="shared" si="30"/>
        <v>14.4</v>
      </c>
      <c r="K33" s="260">
        <f t="shared" si="30"/>
        <v>13.2</v>
      </c>
      <c r="L33" s="260">
        <f t="shared" si="30"/>
        <v>12</v>
      </c>
      <c r="M33" s="260">
        <f t="shared" si="30"/>
        <v>10.8</v>
      </c>
      <c r="N33" s="260">
        <f t="shared" si="30"/>
        <v>9.6</v>
      </c>
      <c r="O33" s="261">
        <f t="shared" si="30"/>
        <v>7.8</v>
      </c>
      <c r="P33" s="261">
        <f t="shared" si="30"/>
        <v>6.6</v>
      </c>
      <c r="Q33" s="261">
        <f t="shared" si="30"/>
        <v>5.4</v>
      </c>
      <c r="R33" s="261">
        <f t="shared" si="30"/>
        <v>4.2</v>
      </c>
      <c r="S33" s="261">
        <f t="shared" si="30"/>
        <v>3</v>
      </c>
      <c r="T33" s="237">
        <f t="shared" si="30"/>
        <v>9</v>
      </c>
      <c r="U33" s="237" t="str">
        <f t="shared" si="30"/>
        <v/>
      </c>
      <c r="V33" s="237" t="str">
        <f t="shared" si="30"/>
        <v/>
      </c>
      <c r="W33" s="237" t="str">
        <f t="shared" si="30"/>
        <v/>
      </c>
      <c r="X33" s="237" t="str">
        <f t="shared" si="30"/>
        <v/>
      </c>
      <c r="Y33" s="237" t="str">
        <f t="shared" si="30"/>
        <v/>
      </c>
      <c r="Z33" s="237" t="str">
        <f t="shared" si="30"/>
        <v/>
      </c>
      <c r="AA33" s="237" t="str">
        <f t="shared" si="30"/>
        <v/>
      </c>
      <c r="AB33" s="237" t="str">
        <f t="shared" si="30"/>
        <v/>
      </c>
      <c r="AC33" s="237" t="str">
        <f t="shared" si="30"/>
        <v/>
      </c>
      <c r="AD33" s="237" t="str">
        <f t="shared" si="30"/>
        <v/>
      </c>
      <c r="AE33" s="237" t="str">
        <f t="shared" si="30"/>
        <v/>
      </c>
      <c r="AF33" s="237" t="str">
        <f t="shared" si="30"/>
        <v/>
      </c>
      <c r="AG33" s="262">
        <v>110.0</v>
      </c>
      <c r="AH33" s="262">
        <v>90.0</v>
      </c>
      <c r="AI33" s="262">
        <v>70.0</v>
      </c>
      <c r="AJ33" s="263">
        <v>16.0</v>
      </c>
      <c r="AK33" s="263">
        <v>14.0</v>
      </c>
      <c r="AL33" s="263">
        <v>12.0</v>
      </c>
      <c r="AM33" s="263">
        <v>10.0</v>
      </c>
      <c r="AN33" s="263">
        <v>8.0</v>
      </c>
      <c r="AO33" s="265">
        <v>24.0</v>
      </c>
      <c r="AP33" s="265">
        <v>22.0</v>
      </c>
      <c r="AQ33" s="265">
        <v>20.0</v>
      </c>
      <c r="AR33" s="265">
        <v>18.0</v>
      </c>
      <c r="AS33" s="265">
        <v>16.0</v>
      </c>
      <c r="AT33" s="266">
        <v>13.0</v>
      </c>
      <c r="AU33" s="266">
        <v>11.0</v>
      </c>
      <c r="AV33" s="266">
        <v>9.0</v>
      </c>
      <c r="AW33" s="266">
        <v>7.0</v>
      </c>
      <c r="AX33" s="266">
        <v>5.0</v>
      </c>
      <c r="AY33" s="243">
        <v>15.0</v>
      </c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</row>
    <row r="34" ht="18.75" customHeight="1">
      <c r="A34" s="279" t="s">
        <v>68</v>
      </c>
      <c r="B34" s="246">
        <f t="shared" ref="B34:AF34" si="31">if(ISBLANK(AG34)=true,"",if($M$1=10%,AG34*0.9,if($M$1=20%,AG34*0.8,IF($M$1=30%,AG34*0.7,IF($M$1=40%,AG34*0.6,AG34)))))</f>
        <v>60</v>
      </c>
      <c r="C34" s="246">
        <f t="shared" si="31"/>
        <v>51</v>
      </c>
      <c r="D34" s="246">
        <f t="shared" si="31"/>
        <v>42</v>
      </c>
      <c r="E34" s="247">
        <f t="shared" si="31"/>
        <v>4.8</v>
      </c>
      <c r="F34" s="247">
        <f t="shared" si="31"/>
        <v>4.5</v>
      </c>
      <c r="G34" s="247">
        <f t="shared" si="31"/>
        <v>4.2</v>
      </c>
      <c r="H34" s="247">
        <f t="shared" si="31"/>
        <v>3.9</v>
      </c>
      <c r="I34" s="247">
        <f t="shared" si="31"/>
        <v>3.6</v>
      </c>
      <c r="J34" s="248">
        <f t="shared" si="31"/>
        <v>4.2</v>
      </c>
      <c r="K34" s="248">
        <f t="shared" si="31"/>
        <v>3.9</v>
      </c>
      <c r="L34" s="248">
        <f t="shared" si="31"/>
        <v>3.6</v>
      </c>
      <c r="M34" s="248">
        <f t="shared" si="31"/>
        <v>3.3</v>
      </c>
      <c r="N34" s="248">
        <f t="shared" si="31"/>
        <v>3</v>
      </c>
      <c r="O34" s="249">
        <f t="shared" si="31"/>
        <v>9.6</v>
      </c>
      <c r="P34" s="249">
        <f t="shared" si="31"/>
        <v>8.7</v>
      </c>
      <c r="Q34" s="249">
        <f t="shared" si="31"/>
        <v>7.8</v>
      </c>
      <c r="R34" s="249">
        <f t="shared" si="31"/>
        <v>6.9</v>
      </c>
      <c r="S34" s="249">
        <f t="shared" si="31"/>
        <v>6</v>
      </c>
      <c r="T34" s="250" t="str">
        <f t="shared" si="31"/>
        <v/>
      </c>
      <c r="U34" s="250" t="str">
        <f t="shared" si="31"/>
        <v/>
      </c>
      <c r="V34" s="250" t="str">
        <f t="shared" si="31"/>
        <v/>
      </c>
      <c r="W34" s="250" t="str">
        <f t="shared" si="31"/>
        <v/>
      </c>
      <c r="X34" s="250" t="str">
        <f t="shared" si="31"/>
        <v/>
      </c>
      <c r="Y34" s="250" t="str">
        <f t="shared" si="31"/>
        <v/>
      </c>
      <c r="Z34" s="250" t="str">
        <f t="shared" si="31"/>
        <v/>
      </c>
      <c r="AA34" s="250" t="str">
        <f t="shared" si="31"/>
        <v/>
      </c>
      <c r="AB34" s="250" t="str">
        <f t="shared" si="31"/>
        <v/>
      </c>
      <c r="AC34" s="250" t="str">
        <f t="shared" si="31"/>
        <v/>
      </c>
      <c r="AD34" s="250" t="str">
        <f t="shared" si="31"/>
        <v/>
      </c>
      <c r="AE34" s="250" t="str">
        <f t="shared" si="31"/>
        <v/>
      </c>
      <c r="AF34" s="250" t="str">
        <f t="shared" si="31"/>
        <v/>
      </c>
      <c r="AG34" s="269">
        <v>100.0</v>
      </c>
      <c r="AH34" s="269">
        <v>85.0</v>
      </c>
      <c r="AI34" s="269">
        <v>70.0</v>
      </c>
      <c r="AJ34" s="270">
        <v>8.0</v>
      </c>
      <c r="AK34" s="270">
        <v>7.5</v>
      </c>
      <c r="AL34" s="270">
        <v>7.0</v>
      </c>
      <c r="AM34" s="270">
        <v>6.5</v>
      </c>
      <c r="AN34" s="270">
        <v>6.0</v>
      </c>
      <c r="AO34" s="272">
        <v>7.0</v>
      </c>
      <c r="AP34" s="272">
        <v>6.5</v>
      </c>
      <c r="AQ34" s="272">
        <v>6.0</v>
      </c>
      <c r="AR34" s="272">
        <v>5.5</v>
      </c>
      <c r="AS34" s="272">
        <v>5.0</v>
      </c>
      <c r="AT34" s="273">
        <v>16.0</v>
      </c>
      <c r="AU34" s="273">
        <v>14.5</v>
      </c>
      <c r="AV34" s="273">
        <v>13.0</v>
      </c>
      <c r="AW34" s="273">
        <v>11.5</v>
      </c>
      <c r="AX34" s="273">
        <v>10.0</v>
      </c>
      <c r="AY34" s="255"/>
      <c r="AZ34" s="256"/>
      <c r="BA34" s="256"/>
      <c r="BB34" s="256"/>
      <c r="BC34" s="256"/>
      <c r="BD34" s="256"/>
      <c r="BE34" s="256"/>
      <c r="BF34" s="256"/>
      <c r="BG34" s="256"/>
      <c r="BH34" s="256"/>
      <c r="BI34" s="256"/>
      <c r="BJ34" s="256"/>
      <c r="BK34" s="256"/>
    </row>
    <row r="35" ht="18.75" customHeight="1">
      <c r="A35" s="257" t="s">
        <v>69</v>
      </c>
      <c r="B35" s="258">
        <f t="shared" ref="B35:AF35" si="32">if(ISBLANK(AG35)=true,"",if($M$1=10%,AG35*0.9,if($M$1=20%,AG35*0.8,IF($M$1=30%,AG35*0.7,IF($M$1=40%,AG35*0.6,AG35)))))</f>
        <v>120</v>
      </c>
      <c r="C35" s="258">
        <f t="shared" si="32"/>
        <v>108</v>
      </c>
      <c r="D35" s="258">
        <f t="shared" si="32"/>
        <v>96</v>
      </c>
      <c r="E35" s="259">
        <f t="shared" si="32"/>
        <v>6</v>
      </c>
      <c r="F35" s="259">
        <f t="shared" si="32"/>
        <v>5.7</v>
      </c>
      <c r="G35" s="259">
        <f t="shared" si="32"/>
        <v>5.4</v>
      </c>
      <c r="H35" s="259">
        <f t="shared" si="32"/>
        <v>5.1</v>
      </c>
      <c r="I35" s="259">
        <f t="shared" si="32"/>
        <v>4.8</v>
      </c>
      <c r="J35" s="260">
        <f t="shared" si="32"/>
        <v>9.6</v>
      </c>
      <c r="K35" s="260">
        <f t="shared" si="32"/>
        <v>9</v>
      </c>
      <c r="L35" s="260">
        <f t="shared" si="32"/>
        <v>8.4</v>
      </c>
      <c r="M35" s="260">
        <f t="shared" si="32"/>
        <v>7.8</v>
      </c>
      <c r="N35" s="260">
        <f t="shared" si="32"/>
        <v>7.2</v>
      </c>
      <c r="O35" s="261">
        <f t="shared" si="32"/>
        <v>7.2</v>
      </c>
      <c r="P35" s="261">
        <f t="shared" si="32"/>
        <v>6.6</v>
      </c>
      <c r="Q35" s="261">
        <f t="shared" si="32"/>
        <v>6</v>
      </c>
      <c r="R35" s="261">
        <f t="shared" si="32"/>
        <v>5.4</v>
      </c>
      <c r="S35" s="261">
        <f t="shared" si="32"/>
        <v>4.8</v>
      </c>
      <c r="T35" s="237">
        <f t="shared" si="32"/>
        <v>4.8</v>
      </c>
      <c r="U35" s="237" t="str">
        <f t="shared" si="32"/>
        <v/>
      </c>
      <c r="V35" s="237" t="str">
        <f t="shared" si="32"/>
        <v/>
      </c>
      <c r="W35" s="237" t="str">
        <f t="shared" si="32"/>
        <v/>
      </c>
      <c r="X35" s="237" t="str">
        <f t="shared" si="32"/>
        <v/>
      </c>
      <c r="Y35" s="237" t="str">
        <f t="shared" si="32"/>
        <v/>
      </c>
      <c r="Z35" s="237" t="str">
        <f t="shared" si="32"/>
        <v/>
      </c>
      <c r="AA35" s="237" t="str">
        <f t="shared" si="32"/>
        <v/>
      </c>
      <c r="AB35" s="237" t="str">
        <f t="shared" si="32"/>
        <v/>
      </c>
      <c r="AC35" s="237" t="str">
        <f t="shared" si="32"/>
        <v/>
      </c>
      <c r="AD35" s="237" t="str">
        <f t="shared" si="32"/>
        <v/>
      </c>
      <c r="AE35" s="237" t="str">
        <f t="shared" si="32"/>
        <v/>
      </c>
      <c r="AF35" s="237" t="str">
        <f t="shared" si="32"/>
        <v/>
      </c>
      <c r="AG35" s="262">
        <v>200.0</v>
      </c>
      <c r="AH35" s="262">
        <v>180.0</v>
      </c>
      <c r="AI35" s="262">
        <v>160.0</v>
      </c>
      <c r="AJ35" s="263">
        <v>10.0</v>
      </c>
      <c r="AK35" s="263">
        <v>9.5</v>
      </c>
      <c r="AL35" s="263">
        <v>9.0</v>
      </c>
      <c r="AM35" s="263">
        <v>8.5</v>
      </c>
      <c r="AN35" s="263">
        <v>8.0</v>
      </c>
      <c r="AO35" s="265">
        <v>16.0</v>
      </c>
      <c r="AP35" s="265">
        <v>15.0</v>
      </c>
      <c r="AQ35" s="265">
        <v>14.0</v>
      </c>
      <c r="AR35" s="265">
        <v>13.0</v>
      </c>
      <c r="AS35" s="265">
        <v>12.0</v>
      </c>
      <c r="AT35" s="266">
        <v>12.0</v>
      </c>
      <c r="AU35" s="266">
        <v>11.0</v>
      </c>
      <c r="AV35" s="266">
        <v>10.0</v>
      </c>
      <c r="AW35" s="266">
        <v>9.0</v>
      </c>
      <c r="AX35" s="266">
        <v>8.0</v>
      </c>
      <c r="AY35" s="243">
        <v>8.0</v>
      </c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</row>
    <row r="36" ht="18.75" customHeight="1">
      <c r="A36" s="245" t="s">
        <v>70</v>
      </c>
      <c r="B36" s="246">
        <f t="shared" ref="B36:AF36" si="33">if(ISBLANK(AG36)=true,"",if($M$1=10%,AG36*0.9,if($M$1=20%,AG36*0.8,IF($M$1=30%,AG36*0.7,IF($M$1=40%,AG36*0.6,AG36)))))</f>
        <v>108</v>
      </c>
      <c r="C36" s="246">
        <f t="shared" si="33"/>
        <v>96</v>
      </c>
      <c r="D36" s="246">
        <f t="shared" si="33"/>
        <v>84</v>
      </c>
      <c r="E36" s="247">
        <f t="shared" si="33"/>
        <v>3</v>
      </c>
      <c r="F36" s="247" t="str">
        <f t="shared" si="33"/>
        <v/>
      </c>
      <c r="G36" s="247" t="str">
        <f t="shared" si="33"/>
        <v/>
      </c>
      <c r="H36" s="247" t="str">
        <f t="shared" si="33"/>
        <v/>
      </c>
      <c r="I36" s="247" t="str">
        <f t="shared" si="33"/>
        <v/>
      </c>
      <c r="J36" s="248">
        <f t="shared" si="33"/>
        <v>13.2</v>
      </c>
      <c r="K36" s="248">
        <f t="shared" si="33"/>
        <v>12</v>
      </c>
      <c r="L36" s="248">
        <f t="shared" si="33"/>
        <v>10.8</v>
      </c>
      <c r="M36" s="248">
        <f t="shared" si="33"/>
        <v>9.6</v>
      </c>
      <c r="N36" s="248">
        <f t="shared" si="33"/>
        <v>8.4</v>
      </c>
      <c r="O36" s="249">
        <f t="shared" si="33"/>
        <v>10.8</v>
      </c>
      <c r="P36" s="249">
        <f t="shared" si="33"/>
        <v>9.6</v>
      </c>
      <c r="Q36" s="249">
        <f t="shared" si="33"/>
        <v>8.4</v>
      </c>
      <c r="R36" s="249">
        <f t="shared" si="33"/>
        <v>7.2</v>
      </c>
      <c r="S36" s="249">
        <f t="shared" si="33"/>
        <v>6</v>
      </c>
      <c r="T36" s="250">
        <f t="shared" si="33"/>
        <v>9</v>
      </c>
      <c r="U36" s="250" t="str">
        <f t="shared" si="33"/>
        <v/>
      </c>
      <c r="V36" s="250" t="str">
        <f t="shared" si="33"/>
        <v/>
      </c>
      <c r="W36" s="250" t="str">
        <f t="shared" si="33"/>
        <v/>
      </c>
      <c r="X36" s="250" t="str">
        <f t="shared" si="33"/>
        <v/>
      </c>
      <c r="Y36" s="250" t="str">
        <f t="shared" si="33"/>
        <v/>
      </c>
      <c r="Z36" s="250" t="str">
        <f t="shared" si="33"/>
        <v/>
      </c>
      <c r="AA36" s="250" t="str">
        <f t="shared" si="33"/>
        <v/>
      </c>
      <c r="AB36" s="250" t="str">
        <f t="shared" si="33"/>
        <v/>
      </c>
      <c r="AC36" s="250" t="str">
        <f t="shared" si="33"/>
        <v/>
      </c>
      <c r="AD36" s="250" t="str">
        <f t="shared" si="33"/>
        <v/>
      </c>
      <c r="AE36" s="250" t="str">
        <f t="shared" si="33"/>
        <v/>
      </c>
      <c r="AF36" s="250" t="str">
        <f t="shared" si="33"/>
        <v/>
      </c>
      <c r="AG36" s="269">
        <v>180.0</v>
      </c>
      <c r="AH36" s="269">
        <v>160.0</v>
      </c>
      <c r="AI36" s="269">
        <v>140.0</v>
      </c>
      <c r="AJ36" s="270">
        <v>5.0</v>
      </c>
      <c r="AK36" s="271"/>
      <c r="AL36" s="271"/>
      <c r="AM36" s="271"/>
      <c r="AN36" s="271"/>
      <c r="AO36" s="272">
        <v>22.0</v>
      </c>
      <c r="AP36" s="272">
        <v>20.0</v>
      </c>
      <c r="AQ36" s="272">
        <v>18.0</v>
      </c>
      <c r="AR36" s="272">
        <v>16.0</v>
      </c>
      <c r="AS36" s="272">
        <v>14.0</v>
      </c>
      <c r="AT36" s="273">
        <v>18.0</v>
      </c>
      <c r="AU36" s="273">
        <v>16.0</v>
      </c>
      <c r="AV36" s="273">
        <v>14.0</v>
      </c>
      <c r="AW36" s="273">
        <v>12.0</v>
      </c>
      <c r="AX36" s="273">
        <v>10.0</v>
      </c>
      <c r="AY36" s="255">
        <v>15.0</v>
      </c>
      <c r="AZ36" s="256"/>
      <c r="BA36" s="256"/>
      <c r="BB36" s="256"/>
      <c r="BC36" s="256"/>
      <c r="BD36" s="256"/>
      <c r="BE36" s="256"/>
      <c r="BF36" s="256"/>
      <c r="BG36" s="256"/>
      <c r="BH36" s="256"/>
      <c r="BI36" s="256"/>
      <c r="BJ36" s="256"/>
      <c r="BK36" s="256"/>
    </row>
    <row r="37" ht="18.75" customHeight="1">
      <c r="A37" s="257" t="s">
        <v>71</v>
      </c>
      <c r="B37" s="258">
        <f t="shared" ref="B37:AF37" si="34">if(ISBLANK(AG37)=true,"",if($M$1=10%,AG37*0.9,if($M$1=20%,AG37*0.8,IF($M$1=30%,AG37*0.7,IF($M$1=40%,AG37*0.6,AG37)))))</f>
        <v>72</v>
      </c>
      <c r="C37" s="258">
        <f t="shared" si="34"/>
        <v>60</v>
      </c>
      <c r="D37" s="258">
        <f t="shared" si="34"/>
        <v>48</v>
      </c>
      <c r="E37" s="259">
        <f t="shared" si="34"/>
        <v>4.8</v>
      </c>
      <c r="F37" s="259" t="str">
        <f t="shared" si="34"/>
        <v/>
      </c>
      <c r="G37" s="259" t="str">
        <f t="shared" si="34"/>
        <v/>
      </c>
      <c r="H37" s="259" t="str">
        <f t="shared" si="34"/>
        <v/>
      </c>
      <c r="I37" s="259" t="str">
        <f t="shared" si="34"/>
        <v/>
      </c>
      <c r="J37" s="260">
        <f t="shared" si="34"/>
        <v>13.8</v>
      </c>
      <c r="K37" s="260">
        <f t="shared" si="34"/>
        <v>12.6</v>
      </c>
      <c r="L37" s="260">
        <f t="shared" si="34"/>
        <v>11.4</v>
      </c>
      <c r="M37" s="260">
        <f t="shared" si="34"/>
        <v>10.2</v>
      </c>
      <c r="N37" s="260">
        <f t="shared" si="34"/>
        <v>9</v>
      </c>
      <c r="O37" s="261">
        <f t="shared" si="34"/>
        <v>5.4</v>
      </c>
      <c r="P37" s="261" t="str">
        <f t="shared" si="34"/>
        <v/>
      </c>
      <c r="Q37" s="261" t="str">
        <f t="shared" si="34"/>
        <v/>
      </c>
      <c r="R37" s="261" t="str">
        <f t="shared" si="34"/>
        <v/>
      </c>
      <c r="S37" s="261" t="str">
        <f t="shared" si="34"/>
        <v/>
      </c>
      <c r="T37" s="237">
        <f t="shared" si="34"/>
        <v>5.4</v>
      </c>
      <c r="U37" s="237" t="str">
        <f t="shared" si="34"/>
        <v/>
      </c>
      <c r="V37" s="237" t="str">
        <f t="shared" si="34"/>
        <v/>
      </c>
      <c r="W37" s="237" t="str">
        <f t="shared" si="34"/>
        <v/>
      </c>
      <c r="X37" s="237" t="str">
        <f t="shared" si="34"/>
        <v/>
      </c>
      <c r="Y37" s="237">
        <f t="shared" si="34"/>
        <v>2.4</v>
      </c>
      <c r="Z37" s="237" t="str">
        <f t="shared" si="34"/>
        <v/>
      </c>
      <c r="AA37" s="237" t="str">
        <f t="shared" si="34"/>
        <v/>
      </c>
      <c r="AB37" s="237" t="str">
        <f t="shared" si="34"/>
        <v/>
      </c>
      <c r="AC37" s="237" t="str">
        <f t="shared" si="34"/>
        <v/>
      </c>
      <c r="AD37" s="237" t="str">
        <f t="shared" si="34"/>
        <v/>
      </c>
      <c r="AE37" s="237" t="str">
        <f t="shared" si="34"/>
        <v/>
      </c>
      <c r="AF37" s="237" t="str">
        <f t="shared" si="34"/>
        <v/>
      </c>
      <c r="AG37" s="262">
        <v>120.0</v>
      </c>
      <c r="AH37" s="262">
        <v>100.0</v>
      </c>
      <c r="AI37" s="262">
        <v>80.0</v>
      </c>
      <c r="AJ37" s="263">
        <v>8.0</v>
      </c>
      <c r="AK37" s="264"/>
      <c r="AL37" s="264"/>
      <c r="AM37" s="264"/>
      <c r="AN37" s="264"/>
      <c r="AO37" s="265">
        <v>23.0</v>
      </c>
      <c r="AP37" s="265">
        <v>21.0</v>
      </c>
      <c r="AQ37" s="265">
        <v>19.0</v>
      </c>
      <c r="AR37" s="265">
        <v>17.0</v>
      </c>
      <c r="AS37" s="265">
        <v>15.0</v>
      </c>
      <c r="AT37" s="266">
        <v>9.0</v>
      </c>
      <c r="AU37" s="267"/>
      <c r="AV37" s="267"/>
      <c r="AW37" s="267"/>
      <c r="AX37" s="267"/>
      <c r="AY37" s="243">
        <v>9.0</v>
      </c>
      <c r="AZ37" s="268"/>
      <c r="BA37" s="268"/>
      <c r="BB37" s="268"/>
      <c r="BC37" s="268"/>
      <c r="BD37" s="243">
        <v>4.0</v>
      </c>
      <c r="BE37" s="268"/>
      <c r="BF37" s="268"/>
      <c r="BG37" s="268"/>
      <c r="BH37" s="268"/>
      <c r="BI37" s="268"/>
      <c r="BJ37" s="268"/>
      <c r="BK37" s="268"/>
    </row>
    <row r="38" ht="18.75" customHeight="1">
      <c r="A38" s="279" t="s">
        <v>72</v>
      </c>
      <c r="B38" s="246">
        <f t="shared" ref="B38:AF38" si="35">if(ISBLANK(AG38)=true,"",if($M$1=10%,AG38*0.9,if($M$1=20%,AG38*0.8,IF($M$1=30%,AG38*0.7,IF($M$1=40%,AG38*0.6,AG38)))))</f>
        <v>54</v>
      </c>
      <c r="C38" s="246">
        <f t="shared" si="35"/>
        <v>36</v>
      </c>
      <c r="D38" s="246">
        <f t="shared" si="35"/>
        <v>18</v>
      </c>
      <c r="E38" s="247">
        <f t="shared" si="35"/>
        <v>12</v>
      </c>
      <c r="F38" s="247">
        <f t="shared" si="35"/>
        <v>10.5</v>
      </c>
      <c r="G38" s="247">
        <f t="shared" si="35"/>
        <v>9</v>
      </c>
      <c r="H38" s="247">
        <f t="shared" si="35"/>
        <v>7.5</v>
      </c>
      <c r="I38" s="247">
        <f t="shared" si="35"/>
        <v>6</v>
      </c>
      <c r="J38" s="248">
        <f t="shared" si="35"/>
        <v>4.2</v>
      </c>
      <c r="K38" s="248" t="str">
        <f t="shared" si="35"/>
        <v/>
      </c>
      <c r="L38" s="248" t="str">
        <f t="shared" si="35"/>
        <v/>
      </c>
      <c r="M38" s="248" t="str">
        <f t="shared" si="35"/>
        <v/>
      </c>
      <c r="N38" s="248" t="str">
        <f t="shared" si="35"/>
        <v/>
      </c>
      <c r="O38" s="249">
        <f t="shared" si="35"/>
        <v>13.2</v>
      </c>
      <c r="P38" s="249">
        <f t="shared" si="35"/>
        <v>11.7</v>
      </c>
      <c r="Q38" s="249">
        <f t="shared" si="35"/>
        <v>10.2</v>
      </c>
      <c r="R38" s="249">
        <f t="shared" si="35"/>
        <v>8.7</v>
      </c>
      <c r="S38" s="249">
        <f t="shared" si="35"/>
        <v>7.2</v>
      </c>
      <c r="T38" s="250">
        <f t="shared" si="35"/>
        <v>9</v>
      </c>
      <c r="U38" s="250" t="str">
        <f t="shared" si="35"/>
        <v/>
      </c>
      <c r="V38" s="250" t="str">
        <f t="shared" si="35"/>
        <v/>
      </c>
      <c r="W38" s="250" t="str">
        <f t="shared" si="35"/>
        <v/>
      </c>
      <c r="X38" s="250" t="str">
        <f t="shared" si="35"/>
        <v/>
      </c>
      <c r="Y38" s="250" t="str">
        <f t="shared" si="35"/>
        <v/>
      </c>
      <c r="Z38" s="250" t="str">
        <f t="shared" si="35"/>
        <v/>
      </c>
      <c r="AA38" s="250" t="str">
        <f t="shared" si="35"/>
        <v/>
      </c>
      <c r="AB38" s="250" t="str">
        <f t="shared" si="35"/>
        <v/>
      </c>
      <c r="AC38" s="250" t="str">
        <f t="shared" si="35"/>
        <v/>
      </c>
      <c r="AD38" s="250" t="str">
        <f t="shared" si="35"/>
        <v/>
      </c>
      <c r="AE38" s="250" t="str">
        <f t="shared" si="35"/>
        <v/>
      </c>
      <c r="AF38" s="250" t="str">
        <f t="shared" si="35"/>
        <v/>
      </c>
      <c r="AG38" s="269">
        <v>90.0</v>
      </c>
      <c r="AH38" s="269">
        <v>60.0</v>
      </c>
      <c r="AI38" s="269">
        <v>30.0</v>
      </c>
      <c r="AJ38" s="270">
        <v>20.0</v>
      </c>
      <c r="AK38" s="270">
        <v>17.5</v>
      </c>
      <c r="AL38" s="270">
        <v>15.0</v>
      </c>
      <c r="AM38" s="270">
        <v>12.5</v>
      </c>
      <c r="AN38" s="270">
        <v>10.0</v>
      </c>
      <c r="AO38" s="272">
        <v>7.0</v>
      </c>
      <c r="AP38" s="275"/>
      <c r="AQ38" s="275"/>
      <c r="AR38" s="275"/>
      <c r="AS38" s="275"/>
      <c r="AT38" s="273">
        <v>22.0</v>
      </c>
      <c r="AU38" s="273">
        <v>19.5</v>
      </c>
      <c r="AV38" s="273">
        <v>17.0</v>
      </c>
      <c r="AW38" s="273">
        <v>14.5</v>
      </c>
      <c r="AX38" s="273">
        <v>12.0</v>
      </c>
      <c r="AY38" s="255">
        <v>15.0</v>
      </c>
      <c r="AZ38" s="256"/>
      <c r="BA38" s="256"/>
      <c r="BB38" s="256"/>
      <c r="BC38" s="256"/>
      <c r="BD38" s="256"/>
      <c r="BE38" s="256"/>
      <c r="BF38" s="256"/>
      <c r="BG38" s="256"/>
      <c r="BH38" s="256"/>
      <c r="BI38" s="256"/>
      <c r="BJ38" s="256"/>
      <c r="BK38" s="256"/>
    </row>
    <row r="39" ht="18.75" customHeight="1">
      <c r="A39" s="274" t="s">
        <v>73</v>
      </c>
      <c r="B39" s="258" t="str">
        <f t="shared" ref="B39:AF39" si="36">if(ISBLANK(AG39)=true,"",if($M$1=10%,AG39*0.9,if($M$1=20%,AG39*0.8,IF($M$1=30%,AG39*0.7,IF($M$1=40%,AG39*0.6,AG39)))))</f>
        <v/>
      </c>
      <c r="C39" s="258" t="str">
        <f t="shared" si="36"/>
        <v/>
      </c>
      <c r="D39" s="258" t="str">
        <f t="shared" si="36"/>
        <v/>
      </c>
      <c r="E39" s="259">
        <f t="shared" si="36"/>
        <v>12</v>
      </c>
      <c r="F39" s="259">
        <f t="shared" si="36"/>
        <v>10.5</v>
      </c>
      <c r="G39" s="259">
        <f t="shared" si="36"/>
        <v>9</v>
      </c>
      <c r="H39" s="259">
        <f t="shared" si="36"/>
        <v>7.5</v>
      </c>
      <c r="I39" s="259">
        <f t="shared" si="36"/>
        <v>6</v>
      </c>
      <c r="J39" s="260" t="str">
        <f t="shared" si="36"/>
        <v/>
      </c>
      <c r="K39" s="260" t="str">
        <f t="shared" si="36"/>
        <v/>
      </c>
      <c r="L39" s="260" t="str">
        <f t="shared" si="36"/>
        <v/>
      </c>
      <c r="M39" s="260" t="str">
        <f t="shared" si="36"/>
        <v/>
      </c>
      <c r="N39" s="260" t="str">
        <f t="shared" si="36"/>
        <v/>
      </c>
      <c r="O39" s="261">
        <f t="shared" si="36"/>
        <v>13.2</v>
      </c>
      <c r="P39" s="261">
        <f t="shared" si="36"/>
        <v>11.7</v>
      </c>
      <c r="Q39" s="261">
        <f t="shared" si="36"/>
        <v>10.2</v>
      </c>
      <c r="R39" s="261">
        <f t="shared" si="36"/>
        <v>8.7</v>
      </c>
      <c r="S39" s="261">
        <f t="shared" si="36"/>
        <v>7.2</v>
      </c>
      <c r="T39" s="237">
        <f t="shared" si="36"/>
        <v>9</v>
      </c>
      <c r="U39" s="237" t="str">
        <f t="shared" si="36"/>
        <v/>
      </c>
      <c r="V39" s="237" t="str">
        <f t="shared" si="36"/>
        <v/>
      </c>
      <c r="W39" s="237" t="str">
        <f t="shared" si="36"/>
        <v/>
      </c>
      <c r="X39" s="237" t="str">
        <f t="shared" si="36"/>
        <v/>
      </c>
      <c r="Y39" s="237" t="str">
        <f t="shared" si="36"/>
        <v/>
      </c>
      <c r="Z39" s="237" t="str">
        <f t="shared" si="36"/>
        <v/>
      </c>
      <c r="AA39" s="237" t="str">
        <f t="shared" si="36"/>
        <v/>
      </c>
      <c r="AB39" s="237" t="str">
        <f t="shared" si="36"/>
        <v/>
      </c>
      <c r="AC39" s="237" t="str">
        <f t="shared" si="36"/>
        <v/>
      </c>
      <c r="AD39" s="237" t="str">
        <f t="shared" si="36"/>
        <v/>
      </c>
      <c r="AE39" s="237" t="str">
        <f t="shared" si="36"/>
        <v/>
      </c>
      <c r="AF39" s="237" t="str">
        <f t="shared" si="36"/>
        <v/>
      </c>
      <c r="AG39" s="262"/>
      <c r="AH39" s="262"/>
      <c r="AI39" s="262"/>
      <c r="AJ39" s="263">
        <v>20.0</v>
      </c>
      <c r="AK39" s="263">
        <v>17.5</v>
      </c>
      <c r="AL39" s="263">
        <v>15.0</v>
      </c>
      <c r="AM39" s="263">
        <v>12.5</v>
      </c>
      <c r="AN39" s="263">
        <v>10.0</v>
      </c>
      <c r="AO39" s="277"/>
      <c r="AP39" s="277"/>
      <c r="AQ39" s="277"/>
      <c r="AR39" s="277"/>
      <c r="AS39" s="277"/>
      <c r="AT39" s="266">
        <v>22.0</v>
      </c>
      <c r="AU39" s="266">
        <v>19.5</v>
      </c>
      <c r="AV39" s="266">
        <v>17.0</v>
      </c>
      <c r="AW39" s="266">
        <v>14.5</v>
      </c>
      <c r="AX39" s="266">
        <v>12.0</v>
      </c>
      <c r="AY39" s="243">
        <v>15.0</v>
      </c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</row>
    <row r="40" ht="18.75" customHeight="1">
      <c r="A40" s="245" t="s">
        <v>74</v>
      </c>
      <c r="B40" s="246">
        <f t="shared" ref="B40:AF40" si="37">if(ISBLANK(AG40)=true,"",if($M$1=10%,AG40*0.9,if($M$1=20%,AG40*0.8,IF($M$1=30%,AG40*0.7,IF($M$1=40%,AG40*0.6,AG40)))))</f>
        <v>72</v>
      </c>
      <c r="C40" s="246">
        <f t="shared" si="37"/>
        <v>60</v>
      </c>
      <c r="D40" s="246">
        <f t="shared" si="37"/>
        <v>48</v>
      </c>
      <c r="E40" s="247">
        <f t="shared" si="37"/>
        <v>6.6</v>
      </c>
      <c r="F40" s="247">
        <f t="shared" si="37"/>
        <v>6</v>
      </c>
      <c r="G40" s="247">
        <f t="shared" si="37"/>
        <v>5.4</v>
      </c>
      <c r="H40" s="247">
        <f t="shared" si="37"/>
        <v>4.8</v>
      </c>
      <c r="I40" s="247">
        <f t="shared" si="37"/>
        <v>4.2</v>
      </c>
      <c r="J40" s="248">
        <f t="shared" si="37"/>
        <v>9.6</v>
      </c>
      <c r="K40" s="248">
        <f t="shared" si="37"/>
        <v>9</v>
      </c>
      <c r="L40" s="248">
        <f t="shared" si="37"/>
        <v>8.4</v>
      </c>
      <c r="M40" s="248">
        <f t="shared" si="37"/>
        <v>7.8</v>
      </c>
      <c r="N40" s="248">
        <f t="shared" si="37"/>
        <v>7.2</v>
      </c>
      <c r="O40" s="249">
        <f t="shared" si="37"/>
        <v>3</v>
      </c>
      <c r="P40" s="249" t="str">
        <f t="shared" si="37"/>
        <v/>
      </c>
      <c r="Q40" s="249" t="str">
        <f t="shared" si="37"/>
        <v/>
      </c>
      <c r="R40" s="249" t="str">
        <f t="shared" si="37"/>
        <v/>
      </c>
      <c r="S40" s="249" t="str">
        <f t="shared" si="37"/>
        <v/>
      </c>
      <c r="T40" s="250">
        <f t="shared" si="37"/>
        <v>4.8</v>
      </c>
      <c r="U40" s="250" t="str">
        <f t="shared" si="37"/>
        <v/>
      </c>
      <c r="V40" s="250" t="str">
        <f t="shared" si="37"/>
        <v/>
      </c>
      <c r="W40" s="250" t="str">
        <f t="shared" si="37"/>
        <v/>
      </c>
      <c r="X40" s="250" t="str">
        <f t="shared" si="37"/>
        <v/>
      </c>
      <c r="Y40" s="250" t="str">
        <f t="shared" si="37"/>
        <v/>
      </c>
      <c r="Z40" s="250" t="str">
        <f t="shared" si="37"/>
        <v/>
      </c>
      <c r="AA40" s="250" t="str">
        <f t="shared" si="37"/>
        <v/>
      </c>
      <c r="AB40" s="250" t="str">
        <f t="shared" si="37"/>
        <v/>
      </c>
      <c r="AC40" s="250" t="str">
        <f t="shared" si="37"/>
        <v/>
      </c>
      <c r="AD40" s="250" t="str">
        <f t="shared" si="37"/>
        <v/>
      </c>
      <c r="AE40" s="250" t="str">
        <f t="shared" si="37"/>
        <v/>
      </c>
      <c r="AF40" s="250" t="str">
        <f t="shared" si="37"/>
        <v/>
      </c>
      <c r="AG40" s="269">
        <v>120.0</v>
      </c>
      <c r="AH40" s="269">
        <v>100.0</v>
      </c>
      <c r="AI40" s="269">
        <v>80.0</v>
      </c>
      <c r="AJ40" s="270">
        <v>11.0</v>
      </c>
      <c r="AK40" s="270">
        <v>10.0</v>
      </c>
      <c r="AL40" s="270">
        <v>9.0</v>
      </c>
      <c r="AM40" s="270">
        <v>8.0</v>
      </c>
      <c r="AN40" s="270">
        <v>7.0</v>
      </c>
      <c r="AO40" s="272">
        <v>16.0</v>
      </c>
      <c r="AP40" s="272">
        <v>15.0</v>
      </c>
      <c r="AQ40" s="272">
        <v>14.0</v>
      </c>
      <c r="AR40" s="272">
        <v>13.0</v>
      </c>
      <c r="AS40" s="272">
        <v>12.0</v>
      </c>
      <c r="AT40" s="273">
        <v>5.0</v>
      </c>
      <c r="AU40" s="278"/>
      <c r="AV40" s="278"/>
      <c r="AW40" s="278"/>
      <c r="AX40" s="278"/>
      <c r="AY40" s="255">
        <v>8.0</v>
      </c>
      <c r="AZ40" s="256"/>
      <c r="BA40" s="256"/>
      <c r="BB40" s="256"/>
      <c r="BC40" s="256"/>
      <c r="BD40" s="256"/>
      <c r="BE40" s="256"/>
      <c r="BF40" s="256"/>
      <c r="BG40" s="256"/>
      <c r="BH40" s="256"/>
      <c r="BI40" s="256"/>
      <c r="BJ40" s="256"/>
      <c r="BK40" s="256"/>
    </row>
    <row r="41" ht="18.75" customHeight="1">
      <c r="A41" s="257" t="s">
        <v>75</v>
      </c>
      <c r="B41" s="258">
        <f t="shared" ref="B41:AF41" si="38">if(ISBLANK(AG41)=true,"",if($M$1=10%,AG41*0.9,if($M$1=20%,AG41*0.8,IF($M$1=30%,AG41*0.7,IF($M$1=40%,AG41*0.6,AG41)))))</f>
        <v>72</v>
      </c>
      <c r="C41" s="258">
        <f t="shared" si="38"/>
        <v>54</v>
      </c>
      <c r="D41" s="258">
        <f t="shared" si="38"/>
        <v>36</v>
      </c>
      <c r="E41" s="259">
        <f t="shared" si="38"/>
        <v>7.8</v>
      </c>
      <c r="F41" s="259">
        <f t="shared" si="38"/>
        <v>7.2</v>
      </c>
      <c r="G41" s="259">
        <f t="shared" si="38"/>
        <v>6.6</v>
      </c>
      <c r="H41" s="259">
        <f t="shared" si="38"/>
        <v>6</v>
      </c>
      <c r="I41" s="259">
        <f t="shared" si="38"/>
        <v>5.4</v>
      </c>
      <c r="J41" s="260">
        <f t="shared" si="38"/>
        <v>15.6</v>
      </c>
      <c r="K41" s="260">
        <f t="shared" si="38"/>
        <v>14.4</v>
      </c>
      <c r="L41" s="260">
        <f t="shared" si="38"/>
        <v>13.2</v>
      </c>
      <c r="M41" s="260">
        <f t="shared" si="38"/>
        <v>12</v>
      </c>
      <c r="N41" s="260">
        <f t="shared" si="38"/>
        <v>10.8</v>
      </c>
      <c r="O41" s="261">
        <f t="shared" si="38"/>
        <v>10.8</v>
      </c>
      <c r="P41" s="261">
        <f t="shared" si="38"/>
        <v>10.2</v>
      </c>
      <c r="Q41" s="261">
        <f t="shared" si="38"/>
        <v>9.6</v>
      </c>
      <c r="R41" s="261">
        <f t="shared" si="38"/>
        <v>9</v>
      </c>
      <c r="S41" s="261">
        <f t="shared" si="38"/>
        <v>8.4</v>
      </c>
      <c r="T41" s="237" t="str">
        <f t="shared" si="38"/>
        <v/>
      </c>
      <c r="U41" s="237" t="str">
        <f t="shared" si="38"/>
        <v/>
      </c>
      <c r="V41" s="237" t="str">
        <f t="shared" si="38"/>
        <v/>
      </c>
      <c r="W41" s="237" t="str">
        <f t="shared" si="38"/>
        <v/>
      </c>
      <c r="X41" s="237" t="str">
        <f t="shared" si="38"/>
        <v/>
      </c>
      <c r="Y41" s="237" t="str">
        <f t="shared" si="38"/>
        <v/>
      </c>
      <c r="Z41" s="237" t="str">
        <f t="shared" si="38"/>
        <v/>
      </c>
      <c r="AA41" s="237" t="str">
        <f t="shared" si="38"/>
        <v/>
      </c>
      <c r="AB41" s="237" t="str">
        <f t="shared" si="38"/>
        <v/>
      </c>
      <c r="AC41" s="237" t="str">
        <f t="shared" si="38"/>
        <v/>
      </c>
      <c r="AD41" s="237" t="str">
        <f t="shared" si="38"/>
        <v/>
      </c>
      <c r="AE41" s="237" t="str">
        <f t="shared" si="38"/>
        <v/>
      </c>
      <c r="AF41" s="237" t="str">
        <f t="shared" si="38"/>
        <v/>
      </c>
      <c r="AG41" s="262">
        <v>120.0</v>
      </c>
      <c r="AH41" s="262">
        <v>90.0</v>
      </c>
      <c r="AI41" s="262">
        <v>60.0</v>
      </c>
      <c r="AJ41" s="263">
        <v>13.0</v>
      </c>
      <c r="AK41" s="263">
        <v>12.0</v>
      </c>
      <c r="AL41" s="263">
        <v>11.0</v>
      </c>
      <c r="AM41" s="263">
        <v>10.0</v>
      </c>
      <c r="AN41" s="263">
        <v>9.0</v>
      </c>
      <c r="AO41" s="265">
        <v>26.0</v>
      </c>
      <c r="AP41" s="265">
        <v>24.0</v>
      </c>
      <c r="AQ41" s="265">
        <v>22.0</v>
      </c>
      <c r="AR41" s="265">
        <v>20.0</v>
      </c>
      <c r="AS41" s="265">
        <v>18.0</v>
      </c>
      <c r="AT41" s="266">
        <v>18.0</v>
      </c>
      <c r="AU41" s="266">
        <v>17.0</v>
      </c>
      <c r="AV41" s="266">
        <v>16.0</v>
      </c>
      <c r="AW41" s="266">
        <v>15.0</v>
      </c>
      <c r="AX41" s="266">
        <v>14.0</v>
      </c>
      <c r="AY41" s="243"/>
      <c r="AZ41" s="268"/>
      <c r="BA41" s="268"/>
      <c r="BB41" s="268"/>
      <c r="BC41" s="268"/>
      <c r="BD41" s="268"/>
      <c r="BE41" s="268"/>
      <c r="BF41" s="268"/>
      <c r="BG41" s="268"/>
      <c r="BH41" s="268"/>
      <c r="BI41" s="268"/>
      <c r="BJ41" s="268"/>
      <c r="BK41" s="268"/>
    </row>
    <row r="42" ht="18.75" customHeight="1">
      <c r="A42" s="245" t="s">
        <v>76</v>
      </c>
      <c r="B42" s="246">
        <f t="shared" ref="B42:AF42" si="39">if(ISBLANK(AG42)=true,"",if($M$1=10%,AG42*0.9,if($M$1=20%,AG42*0.8,IF($M$1=30%,AG42*0.7,IF($M$1=40%,AG42*0.6,AG42)))))</f>
        <v>84</v>
      </c>
      <c r="C42" s="246">
        <f t="shared" si="39"/>
        <v>72</v>
      </c>
      <c r="D42" s="246">
        <f t="shared" si="39"/>
        <v>60</v>
      </c>
      <c r="E42" s="247">
        <f t="shared" si="39"/>
        <v>2.4</v>
      </c>
      <c r="F42" s="247" t="str">
        <f t="shared" si="39"/>
        <v/>
      </c>
      <c r="G42" s="247" t="str">
        <f t="shared" si="39"/>
        <v/>
      </c>
      <c r="H42" s="247" t="str">
        <f t="shared" si="39"/>
        <v/>
      </c>
      <c r="I42" s="247" t="str">
        <f t="shared" si="39"/>
        <v/>
      </c>
      <c r="J42" s="248">
        <f t="shared" si="39"/>
        <v>13.2</v>
      </c>
      <c r="K42" s="248">
        <f t="shared" si="39"/>
        <v>12.6</v>
      </c>
      <c r="L42" s="248">
        <f t="shared" si="39"/>
        <v>12</v>
      </c>
      <c r="M42" s="248">
        <f t="shared" si="39"/>
        <v>11.4</v>
      </c>
      <c r="N42" s="248">
        <f t="shared" si="39"/>
        <v>10.8</v>
      </c>
      <c r="O42" s="249">
        <f t="shared" si="39"/>
        <v>12</v>
      </c>
      <c r="P42" s="249">
        <f t="shared" si="39"/>
        <v>11.4</v>
      </c>
      <c r="Q42" s="249">
        <f t="shared" si="39"/>
        <v>10.8</v>
      </c>
      <c r="R42" s="249">
        <f t="shared" si="39"/>
        <v>10.2</v>
      </c>
      <c r="S42" s="249">
        <f t="shared" si="39"/>
        <v>9.6</v>
      </c>
      <c r="T42" s="250" t="str">
        <f t="shared" si="39"/>
        <v/>
      </c>
      <c r="U42" s="250" t="str">
        <f t="shared" si="39"/>
        <v/>
      </c>
      <c r="V42" s="250" t="str">
        <f t="shared" si="39"/>
        <v/>
      </c>
      <c r="W42" s="250" t="str">
        <f t="shared" si="39"/>
        <v/>
      </c>
      <c r="X42" s="250" t="str">
        <f t="shared" si="39"/>
        <v/>
      </c>
      <c r="Y42" s="250" t="str">
        <f t="shared" si="39"/>
        <v/>
      </c>
      <c r="Z42" s="250" t="str">
        <f t="shared" si="39"/>
        <v/>
      </c>
      <c r="AA42" s="250" t="str">
        <f t="shared" si="39"/>
        <v/>
      </c>
      <c r="AB42" s="250" t="str">
        <f t="shared" si="39"/>
        <v/>
      </c>
      <c r="AC42" s="250" t="str">
        <f t="shared" si="39"/>
        <v/>
      </c>
      <c r="AD42" s="250" t="str">
        <f t="shared" si="39"/>
        <v/>
      </c>
      <c r="AE42" s="250" t="str">
        <f t="shared" si="39"/>
        <v/>
      </c>
      <c r="AF42" s="250" t="str">
        <f t="shared" si="39"/>
        <v/>
      </c>
      <c r="AG42" s="269">
        <v>140.0</v>
      </c>
      <c r="AH42" s="269">
        <v>120.0</v>
      </c>
      <c r="AI42" s="269">
        <v>100.0</v>
      </c>
      <c r="AJ42" s="270">
        <v>4.0</v>
      </c>
      <c r="AK42" s="271"/>
      <c r="AL42" s="271"/>
      <c r="AM42" s="271"/>
      <c r="AN42" s="271"/>
      <c r="AO42" s="272">
        <v>22.0</v>
      </c>
      <c r="AP42" s="272">
        <v>21.0</v>
      </c>
      <c r="AQ42" s="272">
        <v>20.0</v>
      </c>
      <c r="AR42" s="272">
        <v>19.0</v>
      </c>
      <c r="AS42" s="272">
        <v>18.0</v>
      </c>
      <c r="AT42" s="273">
        <v>20.0</v>
      </c>
      <c r="AU42" s="273">
        <v>19.0</v>
      </c>
      <c r="AV42" s="273">
        <v>18.0</v>
      </c>
      <c r="AW42" s="273">
        <v>17.0</v>
      </c>
      <c r="AX42" s="273">
        <v>16.0</v>
      </c>
      <c r="AY42" s="255"/>
      <c r="AZ42" s="256"/>
      <c r="BA42" s="256"/>
      <c r="BB42" s="256"/>
      <c r="BC42" s="256"/>
      <c r="BD42" s="256"/>
      <c r="BE42" s="256"/>
      <c r="BF42" s="256"/>
      <c r="BG42" s="256"/>
      <c r="BH42" s="256"/>
      <c r="BI42" s="256"/>
      <c r="BJ42" s="256"/>
      <c r="BK42" s="256"/>
    </row>
    <row r="43" ht="18.75" customHeight="1">
      <c r="A43" s="257" t="s">
        <v>77</v>
      </c>
      <c r="B43" s="258">
        <f t="shared" ref="B43:AF43" si="40">if(ISBLANK(AG43)=true,"",if($M$1=10%,AG43*0.9,if($M$1=20%,AG43*0.8,IF($M$1=30%,AG43*0.7,IF($M$1=40%,AG43*0.6,AG43)))))</f>
        <v>60</v>
      </c>
      <c r="C43" s="258">
        <f t="shared" si="40"/>
        <v>51</v>
      </c>
      <c r="D43" s="258">
        <f t="shared" si="40"/>
        <v>42</v>
      </c>
      <c r="E43" s="259">
        <f t="shared" si="40"/>
        <v>12</v>
      </c>
      <c r="F43" s="259" t="str">
        <f t="shared" si="40"/>
        <v/>
      </c>
      <c r="G43" s="259" t="str">
        <f t="shared" si="40"/>
        <v/>
      </c>
      <c r="H43" s="259" t="str">
        <f t="shared" si="40"/>
        <v/>
      </c>
      <c r="I43" s="259" t="str">
        <f t="shared" si="40"/>
        <v/>
      </c>
      <c r="J43" s="260">
        <f t="shared" si="40"/>
        <v>6.6</v>
      </c>
      <c r="K43" s="260">
        <f t="shared" si="40"/>
        <v>6</v>
      </c>
      <c r="L43" s="260">
        <f t="shared" si="40"/>
        <v>5.4</v>
      </c>
      <c r="M43" s="260">
        <f t="shared" si="40"/>
        <v>4.8</v>
      </c>
      <c r="N43" s="260">
        <f t="shared" si="40"/>
        <v>4.2</v>
      </c>
      <c r="O43" s="261">
        <f t="shared" si="40"/>
        <v>7.2</v>
      </c>
      <c r="P43" s="261" t="str">
        <f t="shared" si="40"/>
        <v/>
      </c>
      <c r="Q43" s="261" t="str">
        <f t="shared" si="40"/>
        <v/>
      </c>
      <c r="R43" s="261" t="str">
        <f t="shared" si="40"/>
        <v/>
      </c>
      <c r="S43" s="261" t="str">
        <f t="shared" si="40"/>
        <v/>
      </c>
      <c r="T43" s="237" t="str">
        <f t="shared" si="40"/>
        <v/>
      </c>
      <c r="U43" s="237" t="str">
        <f t="shared" si="40"/>
        <v/>
      </c>
      <c r="V43" s="237" t="str">
        <f t="shared" si="40"/>
        <v/>
      </c>
      <c r="W43" s="237" t="str">
        <f t="shared" si="40"/>
        <v/>
      </c>
      <c r="X43" s="237" t="str">
        <f t="shared" si="40"/>
        <v/>
      </c>
      <c r="Y43" s="237" t="str">
        <f t="shared" si="40"/>
        <v/>
      </c>
      <c r="Z43" s="237" t="str">
        <f t="shared" si="40"/>
        <v/>
      </c>
      <c r="AA43" s="237" t="str">
        <f t="shared" si="40"/>
        <v/>
      </c>
      <c r="AB43" s="237" t="str">
        <f t="shared" si="40"/>
        <v/>
      </c>
      <c r="AC43" s="237" t="str">
        <f t="shared" si="40"/>
        <v/>
      </c>
      <c r="AD43" s="237" t="str">
        <f t="shared" si="40"/>
        <v/>
      </c>
      <c r="AE43" s="237" t="str">
        <f t="shared" si="40"/>
        <v/>
      </c>
      <c r="AF43" s="237" t="str">
        <f t="shared" si="40"/>
        <v/>
      </c>
      <c r="AG43" s="262">
        <v>100.0</v>
      </c>
      <c r="AH43" s="262">
        <v>85.0</v>
      </c>
      <c r="AI43" s="262">
        <v>70.0</v>
      </c>
      <c r="AJ43" s="263">
        <v>20.0</v>
      </c>
      <c r="AK43" s="264"/>
      <c r="AL43" s="264"/>
      <c r="AM43" s="264"/>
      <c r="AN43" s="264"/>
      <c r="AO43" s="265">
        <v>11.0</v>
      </c>
      <c r="AP43" s="265">
        <v>10.0</v>
      </c>
      <c r="AQ43" s="265">
        <v>9.0</v>
      </c>
      <c r="AR43" s="265">
        <v>8.0</v>
      </c>
      <c r="AS43" s="265">
        <v>7.0</v>
      </c>
      <c r="AT43" s="266">
        <v>12.0</v>
      </c>
      <c r="AU43" s="267"/>
      <c r="AV43" s="267"/>
      <c r="AW43" s="267"/>
      <c r="AX43" s="267"/>
      <c r="AY43" s="243"/>
      <c r="AZ43" s="268"/>
      <c r="BA43" s="268"/>
      <c r="BB43" s="268"/>
      <c r="BC43" s="268"/>
      <c r="BD43" s="268"/>
      <c r="BE43" s="268"/>
      <c r="BF43" s="268"/>
      <c r="BG43" s="268"/>
      <c r="BH43" s="268"/>
      <c r="BI43" s="268"/>
      <c r="BJ43" s="268"/>
      <c r="BK43" s="268"/>
    </row>
    <row r="44" ht="18.75" customHeight="1">
      <c r="A44" s="245" t="s">
        <v>78</v>
      </c>
      <c r="B44" s="246">
        <f t="shared" ref="B44:AF44" si="41">if(ISBLANK(AG44)=true,"",if($M$1=10%,AG44*0.9,if($M$1=20%,AG44*0.8,IF($M$1=30%,AG44*0.7,IF($M$1=40%,AG44*0.6,AG44)))))</f>
        <v>72</v>
      </c>
      <c r="C44" s="246">
        <f t="shared" si="41"/>
        <v>57</v>
      </c>
      <c r="D44" s="246">
        <f t="shared" si="41"/>
        <v>42</v>
      </c>
      <c r="E44" s="247">
        <f t="shared" si="41"/>
        <v>6</v>
      </c>
      <c r="F44" s="247">
        <f t="shared" si="41"/>
        <v>5.4</v>
      </c>
      <c r="G44" s="247">
        <f t="shared" si="41"/>
        <v>4.8</v>
      </c>
      <c r="H44" s="247">
        <f t="shared" si="41"/>
        <v>4.2</v>
      </c>
      <c r="I44" s="247">
        <f t="shared" si="41"/>
        <v>3.6</v>
      </c>
      <c r="J44" s="248">
        <f t="shared" si="41"/>
        <v>2.4</v>
      </c>
      <c r="K44" s="248" t="str">
        <f t="shared" si="41"/>
        <v/>
      </c>
      <c r="L44" s="248" t="str">
        <f t="shared" si="41"/>
        <v/>
      </c>
      <c r="M44" s="248" t="str">
        <f t="shared" si="41"/>
        <v/>
      </c>
      <c r="N44" s="248" t="str">
        <f t="shared" si="41"/>
        <v/>
      </c>
      <c r="O44" s="249">
        <f t="shared" si="41"/>
        <v>9.6</v>
      </c>
      <c r="P44" s="249">
        <f t="shared" si="41"/>
        <v>9</v>
      </c>
      <c r="Q44" s="249">
        <f t="shared" si="41"/>
        <v>8.4</v>
      </c>
      <c r="R44" s="249">
        <f t="shared" si="41"/>
        <v>7.8</v>
      </c>
      <c r="S44" s="249">
        <f t="shared" si="41"/>
        <v>7.2</v>
      </c>
      <c r="T44" s="250">
        <f t="shared" si="41"/>
        <v>12</v>
      </c>
      <c r="U44" s="250">
        <f t="shared" si="41"/>
        <v>11.4</v>
      </c>
      <c r="V44" s="250">
        <f t="shared" si="41"/>
        <v>10.8</v>
      </c>
      <c r="W44" s="250">
        <f t="shared" si="41"/>
        <v>10.2</v>
      </c>
      <c r="X44" s="250">
        <f t="shared" si="41"/>
        <v>9.6</v>
      </c>
      <c r="Y44" s="250">
        <f t="shared" si="41"/>
        <v>9</v>
      </c>
      <c r="Z44" s="250">
        <f t="shared" si="41"/>
        <v>8.4</v>
      </c>
      <c r="AA44" s="250">
        <f t="shared" si="41"/>
        <v>7.8</v>
      </c>
      <c r="AB44" s="250">
        <f t="shared" si="41"/>
        <v>7.2</v>
      </c>
      <c r="AC44" s="250" t="str">
        <f t="shared" si="41"/>
        <v/>
      </c>
      <c r="AD44" s="250" t="str">
        <f t="shared" si="41"/>
        <v/>
      </c>
      <c r="AE44" s="250" t="str">
        <f t="shared" si="41"/>
        <v/>
      </c>
      <c r="AF44" s="250" t="str">
        <f t="shared" si="41"/>
        <v/>
      </c>
      <c r="AG44" s="269">
        <v>120.0</v>
      </c>
      <c r="AH44" s="269">
        <v>95.0</v>
      </c>
      <c r="AI44" s="269">
        <v>70.0</v>
      </c>
      <c r="AJ44" s="270">
        <v>10.0</v>
      </c>
      <c r="AK44" s="270">
        <v>9.0</v>
      </c>
      <c r="AL44" s="270">
        <v>8.0</v>
      </c>
      <c r="AM44" s="270">
        <v>7.0</v>
      </c>
      <c r="AN44" s="270">
        <v>6.0</v>
      </c>
      <c r="AO44" s="272">
        <v>4.0</v>
      </c>
      <c r="AP44" s="275"/>
      <c r="AQ44" s="275"/>
      <c r="AR44" s="275"/>
      <c r="AS44" s="275"/>
      <c r="AT44" s="273">
        <v>16.0</v>
      </c>
      <c r="AU44" s="273">
        <v>15.0</v>
      </c>
      <c r="AV44" s="273">
        <v>14.0</v>
      </c>
      <c r="AW44" s="273">
        <v>13.0</v>
      </c>
      <c r="AX44" s="273">
        <v>12.0</v>
      </c>
      <c r="AY44" s="255">
        <v>20.0</v>
      </c>
      <c r="AZ44" s="255">
        <v>19.0</v>
      </c>
      <c r="BA44" s="255">
        <v>18.0</v>
      </c>
      <c r="BB44" s="255">
        <v>17.0</v>
      </c>
      <c r="BC44" s="255">
        <v>16.0</v>
      </c>
      <c r="BD44" s="255">
        <v>15.0</v>
      </c>
      <c r="BE44" s="255">
        <v>14.0</v>
      </c>
      <c r="BF44" s="255">
        <v>13.0</v>
      </c>
      <c r="BG44" s="255">
        <v>12.0</v>
      </c>
      <c r="BH44" s="281"/>
      <c r="BI44" s="281"/>
      <c r="BJ44" s="281"/>
      <c r="BK44" s="281"/>
    </row>
    <row r="45" ht="18.75" customHeight="1">
      <c r="A45" s="257" t="s">
        <v>79</v>
      </c>
      <c r="B45" s="258">
        <f t="shared" ref="B45:AF45" si="42">if(ISBLANK(AG45)=true,"",if($M$1=10%,AG45*0.9,if($M$1=20%,AG45*0.8,IF($M$1=30%,AG45*0.7,IF($M$1=40%,AG45*0.6,AG45)))))</f>
        <v>84</v>
      </c>
      <c r="C45" s="258">
        <f t="shared" si="42"/>
        <v>72</v>
      </c>
      <c r="D45" s="258">
        <f t="shared" si="42"/>
        <v>60</v>
      </c>
      <c r="E45" s="259">
        <f t="shared" si="42"/>
        <v>7.2</v>
      </c>
      <c r="F45" s="259">
        <f t="shared" si="42"/>
        <v>6.6</v>
      </c>
      <c r="G45" s="259">
        <f t="shared" si="42"/>
        <v>6</v>
      </c>
      <c r="H45" s="259">
        <f t="shared" si="42"/>
        <v>5.4</v>
      </c>
      <c r="I45" s="259">
        <f t="shared" si="42"/>
        <v>4.8</v>
      </c>
      <c r="J45" s="260">
        <f t="shared" si="42"/>
        <v>12</v>
      </c>
      <c r="K45" s="260">
        <f t="shared" si="42"/>
        <v>10.8</v>
      </c>
      <c r="L45" s="260">
        <f t="shared" si="42"/>
        <v>9.6</v>
      </c>
      <c r="M45" s="260">
        <f t="shared" si="42"/>
        <v>8.4</v>
      </c>
      <c r="N45" s="260">
        <f t="shared" si="42"/>
        <v>7.2</v>
      </c>
      <c r="O45" s="261">
        <f t="shared" si="42"/>
        <v>8.4</v>
      </c>
      <c r="P45" s="261">
        <f t="shared" si="42"/>
        <v>7.8</v>
      </c>
      <c r="Q45" s="261">
        <f t="shared" si="42"/>
        <v>7.2</v>
      </c>
      <c r="R45" s="261">
        <f t="shared" si="42"/>
        <v>6.6</v>
      </c>
      <c r="S45" s="261">
        <f t="shared" si="42"/>
        <v>6</v>
      </c>
      <c r="T45" s="237" t="str">
        <f t="shared" si="42"/>
        <v/>
      </c>
      <c r="U45" s="237" t="str">
        <f t="shared" si="42"/>
        <v/>
      </c>
      <c r="V45" s="237" t="str">
        <f t="shared" si="42"/>
        <v/>
      </c>
      <c r="W45" s="237" t="str">
        <f t="shared" si="42"/>
        <v/>
      </c>
      <c r="X45" s="237" t="str">
        <f t="shared" si="42"/>
        <v/>
      </c>
      <c r="Y45" s="237" t="str">
        <f t="shared" si="42"/>
        <v/>
      </c>
      <c r="Z45" s="237" t="str">
        <f t="shared" si="42"/>
        <v/>
      </c>
      <c r="AA45" s="237" t="str">
        <f t="shared" si="42"/>
        <v/>
      </c>
      <c r="AB45" s="237" t="str">
        <f t="shared" si="42"/>
        <v/>
      </c>
      <c r="AC45" s="237" t="str">
        <f t="shared" si="42"/>
        <v/>
      </c>
      <c r="AD45" s="237" t="str">
        <f t="shared" si="42"/>
        <v/>
      </c>
      <c r="AE45" s="237" t="str">
        <f t="shared" si="42"/>
        <v/>
      </c>
      <c r="AF45" s="237" t="str">
        <f t="shared" si="42"/>
        <v/>
      </c>
      <c r="AG45" s="262">
        <v>140.0</v>
      </c>
      <c r="AH45" s="262">
        <v>120.0</v>
      </c>
      <c r="AI45" s="262">
        <v>100.0</v>
      </c>
      <c r="AJ45" s="263">
        <v>12.0</v>
      </c>
      <c r="AK45" s="263">
        <v>11.0</v>
      </c>
      <c r="AL45" s="263">
        <v>10.0</v>
      </c>
      <c r="AM45" s="263">
        <v>9.0</v>
      </c>
      <c r="AN45" s="263">
        <v>8.0</v>
      </c>
      <c r="AO45" s="265">
        <v>20.0</v>
      </c>
      <c r="AP45" s="265">
        <v>18.0</v>
      </c>
      <c r="AQ45" s="265">
        <v>16.0</v>
      </c>
      <c r="AR45" s="265">
        <v>14.0</v>
      </c>
      <c r="AS45" s="265">
        <v>12.0</v>
      </c>
      <c r="AT45" s="266">
        <v>14.0</v>
      </c>
      <c r="AU45" s="266">
        <v>13.0</v>
      </c>
      <c r="AV45" s="266">
        <v>12.0</v>
      </c>
      <c r="AW45" s="266">
        <v>11.0</v>
      </c>
      <c r="AX45" s="266">
        <v>10.0</v>
      </c>
      <c r="AY45" s="243"/>
      <c r="AZ45" s="268"/>
      <c r="BA45" s="268"/>
      <c r="BB45" s="268"/>
      <c r="BC45" s="268"/>
      <c r="BD45" s="268"/>
      <c r="BE45" s="268"/>
      <c r="BF45" s="268"/>
      <c r="BG45" s="268"/>
      <c r="BH45" s="268"/>
      <c r="BI45" s="268"/>
      <c r="BJ45" s="268"/>
      <c r="BK45" s="268"/>
    </row>
    <row r="46" ht="18.75" customHeight="1">
      <c r="A46" s="245" t="s">
        <v>80</v>
      </c>
      <c r="B46" s="246">
        <f t="shared" ref="B46:AF46" si="43">if(ISBLANK(AG46)=true,"",if($M$1=10%,AG46*0.9,if($M$1=20%,AG46*0.8,IF($M$1=30%,AG46*0.7,IF($M$1=40%,AG46*0.6,AG46)))))</f>
        <v>96</v>
      </c>
      <c r="C46" s="246">
        <f t="shared" si="43"/>
        <v>84</v>
      </c>
      <c r="D46" s="246">
        <f t="shared" si="43"/>
        <v>72</v>
      </c>
      <c r="E46" s="247">
        <f t="shared" si="43"/>
        <v>8.4</v>
      </c>
      <c r="F46" s="247">
        <f t="shared" si="43"/>
        <v>7.8</v>
      </c>
      <c r="G46" s="247">
        <f t="shared" si="43"/>
        <v>7.2</v>
      </c>
      <c r="H46" s="247">
        <f t="shared" si="43"/>
        <v>6.6</v>
      </c>
      <c r="I46" s="247">
        <f t="shared" si="43"/>
        <v>6</v>
      </c>
      <c r="J46" s="248">
        <f t="shared" si="43"/>
        <v>24</v>
      </c>
      <c r="K46" s="248">
        <f t="shared" si="43"/>
        <v>21.6</v>
      </c>
      <c r="L46" s="248">
        <f t="shared" si="43"/>
        <v>19.2</v>
      </c>
      <c r="M46" s="248">
        <f t="shared" si="43"/>
        <v>16.8</v>
      </c>
      <c r="N46" s="248">
        <f t="shared" si="43"/>
        <v>14.4</v>
      </c>
      <c r="O46" s="249">
        <f t="shared" si="43"/>
        <v>7.2</v>
      </c>
      <c r="P46" s="249">
        <f t="shared" si="43"/>
        <v>6.6</v>
      </c>
      <c r="Q46" s="249">
        <f t="shared" si="43"/>
        <v>6</v>
      </c>
      <c r="R46" s="249">
        <f t="shared" si="43"/>
        <v>5.4</v>
      </c>
      <c r="S46" s="249">
        <f t="shared" si="43"/>
        <v>4.8</v>
      </c>
      <c r="T46" s="250" t="str">
        <f t="shared" si="43"/>
        <v/>
      </c>
      <c r="U46" s="250" t="str">
        <f t="shared" si="43"/>
        <v/>
      </c>
      <c r="V46" s="250" t="str">
        <f t="shared" si="43"/>
        <v/>
      </c>
      <c r="W46" s="250" t="str">
        <f t="shared" si="43"/>
        <v/>
      </c>
      <c r="X46" s="250" t="str">
        <f t="shared" si="43"/>
        <v/>
      </c>
      <c r="Y46" s="250" t="str">
        <f t="shared" si="43"/>
        <v/>
      </c>
      <c r="Z46" s="250" t="str">
        <f t="shared" si="43"/>
        <v/>
      </c>
      <c r="AA46" s="250" t="str">
        <f t="shared" si="43"/>
        <v/>
      </c>
      <c r="AB46" s="250" t="str">
        <f t="shared" si="43"/>
        <v/>
      </c>
      <c r="AC46" s="250" t="str">
        <f t="shared" si="43"/>
        <v/>
      </c>
      <c r="AD46" s="250" t="str">
        <f t="shared" si="43"/>
        <v/>
      </c>
      <c r="AE46" s="250" t="str">
        <f t="shared" si="43"/>
        <v/>
      </c>
      <c r="AF46" s="250" t="str">
        <f t="shared" si="43"/>
        <v/>
      </c>
      <c r="AG46" s="269">
        <v>160.0</v>
      </c>
      <c r="AH46" s="269">
        <v>140.0</v>
      </c>
      <c r="AI46" s="269">
        <v>120.0</v>
      </c>
      <c r="AJ46" s="270">
        <v>14.0</v>
      </c>
      <c r="AK46" s="270">
        <v>13.0</v>
      </c>
      <c r="AL46" s="270">
        <v>12.0</v>
      </c>
      <c r="AM46" s="270">
        <v>11.0</v>
      </c>
      <c r="AN46" s="270">
        <v>10.0</v>
      </c>
      <c r="AO46" s="272">
        <v>40.0</v>
      </c>
      <c r="AP46" s="272">
        <v>36.0</v>
      </c>
      <c r="AQ46" s="272">
        <v>32.0</v>
      </c>
      <c r="AR46" s="272">
        <v>28.0</v>
      </c>
      <c r="AS46" s="272">
        <v>24.0</v>
      </c>
      <c r="AT46" s="273">
        <v>12.0</v>
      </c>
      <c r="AU46" s="273">
        <v>11.0</v>
      </c>
      <c r="AV46" s="273">
        <v>10.0</v>
      </c>
      <c r="AW46" s="273">
        <v>9.0</v>
      </c>
      <c r="AX46" s="273">
        <v>8.0</v>
      </c>
      <c r="AY46" s="255"/>
      <c r="AZ46" s="256"/>
      <c r="BA46" s="256"/>
      <c r="BB46" s="256"/>
      <c r="BC46" s="256"/>
      <c r="BD46" s="256"/>
      <c r="BE46" s="256"/>
      <c r="BF46" s="256"/>
      <c r="BG46" s="256"/>
      <c r="BH46" s="256"/>
      <c r="BI46" s="256"/>
      <c r="BJ46" s="256"/>
      <c r="BK46" s="256"/>
    </row>
    <row r="47" ht="18.75" customHeight="1">
      <c r="A47" s="257" t="s">
        <v>81</v>
      </c>
      <c r="B47" s="258">
        <f t="shared" ref="B47:AF47" si="44">if(ISBLANK(AG47)=true,"",if($M$1=10%,AG47*0.9,if($M$1=20%,AG47*0.8,IF($M$1=30%,AG47*0.7,IF($M$1=40%,AG47*0.6,AG47)))))</f>
        <v>90</v>
      </c>
      <c r="C47" s="258">
        <f t="shared" si="44"/>
        <v>81</v>
      </c>
      <c r="D47" s="258">
        <f t="shared" si="44"/>
        <v>72</v>
      </c>
      <c r="E47" s="259">
        <f t="shared" si="44"/>
        <v>7.2</v>
      </c>
      <c r="F47" s="259" t="str">
        <f t="shared" si="44"/>
        <v/>
      </c>
      <c r="G47" s="259" t="str">
        <f t="shared" si="44"/>
        <v/>
      </c>
      <c r="H47" s="259" t="str">
        <f t="shared" si="44"/>
        <v/>
      </c>
      <c r="I47" s="259" t="str">
        <f t="shared" si="44"/>
        <v/>
      </c>
      <c r="J47" s="260">
        <f t="shared" si="44"/>
        <v>4.8</v>
      </c>
      <c r="K47" s="260" t="str">
        <f t="shared" si="44"/>
        <v/>
      </c>
      <c r="L47" s="260" t="str">
        <f t="shared" si="44"/>
        <v/>
      </c>
      <c r="M47" s="260" t="str">
        <f t="shared" si="44"/>
        <v/>
      </c>
      <c r="N47" s="260" t="str">
        <f t="shared" si="44"/>
        <v/>
      </c>
      <c r="O47" s="261">
        <f t="shared" si="44"/>
        <v>10.8</v>
      </c>
      <c r="P47" s="261">
        <f t="shared" si="44"/>
        <v>9.6</v>
      </c>
      <c r="Q47" s="261">
        <f t="shared" si="44"/>
        <v>8.4</v>
      </c>
      <c r="R47" s="261">
        <f t="shared" si="44"/>
        <v>7.2</v>
      </c>
      <c r="S47" s="261">
        <f t="shared" si="44"/>
        <v>6</v>
      </c>
      <c r="T47" s="237" t="str">
        <f t="shared" si="44"/>
        <v/>
      </c>
      <c r="U47" s="237" t="str">
        <f t="shared" si="44"/>
        <v/>
      </c>
      <c r="V47" s="237" t="str">
        <f t="shared" si="44"/>
        <v/>
      </c>
      <c r="W47" s="237" t="str">
        <f t="shared" si="44"/>
        <v/>
      </c>
      <c r="X47" s="237" t="str">
        <f t="shared" si="44"/>
        <v/>
      </c>
      <c r="Y47" s="237" t="str">
        <f t="shared" si="44"/>
        <v/>
      </c>
      <c r="Z47" s="237" t="str">
        <f t="shared" si="44"/>
        <v/>
      </c>
      <c r="AA47" s="237" t="str">
        <f t="shared" si="44"/>
        <v/>
      </c>
      <c r="AB47" s="237" t="str">
        <f t="shared" si="44"/>
        <v/>
      </c>
      <c r="AC47" s="237" t="str">
        <f t="shared" si="44"/>
        <v/>
      </c>
      <c r="AD47" s="237" t="str">
        <f t="shared" si="44"/>
        <v/>
      </c>
      <c r="AE47" s="237" t="str">
        <f t="shared" si="44"/>
        <v/>
      </c>
      <c r="AF47" s="237" t="str">
        <f t="shared" si="44"/>
        <v/>
      </c>
      <c r="AG47" s="262">
        <v>150.0</v>
      </c>
      <c r="AH47" s="262">
        <v>135.0</v>
      </c>
      <c r="AI47" s="262">
        <v>120.0</v>
      </c>
      <c r="AJ47" s="263">
        <v>12.0</v>
      </c>
      <c r="AK47" s="264"/>
      <c r="AL47" s="264"/>
      <c r="AM47" s="264"/>
      <c r="AN47" s="264"/>
      <c r="AO47" s="265">
        <v>8.0</v>
      </c>
      <c r="AP47" s="277"/>
      <c r="AQ47" s="277"/>
      <c r="AR47" s="277"/>
      <c r="AS47" s="277"/>
      <c r="AT47" s="266">
        <v>18.0</v>
      </c>
      <c r="AU47" s="266">
        <v>16.0</v>
      </c>
      <c r="AV47" s="266">
        <v>14.0</v>
      </c>
      <c r="AW47" s="266">
        <v>12.0</v>
      </c>
      <c r="AX47" s="266">
        <v>10.0</v>
      </c>
      <c r="AY47" s="243"/>
      <c r="AZ47" s="268"/>
      <c r="BA47" s="268"/>
      <c r="BB47" s="268"/>
      <c r="BC47" s="268"/>
      <c r="BD47" s="268"/>
      <c r="BE47" s="268"/>
      <c r="BF47" s="268"/>
      <c r="BG47" s="268"/>
      <c r="BH47" s="268"/>
      <c r="BI47" s="268"/>
      <c r="BJ47" s="268"/>
      <c r="BK47" s="268"/>
    </row>
    <row r="48" ht="18.75" customHeight="1">
      <c r="A48" s="245" t="s">
        <v>82</v>
      </c>
      <c r="B48" s="246">
        <f t="shared" ref="B48:AF48" si="45">if(ISBLANK(AG48)=true,"",if($M$1=10%,AG48*0.9,if($M$1=20%,AG48*0.8,IF($M$1=30%,AG48*0.7,IF($M$1=40%,AG48*0.6,AG48)))))</f>
        <v>72</v>
      </c>
      <c r="C48" s="246">
        <f t="shared" si="45"/>
        <v>63</v>
      </c>
      <c r="D48" s="246">
        <f t="shared" si="45"/>
        <v>54</v>
      </c>
      <c r="E48" s="247">
        <f t="shared" si="45"/>
        <v>6</v>
      </c>
      <c r="F48" s="247">
        <f t="shared" si="45"/>
        <v>5.4</v>
      </c>
      <c r="G48" s="247">
        <f t="shared" si="45"/>
        <v>4.8</v>
      </c>
      <c r="H48" s="247">
        <f t="shared" si="45"/>
        <v>4.2</v>
      </c>
      <c r="I48" s="247">
        <f t="shared" si="45"/>
        <v>3.6</v>
      </c>
      <c r="J48" s="248">
        <f t="shared" si="45"/>
        <v>7.2</v>
      </c>
      <c r="K48" s="248" t="str">
        <f t="shared" si="45"/>
        <v/>
      </c>
      <c r="L48" s="248" t="str">
        <f t="shared" si="45"/>
        <v/>
      </c>
      <c r="M48" s="248" t="str">
        <f t="shared" si="45"/>
        <v/>
      </c>
      <c r="N48" s="248" t="str">
        <f t="shared" si="45"/>
        <v/>
      </c>
      <c r="O48" s="249">
        <f t="shared" si="45"/>
        <v>7.2</v>
      </c>
      <c r="P48" s="249" t="str">
        <f t="shared" si="45"/>
        <v/>
      </c>
      <c r="Q48" s="249" t="str">
        <f t="shared" si="45"/>
        <v/>
      </c>
      <c r="R48" s="249" t="str">
        <f t="shared" si="45"/>
        <v/>
      </c>
      <c r="S48" s="249" t="str">
        <f t="shared" si="45"/>
        <v/>
      </c>
      <c r="T48" s="250">
        <f t="shared" si="45"/>
        <v>3.6</v>
      </c>
      <c r="U48" s="250" t="str">
        <f t="shared" si="45"/>
        <v/>
      </c>
      <c r="V48" s="250" t="str">
        <f t="shared" si="45"/>
        <v/>
      </c>
      <c r="W48" s="250" t="str">
        <f t="shared" si="45"/>
        <v/>
      </c>
      <c r="X48" s="250" t="str">
        <f t="shared" si="45"/>
        <v/>
      </c>
      <c r="Y48" s="250" t="str">
        <f t="shared" si="45"/>
        <v/>
      </c>
      <c r="Z48" s="250" t="str">
        <f t="shared" si="45"/>
        <v/>
      </c>
      <c r="AA48" s="250" t="str">
        <f t="shared" si="45"/>
        <v/>
      </c>
      <c r="AB48" s="250" t="str">
        <f t="shared" si="45"/>
        <v/>
      </c>
      <c r="AC48" s="250" t="str">
        <f t="shared" si="45"/>
        <v/>
      </c>
      <c r="AD48" s="250" t="str">
        <f t="shared" si="45"/>
        <v/>
      </c>
      <c r="AE48" s="250" t="str">
        <f t="shared" si="45"/>
        <v/>
      </c>
      <c r="AF48" s="250" t="str">
        <f t="shared" si="45"/>
        <v/>
      </c>
      <c r="AG48" s="269">
        <v>120.0</v>
      </c>
      <c r="AH48" s="269">
        <v>105.0</v>
      </c>
      <c r="AI48" s="269">
        <v>90.0</v>
      </c>
      <c r="AJ48" s="270">
        <v>10.0</v>
      </c>
      <c r="AK48" s="270">
        <v>9.0</v>
      </c>
      <c r="AL48" s="270">
        <v>8.0</v>
      </c>
      <c r="AM48" s="270">
        <v>7.0</v>
      </c>
      <c r="AN48" s="270">
        <v>6.0</v>
      </c>
      <c r="AO48" s="272">
        <v>12.0</v>
      </c>
      <c r="AP48" s="275"/>
      <c r="AQ48" s="275"/>
      <c r="AR48" s="275"/>
      <c r="AS48" s="275"/>
      <c r="AT48" s="273">
        <v>12.0</v>
      </c>
      <c r="AU48" s="278"/>
      <c r="AV48" s="278"/>
      <c r="AW48" s="278"/>
      <c r="AX48" s="278"/>
      <c r="AY48" s="255">
        <v>6.0</v>
      </c>
      <c r="AZ48" s="256"/>
      <c r="BA48" s="256"/>
      <c r="BB48" s="256"/>
      <c r="BC48" s="256"/>
      <c r="BD48" s="256"/>
      <c r="BE48" s="256"/>
      <c r="BF48" s="256"/>
      <c r="BG48" s="256"/>
      <c r="BH48" s="256"/>
      <c r="BI48" s="256"/>
      <c r="BJ48" s="256"/>
      <c r="BK48" s="256"/>
    </row>
    <row r="49" ht="18.75" customHeight="1">
      <c r="A49" s="257" t="s">
        <v>83</v>
      </c>
      <c r="B49" s="258">
        <f t="shared" ref="B49:AF49" si="46">if(ISBLANK(AG49)=true,"",if($M$1=10%,AG49*0.9,if($M$1=20%,AG49*0.8,IF($M$1=30%,AG49*0.7,IF($M$1=40%,AG49*0.6,AG49)))))</f>
        <v>48</v>
      </c>
      <c r="C49" s="258" t="str">
        <f t="shared" si="46"/>
        <v/>
      </c>
      <c r="D49" s="258" t="str">
        <f t="shared" si="46"/>
        <v/>
      </c>
      <c r="E49" s="259">
        <f t="shared" si="46"/>
        <v>6</v>
      </c>
      <c r="F49" s="259">
        <f t="shared" si="46"/>
        <v>5.4</v>
      </c>
      <c r="G49" s="259">
        <f t="shared" si="46"/>
        <v>4.8</v>
      </c>
      <c r="H49" s="259">
        <f t="shared" si="46"/>
        <v>4.2</v>
      </c>
      <c r="I49" s="259">
        <f t="shared" si="46"/>
        <v>3.6</v>
      </c>
      <c r="J49" s="260">
        <f t="shared" si="46"/>
        <v>4.2</v>
      </c>
      <c r="K49" s="260">
        <f t="shared" si="46"/>
        <v>3.6</v>
      </c>
      <c r="L49" s="260">
        <f t="shared" si="46"/>
        <v>3</v>
      </c>
      <c r="M49" s="260">
        <f t="shared" si="46"/>
        <v>2.4</v>
      </c>
      <c r="N49" s="260">
        <f t="shared" si="46"/>
        <v>1.8</v>
      </c>
      <c r="O49" s="261">
        <f t="shared" si="46"/>
        <v>9.6</v>
      </c>
      <c r="P49" s="261">
        <f t="shared" si="46"/>
        <v>8.4</v>
      </c>
      <c r="Q49" s="261">
        <f t="shared" si="46"/>
        <v>7.2</v>
      </c>
      <c r="R49" s="261">
        <f t="shared" si="46"/>
        <v>6</v>
      </c>
      <c r="S49" s="261">
        <f t="shared" si="46"/>
        <v>4.8</v>
      </c>
      <c r="T49" s="237" t="str">
        <f t="shared" si="46"/>
        <v/>
      </c>
      <c r="U49" s="237" t="str">
        <f t="shared" si="46"/>
        <v/>
      </c>
      <c r="V49" s="237" t="str">
        <f t="shared" si="46"/>
        <v/>
      </c>
      <c r="W49" s="237" t="str">
        <f t="shared" si="46"/>
        <v/>
      </c>
      <c r="X49" s="237" t="str">
        <f t="shared" si="46"/>
        <v/>
      </c>
      <c r="Y49" s="237" t="str">
        <f t="shared" si="46"/>
        <v/>
      </c>
      <c r="Z49" s="237" t="str">
        <f t="shared" si="46"/>
        <v/>
      </c>
      <c r="AA49" s="237" t="str">
        <f t="shared" si="46"/>
        <v/>
      </c>
      <c r="AB49" s="237" t="str">
        <f t="shared" si="46"/>
        <v/>
      </c>
      <c r="AC49" s="237" t="str">
        <f t="shared" si="46"/>
        <v/>
      </c>
      <c r="AD49" s="237" t="str">
        <f t="shared" si="46"/>
        <v/>
      </c>
      <c r="AE49" s="237" t="str">
        <f t="shared" si="46"/>
        <v/>
      </c>
      <c r="AF49" s="237" t="str">
        <f t="shared" si="46"/>
        <v/>
      </c>
      <c r="AG49" s="262">
        <v>80.0</v>
      </c>
      <c r="AH49" s="276"/>
      <c r="AI49" s="276"/>
      <c r="AJ49" s="263">
        <v>10.0</v>
      </c>
      <c r="AK49" s="263">
        <v>9.0</v>
      </c>
      <c r="AL49" s="263">
        <v>8.0</v>
      </c>
      <c r="AM49" s="263">
        <v>7.0</v>
      </c>
      <c r="AN49" s="263">
        <v>6.0</v>
      </c>
      <c r="AO49" s="265">
        <v>7.0</v>
      </c>
      <c r="AP49" s="265">
        <v>6.0</v>
      </c>
      <c r="AQ49" s="265">
        <v>5.0</v>
      </c>
      <c r="AR49" s="265">
        <v>4.0</v>
      </c>
      <c r="AS49" s="265">
        <v>3.0</v>
      </c>
      <c r="AT49" s="266">
        <v>16.0</v>
      </c>
      <c r="AU49" s="266">
        <v>14.0</v>
      </c>
      <c r="AV49" s="266">
        <v>12.0</v>
      </c>
      <c r="AW49" s="266">
        <v>10.0</v>
      </c>
      <c r="AX49" s="266">
        <v>8.0</v>
      </c>
      <c r="AY49" s="243"/>
      <c r="AZ49" s="268"/>
      <c r="BA49" s="268"/>
      <c r="BB49" s="268"/>
      <c r="BC49" s="268"/>
      <c r="BD49" s="268"/>
      <c r="BE49" s="268"/>
      <c r="BF49" s="268"/>
      <c r="BG49" s="268"/>
      <c r="BH49" s="268"/>
      <c r="BI49" s="268"/>
      <c r="BJ49" s="268"/>
      <c r="BK49" s="268"/>
    </row>
    <row r="50" ht="18.75" customHeight="1">
      <c r="A50" s="279" t="s">
        <v>84</v>
      </c>
      <c r="B50" s="246">
        <f t="shared" ref="B50:AF50" si="47">if(ISBLANK(AG50)=true,"",if($M$1=10%,AG50*0.9,if($M$1=20%,AG50*0.8,IF($M$1=30%,AG50*0.7,IF($M$1=40%,AG50*0.6,AG50)))))</f>
        <v>3.6</v>
      </c>
      <c r="C50" s="246" t="str">
        <f t="shared" si="47"/>
        <v/>
      </c>
      <c r="D50" s="246" t="str">
        <f t="shared" si="47"/>
        <v/>
      </c>
      <c r="E50" s="247">
        <f t="shared" si="47"/>
        <v>4.8</v>
      </c>
      <c r="F50" s="247" t="str">
        <f t="shared" si="47"/>
        <v/>
      </c>
      <c r="G50" s="247" t="str">
        <f t="shared" si="47"/>
        <v/>
      </c>
      <c r="H50" s="247" t="str">
        <f t="shared" si="47"/>
        <v/>
      </c>
      <c r="I50" s="247" t="str">
        <f t="shared" si="47"/>
        <v/>
      </c>
      <c r="J50" s="248">
        <f t="shared" si="47"/>
        <v>7.8</v>
      </c>
      <c r="K50" s="248">
        <f t="shared" si="47"/>
        <v>6.84</v>
      </c>
      <c r="L50" s="248">
        <f t="shared" si="47"/>
        <v>5.88</v>
      </c>
      <c r="M50" s="248">
        <f t="shared" si="47"/>
        <v>4.92</v>
      </c>
      <c r="N50" s="248">
        <f t="shared" si="47"/>
        <v>3.96</v>
      </c>
      <c r="O50" s="249">
        <f t="shared" si="47"/>
        <v>9.6</v>
      </c>
      <c r="P50" s="249" t="str">
        <f t="shared" si="47"/>
        <v/>
      </c>
      <c r="Q50" s="249" t="str">
        <f t="shared" si="47"/>
        <v/>
      </c>
      <c r="R50" s="249" t="str">
        <f t="shared" si="47"/>
        <v/>
      </c>
      <c r="S50" s="249" t="str">
        <f t="shared" si="47"/>
        <v/>
      </c>
      <c r="T50" s="250" t="str">
        <f t="shared" si="47"/>
        <v/>
      </c>
      <c r="U50" s="250" t="str">
        <f t="shared" si="47"/>
        <v/>
      </c>
      <c r="V50" s="250" t="str">
        <f t="shared" si="47"/>
        <v/>
      </c>
      <c r="W50" s="250" t="str">
        <f t="shared" si="47"/>
        <v/>
      </c>
      <c r="X50" s="250" t="str">
        <f t="shared" si="47"/>
        <v/>
      </c>
      <c r="Y50" s="250" t="str">
        <f t="shared" si="47"/>
        <v/>
      </c>
      <c r="Z50" s="250" t="str">
        <f t="shared" si="47"/>
        <v/>
      </c>
      <c r="AA50" s="250" t="str">
        <f t="shared" si="47"/>
        <v/>
      </c>
      <c r="AB50" s="250" t="str">
        <f t="shared" si="47"/>
        <v/>
      </c>
      <c r="AC50" s="250" t="str">
        <f t="shared" si="47"/>
        <v/>
      </c>
      <c r="AD50" s="250" t="str">
        <f t="shared" si="47"/>
        <v/>
      </c>
      <c r="AE50" s="250" t="str">
        <f t="shared" si="47"/>
        <v/>
      </c>
      <c r="AF50" s="250" t="str">
        <f t="shared" si="47"/>
        <v/>
      </c>
      <c r="AG50" s="269">
        <v>6.0</v>
      </c>
      <c r="AH50" s="280"/>
      <c r="AI50" s="280"/>
      <c r="AJ50" s="270">
        <v>8.0</v>
      </c>
      <c r="AK50" s="271"/>
      <c r="AL50" s="271"/>
      <c r="AM50" s="271"/>
      <c r="AN50" s="271"/>
      <c r="AO50" s="272">
        <v>13.0</v>
      </c>
      <c r="AP50" s="272">
        <v>11.4</v>
      </c>
      <c r="AQ50" s="272">
        <v>9.8</v>
      </c>
      <c r="AR50" s="272">
        <v>8.2</v>
      </c>
      <c r="AS50" s="272">
        <v>6.6</v>
      </c>
      <c r="AT50" s="273">
        <v>16.0</v>
      </c>
      <c r="AU50" s="278"/>
      <c r="AV50" s="278"/>
      <c r="AW50" s="278"/>
      <c r="AX50" s="278"/>
      <c r="AY50" s="255"/>
      <c r="AZ50" s="256"/>
      <c r="BA50" s="256"/>
      <c r="BB50" s="256"/>
      <c r="BC50" s="256"/>
      <c r="BD50" s="256"/>
      <c r="BE50" s="256"/>
      <c r="BF50" s="256"/>
      <c r="BG50" s="256"/>
      <c r="BH50" s="256"/>
      <c r="BI50" s="256"/>
      <c r="BJ50" s="256"/>
      <c r="BK50" s="256"/>
    </row>
    <row r="51" ht="18.75" customHeight="1">
      <c r="A51" s="274" t="s">
        <v>85</v>
      </c>
      <c r="B51" s="258">
        <f t="shared" ref="B51:AF51" si="48">if(ISBLANK(AG51)=true,"",if($M$1=10%,AG51*0.9,if($M$1=20%,AG51*0.8,IF($M$1=30%,AG51*0.7,IF($M$1=40%,AG51*0.6,AG51)))))</f>
        <v>3.6</v>
      </c>
      <c r="C51" s="258" t="str">
        <f t="shared" si="48"/>
        <v/>
      </c>
      <c r="D51" s="258" t="str">
        <f t="shared" si="48"/>
        <v/>
      </c>
      <c r="E51" s="259">
        <f t="shared" si="48"/>
        <v>9.6</v>
      </c>
      <c r="F51" s="259">
        <f t="shared" si="48"/>
        <v>8.4</v>
      </c>
      <c r="G51" s="259">
        <f t="shared" si="48"/>
        <v>7.2</v>
      </c>
      <c r="H51" s="259">
        <f t="shared" si="48"/>
        <v>6</v>
      </c>
      <c r="I51" s="259">
        <f t="shared" si="48"/>
        <v>4.8</v>
      </c>
      <c r="J51" s="260">
        <f t="shared" si="48"/>
        <v>6</v>
      </c>
      <c r="K51" s="260" t="str">
        <f t="shared" si="48"/>
        <v/>
      </c>
      <c r="L51" s="260" t="str">
        <f t="shared" si="48"/>
        <v/>
      </c>
      <c r="M51" s="260" t="str">
        <f t="shared" si="48"/>
        <v/>
      </c>
      <c r="N51" s="260" t="str">
        <f t="shared" si="48"/>
        <v/>
      </c>
      <c r="O51" s="261">
        <f t="shared" si="48"/>
        <v>12</v>
      </c>
      <c r="P51" s="261">
        <f t="shared" si="48"/>
        <v>10.8</v>
      </c>
      <c r="Q51" s="261">
        <f t="shared" si="48"/>
        <v>9.6</v>
      </c>
      <c r="R51" s="261">
        <f t="shared" si="48"/>
        <v>8.4</v>
      </c>
      <c r="S51" s="261">
        <f t="shared" si="48"/>
        <v>7.2</v>
      </c>
      <c r="T51" s="237" t="str">
        <f t="shared" si="48"/>
        <v/>
      </c>
      <c r="U51" s="237" t="str">
        <f t="shared" si="48"/>
        <v/>
      </c>
      <c r="V51" s="237" t="str">
        <f t="shared" si="48"/>
        <v/>
      </c>
      <c r="W51" s="237" t="str">
        <f t="shared" si="48"/>
        <v/>
      </c>
      <c r="X51" s="237" t="str">
        <f t="shared" si="48"/>
        <v/>
      </c>
      <c r="Y51" s="237" t="str">
        <f t="shared" si="48"/>
        <v/>
      </c>
      <c r="Z51" s="237" t="str">
        <f t="shared" si="48"/>
        <v/>
      </c>
      <c r="AA51" s="237" t="str">
        <f t="shared" si="48"/>
        <v/>
      </c>
      <c r="AB51" s="237" t="str">
        <f t="shared" si="48"/>
        <v/>
      </c>
      <c r="AC51" s="237" t="str">
        <f t="shared" si="48"/>
        <v/>
      </c>
      <c r="AD51" s="237" t="str">
        <f t="shared" si="48"/>
        <v/>
      </c>
      <c r="AE51" s="237" t="str">
        <f t="shared" si="48"/>
        <v/>
      </c>
      <c r="AF51" s="237" t="str">
        <f t="shared" si="48"/>
        <v/>
      </c>
      <c r="AG51" s="262">
        <v>6.0</v>
      </c>
      <c r="AH51" s="276"/>
      <c r="AI51" s="276"/>
      <c r="AJ51" s="263">
        <v>16.0</v>
      </c>
      <c r="AK51" s="263">
        <v>14.0</v>
      </c>
      <c r="AL51" s="263">
        <v>12.0</v>
      </c>
      <c r="AM51" s="263">
        <v>10.0</v>
      </c>
      <c r="AN51" s="263">
        <v>8.0</v>
      </c>
      <c r="AO51" s="265">
        <v>10.0</v>
      </c>
      <c r="AP51" s="277"/>
      <c r="AQ51" s="277"/>
      <c r="AR51" s="277"/>
      <c r="AS51" s="277"/>
      <c r="AT51" s="266">
        <v>20.0</v>
      </c>
      <c r="AU51" s="266">
        <v>18.0</v>
      </c>
      <c r="AV51" s="266">
        <v>16.0</v>
      </c>
      <c r="AW51" s="266">
        <v>14.0</v>
      </c>
      <c r="AX51" s="266">
        <v>12.0</v>
      </c>
      <c r="AY51" s="243"/>
      <c r="AZ51" s="268"/>
      <c r="BA51" s="268"/>
      <c r="BB51" s="268"/>
      <c r="BC51" s="268"/>
      <c r="BD51" s="268"/>
      <c r="BE51" s="268"/>
      <c r="BF51" s="268"/>
      <c r="BG51" s="268"/>
      <c r="BH51" s="268"/>
      <c r="BI51" s="268"/>
      <c r="BJ51" s="268"/>
      <c r="BK51" s="268"/>
    </row>
    <row r="52" ht="18.75" customHeight="1">
      <c r="A52" s="245" t="s">
        <v>86</v>
      </c>
      <c r="B52" s="246">
        <f t="shared" ref="B52:AF52" si="49">if(ISBLANK(AG52)=true,"",if($M$1=10%,AG52*0.9,if($M$1=20%,AG52*0.8,IF($M$1=30%,AG52*0.7,IF($M$1=40%,AG52*0.6,AG52)))))</f>
        <v>72</v>
      </c>
      <c r="C52" s="246">
        <f t="shared" si="49"/>
        <v>63</v>
      </c>
      <c r="D52" s="246">
        <f t="shared" si="49"/>
        <v>54</v>
      </c>
      <c r="E52" s="247">
        <f t="shared" si="49"/>
        <v>4.2</v>
      </c>
      <c r="F52" s="247">
        <f t="shared" si="49"/>
        <v>3.9</v>
      </c>
      <c r="G52" s="247">
        <f t="shared" si="49"/>
        <v>3.6</v>
      </c>
      <c r="H52" s="247">
        <f t="shared" si="49"/>
        <v>3.3</v>
      </c>
      <c r="I52" s="247">
        <f t="shared" si="49"/>
        <v>3</v>
      </c>
      <c r="J52" s="248">
        <f t="shared" si="49"/>
        <v>8.4</v>
      </c>
      <c r="K52" s="248" t="str">
        <f t="shared" si="49"/>
        <v/>
      </c>
      <c r="L52" s="248" t="str">
        <f t="shared" si="49"/>
        <v/>
      </c>
      <c r="M52" s="248" t="str">
        <f t="shared" si="49"/>
        <v/>
      </c>
      <c r="N52" s="248" t="str">
        <f t="shared" si="49"/>
        <v/>
      </c>
      <c r="O52" s="249">
        <f t="shared" si="49"/>
        <v>16.8</v>
      </c>
      <c r="P52" s="249">
        <f t="shared" si="49"/>
        <v>15</v>
      </c>
      <c r="Q52" s="249">
        <f t="shared" si="49"/>
        <v>13.2</v>
      </c>
      <c r="R52" s="249">
        <f t="shared" si="49"/>
        <v>11.4</v>
      </c>
      <c r="S52" s="249">
        <f t="shared" si="49"/>
        <v>9.6</v>
      </c>
      <c r="T52" s="250" t="str">
        <f t="shared" si="49"/>
        <v/>
      </c>
      <c r="U52" s="250" t="str">
        <f t="shared" si="49"/>
        <v/>
      </c>
      <c r="V52" s="250" t="str">
        <f t="shared" si="49"/>
        <v/>
      </c>
      <c r="W52" s="250" t="str">
        <f t="shared" si="49"/>
        <v/>
      </c>
      <c r="X52" s="250" t="str">
        <f t="shared" si="49"/>
        <v/>
      </c>
      <c r="Y52" s="250" t="str">
        <f t="shared" si="49"/>
        <v/>
      </c>
      <c r="Z52" s="250" t="str">
        <f t="shared" si="49"/>
        <v/>
      </c>
      <c r="AA52" s="250" t="str">
        <f t="shared" si="49"/>
        <v/>
      </c>
      <c r="AB52" s="250" t="str">
        <f t="shared" si="49"/>
        <v/>
      </c>
      <c r="AC52" s="250" t="str">
        <f t="shared" si="49"/>
        <v/>
      </c>
      <c r="AD52" s="250" t="str">
        <f t="shared" si="49"/>
        <v/>
      </c>
      <c r="AE52" s="250" t="str">
        <f t="shared" si="49"/>
        <v/>
      </c>
      <c r="AF52" s="250" t="str">
        <f t="shared" si="49"/>
        <v/>
      </c>
      <c r="AG52" s="269">
        <v>120.0</v>
      </c>
      <c r="AH52" s="269">
        <v>105.0</v>
      </c>
      <c r="AI52" s="269">
        <v>90.0</v>
      </c>
      <c r="AJ52" s="270">
        <v>7.0</v>
      </c>
      <c r="AK52" s="270">
        <v>6.5</v>
      </c>
      <c r="AL52" s="270">
        <v>6.0</v>
      </c>
      <c r="AM52" s="270">
        <v>5.5</v>
      </c>
      <c r="AN52" s="270">
        <v>5.0</v>
      </c>
      <c r="AO52" s="272">
        <v>14.0</v>
      </c>
      <c r="AP52" s="275"/>
      <c r="AQ52" s="275"/>
      <c r="AR52" s="275"/>
      <c r="AS52" s="275"/>
      <c r="AT52" s="273">
        <v>28.0</v>
      </c>
      <c r="AU52" s="273">
        <v>25.0</v>
      </c>
      <c r="AV52" s="273">
        <v>22.0</v>
      </c>
      <c r="AW52" s="273">
        <v>19.0</v>
      </c>
      <c r="AX52" s="273">
        <v>16.0</v>
      </c>
      <c r="AY52" s="255"/>
      <c r="AZ52" s="256"/>
      <c r="BA52" s="256"/>
      <c r="BB52" s="256"/>
      <c r="BC52" s="256"/>
      <c r="BD52" s="256"/>
      <c r="BE52" s="256"/>
      <c r="BF52" s="256"/>
      <c r="BG52" s="256"/>
      <c r="BH52" s="256"/>
      <c r="BI52" s="256"/>
      <c r="BJ52" s="256"/>
      <c r="BK52" s="256"/>
    </row>
    <row r="53" ht="18.75" customHeight="1">
      <c r="A53" s="257" t="s">
        <v>87</v>
      </c>
      <c r="B53" s="258">
        <f t="shared" ref="B53:AF53" si="50">if(ISBLANK(AG53)=true,"",if($M$1=10%,AG53*0.9,if($M$1=20%,AG53*0.8,IF($M$1=30%,AG53*0.7,IF($M$1=40%,AG53*0.6,AG53)))))</f>
        <v>54</v>
      </c>
      <c r="C53" s="258">
        <f t="shared" si="50"/>
        <v>45</v>
      </c>
      <c r="D53" s="258">
        <f t="shared" si="50"/>
        <v>36</v>
      </c>
      <c r="E53" s="259">
        <f t="shared" si="50"/>
        <v>0.54</v>
      </c>
      <c r="F53" s="259" t="str">
        <f t="shared" si="50"/>
        <v/>
      </c>
      <c r="G53" s="259" t="str">
        <f t="shared" si="50"/>
        <v/>
      </c>
      <c r="H53" s="259" t="str">
        <f t="shared" si="50"/>
        <v/>
      </c>
      <c r="I53" s="259" t="str">
        <f t="shared" si="50"/>
        <v/>
      </c>
      <c r="J53" s="260">
        <f t="shared" si="50"/>
        <v>4.8</v>
      </c>
      <c r="K53" s="260">
        <f t="shared" si="50"/>
        <v>4.2</v>
      </c>
      <c r="L53" s="260">
        <f t="shared" si="50"/>
        <v>3.6</v>
      </c>
      <c r="M53" s="260">
        <f t="shared" si="50"/>
        <v>3</v>
      </c>
      <c r="N53" s="260">
        <f t="shared" si="50"/>
        <v>2.4</v>
      </c>
      <c r="O53" s="261">
        <f t="shared" si="50"/>
        <v>14.4</v>
      </c>
      <c r="P53" s="261">
        <f t="shared" si="50"/>
        <v>12.3</v>
      </c>
      <c r="Q53" s="261">
        <f t="shared" si="50"/>
        <v>10.2</v>
      </c>
      <c r="R53" s="261">
        <f t="shared" si="50"/>
        <v>8.1</v>
      </c>
      <c r="S53" s="261">
        <f t="shared" si="50"/>
        <v>6</v>
      </c>
      <c r="T53" s="237" t="str">
        <f t="shared" si="50"/>
        <v/>
      </c>
      <c r="U53" s="237" t="str">
        <f t="shared" si="50"/>
        <v/>
      </c>
      <c r="V53" s="237" t="str">
        <f t="shared" si="50"/>
        <v/>
      </c>
      <c r="W53" s="237" t="str">
        <f t="shared" si="50"/>
        <v/>
      </c>
      <c r="X53" s="237" t="str">
        <f t="shared" si="50"/>
        <v/>
      </c>
      <c r="Y53" s="237" t="str">
        <f t="shared" si="50"/>
        <v/>
      </c>
      <c r="Z53" s="237" t="str">
        <f t="shared" si="50"/>
        <v/>
      </c>
      <c r="AA53" s="237" t="str">
        <f t="shared" si="50"/>
        <v/>
      </c>
      <c r="AB53" s="237" t="str">
        <f t="shared" si="50"/>
        <v/>
      </c>
      <c r="AC53" s="237" t="str">
        <f t="shared" si="50"/>
        <v/>
      </c>
      <c r="AD53" s="237" t="str">
        <f t="shared" si="50"/>
        <v/>
      </c>
      <c r="AE53" s="237" t="str">
        <f t="shared" si="50"/>
        <v/>
      </c>
      <c r="AF53" s="237" t="str">
        <f t="shared" si="50"/>
        <v/>
      </c>
      <c r="AG53" s="262">
        <v>90.0</v>
      </c>
      <c r="AH53" s="262">
        <v>75.0</v>
      </c>
      <c r="AI53" s="262">
        <v>60.0</v>
      </c>
      <c r="AJ53" s="263">
        <v>0.9</v>
      </c>
      <c r="AK53" s="264"/>
      <c r="AL53" s="264"/>
      <c r="AM53" s="264"/>
      <c r="AN53" s="264"/>
      <c r="AO53" s="265">
        <v>8.0</v>
      </c>
      <c r="AP53" s="265">
        <v>7.0</v>
      </c>
      <c r="AQ53" s="265">
        <v>6.0</v>
      </c>
      <c r="AR53" s="265">
        <v>5.0</v>
      </c>
      <c r="AS53" s="265">
        <v>4.0</v>
      </c>
      <c r="AT53" s="266">
        <v>24.0</v>
      </c>
      <c r="AU53" s="266">
        <v>20.5</v>
      </c>
      <c r="AV53" s="266">
        <v>17.0</v>
      </c>
      <c r="AW53" s="266">
        <v>13.5</v>
      </c>
      <c r="AX53" s="266">
        <v>10.0</v>
      </c>
      <c r="AY53" s="243"/>
      <c r="AZ53" s="268"/>
      <c r="BA53" s="268"/>
      <c r="BB53" s="268"/>
      <c r="BC53" s="268"/>
      <c r="BD53" s="268"/>
      <c r="BE53" s="268"/>
      <c r="BF53" s="268"/>
      <c r="BG53" s="268"/>
      <c r="BH53" s="268"/>
      <c r="BI53" s="268"/>
      <c r="BJ53" s="268"/>
      <c r="BK53" s="268"/>
    </row>
    <row r="54" ht="18.75" customHeight="1">
      <c r="A54" s="245" t="s">
        <v>88</v>
      </c>
      <c r="B54" s="246">
        <f t="shared" ref="B54:AF54" si="51">if(ISBLANK(AG54)=true,"",if($M$1=10%,AG54*0.9,if($M$1=20%,AG54*0.8,IF($M$1=30%,AG54*0.7,IF($M$1=40%,AG54*0.6,AG54)))))</f>
        <v>66</v>
      </c>
      <c r="C54" s="246">
        <f t="shared" si="51"/>
        <v>54</v>
      </c>
      <c r="D54" s="246">
        <f t="shared" si="51"/>
        <v>42</v>
      </c>
      <c r="E54" s="247">
        <f t="shared" si="51"/>
        <v>4.8</v>
      </c>
      <c r="F54" s="247">
        <f t="shared" si="51"/>
        <v>4.5</v>
      </c>
      <c r="G54" s="247">
        <f t="shared" si="51"/>
        <v>4.2</v>
      </c>
      <c r="H54" s="247">
        <f t="shared" si="51"/>
        <v>3.9</v>
      </c>
      <c r="I54" s="247">
        <f t="shared" si="51"/>
        <v>3.6</v>
      </c>
      <c r="J54" s="248">
        <f t="shared" si="51"/>
        <v>13.2</v>
      </c>
      <c r="K54" s="248">
        <f t="shared" si="51"/>
        <v>12</v>
      </c>
      <c r="L54" s="248">
        <f t="shared" si="51"/>
        <v>10.8</v>
      </c>
      <c r="M54" s="248">
        <f t="shared" si="51"/>
        <v>9.6</v>
      </c>
      <c r="N54" s="248">
        <f t="shared" si="51"/>
        <v>8.4</v>
      </c>
      <c r="O54" s="249">
        <f t="shared" si="51"/>
        <v>9.6</v>
      </c>
      <c r="P54" s="249">
        <f t="shared" si="51"/>
        <v>9.3</v>
      </c>
      <c r="Q54" s="249">
        <f t="shared" si="51"/>
        <v>9</v>
      </c>
      <c r="R54" s="249">
        <f t="shared" si="51"/>
        <v>8.7</v>
      </c>
      <c r="S54" s="249">
        <f t="shared" si="51"/>
        <v>8.4</v>
      </c>
      <c r="T54" s="250" t="str">
        <f t="shared" si="51"/>
        <v/>
      </c>
      <c r="U54" s="250" t="str">
        <f t="shared" si="51"/>
        <v/>
      </c>
      <c r="V54" s="250" t="str">
        <f t="shared" si="51"/>
        <v/>
      </c>
      <c r="W54" s="250" t="str">
        <f t="shared" si="51"/>
        <v/>
      </c>
      <c r="X54" s="250" t="str">
        <f t="shared" si="51"/>
        <v/>
      </c>
      <c r="Y54" s="250" t="str">
        <f t="shared" si="51"/>
        <v/>
      </c>
      <c r="Z54" s="250" t="str">
        <f t="shared" si="51"/>
        <v/>
      </c>
      <c r="AA54" s="250" t="str">
        <f t="shared" si="51"/>
        <v/>
      </c>
      <c r="AB54" s="250" t="str">
        <f t="shared" si="51"/>
        <v/>
      </c>
      <c r="AC54" s="250" t="str">
        <f t="shared" si="51"/>
        <v/>
      </c>
      <c r="AD54" s="250" t="str">
        <f t="shared" si="51"/>
        <v/>
      </c>
      <c r="AE54" s="250" t="str">
        <f t="shared" si="51"/>
        <v/>
      </c>
      <c r="AF54" s="250" t="str">
        <f t="shared" si="51"/>
        <v/>
      </c>
      <c r="AG54" s="269">
        <v>110.0</v>
      </c>
      <c r="AH54" s="269">
        <v>90.0</v>
      </c>
      <c r="AI54" s="269">
        <v>70.0</v>
      </c>
      <c r="AJ54" s="270">
        <v>8.0</v>
      </c>
      <c r="AK54" s="270">
        <v>7.5</v>
      </c>
      <c r="AL54" s="270">
        <v>7.0</v>
      </c>
      <c r="AM54" s="270">
        <v>6.5</v>
      </c>
      <c r="AN54" s="270">
        <v>6.0</v>
      </c>
      <c r="AO54" s="272">
        <v>22.0</v>
      </c>
      <c r="AP54" s="272">
        <v>20.0</v>
      </c>
      <c r="AQ54" s="272">
        <v>18.0</v>
      </c>
      <c r="AR54" s="272">
        <v>16.0</v>
      </c>
      <c r="AS54" s="272">
        <v>14.0</v>
      </c>
      <c r="AT54" s="273">
        <v>16.0</v>
      </c>
      <c r="AU54" s="273">
        <v>15.5</v>
      </c>
      <c r="AV54" s="273">
        <v>15.0</v>
      </c>
      <c r="AW54" s="273">
        <v>14.5</v>
      </c>
      <c r="AX54" s="273">
        <v>14.0</v>
      </c>
      <c r="AY54" s="255"/>
      <c r="AZ54" s="256"/>
      <c r="BA54" s="256"/>
      <c r="BB54" s="256"/>
      <c r="BC54" s="256"/>
      <c r="BD54" s="256"/>
      <c r="BE54" s="256"/>
      <c r="BF54" s="256"/>
      <c r="BG54" s="256"/>
      <c r="BH54" s="256"/>
      <c r="BI54" s="256"/>
      <c r="BJ54" s="256"/>
      <c r="BK54" s="256"/>
    </row>
    <row r="55" ht="18.75" customHeight="1">
      <c r="A55" s="257" t="s">
        <v>89</v>
      </c>
      <c r="B55" s="258">
        <f t="shared" ref="B55:AF55" si="52">if(ISBLANK(AG55)=true,"",if($M$1=10%,AG55*0.9,if($M$1=20%,AG55*0.8,IF($M$1=30%,AG55*0.7,IF($M$1=40%,AG55*0.6,AG55)))))</f>
        <v>90</v>
      </c>
      <c r="C55" s="258">
        <f t="shared" si="52"/>
        <v>72</v>
      </c>
      <c r="D55" s="258">
        <f t="shared" si="52"/>
        <v>54</v>
      </c>
      <c r="E55" s="259">
        <f t="shared" si="52"/>
        <v>4.8</v>
      </c>
      <c r="F55" s="259" t="str">
        <f t="shared" si="52"/>
        <v/>
      </c>
      <c r="G55" s="259" t="str">
        <f t="shared" si="52"/>
        <v/>
      </c>
      <c r="H55" s="259" t="str">
        <f t="shared" si="52"/>
        <v/>
      </c>
      <c r="I55" s="259" t="str">
        <f t="shared" si="52"/>
        <v/>
      </c>
      <c r="J55" s="260">
        <f t="shared" si="52"/>
        <v>18</v>
      </c>
      <c r="K55" s="260" t="str">
        <f t="shared" si="52"/>
        <v/>
      </c>
      <c r="L55" s="260" t="str">
        <f t="shared" si="52"/>
        <v/>
      </c>
      <c r="M55" s="260" t="str">
        <f t="shared" si="52"/>
        <v/>
      </c>
      <c r="N55" s="260" t="str">
        <f t="shared" si="52"/>
        <v/>
      </c>
      <c r="O55" s="261">
        <f t="shared" si="52"/>
        <v>8.4</v>
      </c>
      <c r="P55" s="261">
        <f t="shared" si="52"/>
        <v>7.5</v>
      </c>
      <c r="Q55" s="261">
        <f t="shared" si="52"/>
        <v>6.6</v>
      </c>
      <c r="R55" s="261">
        <f t="shared" si="52"/>
        <v>5.7</v>
      </c>
      <c r="S55" s="261">
        <f t="shared" si="52"/>
        <v>4.8</v>
      </c>
      <c r="T55" s="237" t="str">
        <f t="shared" si="52"/>
        <v/>
      </c>
      <c r="U55" s="237" t="str">
        <f t="shared" si="52"/>
        <v/>
      </c>
      <c r="V55" s="237" t="str">
        <f t="shared" si="52"/>
        <v/>
      </c>
      <c r="W55" s="237" t="str">
        <f t="shared" si="52"/>
        <v/>
      </c>
      <c r="X55" s="237" t="str">
        <f t="shared" si="52"/>
        <v/>
      </c>
      <c r="Y55" s="237" t="str">
        <f t="shared" si="52"/>
        <v/>
      </c>
      <c r="Z55" s="237" t="str">
        <f t="shared" si="52"/>
        <v/>
      </c>
      <c r="AA55" s="237" t="str">
        <f t="shared" si="52"/>
        <v/>
      </c>
      <c r="AB55" s="237" t="str">
        <f t="shared" si="52"/>
        <v/>
      </c>
      <c r="AC55" s="237" t="str">
        <f t="shared" si="52"/>
        <v/>
      </c>
      <c r="AD55" s="237" t="str">
        <f t="shared" si="52"/>
        <v/>
      </c>
      <c r="AE55" s="237" t="str">
        <f t="shared" si="52"/>
        <v/>
      </c>
      <c r="AF55" s="237" t="str">
        <f t="shared" si="52"/>
        <v/>
      </c>
      <c r="AG55" s="262">
        <v>150.0</v>
      </c>
      <c r="AH55" s="262">
        <v>120.0</v>
      </c>
      <c r="AI55" s="262">
        <v>90.0</v>
      </c>
      <c r="AJ55" s="263">
        <v>8.0</v>
      </c>
      <c r="AK55" s="264"/>
      <c r="AL55" s="264"/>
      <c r="AM55" s="264"/>
      <c r="AN55" s="264"/>
      <c r="AO55" s="265">
        <v>30.0</v>
      </c>
      <c r="AP55" s="277"/>
      <c r="AQ55" s="277"/>
      <c r="AR55" s="277"/>
      <c r="AS55" s="277"/>
      <c r="AT55" s="266">
        <v>14.0</v>
      </c>
      <c r="AU55" s="266">
        <v>12.5</v>
      </c>
      <c r="AV55" s="266">
        <v>11.0</v>
      </c>
      <c r="AW55" s="266">
        <v>9.5</v>
      </c>
      <c r="AX55" s="266">
        <v>8.0</v>
      </c>
      <c r="AY55" s="243"/>
      <c r="AZ55" s="268"/>
      <c r="BA55" s="268"/>
      <c r="BB55" s="268"/>
      <c r="BC55" s="268"/>
      <c r="BD55" s="268"/>
      <c r="BE55" s="268"/>
      <c r="BF55" s="268"/>
      <c r="BG55" s="268"/>
      <c r="BH55" s="268"/>
      <c r="BI55" s="268"/>
      <c r="BJ55" s="268"/>
      <c r="BK55" s="268"/>
    </row>
    <row r="56" ht="18.75" customHeight="1">
      <c r="A56" s="245" t="s">
        <v>90</v>
      </c>
      <c r="B56" s="246">
        <f t="shared" ref="B56:AF56" si="53">if(ISBLANK(AG56)=true,"",if($M$1=10%,AG56*0.9,if($M$1=20%,AG56*0.8,IF($M$1=30%,AG56*0.7,IF($M$1=40%,AG56*0.6,AG56)))))</f>
        <v>27</v>
      </c>
      <c r="C56" s="246">
        <f t="shared" si="53"/>
        <v>25.2</v>
      </c>
      <c r="D56" s="246">
        <f t="shared" si="53"/>
        <v>23.4</v>
      </c>
      <c r="E56" s="247">
        <f t="shared" si="53"/>
        <v>4.2</v>
      </c>
      <c r="F56" s="247">
        <f t="shared" si="53"/>
        <v>3.9</v>
      </c>
      <c r="G56" s="247">
        <f t="shared" si="53"/>
        <v>3.6</v>
      </c>
      <c r="H56" s="247">
        <f t="shared" si="53"/>
        <v>3.3</v>
      </c>
      <c r="I56" s="247">
        <f t="shared" si="53"/>
        <v>3</v>
      </c>
      <c r="J56" s="248">
        <f t="shared" si="53"/>
        <v>7.2</v>
      </c>
      <c r="K56" s="248" t="str">
        <f t="shared" si="53"/>
        <v/>
      </c>
      <c r="L56" s="248" t="str">
        <f t="shared" si="53"/>
        <v/>
      </c>
      <c r="M56" s="248" t="str">
        <f t="shared" si="53"/>
        <v/>
      </c>
      <c r="N56" s="248" t="str">
        <f t="shared" si="53"/>
        <v/>
      </c>
      <c r="O56" s="249">
        <f t="shared" si="53"/>
        <v>6</v>
      </c>
      <c r="P56" s="249">
        <f t="shared" si="53"/>
        <v>5.7</v>
      </c>
      <c r="Q56" s="249">
        <f t="shared" si="53"/>
        <v>5.4</v>
      </c>
      <c r="R56" s="249">
        <f t="shared" si="53"/>
        <v>5.1</v>
      </c>
      <c r="S56" s="249">
        <f t="shared" si="53"/>
        <v>4.8</v>
      </c>
      <c r="T56" s="250">
        <f t="shared" si="53"/>
        <v>1.2</v>
      </c>
      <c r="U56" s="250" t="str">
        <f t="shared" si="53"/>
        <v/>
      </c>
      <c r="V56" s="250" t="str">
        <f t="shared" si="53"/>
        <v/>
      </c>
      <c r="W56" s="250">
        <f t="shared" si="53"/>
        <v>1.8</v>
      </c>
      <c r="X56" s="250" t="str">
        <f t="shared" si="53"/>
        <v/>
      </c>
      <c r="Y56" s="250" t="str">
        <f t="shared" si="53"/>
        <v/>
      </c>
      <c r="Z56" s="250">
        <f t="shared" si="53"/>
        <v>2.4</v>
      </c>
      <c r="AA56" s="250" t="str">
        <f t="shared" si="53"/>
        <v/>
      </c>
      <c r="AB56" s="250" t="str">
        <f t="shared" si="53"/>
        <v/>
      </c>
      <c r="AC56" s="250" t="str">
        <f t="shared" si="53"/>
        <v/>
      </c>
      <c r="AD56" s="250" t="str">
        <f t="shared" si="53"/>
        <v/>
      </c>
      <c r="AE56" s="250" t="str">
        <f t="shared" si="53"/>
        <v/>
      </c>
      <c r="AF56" s="250" t="str">
        <f t="shared" si="53"/>
        <v/>
      </c>
      <c r="AG56" s="269">
        <v>45.0</v>
      </c>
      <c r="AH56" s="269">
        <v>42.0</v>
      </c>
      <c r="AI56" s="269">
        <v>39.0</v>
      </c>
      <c r="AJ56" s="270">
        <v>7.0</v>
      </c>
      <c r="AK56" s="270">
        <v>6.5</v>
      </c>
      <c r="AL56" s="270">
        <v>6.0</v>
      </c>
      <c r="AM56" s="270">
        <v>5.5</v>
      </c>
      <c r="AN56" s="270">
        <v>5.0</v>
      </c>
      <c r="AO56" s="272">
        <v>12.0</v>
      </c>
      <c r="AP56" s="275"/>
      <c r="AQ56" s="275"/>
      <c r="AR56" s="275"/>
      <c r="AS56" s="275"/>
      <c r="AT56" s="273">
        <v>10.0</v>
      </c>
      <c r="AU56" s="273">
        <v>9.5</v>
      </c>
      <c r="AV56" s="273">
        <v>9.0</v>
      </c>
      <c r="AW56" s="273">
        <v>8.5</v>
      </c>
      <c r="AX56" s="273">
        <v>8.0</v>
      </c>
      <c r="AY56" s="255">
        <v>2.0</v>
      </c>
      <c r="AZ56" s="256"/>
      <c r="BA56" s="256"/>
      <c r="BB56" s="255">
        <v>3.0</v>
      </c>
      <c r="BC56" s="256"/>
      <c r="BD56" s="256"/>
      <c r="BE56" s="255">
        <v>4.0</v>
      </c>
      <c r="BF56" s="256"/>
      <c r="BG56" s="256"/>
      <c r="BH56" s="256"/>
      <c r="BI56" s="256"/>
      <c r="BJ56" s="256"/>
      <c r="BK56" s="256"/>
    </row>
    <row r="57" ht="18.75" customHeight="1">
      <c r="A57" s="257" t="s">
        <v>91</v>
      </c>
      <c r="B57" s="258">
        <f t="shared" ref="B57:AF57" si="54">if(ISBLANK(AG57)=true,"",if($M$1=10%,AG57*0.9,if($M$1=20%,AG57*0.8,IF($M$1=30%,AG57*0.7,IF($M$1=40%,AG57*0.6,AG57)))))</f>
        <v>120</v>
      </c>
      <c r="C57" s="258">
        <f t="shared" si="54"/>
        <v>108</v>
      </c>
      <c r="D57" s="258">
        <f t="shared" si="54"/>
        <v>96</v>
      </c>
      <c r="E57" s="259">
        <f t="shared" si="54"/>
        <v>0.6</v>
      </c>
      <c r="F57" s="259" t="str">
        <f t="shared" si="54"/>
        <v/>
      </c>
      <c r="G57" s="259" t="str">
        <f t="shared" si="54"/>
        <v/>
      </c>
      <c r="H57" s="259" t="str">
        <f t="shared" si="54"/>
        <v/>
      </c>
      <c r="I57" s="259" t="str">
        <f t="shared" si="54"/>
        <v/>
      </c>
      <c r="J57" s="260">
        <f t="shared" si="54"/>
        <v>9</v>
      </c>
      <c r="K57" s="260" t="str">
        <f t="shared" si="54"/>
        <v/>
      </c>
      <c r="L57" s="260" t="str">
        <f t="shared" si="54"/>
        <v/>
      </c>
      <c r="M57" s="260" t="str">
        <f t="shared" si="54"/>
        <v/>
      </c>
      <c r="N57" s="260" t="str">
        <f t="shared" si="54"/>
        <v/>
      </c>
      <c r="O57" s="261" t="str">
        <f t="shared" si="54"/>
        <v/>
      </c>
      <c r="P57" s="261" t="str">
        <f t="shared" si="54"/>
        <v/>
      </c>
      <c r="Q57" s="261" t="str">
        <f t="shared" si="54"/>
        <v/>
      </c>
      <c r="R57" s="261" t="str">
        <f t="shared" si="54"/>
        <v/>
      </c>
      <c r="S57" s="261" t="str">
        <f t="shared" si="54"/>
        <v/>
      </c>
      <c r="T57" s="237">
        <f t="shared" si="54"/>
        <v>4.2</v>
      </c>
      <c r="U57" s="237" t="str">
        <f t="shared" si="54"/>
        <v/>
      </c>
      <c r="V57" s="237" t="str">
        <f t="shared" si="54"/>
        <v/>
      </c>
      <c r="W57" s="237" t="str">
        <f t="shared" si="54"/>
        <v/>
      </c>
      <c r="X57" s="237" t="str">
        <f t="shared" si="54"/>
        <v/>
      </c>
      <c r="Y57" s="237" t="str">
        <f t="shared" si="54"/>
        <v/>
      </c>
      <c r="Z57" s="237" t="str">
        <f t="shared" si="54"/>
        <v/>
      </c>
      <c r="AA57" s="237" t="str">
        <f t="shared" si="54"/>
        <v/>
      </c>
      <c r="AB57" s="237" t="str">
        <f t="shared" si="54"/>
        <v/>
      </c>
      <c r="AC57" s="237" t="str">
        <f t="shared" si="54"/>
        <v/>
      </c>
      <c r="AD57" s="237" t="str">
        <f t="shared" si="54"/>
        <v/>
      </c>
      <c r="AE57" s="237" t="str">
        <f t="shared" si="54"/>
        <v/>
      </c>
      <c r="AF57" s="237" t="str">
        <f t="shared" si="54"/>
        <v/>
      </c>
      <c r="AG57" s="262">
        <v>200.0</v>
      </c>
      <c r="AH57" s="262">
        <v>180.0</v>
      </c>
      <c r="AI57" s="262">
        <v>160.0</v>
      </c>
      <c r="AJ57" s="263">
        <v>1.0</v>
      </c>
      <c r="AK57" s="264"/>
      <c r="AL57" s="264"/>
      <c r="AM57" s="264"/>
      <c r="AN57" s="264"/>
      <c r="AO57" s="265">
        <v>15.0</v>
      </c>
      <c r="AP57" s="277"/>
      <c r="AQ57" s="277"/>
      <c r="AR57" s="277"/>
      <c r="AS57" s="277"/>
      <c r="AT57" s="267"/>
      <c r="AU57" s="267"/>
      <c r="AV57" s="267"/>
      <c r="AW57" s="267"/>
      <c r="AX57" s="267"/>
      <c r="AY57" s="243">
        <v>7.0</v>
      </c>
      <c r="AZ57" s="268"/>
      <c r="BA57" s="268"/>
      <c r="BB57" s="268"/>
      <c r="BC57" s="268"/>
      <c r="BD57" s="268"/>
      <c r="BE57" s="268"/>
      <c r="BF57" s="268"/>
      <c r="BG57" s="268"/>
      <c r="BH57" s="268"/>
      <c r="BI57" s="268"/>
      <c r="BJ57" s="268"/>
      <c r="BK57" s="268"/>
    </row>
    <row r="58" ht="18.75" customHeight="1">
      <c r="A58" s="245" t="s">
        <v>92</v>
      </c>
      <c r="B58" s="246">
        <f t="shared" ref="B58:AF58" si="55">if(ISBLANK(AG58)=true,"",if($M$1=10%,AG58*0.9,if($M$1=20%,AG58*0.8,IF($M$1=30%,AG58*0.7,IF($M$1=40%,AG58*0.6,AG58)))))</f>
        <v>3</v>
      </c>
      <c r="C58" s="246">
        <f t="shared" si="55"/>
        <v>1.92</v>
      </c>
      <c r="D58" s="246">
        <f t="shared" si="55"/>
        <v>1.2</v>
      </c>
      <c r="E58" s="247">
        <f t="shared" si="55"/>
        <v>5.4</v>
      </c>
      <c r="F58" s="247" t="str">
        <f t="shared" si="55"/>
        <v/>
      </c>
      <c r="G58" s="247" t="str">
        <f t="shared" si="55"/>
        <v/>
      </c>
      <c r="H58" s="247" t="str">
        <f t="shared" si="55"/>
        <v/>
      </c>
      <c r="I58" s="247" t="str">
        <f t="shared" si="55"/>
        <v/>
      </c>
      <c r="J58" s="248">
        <f t="shared" si="55"/>
        <v>4.2</v>
      </c>
      <c r="K58" s="248" t="str">
        <f t="shared" si="55"/>
        <v/>
      </c>
      <c r="L58" s="248" t="str">
        <f t="shared" si="55"/>
        <v/>
      </c>
      <c r="M58" s="248" t="str">
        <f t="shared" si="55"/>
        <v/>
      </c>
      <c r="N58" s="248" t="str">
        <f t="shared" si="55"/>
        <v/>
      </c>
      <c r="O58" s="249">
        <f t="shared" si="55"/>
        <v>3</v>
      </c>
      <c r="P58" s="249" t="str">
        <f t="shared" si="55"/>
        <v/>
      </c>
      <c r="Q58" s="249" t="str">
        <f t="shared" si="55"/>
        <v/>
      </c>
      <c r="R58" s="249" t="str">
        <f t="shared" si="55"/>
        <v/>
      </c>
      <c r="S58" s="249" t="str">
        <f t="shared" si="55"/>
        <v/>
      </c>
      <c r="T58" s="250" t="str">
        <f t="shared" si="55"/>
        <v/>
      </c>
      <c r="U58" s="250" t="str">
        <f t="shared" si="55"/>
        <v/>
      </c>
      <c r="V58" s="250" t="str">
        <f t="shared" si="55"/>
        <v/>
      </c>
      <c r="W58" s="250" t="str">
        <f t="shared" si="55"/>
        <v/>
      </c>
      <c r="X58" s="250" t="str">
        <f t="shared" si="55"/>
        <v/>
      </c>
      <c r="Y58" s="250" t="str">
        <f t="shared" si="55"/>
        <v/>
      </c>
      <c r="Z58" s="250" t="str">
        <f t="shared" si="55"/>
        <v/>
      </c>
      <c r="AA58" s="250" t="str">
        <f t="shared" si="55"/>
        <v/>
      </c>
      <c r="AB58" s="250" t="str">
        <f t="shared" si="55"/>
        <v/>
      </c>
      <c r="AC58" s="250" t="str">
        <f t="shared" si="55"/>
        <v/>
      </c>
      <c r="AD58" s="250" t="str">
        <f t="shared" si="55"/>
        <v/>
      </c>
      <c r="AE58" s="250" t="str">
        <f t="shared" si="55"/>
        <v/>
      </c>
      <c r="AF58" s="250" t="str">
        <f t="shared" si="55"/>
        <v/>
      </c>
      <c r="AG58" s="269">
        <v>5.0</v>
      </c>
      <c r="AH58" s="269">
        <v>3.2</v>
      </c>
      <c r="AI58" s="269">
        <v>2.0</v>
      </c>
      <c r="AJ58" s="270">
        <v>9.0</v>
      </c>
      <c r="AK58" s="271"/>
      <c r="AL58" s="271"/>
      <c r="AM58" s="271"/>
      <c r="AN58" s="271"/>
      <c r="AO58" s="272">
        <v>7.0</v>
      </c>
      <c r="AP58" s="275"/>
      <c r="AQ58" s="275"/>
      <c r="AR58" s="275"/>
      <c r="AS58" s="275"/>
      <c r="AT58" s="273">
        <v>5.0</v>
      </c>
      <c r="AU58" s="278"/>
      <c r="AV58" s="278"/>
      <c r="AW58" s="278"/>
      <c r="AX58" s="278"/>
      <c r="AY58" s="255"/>
      <c r="AZ58" s="256"/>
      <c r="BA58" s="256"/>
      <c r="BB58" s="256"/>
      <c r="BC58" s="256"/>
      <c r="BD58" s="256"/>
      <c r="BE58" s="256"/>
      <c r="BF58" s="256"/>
      <c r="BG58" s="256"/>
      <c r="BH58" s="256"/>
      <c r="BI58" s="256"/>
      <c r="BJ58" s="256"/>
      <c r="BK58" s="256"/>
    </row>
    <row r="59" ht="18.75" customHeight="1">
      <c r="A59" s="257" t="s">
        <v>93</v>
      </c>
      <c r="B59" s="258">
        <f t="shared" ref="B59:AF59" si="56">if(ISBLANK(AG59)=true,"",if($M$1=10%,AG59*0.9,if($M$1=20%,AG59*0.8,IF($M$1=30%,AG59*0.7,IF($M$1=40%,AG59*0.6,AG59)))))</f>
        <v>54</v>
      </c>
      <c r="C59" s="258">
        <f t="shared" si="56"/>
        <v>36</v>
      </c>
      <c r="D59" s="258">
        <f t="shared" si="56"/>
        <v>27</v>
      </c>
      <c r="E59" s="259">
        <f t="shared" si="56"/>
        <v>6.6</v>
      </c>
      <c r="F59" s="259">
        <f t="shared" si="56"/>
        <v>6</v>
      </c>
      <c r="G59" s="259">
        <f t="shared" si="56"/>
        <v>5.4</v>
      </c>
      <c r="H59" s="259">
        <f t="shared" si="56"/>
        <v>4.8</v>
      </c>
      <c r="I59" s="259">
        <f t="shared" si="56"/>
        <v>4.2</v>
      </c>
      <c r="J59" s="260">
        <f t="shared" si="56"/>
        <v>9</v>
      </c>
      <c r="K59" s="260">
        <f t="shared" si="56"/>
        <v>8.4</v>
      </c>
      <c r="L59" s="260">
        <f t="shared" si="56"/>
        <v>7.8</v>
      </c>
      <c r="M59" s="260">
        <f t="shared" si="56"/>
        <v>7.2</v>
      </c>
      <c r="N59" s="260">
        <f t="shared" si="56"/>
        <v>6.6</v>
      </c>
      <c r="O59" s="261">
        <f t="shared" si="56"/>
        <v>8.4</v>
      </c>
      <c r="P59" s="261">
        <f t="shared" si="56"/>
        <v>7.5</v>
      </c>
      <c r="Q59" s="261">
        <f t="shared" si="56"/>
        <v>6.6</v>
      </c>
      <c r="R59" s="261">
        <f t="shared" si="56"/>
        <v>5.7</v>
      </c>
      <c r="S59" s="261">
        <f t="shared" si="56"/>
        <v>4.8</v>
      </c>
      <c r="T59" s="237">
        <f t="shared" si="56"/>
        <v>1.8</v>
      </c>
      <c r="U59" s="237" t="str">
        <f t="shared" si="56"/>
        <v/>
      </c>
      <c r="V59" s="237" t="str">
        <f t="shared" si="56"/>
        <v/>
      </c>
      <c r="W59" s="237" t="str">
        <f t="shared" si="56"/>
        <v/>
      </c>
      <c r="X59" s="237" t="str">
        <f t="shared" si="56"/>
        <v/>
      </c>
      <c r="Y59" s="237" t="str">
        <f t="shared" si="56"/>
        <v/>
      </c>
      <c r="Z59" s="237" t="str">
        <f t="shared" si="56"/>
        <v/>
      </c>
      <c r="AA59" s="237" t="str">
        <f t="shared" si="56"/>
        <v/>
      </c>
      <c r="AB59" s="237" t="str">
        <f t="shared" si="56"/>
        <v/>
      </c>
      <c r="AC59" s="237" t="str">
        <f t="shared" si="56"/>
        <v/>
      </c>
      <c r="AD59" s="237" t="str">
        <f t="shared" si="56"/>
        <v/>
      </c>
      <c r="AE59" s="237" t="str">
        <f t="shared" si="56"/>
        <v/>
      </c>
      <c r="AF59" s="237" t="str">
        <f t="shared" si="56"/>
        <v/>
      </c>
      <c r="AG59" s="262">
        <v>90.0</v>
      </c>
      <c r="AH59" s="262">
        <v>60.0</v>
      </c>
      <c r="AI59" s="262">
        <v>45.0</v>
      </c>
      <c r="AJ59" s="263">
        <v>11.0</v>
      </c>
      <c r="AK59" s="263">
        <v>10.0</v>
      </c>
      <c r="AL59" s="263">
        <v>9.0</v>
      </c>
      <c r="AM59" s="263">
        <v>8.0</v>
      </c>
      <c r="AN59" s="263">
        <v>7.0</v>
      </c>
      <c r="AO59" s="265">
        <v>15.0</v>
      </c>
      <c r="AP59" s="265">
        <v>14.0</v>
      </c>
      <c r="AQ59" s="265">
        <v>13.0</v>
      </c>
      <c r="AR59" s="265">
        <v>12.0</v>
      </c>
      <c r="AS59" s="265">
        <v>11.0</v>
      </c>
      <c r="AT59" s="266">
        <v>14.0</v>
      </c>
      <c r="AU59" s="266">
        <v>12.5</v>
      </c>
      <c r="AV59" s="266">
        <v>11.0</v>
      </c>
      <c r="AW59" s="266">
        <v>9.5</v>
      </c>
      <c r="AX59" s="266">
        <v>8.0</v>
      </c>
      <c r="AY59" s="243">
        <v>3.0</v>
      </c>
      <c r="AZ59" s="268"/>
      <c r="BA59" s="268"/>
      <c r="BB59" s="268"/>
      <c r="BC59" s="268"/>
      <c r="BD59" s="268"/>
      <c r="BE59" s="268"/>
      <c r="BF59" s="268"/>
      <c r="BG59" s="268"/>
      <c r="BH59" s="268"/>
      <c r="BI59" s="268"/>
      <c r="BJ59" s="268"/>
      <c r="BK59" s="268"/>
    </row>
    <row r="60" ht="18.75" customHeight="1">
      <c r="A60" s="245" t="s">
        <v>94</v>
      </c>
      <c r="B60" s="246">
        <f t="shared" ref="B60:AF60" si="57">if(ISBLANK(AG60)=true,"",if($M$1=10%,AG60*0.9,if($M$1=20%,AG60*0.8,IF($M$1=30%,AG60*0.7,IF($M$1=40%,AG60*0.6,AG60)))))</f>
        <v>96</v>
      </c>
      <c r="C60" s="246">
        <f t="shared" si="57"/>
        <v>72</v>
      </c>
      <c r="D60" s="246">
        <f t="shared" si="57"/>
        <v>48</v>
      </c>
      <c r="E60" s="247">
        <f t="shared" si="57"/>
        <v>7.2</v>
      </c>
      <c r="F60" s="247">
        <f t="shared" si="57"/>
        <v>6.6</v>
      </c>
      <c r="G60" s="247">
        <f t="shared" si="57"/>
        <v>6</v>
      </c>
      <c r="H60" s="247">
        <f t="shared" si="57"/>
        <v>5.4</v>
      </c>
      <c r="I60" s="247">
        <f t="shared" si="57"/>
        <v>4.8</v>
      </c>
      <c r="J60" s="248">
        <f t="shared" si="57"/>
        <v>9</v>
      </c>
      <c r="K60" s="248" t="str">
        <f t="shared" si="57"/>
        <v/>
      </c>
      <c r="L60" s="248" t="str">
        <f t="shared" si="57"/>
        <v/>
      </c>
      <c r="M60" s="248" t="str">
        <f t="shared" si="57"/>
        <v/>
      </c>
      <c r="N60" s="248" t="str">
        <f t="shared" si="57"/>
        <v/>
      </c>
      <c r="O60" s="249">
        <f t="shared" si="57"/>
        <v>4.8</v>
      </c>
      <c r="P60" s="249" t="str">
        <f t="shared" si="57"/>
        <v/>
      </c>
      <c r="Q60" s="249" t="str">
        <f t="shared" si="57"/>
        <v/>
      </c>
      <c r="R60" s="249" t="str">
        <f t="shared" si="57"/>
        <v/>
      </c>
      <c r="S60" s="249" t="str">
        <f t="shared" si="57"/>
        <v/>
      </c>
      <c r="T60" s="250" t="str">
        <f t="shared" si="57"/>
        <v/>
      </c>
      <c r="U60" s="250" t="str">
        <f t="shared" si="57"/>
        <v/>
      </c>
      <c r="V60" s="250" t="str">
        <f t="shared" si="57"/>
        <v/>
      </c>
      <c r="W60" s="250" t="str">
        <f t="shared" si="57"/>
        <v/>
      </c>
      <c r="X60" s="250" t="str">
        <f t="shared" si="57"/>
        <v/>
      </c>
      <c r="Y60" s="250" t="str">
        <f t="shared" si="57"/>
        <v/>
      </c>
      <c r="Z60" s="250" t="str">
        <f t="shared" si="57"/>
        <v/>
      </c>
      <c r="AA60" s="250" t="str">
        <f t="shared" si="57"/>
        <v/>
      </c>
      <c r="AB60" s="250" t="str">
        <f t="shared" si="57"/>
        <v/>
      </c>
      <c r="AC60" s="250" t="str">
        <f t="shared" si="57"/>
        <v/>
      </c>
      <c r="AD60" s="250" t="str">
        <f t="shared" si="57"/>
        <v/>
      </c>
      <c r="AE60" s="250" t="str">
        <f t="shared" si="57"/>
        <v/>
      </c>
      <c r="AF60" s="250" t="str">
        <f t="shared" si="57"/>
        <v/>
      </c>
      <c r="AG60" s="269">
        <v>160.0</v>
      </c>
      <c r="AH60" s="269">
        <v>120.0</v>
      </c>
      <c r="AI60" s="269">
        <v>80.0</v>
      </c>
      <c r="AJ60" s="270">
        <v>12.0</v>
      </c>
      <c r="AK60" s="270">
        <v>11.0</v>
      </c>
      <c r="AL60" s="270">
        <v>10.0</v>
      </c>
      <c r="AM60" s="270">
        <v>9.0</v>
      </c>
      <c r="AN60" s="270">
        <v>8.0</v>
      </c>
      <c r="AO60" s="272">
        <v>15.0</v>
      </c>
      <c r="AP60" s="275"/>
      <c r="AQ60" s="275"/>
      <c r="AR60" s="275"/>
      <c r="AS60" s="275"/>
      <c r="AT60" s="273">
        <v>8.0</v>
      </c>
      <c r="AU60" s="278"/>
      <c r="AV60" s="278"/>
      <c r="AW60" s="278"/>
      <c r="AX60" s="278"/>
      <c r="AY60" s="255"/>
      <c r="AZ60" s="256"/>
      <c r="BA60" s="256"/>
      <c r="BB60" s="256"/>
      <c r="BC60" s="256"/>
      <c r="BD60" s="256"/>
      <c r="BE60" s="256"/>
      <c r="BF60" s="256"/>
      <c r="BG60" s="256"/>
      <c r="BH60" s="256"/>
      <c r="BI60" s="256"/>
      <c r="BJ60" s="256"/>
      <c r="BK60" s="256"/>
    </row>
    <row r="61" ht="18.75" customHeight="1">
      <c r="A61" s="257" t="s">
        <v>95</v>
      </c>
      <c r="B61" s="258">
        <f t="shared" ref="B61:AF61" si="58">if(ISBLANK(AG61)=true,"",if($M$1=10%,AG61*0.9,if($M$1=20%,AG61*0.8,IF($M$1=30%,AG61*0.7,IF($M$1=40%,AG61*0.6,AG61)))))</f>
        <v>72</v>
      </c>
      <c r="C61" s="258">
        <f t="shared" si="58"/>
        <v>60</v>
      </c>
      <c r="D61" s="258">
        <f t="shared" si="58"/>
        <v>48</v>
      </c>
      <c r="E61" s="259">
        <f t="shared" si="58"/>
        <v>4.2</v>
      </c>
      <c r="F61" s="259">
        <f t="shared" si="58"/>
        <v>3.9</v>
      </c>
      <c r="G61" s="259">
        <f t="shared" si="58"/>
        <v>3.6</v>
      </c>
      <c r="H61" s="259">
        <f t="shared" si="58"/>
        <v>3.3</v>
      </c>
      <c r="I61" s="259">
        <f t="shared" si="58"/>
        <v>3</v>
      </c>
      <c r="J61" s="260">
        <f t="shared" si="58"/>
        <v>7.8</v>
      </c>
      <c r="K61" s="260">
        <f t="shared" si="58"/>
        <v>7.2</v>
      </c>
      <c r="L61" s="260">
        <f t="shared" si="58"/>
        <v>6.6</v>
      </c>
      <c r="M61" s="260">
        <f t="shared" si="58"/>
        <v>6</v>
      </c>
      <c r="N61" s="260">
        <f t="shared" si="58"/>
        <v>5.4</v>
      </c>
      <c r="O61" s="261">
        <f t="shared" si="58"/>
        <v>12.6</v>
      </c>
      <c r="P61" s="261">
        <f t="shared" si="58"/>
        <v>11.4</v>
      </c>
      <c r="Q61" s="261">
        <f t="shared" si="58"/>
        <v>10.2</v>
      </c>
      <c r="R61" s="261">
        <f t="shared" si="58"/>
        <v>9</v>
      </c>
      <c r="S61" s="261">
        <f t="shared" si="58"/>
        <v>7.8</v>
      </c>
      <c r="T61" s="237" t="str">
        <f t="shared" si="58"/>
        <v/>
      </c>
      <c r="U61" s="237" t="str">
        <f t="shared" si="58"/>
        <v/>
      </c>
      <c r="V61" s="237" t="str">
        <f t="shared" si="58"/>
        <v/>
      </c>
      <c r="W61" s="237" t="str">
        <f t="shared" si="58"/>
        <v/>
      </c>
      <c r="X61" s="237" t="str">
        <f t="shared" si="58"/>
        <v/>
      </c>
      <c r="Y61" s="237" t="str">
        <f t="shared" si="58"/>
        <v/>
      </c>
      <c r="Z61" s="237" t="str">
        <f t="shared" si="58"/>
        <v/>
      </c>
      <c r="AA61" s="237" t="str">
        <f t="shared" si="58"/>
        <v/>
      </c>
      <c r="AB61" s="237" t="str">
        <f t="shared" si="58"/>
        <v/>
      </c>
      <c r="AC61" s="237" t="str">
        <f t="shared" si="58"/>
        <v/>
      </c>
      <c r="AD61" s="237" t="str">
        <f t="shared" si="58"/>
        <v/>
      </c>
      <c r="AE61" s="237" t="str">
        <f t="shared" si="58"/>
        <v/>
      </c>
      <c r="AF61" s="237" t="str">
        <f t="shared" si="58"/>
        <v/>
      </c>
      <c r="AG61" s="262">
        <v>120.0</v>
      </c>
      <c r="AH61" s="262">
        <v>100.0</v>
      </c>
      <c r="AI61" s="262">
        <v>80.0</v>
      </c>
      <c r="AJ61" s="263">
        <v>7.0</v>
      </c>
      <c r="AK61" s="263">
        <v>6.5</v>
      </c>
      <c r="AL61" s="263">
        <v>6.0</v>
      </c>
      <c r="AM61" s="263">
        <v>5.5</v>
      </c>
      <c r="AN61" s="263">
        <v>5.0</v>
      </c>
      <c r="AO61" s="265">
        <v>13.0</v>
      </c>
      <c r="AP61" s="265">
        <v>12.0</v>
      </c>
      <c r="AQ61" s="265">
        <v>11.0</v>
      </c>
      <c r="AR61" s="265">
        <v>10.0</v>
      </c>
      <c r="AS61" s="265">
        <v>9.0</v>
      </c>
      <c r="AT61" s="266">
        <v>21.0</v>
      </c>
      <c r="AU61" s="266">
        <v>19.0</v>
      </c>
      <c r="AV61" s="266">
        <v>17.0</v>
      </c>
      <c r="AW61" s="266">
        <v>15.0</v>
      </c>
      <c r="AX61" s="266">
        <v>13.0</v>
      </c>
      <c r="AY61" s="243"/>
      <c r="AZ61" s="268"/>
      <c r="BA61" s="268"/>
      <c r="BB61" s="268"/>
      <c r="BC61" s="268"/>
      <c r="BD61" s="268"/>
      <c r="BE61" s="268"/>
      <c r="BF61" s="268"/>
      <c r="BG61" s="268"/>
      <c r="BH61" s="268"/>
      <c r="BI61" s="268"/>
      <c r="BJ61" s="268"/>
      <c r="BK61" s="268"/>
    </row>
    <row r="62" ht="18.75" customHeight="1">
      <c r="A62" s="245" t="s">
        <v>96</v>
      </c>
      <c r="B62" s="246">
        <f t="shared" ref="B62:AF62" si="59">if(ISBLANK(AG62)=true,"",if($M$1=10%,AG62*0.9,if($M$1=20%,AG62*0.8,IF($M$1=30%,AG62*0.7,IF($M$1=40%,AG62*0.6,AG62)))))</f>
        <v>72</v>
      </c>
      <c r="C62" s="246" t="str">
        <f t="shared" si="59"/>
        <v/>
      </c>
      <c r="D62" s="246" t="str">
        <f t="shared" si="59"/>
        <v/>
      </c>
      <c r="E62" s="247">
        <f t="shared" si="59"/>
        <v>4.8</v>
      </c>
      <c r="F62" s="247">
        <f t="shared" si="59"/>
        <v>4.2</v>
      </c>
      <c r="G62" s="247">
        <f t="shared" si="59"/>
        <v>3.6</v>
      </c>
      <c r="H62" s="247">
        <f t="shared" si="59"/>
        <v>3</v>
      </c>
      <c r="I62" s="247">
        <f t="shared" si="59"/>
        <v>2.4</v>
      </c>
      <c r="J62" s="248">
        <f t="shared" si="59"/>
        <v>8.4</v>
      </c>
      <c r="K62" s="248">
        <f t="shared" si="59"/>
        <v>7.2</v>
      </c>
      <c r="L62" s="248">
        <f t="shared" si="59"/>
        <v>6</v>
      </c>
      <c r="M62" s="248">
        <f t="shared" si="59"/>
        <v>4.8</v>
      </c>
      <c r="N62" s="248">
        <f t="shared" si="59"/>
        <v>3.6</v>
      </c>
      <c r="O62" s="249">
        <f t="shared" si="59"/>
        <v>6</v>
      </c>
      <c r="P62" s="249">
        <f t="shared" si="59"/>
        <v>5.4</v>
      </c>
      <c r="Q62" s="249">
        <f t="shared" si="59"/>
        <v>4.8</v>
      </c>
      <c r="R62" s="249">
        <f t="shared" si="59"/>
        <v>4.2</v>
      </c>
      <c r="S62" s="249">
        <f t="shared" si="59"/>
        <v>3.6</v>
      </c>
      <c r="T62" s="250" t="str">
        <f t="shared" si="59"/>
        <v/>
      </c>
      <c r="U62" s="250" t="str">
        <f t="shared" si="59"/>
        <v/>
      </c>
      <c r="V62" s="250" t="str">
        <f t="shared" si="59"/>
        <v/>
      </c>
      <c r="W62" s="250" t="str">
        <f t="shared" si="59"/>
        <v/>
      </c>
      <c r="X62" s="250" t="str">
        <f t="shared" si="59"/>
        <v/>
      </c>
      <c r="Y62" s="250" t="str">
        <f t="shared" si="59"/>
        <v/>
      </c>
      <c r="Z62" s="250" t="str">
        <f t="shared" si="59"/>
        <v/>
      </c>
      <c r="AA62" s="250" t="str">
        <f t="shared" si="59"/>
        <v/>
      </c>
      <c r="AB62" s="250" t="str">
        <f t="shared" si="59"/>
        <v/>
      </c>
      <c r="AC62" s="250" t="str">
        <f t="shared" si="59"/>
        <v/>
      </c>
      <c r="AD62" s="250" t="str">
        <f t="shared" si="59"/>
        <v/>
      </c>
      <c r="AE62" s="250" t="str">
        <f t="shared" si="59"/>
        <v/>
      </c>
      <c r="AF62" s="250" t="str">
        <f t="shared" si="59"/>
        <v/>
      </c>
      <c r="AG62" s="269">
        <v>120.0</v>
      </c>
      <c r="AH62" s="280"/>
      <c r="AI62" s="280"/>
      <c r="AJ62" s="270">
        <v>8.0</v>
      </c>
      <c r="AK62" s="270">
        <v>7.0</v>
      </c>
      <c r="AL62" s="270">
        <v>6.0</v>
      </c>
      <c r="AM62" s="270">
        <v>5.0</v>
      </c>
      <c r="AN62" s="270">
        <v>4.0</v>
      </c>
      <c r="AO62" s="272">
        <v>14.0</v>
      </c>
      <c r="AP62" s="272">
        <v>12.0</v>
      </c>
      <c r="AQ62" s="272">
        <v>10.0</v>
      </c>
      <c r="AR62" s="272">
        <v>8.0</v>
      </c>
      <c r="AS62" s="272">
        <v>6.0</v>
      </c>
      <c r="AT62" s="273">
        <v>10.0</v>
      </c>
      <c r="AU62" s="273">
        <v>9.0</v>
      </c>
      <c r="AV62" s="273">
        <v>8.0</v>
      </c>
      <c r="AW62" s="273">
        <v>7.0</v>
      </c>
      <c r="AX62" s="273">
        <v>6.0</v>
      </c>
      <c r="AY62" s="255"/>
      <c r="AZ62" s="256"/>
      <c r="BA62" s="256"/>
      <c r="BB62" s="256"/>
      <c r="BC62" s="256"/>
      <c r="BD62" s="256"/>
      <c r="BE62" s="256"/>
      <c r="BF62" s="256"/>
      <c r="BG62" s="256"/>
      <c r="BH62" s="256"/>
      <c r="BI62" s="256"/>
      <c r="BJ62" s="256"/>
      <c r="BK62" s="256"/>
    </row>
    <row r="63" ht="18.75" customHeight="1">
      <c r="A63" s="257" t="s">
        <v>97</v>
      </c>
      <c r="B63" s="258">
        <f t="shared" ref="B63:AF63" si="60">if(ISBLANK(AG63)=true,"",if($M$1=10%,AG63*0.9,if($M$1=20%,AG63*0.8,IF($M$1=30%,AG63*0.7,IF($M$1=40%,AG63*0.6,AG63)))))</f>
        <v>60</v>
      </c>
      <c r="C63" s="258">
        <f t="shared" si="60"/>
        <v>51</v>
      </c>
      <c r="D63" s="258">
        <f t="shared" si="60"/>
        <v>42</v>
      </c>
      <c r="E63" s="259">
        <f t="shared" si="60"/>
        <v>2.4</v>
      </c>
      <c r="F63" s="259" t="str">
        <f t="shared" si="60"/>
        <v/>
      </c>
      <c r="G63" s="259" t="str">
        <f t="shared" si="60"/>
        <v/>
      </c>
      <c r="H63" s="259" t="str">
        <f t="shared" si="60"/>
        <v/>
      </c>
      <c r="I63" s="259" t="str">
        <f t="shared" si="60"/>
        <v/>
      </c>
      <c r="J63" s="260">
        <f t="shared" si="60"/>
        <v>5.4</v>
      </c>
      <c r="K63" s="260" t="str">
        <f t="shared" si="60"/>
        <v/>
      </c>
      <c r="L63" s="260" t="str">
        <f t="shared" si="60"/>
        <v/>
      </c>
      <c r="M63" s="260" t="str">
        <f t="shared" si="60"/>
        <v/>
      </c>
      <c r="N63" s="260" t="str">
        <f t="shared" si="60"/>
        <v/>
      </c>
      <c r="O63" s="261">
        <f t="shared" si="60"/>
        <v>12</v>
      </c>
      <c r="P63" s="261">
        <f t="shared" si="60"/>
        <v>10.8</v>
      </c>
      <c r="Q63" s="261">
        <f t="shared" si="60"/>
        <v>9.6</v>
      </c>
      <c r="R63" s="261">
        <f t="shared" si="60"/>
        <v>8.4</v>
      </c>
      <c r="S63" s="261">
        <f t="shared" si="60"/>
        <v>7.2</v>
      </c>
      <c r="T63" s="237" t="str">
        <f t="shared" si="60"/>
        <v/>
      </c>
      <c r="U63" s="237" t="str">
        <f t="shared" si="60"/>
        <v/>
      </c>
      <c r="V63" s="237" t="str">
        <f t="shared" si="60"/>
        <v/>
      </c>
      <c r="W63" s="237" t="str">
        <f t="shared" si="60"/>
        <v/>
      </c>
      <c r="X63" s="237" t="str">
        <f t="shared" si="60"/>
        <v/>
      </c>
      <c r="Y63" s="237" t="str">
        <f t="shared" si="60"/>
        <v/>
      </c>
      <c r="Z63" s="237" t="str">
        <f t="shared" si="60"/>
        <v/>
      </c>
      <c r="AA63" s="237" t="str">
        <f t="shared" si="60"/>
        <v/>
      </c>
      <c r="AB63" s="237" t="str">
        <f t="shared" si="60"/>
        <v/>
      </c>
      <c r="AC63" s="237" t="str">
        <f t="shared" si="60"/>
        <v/>
      </c>
      <c r="AD63" s="237" t="str">
        <f t="shared" si="60"/>
        <v/>
      </c>
      <c r="AE63" s="237" t="str">
        <f t="shared" si="60"/>
        <v/>
      </c>
      <c r="AF63" s="237" t="str">
        <f t="shared" si="60"/>
        <v/>
      </c>
      <c r="AG63" s="262">
        <v>100.0</v>
      </c>
      <c r="AH63" s="262">
        <v>85.0</v>
      </c>
      <c r="AI63" s="262">
        <v>70.0</v>
      </c>
      <c r="AJ63" s="263">
        <v>4.0</v>
      </c>
      <c r="AK63" s="264"/>
      <c r="AL63" s="264"/>
      <c r="AM63" s="264"/>
      <c r="AN63" s="264"/>
      <c r="AO63" s="265">
        <v>9.0</v>
      </c>
      <c r="AP63" s="277"/>
      <c r="AQ63" s="277"/>
      <c r="AR63" s="277"/>
      <c r="AS63" s="277"/>
      <c r="AT63" s="266">
        <v>20.0</v>
      </c>
      <c r="AU63" s="266">
        <v>18.0</v>
      </c>
      <c r="AV63" s="266">
        <v>16.0</v>
      </c>
      <c r="AW63" s="266">
        <v>14.0</v>
      </c>
      <c r="AX63" s="266">
        <v>12.0</v>
      </c>
      <c r="AY63" s="243"/>
      <c r="AZ63" s="268"/>
      <c r="BA63" s="268"/>
      <c r="BB63" s="268"/>
      <c r="BC63" s="268"/>
      <c r="BD63" s="268"/>
      <c r="BE63" s="268"/>
      <c r="BF63" s="268"/>
      <c r="BG63" s="268"/>
      <c r="BH63" s="268"/>
      <c r="BI63" s="268"/>
      <c r="BJ63" s="268"/>
      <c r="BK63" s="268"/>
    </row>
    <row r="64" ht="18.75" customHeight="1">
      <c r="A64" s="245" t="s">
        <v>98</v>
      </c>
      <c r="B64" s="246">
        <f t="shared" ref="B64:AF64" si="61">if(ISBLANK(AG64)=true,"",if($M$1=10%,AG64*0.9,if($M$1=20%,AG64*0.8,IF($M$1=30%,AG64*0.7,IF($M$1=40%,AG64*0.6,AG64)))))</f>
        <v>108</v>
      </c>
      <c r="C64" s="246">
        <f t="shared" si="61"/>
        <v>90</v>
      </c>
      <c r="D64" s="246">
        <f t="shared" si="61"/>
        <v>72</v>
      </c>
      <c r="E64" s="247">
        <f t="shared" si="61"/>
        <v>5.4</v>
      </c>
      <c r="F64" s="247" t="str">
        <f t="shared" si="61"/>
        <v/>
      </c>
      <c r="G64" s="247" t="str">
        <f t="shared" si="61"/>
        <v/>
      </c>
      <c r="H64" s="247" t="str">
        <f t="shared" si="61"/>
        <v/>
      </c>
      <c r="I64" s="247" t="str">
        <f t="shared" si="61"/>
        <v/>
      </c>
      <c r="J64" s="248">
        <f t="shared" si="61"/>
        <v>10.8</v>
      </c>
      <c r="K64" s="248">
        <f t="shared" si="61"/>
        <v>10.2</v>
      </c>
      <c r="L64" s="248">
        <f t="shared" si="61"/>
        <v>9.6</v>
      </c>
      <c r="M64" s="248">
        <f t="shared" si="61"/>
        <v>9</v>
      </c>
      <c r="N64" s="248">
        <f t="shared" si="61"/>
        <v>8.4</v>
      </c>
      <c r="O64" s="249">
        <f t="shared" si="61"/>
        <v>9.6</v>
      </c>
      <c r="P64" s="249">
        <f t="shared" si="61"/>
        <v>9</v>
      </c>
      <c r="Q64" s="249">
        <f t="shared" si="61"/>
        <v>8.4</v>
      </c>
      <c r="R64" s="249">
        <f t="shared" si="61"/>
        <v>7.8</v>
      </c>
      <c r="S64" s="249">
        <f t="shared" si="61"/>
        <v>7.2</v>
      </c>
      <c r="T64" s="250" t="str">
        <f t="shared" si="61"/>
        <v/>
      </c>
      <c r="U64" s="250" t="str">
        <f t="shared" si="61"/>
        <v/>
      </c>
      <c r="V64" s="250" t="str">
        <f t="shared" si="61"/>
        <v/>
      </c>
      <c r="W64" s="250" t="str">
        <f t="shared" si="61"/>
        <v/>
      </c>
      <c r="X64" s="250" t="str">
        <f t="shared" si="61"/>
        <v/>
      </c>
      <c r="Y64" s="250" t="str">
        <f t="shared" si="61"/>
        <v/>
      </c>
      <c r="Z64" s="250" t="str">
        <f t="shared" si="61"/>
        <v/>
      </c>
      <c r="AA64" s="250" t="str">
        <f t="shared" si="61"/>
        <v/>
      </c>
      <c r="AB64" s="250" t="str">
        <f t="shared" si="61"/>
        <v/>
      </c>
      <c r="AC64" s="250" t="str">
        <f t="shared" si="61"/>
        <v/>
      </c>
      <c r="AD64" s="250" t="str">
        <f t="shared" si="61"/>
        <v/>
      </c>
      <c r="AE64" s="250" t="str">
        <f t="shared" si="61"/>
        <v/>
      </c>
      <c r="AF64" s="250" t="str">
        <f t="shared" si="61"/>
        <v/>
      </c>
      <c r="AG64" s="269">
        <v>180.0</v>
      </c>
      <c r="AH64" s="269">
        <v>150.0</v>
      </c>
      <c r="AI64" s="269">
        <v>120.0</v>
      </c>
      <c r="AJ64" s="270">
        <v>9.0</v>
      </c>
      <c r="AK64" s="271"/>
      <c r="AL64" s="271"/>
      <c r="AM64" s="271"/>
      <c r="AN64" s="271"/>
      <c r="AO64" s="272">
        <v>18.0</v>
      </c>
      <c r="AP64" s="272">
        <v>17.0</v>
      </c>
      <c r="AQ64" s="272">
        <v>16.0</v>
      </c>
      <c r="AR64" s="272">
        <v>15.0</v>
      </c>
      <c r="AS64" s="272">
        <v>14.0</v>
      </c>
      <c r="AT64" s="273">
        <v>16.0</v>
      </c>
      <c r="AU64" s="273">
        <v>15.0</v>
      </c>
      <c r="AV64" s="273">
        <v>14.0</v>
      </c>
      <c r="AW64" s="273">
        <v>13.0</v>
      </c>
      <c r="AX64" s="273">
        <v>12.0</v>
      </c>
      <c r="AY64" s="255"/>
      <c r="AZ64" s="256"/>
      <c r="BA64" s="256"/>
      <c r="BB64" s="256"/>
      <c r="BC64" s="256"/>
      <c r="BD64" s="256"/>
      <c r="BE64" s="256"/>
      <c r="BF64" s="256"/>
      <c r="BG64" s="256"/>
      <c r="BH64" s="256"/>
      <c r="BI64" s="256"/>
      <c r="BJ64" s="256"/>
      <c r="BK64" s="256"/>
    </row>
    <row r="65" ht="18.75" customHeight="1">
      <c r="A65" s="274" t="s">
        <v>99</v>
      </c>
      <c r="B65" s="258" t="str">
        <f t="shared" ref="B65:AF65" si="62">if(ISBLANK(AG65)=true,"",if($M$1=10%,AG65*0.9,if($M$1=20%,AG65*0.8,IF($M$1=30%,AG65*0.7,IF($M$1=40%,AG65*0.6,AG65)))))</f>
        <v/>
      </c>
      <c r="C65" s="258" t="str">
        <f t="shared" si="62"/>
        <v/>
      </c>
      <c r="D65" s="258" t="str">
        <f t="shared" si="62"/>
        <v/>
      </c>
      <c r="E65" s="259">
        <f t="shared" si="62"/>
        <v>1.8</v>
      </c>
      <c r="F65" s="259" t="str">
        <f t="shared" si="62"/>
        <v/>
      </c>
      <c r="G65" s="259" t="str">
        <f t="shared" si="62"/>
        <v/>
      </c>
      <c r="H65" s="259" t="str">
        <f t="shared" si="62"/>
        <v/>
      </c>
      <c r="I65" s="259" t="str">
        <f t="shared" si="62"/>
        <v/>
      </c>
      <c r="J65" s="260">
        <f t="shared" si="62"/>
        <v>8.4</v>
      </c>
      <c r="K65" s="260">
        <f t="shared" si="62"/>
        <v>7.5</v>
      </c>
      <c r="L65" s="260">
        <f t="shared" si="62"/>
        <v>6.6</v>
      </c>
      <c r="M65" s="260">
        <f t="shared" si="62"/>
        <v>5.7</v>
      </c>
      <c r="N65" s="260">
        <f t="shared" si="62"/>
        <v>4.8</v>
      </c>
      <c r="O65" s="261" t="str">
        <f t="shared" si="62"/>
        <v/>
      </c>
      <c r="P65" s="261" t="str">
        <f t="shared" si="62"/>
        <v/>
      </c>
      <c r="Q65" s="261" t="str">
        <f t="shared" si="62"/>
        <v/>
      </c>
      <c r="R65" s="261" t="str">
        <f t="shared" si="62"/>
        <v/>
      </c>
      <c r="S65" s="261" t="str">
        <f t="shared" si="62"/>
        <v/>
      </c>
      <c r="T65" s="237" t="str">
        <f t="shared" si="62"/>
        <v/>
      </c>
      <c r="U65" s="237" t="str">
        <f t="shared" si="62"/>
        <v/>
      </c>
      <c r="V65" s="237" t="str">
        <f t="shared" si="62"/>
        <v/>
      </c>
      <c r="W65" s="237" t="str">
        <f t="shared" si="62"/>
        <v/>
      </c>
      <c r="X65" s="237" t="str">
        <f t="shared" si="62"/>
        <v/>
      </c>
      <c r="Y65" s="237" t="str">
        <f t="shared" si="62"/>
        <v/>
      </c>
      <c r="Z65" s="237" t="str">
        <f t="shared" si="62"/>
        <v/>
      </c>
      <c r="AA65" s="237" t="str">
        <f t="shared" si="62"/>
        <v/>
      </c>
      <c r="AB65" s="237" t="str">
        <f t="shared" si="62"/>
        <v/>
      </c>
      <c r="AC65" s="237" t="str">
        <f t="shared" si="62"/>
        <v/>
      </c>
      <c r="AD65" s="237" t="str">
        <f t="shared" si="62"/>
        <v/>
      </c>
      <c r="AE65" s="237" t="str">
        <f t="shared" si="62"/>
        <v/>
      </c>
      <c r="AF65" s="237" t="str">
        <f t="shared" si="62"/>
        <v/>
      </c>
      <c r="AG65" s="276"/>
      <c r="AH65" s="276"/>
      <c r="AI65" s="276"/>
      <c r="AJ65" s="263">
        <v>3.0</v>
      </c>
      <c r="AK65" s="264"/>
      <c r="AL65" s="264"/>
      <c r="AM65" s="264"/>
      <c r="AN65" s="264"/>
      <c r="AO65" s="265">
        <v>14.0</v>
      </c>
      <c r="AP65" s="265">
        <v>12.5</v>
      </c>
      <c r="AQ65" s="265">
        <v>11.0</v>
      </c>
      <c r="AR65" s="265">
        <v>9.5</v>
      </c>
      <c r="AS65" s="265">
        <v>8.0</v>
      </c>
      <c r="AT65" s="267"/>
      <c r="AU65" s="267"/>
      <c r="AV65" s="267"/>
      <c r="AW65" s="267"/>
      <c r="AX65" s="267"/>
      <c r="AY65" s="243"/>
      <c r="AZ65" s="268"/>
      <c r="BA65" s="268"/>
      <c r="BB65" s="268"/>
      <c r="BC65" s="268"/>
      <c r="BD65" s="268"/>
      <c r="BE65" s="268"/>
      <c r="BF65" s="268"/>
      <c r="BG65" s="268"/>
      <c r="BH65" s="268"/>
      <c r="BI65" s="268"/>
      <c r="BJ65" s="268"/>
      <c r="BK65" s="268"/>
    </row>
    <row r="66" ht="18.75" customHeight="1">
      <c r="A66" s="279" t="s">
        <v>100</v>
      </c>
      <c r="B66" s="282">
        <v>160.0</v>
      </c>
      <c r="C66" s="246">
        <f t="shared" ref="C66:AF66" si="63">if(ISBLANK(AH66)=true,"",if($M$1=10%,AH66*0.9,if($M$1=20%,AH66*0.8,IF($M$1=30%,AH66*0.7,IF($M$1=40%,AH66*0.6,AH66)))))</f>
        <v>84</v>
      </c>
      <c r="D66" s="246">
        <f t="shared" si="63"/>
        <v>72</v>
      </c>
      <c r="E66" s="247">
        <f t="shared" si="63"/>
        <v>5.4</v>
      </c>
      <c r="F66" s="247">
        <f t="shared" si="63"/>
        <v>5.1</v>
      </c>
      <c r="G66" s="247">
        <f t="shared" si="63"/>
        <v>4.8</v>
      </c>
      <c r="H66" s="247">
        <f t="shared" si="63"/>
        <v>4.5</v>
      </c>
      <c r="I66" s="247">
        <f t="shared" si="63"/>
        <v>4.2</v>
      </c>
      <c r="J66" s="248">
        <f t="shared" si="63"/>
        <v>8.4</v>
      </c>
      <c r="K66" s="248">
        <f t="shared" si="63"/>
        <v>7.5</v>
      </c>
      <c r="L66" s="248">
        <f t="shared" si="63"/>
        <v>6.6</v>
      </c>
      <c r="M66" s="248">
        <f t="shared" si="63"/>
        <v>5.7</v>
      </c>
      <c r="N66" s="248">
        <f t="shared" si="63"/>
        <v>4.8</v>
      </c>
      <c r="O66" s="249">
        <f t="shared" si="63"/>
        <v>8.4</v>
      </c>
      <c r="P66" s="249">
        <f t="shared" si="63"/>
        <v>7.8</v>
      </c>
      <c r="Q66" s="249">
        <f t="shared" si="63"/>
        <v>7.2</v>
      </c>
      <c r="R66" s="249">
        <f t="shared" si="63"/>
        <v>6.6</v>
      </c>
      <c r="S66" s="249">
        <f t="shared" si="63"/>
        <v>6</v>
      </c>
      <c r="T66" s="250" t="str">
        <f t="shared" si="63"/>
        <v/>
      </c>
      <c r="U66" s="250" t="str">
        <f t="shared" si="63"/>
        <v/>
      </c>
      <c r="V66" s="250" t="str">
        <f t="shared" si="63"/>
        <v/>
      </c>
      <c r="W66" s="250" t="str">
        <f t="shared" si="63"/>
        <v/>
      </c>
      <c r="X66" s="250" t="str">
        <f t="shared" si="63"/>
        <v/>
      </c>
      <c r="Y66" s="250" t="str">
        <f t="shared" si="63"/>
        <v/>
      </c>
      <c r="Z66" s="250" t="str">
        <f t="shared" si="63"/>
        <v/>
      </c>
      <c r="AA66" s="250" t="str">
        <f t="shared" si="63"/>
        <v/>
      </c>
      <c r="AB66" s="250" t="str">
        <f t="shared" si="63"/>
        <v/>
      </c>
      <c r="AC66" s="250" t="str">
        <f t="shared" si="63"/>
        <v/>
      </c>
      <c r="AD66" s="250" t="str">
        <f t="shared" si="63"/>
        <v/>
      </c>
      <c r="AE66" s="250" t="str">
        <f t="shared" si="63"/>
        <v/>
      </c>
      <c r="AF66" s="250" t="str">
        <f t="shared" si="63"/>
        <v/>
      </c>
      <c r="AG66" s="269">
        <v>160.0</v>
      </c>
      <c r="AH66" s="269">
        <v>140.0</v>
      </c>
      <c r="AI66" s="269">
        <v>120.0</v>
      </c>
      <c r="AJ66" s="270">
        <v>9.0</v>
      </c>
      <c r="AK66" s="270">
        <v>8.5</v>
      </c>
      <c r="AL66" s="270">
        <v>8.0</v>
      </c>
      <c r="AM66" s="270">
        <v>7.5</v>
      </c>
      <c r="AN66" s="270">
        <v>7.0</v>
      </c>
      <c r="AO66" s="272">
        <v>14.0</v>
      </c>
      <c r="AP66" s="272">
        <v>12.5</v>
      </c>
      <c r="AQ66" s="272">
        <v>11.0</v>
      </c>
      <c r="AR66" s="272">
        <v>9.5</v>
      </c>
      <c r="AS66" s="272">
        <v>8.0</v>
      </c>
      <c r="AT66" s="273">
        <v>14.0</v>
      </c>
      <c r="AU66" s="273">
        <v>13.0</v>
      </c>
      <c r="AV66" s="273">
        <v>12.0</v>
      </c>
      <c r="AW66" s="273">
        <v>11.0</v>
      </c>
      <c r="AX66" s="273">
        <v>10.0</v>
      </c>
      <c r="AY66" s="255"/>
      <c r="AZ66" s="256"/>
      <c r="BA66" s="256"/>
      <c r="BB66" s="256"/>
      <c r="BC66" s="256"/>
      <c r="BD66" s="256"/>
      <c r="BE66" s="256"/>
      <c r="BF66" s="256"/>
      <c r="BG66" s="256"/>
      <c r="BH66" s="256"/>
      <c r="BI66" s="256"/>
      <c r="BJ66" s="256"/>
      <c r="BK66" s="256"/>
    </row>
    <row r="67" ht="18.75" customHeight="1">
      <c r="A67" s="257" t="s">
        <v>101</v>
      </c>
      <c r="B67" s="258">
        <f t="shared" ref="B67:AF67" si="64">if(ISBLANK(AG67)=true,"",if($M$1=10%,AG67*0.9,if($M$1=20%,AG67*0.8,IF($M$1=30%,AG67*0.7,IF($M$1=40%,AG67*0.6,AG67)))))</f>
        <v>1.2</v>
      </c>
      <c r="C67" s="258">
        <f t="shared" si="64"/>
        <v>0.9</v>
      </c>
      <c r="D67" s="258">
        <f t="shared" si="64"/>
        <v>0.6</v>
      </c>
      <c r="E67" s="259">
        <f t="shared" si="64"/>
        <v>4.8</v>
      </c>
      <c r="F67" s="259" t="str">
        <f t="shared" si="64"/>
        <v/>
      </c>
      <c r="G67" s="259" t="str">
        <f t="shared" si="64"/>
        <v/>
      </c>
      <c r="H67" s="259" t="str">
        <f t="shared" si="64"/>
        <v/>
      </c>
      <c r="I67" s="259" t="str">
        <f t="shared" si="64"/>
        <v/>
      </c>
      <c r="J67" s="260">
        <f t="shared" si="64"/>
        <v>10.2</v>
      </c>
      <c r="K67" s="260" t="str">
        <f t="shared" si="64"/>
        <v/>
      </c>
      <c r="L67" s="260" t="str">
        <f t="shared" si="64"/>
        <v/>
      </c>
      <c r="M67" s="260" t="str">
        <f t="shared" si="64"/>
        <v/>
      </c>
      <c r="N67" s="260" t="str">
        <f t="shared" si="64"/>
        <v/>
      </c>
      <c r="O67" s="261">
        <f t="shared" si="64"/>
        <v>7.2</v>
      </c>
      <c r="P67" s="261" t="str">
        <f t="shared" si="64"/>
        <v/>
      </c>
      <c r="Q67" s="261" t="str">
        <f t="shared" si="64"/>
        <v/>
      </c>
      <c r="R67" s="261" t="str">
        <f t="shared" si="64"/>
        <v/>
      </c>
      <c r="S67" s="261" t="str">
        <f t="shared" si="64"/>
        <v/>
      </c>
      <c r="T67" s="237" t="str">
        <f t="shared" si="64"/>
        <v/>
      </c>
      <c r="U67" s="237" t="str">
        <f t="shared" si="64"/>
        <v/>
      </c>
      <c r="V67" s="237" t="str">
        <f t="shared" si="64"/>
        <v/>
      </c>
      <c r="W67" s="237" t="str">
        <f t="shared" si="64"/>
        <v/>
      </c>
      <c r="X67" s="237" t="str">
        <f t="shared" si="64"/>
        <v/>
      </c>
      <c r="Y67" s="237" t="str">
        <f t="shared" si="64"/>
        <v/>
      </c>
      <c r="Z67" s="237" t="str">
        <f t="shared" si="64"/>
        <v/>
      </c>
      <c r="AA67" s="237" t="str">
        <f t="shared" si="64"/>
        <v/>
      </c>
      <c r="AB67" s="237" t="str">
        <f t="shared" si="64"/>
        <v/>
      </c>
      <c r="AC67" s="237" t="str">
        <f t="shared" si="64"/>
        <v/>
      </c>
      <c r="AD67" s="237" t="str">
        <f t="shared" si="64"/>
        <v/>
      </c>
      <c r="AE67" s="237" t="str">
        <f t="shared" si="64"/>
        <v/>
      </c>
      <c r="AF67" s="237" t="str">
        <f t="shared" si="64"/>
        <v/>
      </c>
      <c r="AG67" s="262">
        <v>2.0</v>
      </c>
      <c r="AH67" s="262">
        <v>1.5</v>
      </c>
      <c r="AI67" s="262">
        <v>1.0</v>
      </c>
      <c r="AJ67" s="263">
        <v>8.0</v>
      </c>
      <c r="AK67" s="264"/>
      <c r="AL67" s="264"/>
      <c r="AM67" s="264"/>
      <c r="AN67" s="264"/>
      <c r="AO67" s="265">
        <v>17.0</v>
      </c>
      <c r="AP67" s="277"/>
      <c r="AQ67" s="277"/>
      <c r="AR67" s="277"/>
      <c r="AS67" s="277"/>
      <c r="AT67" s="266">
        <v>12.0</v>
      </c>
      <c r="AU67" s="267"/>
      <c r="AV67" s="267"/>
      <c r="AW67" s="267"/>
      <c r="AX67" s="267"/>
      <c r="AY67" s="243"/>
      <c r="AZ67" s="268"/>
      <c r="BA67" s="268"/>
      <c r="BB67" s="268"/>
      <c r="BC67" s="268"/>
      <c r="BD67" s="268"/>
      <c r="BE67" s="268"/>
      <c r="BF67" s="268"/>
      <c r="BG67" s="268"/>
      <c r="BH67" s="268"/>
      <c r="BI67" s="268"/>
      <c r="BJ67" s="268"/>
      <c r="BK67" s="268"/>
    </row>
    <row r="68" ht="18.75" customHeight="1">
      <c r="A68" s="245" t="s">
        <v>102</v>
      </c>
      <c r="B68" s="246">
        <f t="shared" ref="B68:AF68" si="65">if(ISBLANK(AG68)=true,"",if($M$1=10%,AG68*0.9,if($M$1=20%,AG68*0.8,IF($M$1=30%,AG68*0.7,IF($M$1=40%,AG68*0.6,AG68)))))</f>
        <v>36</v>
      </c>
      <c r="C68" s="246">
        <f t="shared" si="65"/>
        <v>27</v>
      </c>
      <c r="D68" s="246">
        <f t="shared" si="65"/>
        <v>18</v>
      </c>
      <c r="E68" s="247">
        <f t="shared" si="65"/>
        <v>3.6</v>
      </c>
      <c r="F68" s="247" t="str">
        <f t="shared" si="65"/>
        <v/>
      </c>
      <c r="G68" s="247" t="str">
        <f t="shared" si="65"/>
        <v/>
      </c>
      <c r="H68" s="247" t="str">
        <f t="shared" si="65"/>
        <v/>
      </c>
      <c r="I68" s="247" t="str">
        <f t="shared" si="65"/>
        <v/>
      </c>
      <c r="J68" s="248">
        <f t="shared" si="65"/>
        <v>10.8</v>
      </c>
      <c r="K68" s="248">
        <f t="shared" si="65"/>
        <v>9.6</v>
      </c>
      <c r="L68" s="248">
        <f t="shared" si="65"/>
        <v>8.4</v>
      </c>
      <c r="M68" s="248">
        <f t="shared" si="65"/>
        <v>7.2</v>
      </c>
      <c r="N68" s="248">
        <f t="shared" si="65"/>
        <v>6</v>
      </c>
      <c r="O68" s="249">
        <f t="shared" si="65"/>
        <v>8.4</v>
      </c>
      <c r="P68" s="249">
        <f t="shared" si="65"/>
        <v>7.95</v>
      </c>
      <c r="Q68" s="249">
        <f t="shared" si="65"/>
        <v>7.5</v>
      </c>
      <c r="R68" s="249">
        <f t="shared" si="65"/>
        <v>7.05</v>
      </c>
      <c r="S68" s="249">
        <f t="shared" si="65"/>
        <v>6.6</v>
      </c>
      <c r="T68" s="250">
        <f t="shared" si="65"/>
        <v>36</v>
      </c>
      <c r="U68" s="250" t="str">
        <f t="shared" si="65"/>
        <v/>
      </c>
      <c r="V68" s="250" t="str">
        <f t="shared" si="65"/>
        <v/>
      </c>
      <c r="W68" s="250" t="str">
        <f t="shared" si="65"/>
        <v/>
      </c>
      <c r="X68" s="250" t="str">
        <f t="shared" si="65"/>
        <v/>
      </c>
      <c r="Y68" s="250" t="str">
        <f t="shared" si="65"/>
        <v/>
      </c>
      <c r="Z68" s="250" t="str">
        <f t="shared" si="65"/>
        <v/>
      </c>
      <c r="AA68" s="250" t="str">
        <f t="shared" si="65"/>
        <v/>
      </c>
      <c r="AB68" s="250" t="str">
        <f t="shared" si="65"/>
        <v/>
      </c>
      <c r="AC68" s="250" t="str">
        <f t="shared" si="65"/>
        <v/>
      </c>
      <c r="AD68" s="250" t="str">
        <f t="shared" si="65"/>
        <v/>
      </c>
      <c r="AE68" s="250" t="str">
        <f t="shared" si="65"/>
        <v/>
      </c>
      <c r="AF68" s="250" t="str">
        <f t="shared" si="65"/>
        <v/>
      </c>
      <c r="AG68" s="269">
        <v>60.0</v>
      </c>
      <c r="AH68" s="269">
        <v>45.0</v>
      </c>
      <c r="AI68" s="269">
        <v>30.0</v>
      </c>
      <c r="AJ68" s="270">
        <v>6.0</v>
      </c>
      <c r="AK68" s="271"/>
      <c r="AL68" s="271"/>
      <c r="AM68" s="271"/>
      <c r="AN68" s="271"/>
      <c r="AO68" s="272">
        <v>18.0</v>
      </c>
      <c r="AP68" s="272">
        <v>16.0</v>
      </c>
      <c r="AQ68" s="272">
        <v>14.0</v>
      </c>
      <c r="AR68" s="272">
        <v>12.0</v>
      </c>
      <c r="AS68" s="272">
        <v>10.0</v>
      </c>
      <c r="AT68" s="273">
        <v>14.0</v>
      </c>
      <c r="AU68" s="273">
        <v>13.25</v>
      </c>
      <c r="AV68" s="273">
        <v>12.5</v>
      </c>
      <c r="AW68" s="273">
        <v>11.75</v>
      </c>
      <c r="AX68" s="273">
        <v>11.0</v>
      </c>
      <c r="AY68" s="255">
        <v>60.0</v>
      </c>
      <c r="AZ68" s="256"/>
      <c r="BA68" s="256"/>
      <c r="BB68" s="256"/>
      <c r="BC68" s="256"/>
      <c r="BD68" s="256"/>
      <c r="BE68" s="256"/>
      <c r="BF68" s="256"/>
      <c r="BG68" s="256"/>
      <c r="BH68" s="256"/>
      <c r="BI68" s="256"/>
      <c r="BJ68" s="256"/>
      <c r="BK68" s="256"/>
    </row>
    <row r="69" ht="18.75" customHeight="1">
      <c r="A69" s="257" t="s">
        <v>103</v>
      </c>
      <c r="B69" s="258">
        <f t="shared" ref="B69:AF69" si="66">if(ISBLANK(AG69)=true,"",if($M$1=10%,AG69*0.9,if($M$1=20%,AG69*0.8,IF($M$1=30%,AG69*0.7,IF($M$1=40%,AG69*0.6,AG69)))))</f>
        <v>66</v>
      </c>
      <c r="C69" s="258">
        <f t="shared" si="66"/>
        <v>51</v>
      </c>
      <c r="D69" s="258">
        <f t="shared" si="66"/>
        <v>36</v>
      </c>
      <c r="E69" s="259">
        <f t="shared" si="66"/>
        <v>6.6</v>
      </c>
      <c r="F69" s="259">
        <f t="shared" si="66"/>
        <v>6</v>
      </c>
      <c r="G69" s="259">
        <f t="shared" si="66"/>
        <v>5.4</v>
      </c>
      <c r="H69" s="259">
        <f t="shared" si="66"/>
        <v>4.8</v>
      </c>
      <c r="I69" s="259">
        <f t="shared" si="66"/>
        <v>4.2</v>
      </c>
      <c r="J69" s="260">
        <f t="shared" si="66"/>
        <v>7.2</v>
      </c>
      <c r="K69" s="260" t="str">
        <f t="shared" si="66"/>
        <v/>
      </c>
      <c r="L69" s="260" t="str">
        <f t="shared" si="66"/>
        <v/>
      </c>
      <c r="M69" s="260" t="str">
        <f t="shared" si="66"/>
        <v/>
      </c>
      <c r="N69" s="260" t="str">
        <f t="shared" si="66"/>
        <v/>
      </c>
      <c r="O69" s="261">
        <f t="shared" si="66"/>
        <v>6</v>
      </c>
      <c r="P69" s="261" t="str">
        <f t="shared" si="66"/>
        <v/>
      </c>
      <c r="Q69" s="261" t="str">
        <f t="shared" si="66"/>
        <v/>
      </c>
      <c r="R69" s="261" t="str">
        <f t="shared" si="66"/>
        <v/>
      </c>
      <c r="S69" s="261" t="str">
        <f t="shared" si="66"/>
        <v/>
      </c>
      <c r="T69" s="237" t="str">
        <f t="shared" si="66"/>
        <v/>
      </c>
      <c r="U69" s="237" t="str">
        <f t="shared" si="66"/>
        <v/>
      </c>
      <c r="V69" s="237" t="str">
        <f t="shared" si="66"/>
        <v/>
      </c>
      <c r="W69" s="237" t="str">
        <f t="shared" si="66"/>
        <v/>
      </c>
      <c r="X69" s="237" t="str">
        <f t="shared" si="66"/>
        <v/>
      </c>
      <c r="Y69" s="237" t="str">
        <f t="shared" si="66"/>
        <v/>
      </c>
      <c r="Z69" s="237" t="str">
        <f t="shared" si="66"/>
        <v/>
      </c>
      <c r="AA69" s="237" t="str">
        <f t="shared" si="66"/>
        <v/>
      </c>
      <c r="AB69" s="237" t="str">
        <f t="shared" si="66"/>
        <v/>
      </c>
      <c r="AC69" s="237" t="str">
        <f t="shared" si="66"/>
        <v/>
      </c>
      <c r="AD69" s="237" t="str">
        <f t="shared" si="66"/>
        <v/>
      </c>
      <c r="AE69" s="237" t="str">
        <f t="shared" si="66"/>
        <v/>
      </c>
      <c r="AF69" s="237" t="str">
        <f t="shared" si="66"/>
        <v/>
      </c>
      <c r="AG69" s="283">
        <v>110.0</v>
      </c>
      <c r="AH69" s="283">
        <v>85.0</v>
      </c>
      <c r="AI69" s="283">
        <v>60.0</v>
      </c>
      <c r="AJ69" s="284">
        <v>11.0</v>
      </c>
      <c r="AK69" s="284">
        <v>10.0</v>
      </c>
      <c r="AL69" s="284">
        <v>9.0</v>
      </c>
      <c r="AM69" s="284">
        <v>8.0</v>
      </c>
      <c r="AN69" s="284">
        <v>7.0</v>
      </c>
      <c r="AO69" s="285">
        <v>12.0</v>
      </c>
      <c r="AP69" s="277"/>
      <c r="AQ69" s="277"/>
      <c r="AR69" s="277"/>
      <c r="AS69" s="277"/>
      <c r="AT69" s="286">
        <v>10.0</v>
      </c>
      <c r="AU69" s="267"/>
      <c r="AV69" s="267"/>
      <c r="AW69" s="267"/>
      <c r="AX69" s="267"/>
      <c r="AY69" s="243"/>
      <c r="AZ69" s="268"/>
      <c r="BA69" s="268"/>
      <c r="BB69" s="268"/>
      <c r="BC69" s="268"/>
      <c r="BD69" s="268"/>
      <c r="BE69" s="268"/>
      <c r="BF69" s="268"/>
      <c r="BG69" s="268"/>
      <c r="BH69" s="268"/>
      <c r="BI69" s="268"/>
      <c r="BJ69" s="268"/>
      <c r="BK69" s="268"/>
    </row>
    <row r="70" ht="18.75" customHeight="1">
      <c r="A70" s="245" t="s">
        <v>104</v>
      </c>
      <c r="B70" s="246">
        <f t="shared" ref="B70:AF70" si="67">if(ISBLANK(AG70)=true,"",if($M$1=10%,AG70*0.9,if($M$1=20%,AG70*0.8,IF($M$1=30%,AG70*0.7,IF($M$1=40%,AG70*0.6,AG70)))))</f>
        <v>54</v>
      </c>
      <c r="C70" s="246">
        <f t="shared" si="67"/>
        <v>45</v>
      </c>
      <c r="D70" s="246">
        <f t="shared" si="67"/>
        <v>36</v>
      </c>
      <c r="E70" s="247">
        <f t="shared" si="67"/>
        <v>3.6</v>
      </c>
      <c r="F70" s="247" t="str">
        <f t="shared" si="67"/>
        <v/>
      </c>
      <c r="G70" s="247" t="str">
        <f t="shared" si="67"/>
        <v/>
      </c>
      <c r="H70" s="247" t="str">
        <f t="shared" si="67"/>
        <v/>
      </c>
      <c r="I70" s="247" t="str">
        <f t="shared" si="67"/>
        <v/>
      </c>
      <c r="J70" s="248">
        <f t="shared" si="67"/>
        <v>8.4</v>
      </c>
      <c r="K70" s="248">
        <f t="shared" si="67"/>
        <v>7.8</v>
      </c>
      <c r="L70" s="248">
        <f t="shared" si="67"/>
        <v>7.2</v>
      </c>
      <c r="M70" s="248">
        <f t="shared" si="67"/>
        <v>6.6</v>
      </c>
      <c r="N70" s="248">
        <f t="shared" si="67"/>
        <v>6</v>
      </c>
      <c r="O70" s="249">
        <f t="shared" si="67"/>
        <v>7.2</v>
      </c>
      <c r="P70" s="249">
        <f t="shared" si="67"/>
        <v>6.3</v>
      </c>
      <c r="Q70" s="249">
        <f t="shared" si="67"/>
        <v>5.4</v>
      </c>
      <c r="R70" s="249">
        <f t="shared" si="67"/>
        <v>4.5</v>
      </c>
      <c r="S70" s="249">
        <f t="shared" si="67"/>
        <v>3.6</v>
      </c>
      <c r="T70" s="250" t="str">
        <f t="shared" si="67"/>
        <v/>
      </c>
      <c r="U70" s="250" t="str">
        <f t="shared" si="67"/>
        <v/>
      </c>
      <c r="V70" s="250" t="str">
        <f t="shared" si="67"/>
        <v/>
      </c>
      <c r="W70" s="250" t="str">
        <f t="shared" si="67"/>
        <v/>
      </c>
      <c r="X70" s="250" t="str">
        <f t="shared" si="67"/>
        <v/>
      </c>
      <c r="Y70" s="250" t="str">
        <f t="shared" si="67"/>
        <v/>
      </c>
      <c r="Z70" s="250" t="str">
        <f t="shared" si="67"/>
        <v/>
      </c>
      <c r="AA70" s="250" t="str">
        <f t="shared" si="67"/>
        <v/>
      </c>
      <c r="AB70" s="250" t="str">
        <f t="shared" si="67"/>
        <v/>
      </c>
      <c r="AC70" s="250" t="str">
        <f t="shared" si="67"/>
        <v/>
      </c>
      <c r="AD70" s="250" t="str">
        <f t="shared" si="67"/>
        <v/>
      </c>
      <c r="AE70" s="250" t="str">
        <f t="shared" si="67"/>
        <v/>
      </c>
      <c r="AF70" s="250" t="str">
        <f t="shared" si="67"/>
        <v/>
      </c>
      <c r="AG70" s="251">
        <v>90.0</v>
      </c>
      <c r="AH70" s="251">
        <v>75.0</v>
      </c>
      <c r="AI70" s="251">
        <v>60.0</v>
      </c>
      <c r="AJ70" s="252">
        <v>6.0</v>
      </c>
      <c r="AK70" s="271"/>
      <c r="AL70" s="271"/>
      <c r="AM70" s="271"/>
      <c r="AN70" s="271"/>
      <c r="AO70" s="253">
        <v>14.0</v>
      </c>
      <c r="AP70" s="253">
        <v>13.0</v>
      </c>
      <c r="AQ70" s="253">
        <v>12.0</v>
      </c>
      <c r="AR70" s="253">
        <v>11.0</v>
      </c>
      <c r="AS70" s="253">
        <v>10.0</v>
      </c>
      <c r="AT70" s="254">
        <v>12.0</v>
      </c>
      <c r="AU70" s="254">
        <v>10.5</v>
      </c>
      <c r="AV70" s="254">
        <v>9.0</v>
      </c>
      <c r="AW70" s="254">
        <v>7.5</v>
      </c>
      <c r="AX70" s="254">
        <v>6.0</v>
      </c>
      <c r="AY70" s="255"/>
      <c r="AZ70" s="256"/>
      <c r="BA70" s="256"/>
      <c r="BB70" s="256"/>
      <c r="BC70" s="256"/>
      <c r="BD70" s="256"/>
      <c r="BE70" s="256"/>
      <c r="BF70" s="256"/>
      <c r="BG70" s="256"/>
      <c r="BH70" s="256"/>
      <c r="BI70" s="256"/>
      <c r="BJ70" s="256"/>
      <c r="BK70" s="256"/>
    </row>
    <row r="71" ht="18.75" customHeight="1">
      <c r="A71" s="257" t="s">
        <v>105</v>
      </c>
      <c r="B71" s="258">
        <f t="shared" ref="B71:AF71" si="68">if(ISBLANK(AG71)=true,"",if($M$1=10%,AG71*0.9,if($M$1=20%,AG71*0.8,IF($M$1=30%,AG71*0.7,IF($M$1=40%,AG71*0.6,AG71)))))</f>
        <v>72</v>
      </c>
      <c r="C71" s="258">
        <f t="shared" si="68"/>
        <v>60</v>
      </c>
      <c r="D71" s="258">
        <f t="shared" si="68"/>
        <v>48</v>
      </c>
      <c r="E71" s="259">
        <f t="shared" si="68"/>
        <v>6</v>
      </c>
      <c r="F71" s="259">
        <f t="shared" si="68"/>
        <v>5.1</v>
      </c>
      <c r="G71" s="259">
        <f t="shared" si="68"/>
        <v>4.2</v>
      </c>
      <c r="H71" s="259">
        <f t="shared" si="68"/>
        <v>3.3</v>
      </c>
      <c r="I71" s="259">
        <f t="shared" si="68"/>
        <v>2.4</v>
      </c>
      <c r="J71" s="260">
        <f t="shared" si="68"/>
        <v>8.4</v>
      </c>
      <c r="K71" s="260">
        <f t="shared" si="68"/>
        <v>7.8</v>
      </c>
      <c r="L71" s="260">
        <f t="shared" si="68"/>
        <v>7.2</v>
      </c>
      <c r="M71" s="260">
        <f t="shared" si="68"/>
        <v>6.6</v>
      </c>
      <c r="N71" s="260">
        <f t="shared" si="68"/>
        <v>6</v>
      </c>
      <c r="O71" s="261">
        <f t="shared" si="68"/>
        <v>14.4</v>
      </c>
      <c r="P71" s="261">
        <f t="shared" si="68"/>
        <v>12.6</v>
      </c>
      <c r="Q71" s="261">
        <f t="shared" si="68"/>
        <v>10.8</v>
      </c>
      <c r="R71" s="261">
        <f t="shared" si="68"/>
        <v>9</v>
      </c>
      <c r="S71" s="261">
        <f t="shared" si="68"/>
        <v>7.2</v>
      </c>
      <c r="T71" s="237" t="str">
        <f t="shared" si="68"/>
        <v/>
      </c>
      <c r="U71" s="237" t="str">
        <f t="shared" si="68"/>
        <v/>
      </c>
      <c r="V71" s="237" t="str">
        <f t="shared" si="68"/>
        <v/>
      </c>
      <c r="W71" s="237" t="str">
        <f t="shared" si="68"/>
        <v/>
      </c>
      <c r="X71" s="237" t="str">
        <f t="shared" si="68"/>
        <v/>
      </c>
      <c r="Y71" s="237" t="str">
        <f t="shared" si="68"/>
        <v/>
      </c>
      <c r="Z71" s="237" t="str">
        <f t="shared" si="68"/>
        <v/>
      </c>
      <c r="AA71" s="237" t="str">
        <f t="shared" si="68"/>
        <v/>
      </c>
      <c r="AB71" s="237" t="str">
        <f t="shared" si="68"/>
        <v/>
      </c>
      <c r="AC71" s="237" t="str">
        <f t="shared" si="68"/>
        <v/>
      </c>
      <c r="AD71" s="237" t="str">
        <f t="shared" si="68"/>
        <v/>
      </c>
      <c r="AE71" s="237" t="str">
        <f t="shared" si="68"/>
        <v/>
      </c>
      <c r="AF71" s="237" t="str">
        <f t="shared" si="68"/>
        <v/>
      </c>
      <c r="AG71" s="283">
        <v>120.0</v>
      </c>
      <c r="AH71" s="283">
        <v>100.0</v>
      </c>
      <c r="AI71" s="283">
        <v>80.0</v>
      </c>
      <c r="AJ71" s="284">
        <v>10.0</v>
      </c>
      <c r="AK71" s="284">
        <v>8.5</v>
      </c>
      <c r="AL71" s="284">
        <v>7.0</v>
      </c>
      <c r="AM71" s="284">
        <v>5.5</v>
      </c>
      <c r="AN71" s="284">
        <v>4.0</v>
      </c>
      <c r="AO71" s="285">
        <v>14.0</v>
      </c>
      <c r="AP71" s="285">
        <v>13.0</v>
      </c>
      <c r="AQ71" s="285">
        <v>12.0</v>
      </c>
      <c r="AR71" s="285">
        <v>11.0</v>
      </c>
      <c r="AS71" s="285">
        <v>10.0</v>
      </c>
      <c r="AT71" s="286">
        <v>24.0</v>
      </c>
      <c r="AU71" s="286">
        <v>21.0</v>
      </c>
      <c r="AV71" s="286">
        <v>18.0</v>
      </c>
      <c r="AW71" s="286">
        <v>15.0</v>
      </c>
      <c r="AX71" s="286">
        <v>12.0</v>
      </c>
      <c r="AY71" s="243"/>
      <c r="AZ71" s="268"/>
      <c r="BA71" s="268"/>
      <c r="BB71" s="268"/>
      <c r="BC71" s="268"/>
      <c r="BD71" s="268"/>
      <c r="BE71" s="268"/>
      <c r="BF71" s="268"/>
      <c r="BG71" s="268"/>
      <c r="BH71" s="268"/>
      <c r="BI71" s="268"/>
      <c r="BJ71" s="268"/>
      <c r="BK71" s="268"/>
    </row>
    <row r="72" ht="18.75" customHeight="1">
      <c r="A72" s="245" t="s">
        <v>106</v>
      </c>
      <c r="B72" s="246">
        <f t="shared" ref="B72:AF72" si="69">if(ISBLANK(AG72)=true,"",if($M$1=10%,AG72*0.9,if($M$1=20%,AG72*0.8,IF($M$1=30%,AG72*0.7,IF($M$1=40%,AG72*0.6,AG72)))))</f>
        <v>66</v>
      </c>
      <c r="C72" s="246">
        <f t="shared" si="69"/>
        <v>60</v>
      </c>
      <c r="D72" s="246">
        <f t="shared" si="69"/>
        <v>54</v>
      </c>
      <c r="E72" s="247">
        <f t="shared" si="69"/>
        <v>5.4</v>
      </c>
      <c r="F72" s="247">
        <f t="shared" si="69"/>
        <v>4.8</v>
      </c>
      <c r="G72" s="247">
        <f t="shared" si="69"/>
        <v>4.2</v>
      </c>
      <c r="H72" s="247">
        <f t="shared" si="69"/>
        <v>3.6</v>
      </c>
      <c r="I72" s="247">
        <f t="shared" si="69"/>
        <v>3</v>
      </c>
      <c r="J72" s="248">
        <f t="shared" si="69"/>
        <v>8.4</v>
      </c>
      <c r="K72" s="248">
        <f t="shared" si="69"/>
        <v>7.8</v>
      </c>
      <c r="L72" s="248">
        <f t="shared" si="69"/>
        <v>7.2</v>
      </c>
      <c r="M72" s="248">
        <f t="shared" si="69"/>
        <v>6.6</v>
      </c>
      <c r="N72" s="248">
        <f t="shared" si="69"/>
        <v>6</v>
      </c>
      <c r="O72" s="249">
        <f t="shared" si="69"/>
        <v>13.2</v>
      </c>
      <c r="P72" s="249">
        <f t="shared" si="69"/>
        <v>12</v>
      </c>
      <c r="Q72" s="249">
        <f t="shared" si="69"/>
        <v>10.8</v>
      </c>
      <c r="R72" s="249">
        <f t="shared" si="69"/>
        <v>9.6</v>
      </c>
      <c r="S72" s="249">
        <f t="shared" si="69"/>
        <v>8.4</v>
      </c>
      <c r="T72" s="250" t="str">
        <f t="shared" si="69"/>
        <v/>
      </c>
      <c r="U72" s="250" t="str">
        <f t="shared" si="69"/>
        <v/>
      </c>
      <c r="V72" s="250" t="str">
        <f t="shared" si="69"/>
        <v/>
      </c>
      <c r="W72" s="250" t="str">
        <f t="shared" si="69"/>
        <v/>
      </c>
      <c r="X72" s="250" t="str">
        <f t="shared" si="69"/>
        <v/>
      </c>
      <c r="Y72" s="250" t="str">
        <f t="shared" si="69"/>
        <v/>
      </c>
      <c r="Z72" s="250" t="str">
        <f t="shared" si="69"/>
        <v/>
      </c>
      <c r="AA72" s="250" t="str">
        <f t="shared" si="69"/>
        <v/>
      </c>
      <c r="AB72" s="250" t="str">
        <f t="shared" si="69"/>
        <v/>
      </c>
      <c r="AC72" s="250" t="str">
        <f t="shared" si="69"/>
        <v/>
      </c>
      <c r="AD72" s="250" t="str">
        <f t="shared" si="69"/>
        <v/>
      </c>
      <c r="AE72" s="250" t="str">
        <f t="shared" si="69"/>
        <v/>
      </c>
      <c r="AF72" s="250" t="str">
        <f t="shared" si="69"/>
        <v/>
      </c>
      <c r="AG72" s="251">
        <v>110.0</v>
      </c>
      <c r="AH72" s="251">
        <v>100.0</v>
      </c>
      <c r="AI72" s="251">
        <v>90.0</v>
      </c>
      <c r="AJ72" s="252">
        <v>9.0</v>
      </c>
      <c r="AK72" s="252">
        <v>8.0</v>
      </c>
      <c r="AL72" s="252">
        <v>7.0</v>
      </c>
      <c r="AM72" s="252">
        <v>6.0</v>
      </c>
      <c r="AN72" s="252">
        <v>5.0</v>
      </c>
      <c r="AO72" s="253">
        <v>14.0</v>
      </c>
      <c r="AP72" s="253">
        <v>13.0</v>
      </c>
      <c r="AQ72" s="253">
        <v>12.0</v>
      </c>
      <c r="AR72" s="253">
        <v>11.0</v>
      </c>
      <c r="AS72" s="253">
        <v>10.0</v>
      </c>
      <c r="AT72" s="254">
        <v>22.0</v>
      </c>
      <c r="AU72" s="254">
        <v>20.0</v>
      </c>
      <c r="AV72" s="254">
        <v>18.0</v>
      </c>
      <c r="AW72" s="254">
        <v>16.0</v>
      </c>
      <c r="AX72" s="254">
        <v>14.0</v>
      </c>
      <c r="AY72" s="255"/>
      <c r="AZ72" s="256"/>
      <c r="BA72" s="256"/>
      <c r="BB72" s="256"/>
      <c r="BC72" s="256"/>
      <c r="BD72" s="256"/>
      <c r="BE72" s="256"/>
      <c r="BF72" s="256"/>
      <c r="BG72" s="256"/>
      <c r="BH72" s="256"/>
      <c r="BI72" s="256"/>
      <c r="BJ72" s="256"/>
      <c r="BK72" s="256"/>
    </row>
    <row r="73" ht="18.75" customHeight="1">
      <c r="A73" s="257" t="s">
        <v>107</v>
      </c>
      <c r="B73" s="258">
        <f t="shared" ref="B73:AF73" si="70">if(ISBLANK(AG73)=true,"",if($M$1=10%,AG73*0.9,if($M$1=20%,AG73*0.8,IF($M$1=30%,AG73*0.7,IF($M$1=40%,AG73*0.6,AG73)))))</f>
        <v>66</v>
      </c>
      <c r="C73" s="258">
        <f t="shared" si="70"/>
        <v>57</v>
      </c>
      <c r="D73" s="258">
        <f t="shared" si="70"/>
        <v>48</v>
      </c>
      <c r="E73" s="259">
        <f t="shared" si="70"/>
        <v>4.2</v>
      </c>
      <c r="F73" s="259" t="str">
        <f t="shared" si="70"/>
        <v/>
      </c>
      <c r="G73" s="259" t="str">
        <f t="shared" si="70"/>
        <v/>
      </c>
      <c r="H73" s="259" t="str">
        <f t="shared" si="70"/>
        <v/>
      </c>
      <c r="I73" s="259" t="str">
        <f t="shared" si="70"/>
        <v/>
      </c>
      <c r="J73" s="260">
        <f t="shared" si="70"/>
        <v>9.6</v>
      </c>
      <c r="K73" s="260">
        <f t="shared" si="70"/>
        <v>9</v>
      </c>
      <c r="L73" s="260">
        <f t="shared" si="70"/>
        <v>8.4</v>
      </c>
      <c r="M73" s="260">
        <f t="shared" si="70"/>
        <v>7.8</v>
      </c>
      <c r="N73" s="260">
        <f t="shared" si="70"/>
        <v>7.2</v>
      </c>
      <c r="O73" s="261">
        <f t="shared" si="70"/>
        <v>6</v>
      </c>
      <c r="P73" s="261" t="str">
        <f t="shared" si="70"/>
        <v/>
      </c>
      <c r="Q73" s="261" t="str">
        <f t="shared" si="70"/>
        <v/>
      </c>
      <c r="R73" s="261" t="str">
        <f t="shared" si="70"/>
        <v/>
      </c>
      <c r="S73" s="261" t="str">
        <f t="shared" si="70"/>
        <v/>
      </c>
      <c r="T73" s="237" t="str">
        <f t="shared" si="70"/>
        <v/>
      </c>
      <c r="U73" s="237" t="str">
        <f t="shared" si="70"/>
        <v/>
      </c>
      <c r="V73" s="237" t="str">
        <f t="shared" si="70"/>
        <v/>
      </c>
      <c r="W73" s="237" t="str">
        <f t="shared" si="70"/>
        <v/>
      </c>
      <c r="X73" s="237" t="str">
        <f t="shared" si="70"/>
        <v/>
      </c>
      <c r="Y73" s="237" t="str">
        <f t="shared" si="70"/>
        <v/>
      </c>
      <c r="Z73" s="237" t="str">
        <f t="shared" si="70"/>
        <v/>
      </c>
      <c r="AA73" s="237" t="str">
        <f t="shared" si="70"/>
        <v/>
      </c>
      <c r="AB73" s="237" t="str">
        <f t="shared" si="70"/>
        <v/>
      </c>
      <c r="AC73" s="237" t="str">
        <f t="shared" si="70"/>
        <v/>
      </c>
      <c r="AD73" s="237" t="str">
        <f t="shared" si="70"/>
        <v/>
      </c>
      <c r="AE73" s="237" t="str">
        <f t="shared" si="70"/>
        <v/>
      </c>
      <c r="AF73" s="237" t="str">
        <f t="shared" si="70"/>
        <v/>
      </c>
      <c r="AG73" s="283">
        <v>110.0</v>
      </c>
      <c r="AH73" s="283">
        <v>95.0</v>
      </c>
      <c r="AI73" s="283">
        <v>80.0</v>
      </c>
      <c r="AJ73" s="284">
        <v>7.0</v>
      </c>
      <c r="AK73" s="264"/>
      <c r="AL73" s="264"/>
      <c r="AM73" s="264"/>
      <c r="AN73" s="264"/>
      <c r="AO73" s="285">
        <v>16.0</v>
      </c>
      <c r="AP73" s="285">
        <v>15.0</v>
      </c>
      <c r="AQ73" s="285">
        <v>14.0</v>
      </c>
      <c r="AR73" s="285">
        <v>13.0</v>
      </c>
      <c r="AS73" s="285">
        <v>12.0</v>
      </c>
      <c r="AT73" s="286">
        <v>10.0</v>
      </c>
      <c r="AU73" s="267"/>
      <c r="AV73" s="267"/>
      <c r="AW73" s="267"/>
      <c r="AX73" s="267"/>
      <c r="AY73" s="243"/>
      <c r="AZ73" s="268"/>
      <c r="BA73" s="268"/>
      <c r="BB73" s="268"/>
      <c r="BC73" s="268"/>
      <c r="BD73" s="268"/>
      <c r="BE73" s="268"/>
      <c r="BF73" s="268"/>
      <c r="BG73" s="268"/>
      <c r="BH73" s="268"/>
      <c r="BI73" s="268"/>
      <c r="BJ73" s="268"/>
      <c r="BK73" s="268"/>
    </row>
    <row r="74" ht="18.75" customHeight="1">
      <c r="A74" s="245" t="s">
        <v>108</v>
      </c>
      <c r="B74" s="246">
        <f t="shared" ref="B74:AF74" si="71">if(ISBLANK(AG74)=true,"",if($M$1=10%,AG74*0.9,if($M$1=20%,AG74*0.8,IF($M$1=30%,AG74*0.7,IF($M$1=40%,AG74*0.6,AG74)))))</f>
        <v>48</v>
      </c>
      <c r="C74" s="246">
        <f t="shared" si="71"/>
        <v>39</v>
      </c>
      <c r="D74" s="246">
        <f t="shared" si="71"/>
        <v>30</v>
      </c>
      <c r="E74" s="247">
        <f t="shared" si="71"/>
        <v>6</v>
      </c>
      <c r="F74" s="247" t="str">
        <f t="shared" si="71"/>
        <v/>
      </c>
      <c r="G74" s="247" t="str">
        <f t="shared" si="71"/>
        <v/>
      </c>
      <c r="H74" s="247" t="str">
        <f t="shared" si="71"/>
        <v/>
      </c>
      <c r="I74" s="247" t="str">
        <f t="shared" si="71"/>
        <v/>
      </c>
      <c r="J74" s="248">
        <f t="shared" si="71"/>
        <v>8.4</v>
      </c>
      <c r="K74" s="248">
        <f t="shared" si="71"/>
        <v>7.8</v>
      </c>
      <c r="L74" s="248">
        <f t="shared" si="71"/>
        <v>7.2</v>
      </c>
      <c r="M74" s="248">
        <f t="shared" si="71"/>
        <v>6.6</v>
      </c>
      <c r="N74" s="248">
        <f t="shared" si="71"/>
        <v>6</v>
      </c>
      <c r="O74" s="249">
        <f t="shared" si="71"/>
        <v>6</v>
      </c>
      <c r="P74" s="249">
        <f t="shared" si="71"/>
        <v>5.7</v>
      </c>
      <c r="Q74" s="249">
        <f t="shared" si="71"/>
        <v>5.4</v>
      </c>
      <c r="R74" s="249">
        <f t="shared" si="71"/>
        <v>5.1</v>
      </c>
      <c r="S74" s="249">
        <f t="shared" si="71"/>
        <v>4.8</v>
      </c>
      <c r="T74" s="250" t="str">
        <f t="shared" si="71"/>
        <v/>
      </c>
      <c r="U74" s="250" t="str">
        <f t="shared" si="71"/>
        <v/>
      </c>
      <c r="V74" s="250" t="str">
        <f t="shared" si="71"/>
        <v/>
      </c>
      <c r="W74" s="250" t="str">
        <f t="shared" si="71"/>
        <v/>
      </c>
      <c r="X74" s="250" t="str">
        <f t="shared" si="71"/>
        <v/>
      </c>
      <c r="Y74" s="250" t="str">
        <f t="shared" si="71"/>
        <v/>
      </c>
      <c r="Z74" s="250" t="str">
        <f t="shared" si="71"/>
        <v/>
      </c>
      <c r="AA74" s="250" t="str">
        <f t="shared" si="71"/>
        <v/>
      </c>
      <c r="AB74" s="250" t="str">
        <f t="shared" si="71"/>
        <v/>
      </c>
      <c r="AC74" s="250" t="str">
        <f t="shared" si="71"/>
        <v/>
      </c>
      <c r="AD74" s="250" t="str">
        <f t="shared" si="71"/>
        <v/>
      </c>
      <c r="AE74" s="250" t="str">
        <f t="shared" si="71"/>
        <v/>
      </c>
      <c r="AF74" s="250" t="str">
        <f t="shared" si="71"/>
        <v/>
      </c>
      <c r="AG74" s="251">
        <v>80.0</v>
      </c>
      <c r="AH74" s="251">
        <v>65.0</v>
      </c>
      <c r="AI74" s="251">
        <v>50.0</v>
      </c>
      <c r="AJ74" s="252">
        <v>10.0</v>
      </c>
      <c r="AK74" s="271"/>
      <c r="AL74" s="271"/>
      <c r="AM74" s="271"/>
      <c r="AN74" s="271"/>
      <c r="AO74" s="253">
        <v>14.0</v>
      </c>
      <c r="AP74" s="253">
        <v>13.0</v>
      </c>
      <c r="AQ74" s="253">
        <v>12.0</v>
      </c>
      <c r="AR74" s="253">
        <v>11.0</v>
      </c>
      <c r="AS74" s="253">
        <v>10.0</v>
      </c>
      <c r="AT74" s="254">
        <v>10.0</v>
      </c>
      <c r="AU74" s="254">
        <v>9.5</v>
      </c>
      <c r="AV74" s="254">
        <v>9.0</v>
      </c>
      <c r="AW74" s="254">
        <v>8.5</v>
      </c>
      <c r="AX74" s="254">
        <v>8.0</v>
      </c>
      <c r="AY74" s="255"/>
      <c r="AZ74" s="256"/>
      <c r="BA74" s="256"/>
      <c r="BB74" s="256"/>
      <c r="BC74" s="256"/>
      <c r="BD74" s="256"/>
      <c r="BE74" s="256"/>
      <c r="BF74" s="256"/>
      <c r="BG74" s="256"/>
      <c r="BH74" s="256"/>
      <c r="BI74" s="256"/>
      <c r="BJ74" s="256"/>
      <c r="BK74" s="256"/>
    </row>
    <row r="75" ht="18.75" customHeight="1">
      <c r="A75" s="257" t="s">
        <v>109</v>
      </c>
      <c r="B75" s="258">
        <f t="shared" ref="B75:AF75" si="72">if(ISBLANK(AG75)=true,"",if($M$1=10%,AG75*0.9,if($M$1=20%,AG75*0.8,IF($M$1=30%,AG75*0.7,IF($M$1=40%,AG75*0.6,AG75)))))</f>
        <v>78</v>
      </c>
      <c r="C75" s="258">
        <f t="shared" si="72"/>
        <v>63</v>
      </c>
      <c r="D75" s="258">
        <f t="shared" si="72"/>
        <v>48</v>
      </c>
      <c r="E75" s="259">
        <f t="shared" si="72"/>
        <v>4.8</v>
      </c>
      <c r="F75" s="259" t="str">
        <f t="shared" si="72"/>
        <v/>
      </c>
      <c r="G75" s="259" t="str">
        <f t="shared" si="72"/>
        <v/>
      </c>
      <c r="H75" s="259" t="str">
        <f t="shared" si="72"/>
        <v/>
      </c>
      <c r="I75" s="259" t="str">
        <f t="shared" si="72"/>
        <v/>
      </c>
      <c r="J75" s="260">
        <f t="shared" si="72"/>
        <v>7.2</v>
      </c>
      <c r="K75" s="260" t="str">
        <f t="shared" si="72"/>
        <v/>
      </c>
      <c r="L75" s="260" t="str">
        <f t="shared" si="72"/>
        <v/>
      </c>
      <c r="M75" s="260" t="str">
        <f t="shared" si="72"/>
        <v/>
      </c>
      <c r="N75" s="260" t="str">
        <f t="shared" si="72"/>
        <v/>
      </c>
      <c r="O75" s="261">
        <f t="shared" si="72"/>
        <v>4.2</v>
      </c>
      <c r="P75" s="261" t="str">
        <f t="shared" si="72"/>
        <v/>
      </c>
      <c r="Q75" s="261" t="str">
        <f t="shared" si="72"/>
        <v/>
      </c>
      <c r="R75" s="261" t="str">
        <f t="shared" si="72"/>
        <v/>
      </c>
      <c r="S75" s="261" t="str">
        <f t="shared" si="72"/>
        <v/>
      </c>
      <c r="T75" s="237">
        <f t="shared" si="72"/>
        <v>6</v>
      </c>
      <c r="U75" s="237" t="str">
        <f t="shared" si="72"/>
        <v/>
      </c>
      <c r="V75" s="237" t="str">
        <f t="shared" si="72"/>
        <v/>
      </c>
      <c r="W75" s="237">
        <f t="shared" si="72"/>
        <v>4.8</v>
      </c>
      <c r="X75" s="237" t="str">
        <f t="shared" si="72"/>
        <v/>
      </c>
      <c r="Y75" s="237" t="str">
        <f t="shared" si="72"/>
        <v/>
      </c>
      <c r="Z75" s="237">
        <f t="shared" si="72"/>
        <v>3.6</v>
      </c>
      <c r="AA75" s="237" t="str">
        <f t="shared" si="72"/>
        <v/>
      </c>
      <c r="AB75" s="237" t="str">
        <f t="shared" si="72"/>
        <v/>
      </c>
      <c r="AC75" s="237" t="str">
        <f t="shared" si="72"/>
        <v/>
      </c>
      <c r="AD75" s="237" t="str">
        <f t="shared" si="72"/>
        <v/>
      </c>
      <c r="AE75" s="237" t="str">
        <f t="shared" si="72"/>
        <v/>
      </c>
      <c r="AF75" s="237" t="str">
        <f t="shared" si="72"/>
        <v/>
      </c>
      <c r="AG75" s="283">
        <v>130.0</v>
      </c>
      <c r="AH75" s="283">
        <v>105.0</v>
      </c>
      <c r="AI75" s="283">
        <v>80.0</v>
      </c>
      <c r="AJ75" s="284">
        <v>8.0</v>
      </c>
      <c r="AK75" s="264"/>
      <c r="AL75" s="264"/>
      <c r="AM75" s="264"/>
      <c r="AN75" s="264"/>
      <c r="AO75" s="285">
        <v>12.0</v>
      </c>
      <c r="AP75" s="277"/>
      <c r="AQ75" s="277"/>
      <c r="AR75" s="277"/>
      <c r="AS75" s="277"/>
      <c r="AT75" s="286">
        <v>7.0</v>
      </c>
      <c r="AU75" s="267"/>
      <c r="AV75" s="267"/>
      <c r="AW75" s="267"/>
      <c r="AX75" s="267"/>
      <c r="AY75" s="243">
        <v>10.0</v>
      </c>
      <c r="AZ75" s="268"/>
      <c r="BA75" s="268"/>
      <c r="BB75" s="243">
        <v>8.0</v>
      </c>
      <c r="BC75" s="268"/>
      <c r="BD75" s="268"/>
      <c r="BE75" s="243">
        <v>6.0</v>
      </c>
      <c r="BF75" s="268"/>
      <c r="BG75" s="268"/>
      <c r="BH75" s="268"/>
      <c r="BI75" s="268"/>
      <c r="BJ75" s="268"/>
      <c r="BK75" s="268"/>
    </row>
    <row r="76" ht="18.75" customHeight="1">
      <c r="A76" s="245" t="s">
        <v>110</v>
      </c>
      <c r="B76" s="246">
        <f t="shared" ref="B76:AF76" si="73">if(ISBLANK(AG76)=true,"",if($M$1=10%,AG76*0.9,if($M$1=20%,AG76*0.8,IF($M$1=30%,AG76*0.7,IF($M$1=40%,AG76*0.6,AG76)))))</f>
        <v>84</v>
      </c>
      <c r="C76" s="246">
        <f t="shared" si="73"/>
        <v>66</v>
      </c>
      <c r="D76" s="246">
        <f t="shared" si="73"/>
        <v>48</v>
      </c>
      <c r="E76" s="247">
        <f t="shared" si="73"/>
        <v>3.6</v>
      </c>
      <c r="F76" s="247" t="str">
        <f t="shared" si="73"/>
        <v/>
      </c>
      <c r="G76" s="247" t="str">
        <f t="shared" si="73"/>
        <v/>
      </c>
      <c r="H76" s="247" t="str">
        <f t="shared" si="73"/>
        <v/>
      </c>
      <c r="I76" s="247" t="str">
        <f t="shared" si="73"/>
        <v/>
      </c>
      <c r="J76" s="248">
        <f t="shared" si="73"/>
        <v>4.8</v>
      </c>
      <c r="K76" s="248" t="str">
        <f t="shared" si="73"/>
        <v/>
      </c>
      <c r="L76" s="248" t="str">
        <f t="shared" si="73"/>
        <v/>
      </c>
      <c r="M76" s="248" t="str">
        <f t="shared" si="73"/>
        <v/>
      </c>
      <c r="N76" s="248" t="str">
        <f t="shared" si="73"/>
        <v/>
      </c>
      <c r="O76" s="249">
        <f t="shared" si="73"/>
        <v>9</v>
      </c>
      <c r="P76" s="249">
        <f t="shared" si="73"/>
        <v>7.8</v>
      </c>
      <c r="Q76" s="249">
        <f t="shared" si="73"/>
        <v>6.6</v>
      </c>
      <c r="R76" s="249">
        <f t="shared" si="73"/>
        <v>5.4</v>
      </c>
      <c r="S76" s="249">
        <f t="shared" si="73"/>
        <v>4.2</v>
      </c>
      <c r="T76" s="250">
        <f t="shared" si="73"/>
        <v>18</v>
      </c>
      <c r="U76" s="250" t="str">
        <f t="shared" si="73"/>
        <v/>
      </c>
      <c r="V76" s="250">
        <f t="shared" si="73"/>
        <v>14.4</v>
      </c>
      <c r="W76" s="250" t="str">
        <f t="shared" si="73"/>
        <v/>
      </c>
      <c r="X76" s="250" t="str">
        <f t="shared" si="73"/>
        <v/>
      </c>
      <c r="Y76" s="250">
        <f t="shared" si="73"/>
        <v>10.8</v>
      </c>
      <c r="Z76" s="250" t="str">
        <f t="shared" si="73"/>
        <v/>
      </c>
      <c r="AA76" s="250">
        <f t="shared" si="73"/>
        <v>7.2</v>
      </c>
      <c r="AB76" s="250" t="str">
        <f t="shared" si="73"/>
        <v/>
      </c>
      <c r="AC76" s="250" t="str">
        <f t="shared" si="73"/>
        <v/>
      </c>
      <c r="AD76" s="250" t="str">
        <f t="shared" si="73"/>
        <v/>
      </c>
      <c r="AE76" s="250" t="str">
        <f t="shared" si="73"/>
        <v/>
      </c>
      <c r="AF76" s="250" t="str">
        <f t="shared" si="73"/>
        <v/>
      </c>
      <c r="AG76" s="251">
        <v>140.0</v>
      </c>
      <c r="AH76" s="251">
        <v>110.0</v>
      </c>
      <c r="AI76" s="251">
        <v>80.0</v>
      </c>
      <c r="AJ76" s="252">
        <v>6.0</v>
      </c>
      <c r="AK76" s="271"/>
      <c r="AL76" s="271"/>
      <c r="AM76" s="271"/>
      <c r="AN76" s="271"/>
      <c r="AO76" s="253">
        <v>8.0</v>
      </c>
      <c r="AP76" s="275"/>
      <c r="AQ76" s="275"/>
      <c r="AR76" s="275"/>
      <c r="AS76" s="275"/>
      <c r="AT76" s="254">
        <v>15.0</v>
      </c>
      <c r="AU76" s="254">
        <v>13.0</v>
      </c>
      <c r="AV76" s="254">
        <v>11.0</v>
      </c>
      <c r="AW76" s="254">
        <v>9.0</v>
      </c>
      <c r="AX76" s="254">
        <v>7.0</v>
      </c>
      <c r="AY76" s="255">
        <v>30.0</v>
      </c>
      <c r="AZ76" s="256"/>
      <c r="BA76" s="255">
        <v>24.0</v>
      </c>
      <c r="BB76" s="256"/>
      <c r="BC76" s="256"/>
      <c r="BD76" s="255">
        <v>18.0</v>
      </c>
      <c r="BE76" s="256"/>
      <c r="BF76" s="255">
        <v>12.0</v>
      </c>
      <c r="BG76" s="256"/>
      <c r="BH76" s="256"/>
      <c r="BI76" s="256"/>
      <c r="BJ76" s="256"/>
      <c r="BK76" s="256"/>
    </row>
    <row r="77" ht="18.75" customHeight="1">
      <c r="A77" s="257" t="s">
        <v>111</v>
      </c>
      <c r="B77" s="258">
        <f t="shared" ref="B77:AF77" si="74">if(ISBLANK(AG77)=true,"",if($M$1=10%,AG77*0.9,if($M$1=20%,AG77*0.8,IF($M$1=30%,AG77*0.7,IF($M$1=40%,AG77*0.6,AG77)))))</f>
        <v>72</v>
      </c>
      <c r="C77" s="258">
        <f t="shared" si="74"/>
        <v>60</v>
      </c>
      <c r="D77" s="258">
        <f t="shared" si="74"/>
        <v>48</v>
      </c>
      <c r="E77" s="259">
        <f t="shared" si="74"/>
        <v>4.8</v>
      </c>
      <c r="F77" s="259">
        <f t="shared" si="74"/>
        <v>4.35</v>
      </c>
      <c r="G77" s="259">
        <f t="shared" si="74"/>
        <v>5.88</v>
      </c>
      <c r="H77" s="259">
        <f t="shared" si="74"/>
        <v>3.45</v>
      </c>
      <c r="I77" s="259">
        <f t="shared" si="74"/>
        <v>3</v>
      </c>
      <c r="J77" s="260">
        <f t="shared" si="74"/>
        <v>7.8</v>
      </c>
      <c r="K77" s="260">
        <f t="shared" si="74"/>
        <v>7.2</v>
      </c>
      <c r="L77" s="260">
        <f t="shared" si="74"/>
        <v>6.6</v>
      </c>
      <c r="M77" s="260">
        <f t="shared" si="74"/>
        <v>6</v>
      </c>
      <c r="N77" s="260">
        <f t="shared" si="74"/>
        <v>5.4</v>
      </c>
      <c r="O77" s="261">
        <f t="shared" si="74"/>
        <v>6</v>
      </c>
      <c r="P77" s="261" t="str">
        <f t="shared" si="74"/>
        <v/>
      </c>
      <c r="Q77" s="261" t="str">
        <f t="shared" si="74"/>
        <v/>
      </c>
      <c r="R77" s="261" t="str">
        <f t="shared" si="74"/>
        <v/>
      </c>
      <c r="S77" s="261" t="str">
        <f t="shared" si="74"/>
        <v/>
      </c>
      <c r="T77" s="237">
        <f t="shared" si="74"/>
        <v>18</v>
      </c>
      <c r="U77" s="237" t="str">
        <f t="shared" si="74"/>
        <v/>
      </c>
      <c r="V77" s="237">
        <f t="shared" si="74"/>
        <v>15</v>
      </c>
      <c r="W77" s="237" t="str">
        <f t="shared" si="74"/>
        <v/>
      </c>
      <c r="X77" s="237" t="str">
        <f t="shared" si="74"/>
        <v/>
      </c>
      <c r="Y77" s="237">
        <f t="shared" si="74"/>
        <v>12</v>
      </c>
      <c r="Z77" s="237" t="str">
        <f t="shared" si="74"/>
        <v/>
      </c>
      <c r="AA77" s="237" t="str">
        <f t="shared" si="74"/>
        <v/>
      </c>
      <c r="AB77" s="237" t="str">
        <f t="shared" si="74"/>
        <v/>
      </c>
      <c r="AC77" s="237" t="str">
        <f t="shared" si="74"/>
        <v/>
      </c>
      <c r="AD77" s="237" t="str">
        <f t="shared" si="74"/>
        <v/>
      </c>
      <c r="AE77" s="237" t="str">
        <f t="shared" si="74"/>
        <v/>
      </c>
      <c r="AF77" s="237" t="str">
        <f t="shared" si="74"/>
        <v/>
      </c>
      <c r="AG77" s="283">
        <v>120.0</v>
      </c>
      <c r="AH77" s="283">
        <v>100.0</v>
      </c>
      <c r="AI77" s="283">
        <v>80.0</v>
      </c>
      <c r="AJ77" s="284">
        <v>8.0</v>
      </c>
      <c r="AK77" s="284">
        <v>7.25</v>
      </c>
      <c r="AL77" s="284">
        <v>9.8</v>
      </c>
      <c r="AM77" s="284">
        <v>5.75</v>
      </c>
      <c r="AN77" s="284">
        <v>5.0</v>
      </c>
      <c r="AO77" s="285">
        <v>13.0</v>
      </c>
      <c r="AP77" s="285">
        <v>12.0</v>
      </c>
      <c r="AQ77" s="285">
        <v>11.0</v>
      </c>
      <c r="AR77" s="285">
        <v>10.0</v>
      </c>
      <c r="AS77" s="285">
        <v>9.0</v>
      </c>
      <c r="AT77" s="286">
        <v>10.0</v>
      </c>
      <c r="AU77" s="267"/>
      <c r="AV77" s="267"/>
      <c r="AW77" s="267"/>
      <c r="AX77" s="267"/>
      <c r="AY77" s="243">
        <v>30.0</v>
      </c>
      <c r="AZ77" s="268"/>
      <c r="BA77" s="243">
        <v>25.0</v>
      </c>
      <c r="BB77" s="243"/>
      <c r="BC77" s="268"/>
      <c r="BD77" s="243">
        <v>20.0</v>
      </c>
      <c r="BE77" s="243"/>
      <c r="BF77" s="243"/>
      <c r="BG77" s="268"/>
      <c r="BH77" s="268"/>
      <c r="BI77" s="268"/>
      <c r="BJ77" s="268"/>
      <c r="BK77" s="268"/>
    </row>
    <row r="78" ht="18.75" customHeight="1">
      <c r="A78" s="245" t="s">
        <v>112</v>
      </c>
      <c r="B78" s="246">
        <f t="shared" ref="B78:AF78" si="75">if(ISBLANK(AG78)=true,"",if($M$1=10%,AG78*0.9,if($M$1=20%,AG78*0.8,IF($M$1=30%,AG78*0.7,IF($M$1=40%,AG78*0.6,AG78)))))</f>
        <v>51</v>
      </c>
      <c r="C78" s="246" t="str">
        <f t="shared" si="75"/>
        <v/>
      </c>
      <c r="D78" s="246" t="str">
        <f t="shared" si="75"/>
        <v/>
      </c>
      <c r="E78" s="247">
        <f t="shared" si="75"/>
        <v>10.8</v>
      </c>
      <c r="F78" s="247">
        <f t="shared" si="75"/>
        <v>10.2</v>
      </c>
      <c r="G78" s="247">
        <f t="shared" si="75"/>
        <v>9.6</v>
      </c>
      <c r="H78" s="247">
        <f t="shared" si="75"/>
        <v>9</v>
      </c>
      <c r="I78" s="247">
        <f t="shared" si="75"/>
        <v>8.4</v>
      </c>
      <c r="J78" s="248">
        <f t="shared" si="75"/>
        <v>16.8</v>
      </c>
      <c r="K78" s="248" t="str">
        <f t="shared" si="75"/>
        <v/>
      </c>
      <c r="L78" s="248" t="str">
        <f t="shared" si="75"/>
        <v/>
      </c>
      <c r="M78" s="248" t="str">
        <f t="shared" si="75"/>
        <v/>
      </c>
      <c r="N78" s="248" t="str">
        <f t="shared" si="75"/>
        <v/>
      </c>
      <c r="O78" s="249">
        <f t="shared" si="75"/>
        <v>10.8</v>
      </c>
      <c r="P78" s="249">
        <f t="shared" si="75"/>
        <v>10.2</v>
      </c>
      <c r="Q78" s="249">
        <f t="shared" si="75"/>
        <v>9.6</v>
      </c>
      <c r="R78" s="249">
        <f t="shared" si="75"/>
        <v>9</v>
      </c>
      <c r="S78" s="249">
        <f t="shared" si="75"/>
        <v>8.4</v>
      </c>
      <c r="T78" s="250" t="str">
        <f t="shared" si="75"/>
        <v/>
      </c>
      <c r="U78" s="250" t="str">
        <f t="shared" si="75"/>
        <v/>
      </c>
      <c r="V78" s="250" t="str">
        <f t="shared" si="75"/>
        <v/>
      </c>
      <c r="W78" s="250" t="str">
        <f t="shared" si="75"/>
        <v/>
      </c>
      <c r="X78" s="250" t="str">
        <f t="shared" si="75"/>
        <v/>
      </c>
      <c r="Y78" s="250" t="str">
        <f t="shared" si="75"/>
        <v/>
      </c>
      <c r="Z78" s="250" t="str">
        <f t="shared" si="75"/>
        <v/>
      </c>
      <c r="AA78" s="250" t="str">
        <f t="shared" si="75"/>
        <v/>
      </c>
      <c r="AB78" s="250" t="str">
        <f t="shared" si="75"/>
        <v/>
      </c>
      <c r="AC78" s="250" t="str">
        <f t="shared" si="75"/>
        <v/>
      </c>
      <c r="AD78" s="250" t="str">
        <f t="shared" si="75"/>
        <v/>
      </c>
      <c r="AE78" s="250" t="str">
        <f t="shared" si="75"/>
        <v/>
      </c>
      <c r="AF78" s="250" t="str">
        <f t="shared" si="75"/>
        <v/>
      </c>
      <c r="AG78" s="251">
        <v>85.0</v>
      </c>
      <c r="AH78" s="280"/>
      <c r="AI78" s="280"/>
      <c r="AJ78" s="252">
        <v>18.0</v>
      </c>
      <c r="AK78" s="252">
        <v>17.0</v>
      </c>
      <c r="AL78" s="252">
        <v>16.0</v>
      </c>
      <c r="AM78" s="252">
        <v>15.0</v>
      </c>
      <c r="AN78" s="252">
        <v>14.0</v>
      </c>
      <c r="AO78" s="253">
        <v>28.0</v>
      </c>
      <c r="AP78" s="275"/>
      <c r="AQ78" s="275"/>
      <c r="AR78" s="275"/>
      <c r="AS78" s="275"/>
      <c r="AT78" s="254">
        <v>18.0</v>
      </c>
      <c r="AU78" s="254">
        <v>17.0</v>
      </c>
      <c r="AV78" s="254">
        <v>16.0</v>
      </c>
      <c r="AW78" s="254">
        <v>15.0</v>
      </c>
      <c r="AX78" s="254">
        <v>14.0</v>
      </c>
      <c r="AY78" s="255"/>
      <c r="AZ78" s="256"/>
      <c r="BA78" s="256"/>
      <c r="BB78" s="256"/>
      <c r="BC78" s="256"/>
      <c r="BD78" s="256"/>
      <c r="BE78" s="256"/>
      <c r="BF78" s="256"/>
      <c r="BG78" s="256"/>
      <c r="BH78" s="256"/>
      <c r="BI78" s="256"/>
      <c r="BJ78" s="256"/>
      <c r="BK78" s="256"/>
    </row>
    <row r="79" ht="18.75" customHeight="1">
      <c r="A79" s="257" t="s">
        <v>113</v>
      </c>
      <c r="B79" s="258">
        <f t="shared" ref="B79:AF79" si="76">if(ISBLANK(AG79)=true,"",if($M$1=10%,AG79*0.9,if($M$1=20%,AG79*0.8,IF($M$1=30%,AG79*0.7,IF($M$1=40%,AG79*0.6,AG79)))))</f>
        <v>72</v>
      </c>
      <c r="C79" s="258">
        <f t="shared" si="76"/>
        <v>66</v>
      </c>
      <c r="D79" s="258">
        <f t="shared" si="76"/>
        <v>60</v>
      </c>
      <c r="E79" s="259">
        <f t="shared" si="76"/>
        <v>4.2</v>
      </c>
      <c r="F79" s="259">
        <f t="shared" si="76"/>
        <v>3.6</v>
      </c>
      <c r="G79" s="259">
        <f t="shared" si="76"/>
        <v>3</v>
      </c>
      <c r="H79" s="259">
        <f t="shared" si="76"/>
        <v>2.4</v>
      </c>
      <c r="I79" s="259">
        <f t="shared" si="76"/>
        <v>1.8</v>
      </c>
      <c r="J79" s="260">
        <f t="shared" si="76"/>
        <v>7.2</v>
      </c>
      <c r="K79" s="260" t="str">
        <f t="shared" si="76"/>
        <v/>
      </c>
      <c r="L79" s="260" t="str">
        <f t="shared" si="76"/>
        <v/>
      </c>
      <c r="M79" s="260" t="str">
        <f t="shared" si="76"/>
        <v/>
      </c>
      <c r="N79" s="260" t="str">
        <f t="shared" si="76"/>
        <v/>
      </c>
      <c r="O79" s="261">
        <f t="shared" si="76"/>
        <v>10.8</v>
      </c>
      <c r="P79" s="261">
        <f t="shared" si="76"/>
        <v>9.6</v>
      </c>
      <c r="Q79" s="261">
        <f t="shared" si="76"/>
        <v>8.4</v>
      </c>
      <c r="R79" s="261">
        <f t="shared" si="76"/>
        <v>7.2</v>
      </c>
      <c r="S79" s="261">
        <f t="shared" si="76"/>
        <v>6</v>
      </c>
      <c r="T79" s="237" t="str">
        <f t="shared" si="76"/>
        <v/>
      </c>
      <c r="U79" s="237" t="str">
        <f t="shared" si="76"/>
        <v/>
      </c>
      <c r="V79" s="237" t="str">
        <f t="shared" si="76"/>
        <v/>
      </c>
      <c r="W79" s="237" t="str">
        <f t="shared" si="76"/>
        <v/>
      </c>
      <c r="X79" s="237" t="str">
        <f t="shared" si="76"/>
        <v/>
      </c>
      <c r="Y79" s="237" t="str">
        <f t="shared" si="76"/>
        <v/>
      </c>
      <c r="Z79" s="237" t="str">
        <f t="shared" si="76"/>
        <v/>
      </c>
      <c r="AA79" s="237" t="str">
        <f t="shared" si="76"/>
        <v/>
      </c>
      <c r="AB79" s="237" t="str">
        <f t="shared" si="76"/>
        <v/>
      </c>
      <c r="AC79" s="237" t="str">
        <f t="shared" si="76"/>
        <v/>
      </c>
      <c r="AD79" s="237" t="str">
        <f t="shared" si="76"/>
        <v/>
      </c>
      <c r="AE79" s="237" t="str">
        <f t="shared" si="76"/>
        <v/>
      </c>
      <c r="AF79" s="237" t="str">
        <f t="shared" si="76"/>
        <v/>
      </c>
      <c r="AG79" s="283">
        <v>120.0</v>
      </c>
      <c r="AH79" s="283">
        <v>110.0</v>
      </c>
      <c r="AI79" s="283">
        <v>100.0</v>
      </c>
      <c r="AJ79" s="284">
        <v>7.0</v>
      </c>
      <c r="AK79" s="284">
        <v>6.0</v>
      </c>
      <c r="AL79" s="284">
        <v>5.0</v>
      </c>
      <c r="AM79" s="284">
        <v>4.0</v>
      </c>
      <c r="AN79" s="284">
        <v>3.0</v>
      </c>
      <c r="AO79" s="285">
        <v>12.0</v>
      </c>
      <c r="AP79" s="277"/>
      <c r="AQ79" s="277"/>
      <c r="AR79" s="277"/>
      <c r="AS79" s="277"/>
      <c r="AT79" s="286">
        <v>18.0</v>
      </c>
      <c r="AU79" s="286">
        <v>16.0</v>
      </c>
      <c r="AV79" s="286">
        <v>14.0</v>
      </c>
      <c r="AW79" s="286">
        <v>12.0</v>
      </c>
      <c r="AX79" s="286">
        <v>10.0</v>
      </c>
      <c r="AY79" s="243"/>
      <c r="AZ79" s="268"/>
      <c r="BA79" s="268"/>
      <c r="BB79" s="268"/>
      <c r="BC79" s="268"/>
      <c r="BD79" s="268"/>
      <c r="BE79" s="268"/>
      <c r="BF79" s="268"/>
      <c r="BG79" s="268"/>
      <c r="BH79" s="268"/>
      <c r="BI79" s="268"/>
      <c r="BJ79" s="268"/>
      <c r="BK79" s="268"/>
    </row>
    <row r="80" ht="18.75" customHeight="1">
      <c r="A80" s="245" t="s">
        <v>114</v>
      </c>
      <c r="B80" s="246">
        <f t="shared" ref="B80:AF80" si="77">if(ISBLANK(AG80)=true,"",if($M$1=10%,AG80*0.9,if($M$1=20%,AG80*0.8,IF($M$1=30%,AG80*0.7,IF($M$1=40%,AG80*0.6,AG80)))))</f>
        <v>72</v>
      </c>
      <c r="C80" s="246">
        <f t="shared" si="77"/>
        <v>63</v>
      </c>
      <c r="D80" s="246">
        <f t="shared" si="77"/>
        <v>54</v>
      </c>
      <c r="E80" s="247">
        <f t="shared" si="77"/>
        <v>6</v>
      </c>
      <c r="F80" s="247">
        <f t="shared" si="77"/>
        <v>5.1</v>
      </c>
      <c r="G80" s="247">
        <f t="shared" si="77"/>
        <v>4.2</v>
      </c>
      <c r="H80" s="247">
        <f t="shared" si="77"/>
        <v>3.3</v>
      </c>
      <c r="I80" s="247">
        <f t="shared" si="77"/>
        <v>2.4</v>
      </c>
      <c r="J80" s="248">
        <f t="shared" si="77"/>
        <v>7.2</v>
      </c>
      <c r="K80" s="248">
        <f t="shared" si="77"/>
        <v>6.6</v>
      </c>
      <c r="L80" s="248">
        <f t="shared" si="77"/>
        <v>6</v>
      </c>
      <c r="M80" s="248">
        <f t="shared" si="77"/>
        <v>5.4</v>
      </c>
      <c r="N80" s="248">
        <f t="shared" si="77"/>
        <v>4.8</v>
      </c>
      <c r="O80" s="249">
        <f t="shared" si="77"/>
        <v>3.6</v>
      </c>
      <c r="P80" s="249">
        <f t="shared" si="77"/>
        <v>3.45</v>
      </c>
      <c r="Q80" s="249">
        <f t="shared" si="77"/>
        <v>3.3</v>
      </c>
      <c r="R80" s="249">
        <f t="shared" si="77"/>
        <v>3.15</v>
      </c>
      <c r="S80" s="249">
        <f t="shared" si="77"/>
        <v>3</v>
      </c>
      <c r="T80" s="250" t="str">
        <f t="shared" si="77"/>
        <v/>
      </c>
      <c r="U80" s="250" t="str">
        <f t="shared" si="77"/>
        <v/>
      </c>
      <c r="V80" s="250" t="str">
        <f t="shared" si="77"/>
        <v/>
      </c>
      <c r="W80" s="250" t="str">
        <f t="shared" si="77"/>
        <v/>
      </c>
      <c r="X80" s="250" t="str">
        <f t="shared" si="77"/>
        <v/>
      </c>
      <c r="Y80" s="250" t="str">
        <f t="shared" si="77"/>
        <v/>
      </c>
      <c r="Z80" s="250" t="str">
        <f t="shared" si="77"/>
        <v/>
      </c>
      <c r="AA80" s="250" t="str">
        <f t="shared" si="77"/>
        <v/>
      </c>
      <c r="AB80" s="250" t="str">
        <f t="shared" si="77"/>
        <v/>
      </c>
      <c r="AC80" s="250" t="str">
        <f t="shared" si="77"/>
        <v/>
      </c>
      <c r="AD80" s="250" t="str">
        <f t="shared" si="77"/>
        <v/>
      </c>
      <c r="AE80" s="250" t="str">
        <f t="shared" si="77"/>
        <v/>
      </c>
      <c r="AF80" s="250" t="str">
        <f t="shared" si="77"/>
        <v/>
      </c>
      <c r="AG80" s="251">
        <v>120.0</v>
      </c>
      <c r="AH80" s="251">
        <v>105.0</v>
      </c>
      <c r="AI80" s="251">
        <v>90.0</v>
      </c>
      <c r="AJ80" s="252">
        <v>10.0</v>
      </c>
      <c r="AK80" s="252">
        <v>8.5</v>
      </c>
      <c r="AL80" s="252">
        <v>7.0</v>
      </c>
      <c r="AM80" s="252">
        <v>5.5</v>
      </c>
      <c r="AN80" s="252">
        <v>4.0</v>
      </c>
      <c r="AO80" s="253">
        <v>12.0</v>
      </c>
      <c r="AP80" s="253">
        <v>11.0</v>
      </c>
      <c r="AQ80" s="253">
        <v>10.0</v>
      </c>
      <c r="AR80" s="253">
        <v>9.0</v>
      </c>
      <c r="AS80" s="253">
        <v>8.0</v>
      </c>
      <c r="AT80" s="254">
        <v>6.0</v>
      </c>
      <c r="AU80" s="254">
        <v>5.75</v>
      </c>
      <c r="AV80" s="254">
        <v>5.5</v>
      </c>
      <c r="AW80" s="254">
        <v>5.25</v>
      </c>
      <c r="AX80" s="254">
        <v>5.0</v>
      </c>
      <c r="AY80" s="255"/>
      <c r="AZ80" s="256"/>
      <c r="BA80" s="256"/>
      <c r="BB80" s="256"/>
      <c r="BC80" s="256"/>
      <c r="BD80" s="256"/>
      <c r="BE80" s="256"/>
      <c r="BF80" s="256"/>
      <c r="BG80" s="256"/>
      <c r="BH80" s="256"/>
      <c r="BI80" s="256"/>
      <c r="BJ80" s="256"/>
      <c r="BK80" s="256"/>
    </row>
    <row r="81" ht="18.75" customHeight="1">
      <c r="A81" s="257" t="s">
        <v>115</v>
      </c>
      <c r="B81" s="258">
        <f t="shared" ref="B81:AF81" si="78">if(ISBLANK(AG81)=true,"",if($M$1=10%,AG81*0.9,if($M$1=20%,AG81*0.8,IF($M$1=30%,AG81*0.7,IF($M$1=40%,AG81*0.6,AG81)))))</f>
        <v>72</v>
      </c>
      <c r="C81" s="258">
        <f t="shared" si="78"/>
        <v>66</v>
      </c>
      <c r="D81" s="258">
        <f t="shared" si="78"/>
        <v>60</v>
      </c>
      <c r="E81" s="259">
        <f t="shared" si="78"/>
        <v>6.6</v>
      </c>
      <c r="F81" s="259" t="str">
        <f t="shared" si="78"/>
        <v/>
      </c>
      <c r="G81" s="259" t="str">
        <f t="shared" si="78"/>
        <v/>
      </c>
      <c r="H81" s="259" t="str">
        <f t="shared" si="78"/>
        <v/>
      </c>
      <c r="I81" s="259" t="str">
        <f t="shared" si="78"/>
        <v/>
      </c>
      <c r="J81" s="260">
        <f t="shared" si="78"/>
        <v>7.2</v>
      </c>
      <c r="K81" s="260" t="str">
        <f t="shared" si="78"/>
        <v/>
      </c>
      <c r="L81" s="260" t="str">
        <f t="shared" si="78"/>
        <v/>
      </c>
      <c r="M81" s="260" t="str">
        <f t="shared" si="78"/>
        <v/>
      </c>
      <c r="N81" s="260" t="str">
        <f t="shared" si="78"/>
        <v/>
      </c>
      <c r="O81" s="261">
        <f t="shared" si="78"/>
        <v>15.6</v>
      </c>
      <c r="P81" s="261">
        <f t="shared" si="78"/>
        <v>14.4</v>
      </c>
      <c r="Q81" s="261">
        <f t="shared" si="78"/>
        <v>13.2</v>
      </c>
      <c r="R81" s="261">
        <f t="shared" si="78"/>
        <v>12</v>
      </c>
      <c r="S81" s="261">
        <f t="shared" si="78"/>
        <v>10.8</v>
      </c>
      <c r="T81" s="237" t="str">
        <f t="shared" si="78"/>
        <v/>
      </c>
      <c r="U81" s="237" t="str">
        <f t="shared" si="78"/>
        <v/>
      </c>
      <c r="V81" s="237" t="str">
        <f t="shared" si="78"/>
        <v/>
      </c>
      <c r="W81" s="237" t="str">
        <f t="shared" si="78"/>
        <v/>
      </c>
      <c r="X81" s="237" t="str">
        <f t="shared" si="78"/>
        <v/>
      </c>
      <c r="Y81" s="237" t="str">
        <f t="shared" si="78"/>
        <v/>
      </c>
      <c r="Z81" s="237" t="str">
        <f t="shared" si="78"/>
        <v/>
      </c>
      <c r="AA81" s="237" t="str">
        <f t="shared" si="78"/>
        <v/>
      </c>
      <c r="AB81" s="237" t="str">
        <f t="shared" si="78"/>
        <v/>
      </c>
      <c r="AC81" s="237" t="str">
        <f t="shared" si="78"/>
        <v/>
      </c>
      <c r="AD81" s="237" t="str">
        <f t="shared" si="78"/>
        <v/>
      </c>
      <c r="AE81" s="237" t="str">
        <f t="shared" si="78"/>
        <v/>
      </c>
      <c r="AF81" s="237" t="str">
        <f t="shared" si="78"/>
        <v/>
      </c>
      <c r="AG81" s="283">
        <v>120.0</v>
      </c>
      <c r="AH81" s="283">
        <v>110.0</v>
      </c>
      <c r="AI81" s="283">
        <v>100.0</v>
      </c>
      <c r="AJ81" s="284">
        <v>11.0</v>
      </c>
      <c r="AK81" s="264"/>
      <c r="AL81" s="264"/>
      <c r="AM81" s="264"/>
      <c r="AN81" s="264"/>
      <c r="AO81" s="285">
        <v>12.0</v>
      </c>
      <c r="AP81" s="277"/>
      <c r="AQ81" s="277"/>
      <c r="AR81" s="277"/>
      <c r="AS81" s="277"/>
      <c r="AT81" s="286">
        <v>26.0</v>
      </c>
      <c r="AU81" s="286">
        <v>24.0</v>
      </c>
      <c r="AV81" s="286">
        <v>22.0</v>
      </c>
      <c r="AW81" s="286">
        <v>20.0</v>
      </c>
      <c r="AX81" s="286">
        <v>18.0</v>
      </c>
      <c r="AY81" s="243"/>
      <c r="AZ81" s="268"/>
      <c r="BA81" s="268"/>
      <c r="BB81" s="268"/>
      <c r="BC81" s="268"/>
      <c r="BD81" s="268"/>
      <c r="BE81" s="268"/>
      <c r="BF81" s="268"/>
      <c r="BG81" s="268"/>
      <c r="BH81" s="268"/>
      <c r="BI81" s="268"/>
      <c r="BJ81" s="268"/>
      <c r="BK81" s="268"/>
    </row>
    <row r="82" ht="18.75" customHeight="1">
      <c r="A82" s="245" t="s">
        <v>116</v>
      </c>
      <c r="B82" s="246">
        <f t="shared" ref="B82:AF82" si="79">if(ISBLANK(AG82)=true,"",if($M$1=10%,AG82*0.9,if($M$1=20%,AG82*0.8,IF($M$1=30%,AG82*0.7,IF($M$1=40%,AG82*0.6,AG82)))))</f>
        <v>72</v>
      </c>
      <c r="C82" s="246">
        <f t="shared" si="79"/>
        <v>66</v>
      </c>
      <c r="D82" s="246">
        <f t="shared" si="79"/>
        <v>60</v>
      </c>
      <c r="E82" s="247">
        <f t="shared" si="79"/>
        <v>7.2</v>
      </c>
      <c r="F82" s="247">
        <f t="shared" si="79"/>
        <v>6.6</v>
      </c>
      <c r="G82" s="247">
        <f t="shared" si="79"/>
        <v>6</v>
      </c>
      <c r="H82" s="247">
        <f t="shared" si="79"/>
        <v>5.4</v>
      </c>
      <c r="I82" s="247">
        <f t="shared" si="79"/>
        <v>4.8</v>
      </c>
      <c r="J82" s="248">
        <f t="shared" si="79"/>
        <v>6</v>
      </c>
      <c r="K82" s="248" t="str">
        <f t="shared" si="79"/>
        <v/>
      </c>
      <c r="L82" s="248" t="str">
        <f t="shared" si="79"/>
        <v/>
      </c>
      <c r="M82" s="248" t="str">
        <f t="shared" si="79"/>
        <v/>
      </c>
      <c r="N82" s="248" t="str">
        <f t="shared" si="79"/>
        <v/>
      </c>
      <c r="O82" s="249">
        <f t="shared" si="79"/>
        <v>6.6</v>
      </c>
      <c r="P82" s="249" t="str">
        <f t="shared" si="79"/>
        <v/>
      </c>
      <c r="Q82" s="249" t="str">
        <f t="shared" si="79"/>
        <v/>
      </c>
      <c r="R82" s="249" t="str">
        <f t="shared" si="79"/>
        <v/>
      </c>
      <c r="S82" s="249" t="str">
        <f t="shared" si="79"/>
        <v/>
      </c>
      <c r="T82" s="250" t="str">
        <f t="shared" si="79"/>
        <v/>
      </c>
      <c r="U82" s="250" t="str">
        <f t="shared" si="79"/>
        <v/>
      </c>
      <c r="V82" s="250" t="str">
        <f t="shared" si="79"/>
        <v/>
      </c>
      <c r="W82" s="250" t="str">
        <f t="shared" si="79"/>
        <v/>
      </c>
      <c r="X82" s="250" t="str">
        <f t="shared" si="79"/>
        <v/>
      </c>
      <c r="Y82" s="250" t="str">
        <f t="shared" si="79"/>
        <v/>
      </c>
      <c r="Z82" s="250" t="str">
        <f t="shared" si="79"/>
        <v/>
      </c>
      <c r="AA82" s="250" t="str">
        <f t="shared" si="79"/>
        <v/>
      </c>
      <c r="AB82" s="250" t="str">
        <f t="shared" si="79"/>
        <v/>
      </c>
      <c r="AC82" s="250" t="str">
        <f t="shared" si="79"/>
        <v/>
      </c>
      <c r="AD82" s="250" t="str">
        <f t="shared" si="79"/>
        <v/>
      </c>
      <c r="AE82" s="250" t="str">
        <f t="shared" si="79"/>
        <v/>
      </c>
      <c r="AF82" s="250" t="str">
        <f t="shared" si="79"/>
        <v/>
      </c>
      <c r="AG82" s="251">
        <v>120.0</v>
      </c>
      <c r="AH82" s="251">
        <v>110.0</v>
      </c>
      <c r="AI82" s="251">
        <v>100.0</v>
      </c>
      <c r="AJ82" s="252">
        <v>12.0</v>
      </c>
      <c r="AK82" s="252">
        <v>11.0</v>
      </c>
      <c r="AL82" s="252">
        <v>10.0</v>
      </c>
      <c r="AM82" s="252">
        <v>9.0</v>
      </c>
      <c r="AN82" s="252">
        <v>8.0</v>
      </c>
      <c r="AO82" s="253">
        <v>10.0</v>
      </c>
      <c r="AP82" s="275"/>
      <c r="AQ82" s="275"/>
      <c r="AR82" s="275"/>
      <c r="AS82" s="275"/>
      <c r="AT82" s="254">
        <v>11.0</v>
      </c>
      <c r="AU82" s="278"/>
      <c r="AV82" s="278"/>
      <c r="AW82" s="278"/>
      <c r="AX82" s="278"/>
      <c r="AY82" s="255"/>
      <c r="AZ82" s="256"/>
      <c r="BA82" s="256"/>
      <c r="BB82" s="256"/>
      <c r="BC82" s="256"/>
      <c r="BD82" s="256"/>
      <c r="BE82" s="256"/>
      <c r="BF82" s="256"/>
      <c r="BG82" s="256"/>
      <c r="BH82" s="256"/>
      <c r="BI82" s="256"/>
      <c r="BJ82" s="256"/>
      <c r="BK82" s="256"/>
    </row>
    <row r="83" ht="18.75" customHeight="1">
      <c r="A83" s="257" t="s">
        <v>117</v>
      </c>
      <c r="B83" s="258">
        <f t="shared" ref="B83:AF83" si="80">if(ISBLANK(AG83)=true,"",if($M$1=10%,AG83*0.9,if($M$1=20%,AG83*0.8,IF($M$1=30%,AG83*0.7,IF($M$1=40%,AG83*0.6,AG83)))))</f>
        <v>72</v>
      </c>
      <c r="C83" s="258" t="str">
        <f t="shared" si="80"/>
        <v/>
      </c>
      <c r="D83" s="258" t="str">
        <f t="shared" si="80"/>
        <v/>
      </c>
      <c r="E83" s="259">
        <f t="shared" si="80"/>
        <v>4.8</v>
      </c>
      <c r="F83" s="259">
        <f t="shared" si="80"/>
        <v>4.2</v>
      </c>
      <c r="G83" s="259">
        <f t="shared" si="80"/>
        <v>3.6</v>
      </c>
      <c r="H83" s="259">
        <f t="shared" si="80"/>
        <v>3</v>
      </c>
      <c r="I83" s="259">
        <f t="shared" si="80"/>
        <v>2.4</v>
      </c>
      <c r="J83" s="260">
        <f t="shared" si="80"/>
        <v>9</v>
      </c>
      <c r="K83" s="260">
        <f t="shared" si="80"/>
        <v>8.4</v>
      </c>
      <c r="L83" s="260">
        <f t="shared" si="80"/>
        <v>7.8</v>
      </c>
      <c r="M83" s="260">
        <f t="shared" si="80"/>
        <v>7.2</v>
      </c>
      <c r="N83" s="260">
        <f t="shared" si="80"/>
        <v>6.6</v>
      </c>
      <c r="O83" s="261">
        <f t="shared" si="80"/>
        <v>7.2</v>
      </c>
      <c r="P83" s="261" t="str">
        <f t="shared" si="80"/>
        <v/>
      </c>
      <c r="Q83" s="261" t="str">
        <f t="shared" si="80"/>
        <v/>
      </c>
      <c r="R83" s="261" t="str">
        <f t="shared" si="80"/>
        <v/>
      </c>
      <c r="S83" s="261" t="str">
        <f t="shared" si="80"/>
        <v/>
      </c>
      <c r="T83" s="237" t="str">
        <f t="shared" si="80"/>
        <v/>
      </c>
      <c r="U83" s="237" t="str">
        <f t="shared" si="80"/>
        <v/>
      </c>
      <c r="V83" s="237" t="str">
        <f t="shared" si="80"/>
        <v/>
      </c>
      <c r="W83" s="237" t="str">
        <f t="shared" si="80"/>
        <v/>
      </c>
      <c r="X83" s="237" t="str">
        <f t="shared" si="80"/>
        <v/>
      </c>
      <c r="Y83" s="237" t="str">
        <f t="shared" si="80"/>
        <v/>
      </c>
      <c r="Z83" s="237" t="str">
        <f t="shared" si="80"/>
        <v/>
      </c>
      <c r="AA83" s="237" t="str">
        <f t="shared" si="80"/>
        <v/>
      </c>
      <c r="AB83" s="237" t="str">
        <f t="shared" si="80"/>
        <v/>
      </c>
      <c r="AC83" s="237" t="str">
        <f t="shared" si="80"/>
        <v/>
      </c>
      <c r="AD83" s="237" t="str">
        <f t="shared" si="80"/>
        <v/>
      </c>
      <c r="AE83" s="237" t="str">
        <f t="shared" si="80"/>
        <v/>
      </c>
      <c r="AF83" s="237" t="str">
        <f t="shared" si="80"/>
        <v/>
      </c>
      <c r="AG83" s="283">
        <v>120.0</v>
      </c>
      <c r="AH83" s="276"/>
      <c r="AI83" s="276"/>
      <c r="AJ83" s="284">
        <v>8.0</v>
      </c>
      <c r="AK83" s="284">
        <v>7.0</v>
      </c>
      <c r="AL83" s="284">
        <v>6.0</v>
      </c>
      <c r="AM83" s="284">
        <v>5.0</v>
      </c>
      <c r="AN83" s="284">
        <v>4.0</v>
      </c>
      <c r="AO83" s="285">
        <v>15.0</v>
      </c>
      <c r="AP83" s="285">
        <v>14.0</v>
      </c>
      <c r="AQ83" s="285">
        <v>13.0</v>
      </c>
      <c r="AR83" s="285">
        <v>12.0</v>
      </c>
      <c r="AS83" s="285">
        <v>11.0</v>
      </c>
      <c r="AT83" s="286">
        <v>12.0</v>
      </c>
      <c r="AU83" s="267"/>
      <c r="AV83" s="267"/>
      <c r="AW83" s="267"/>
      <c r="AX83" s="267"/>
      <c r="AY83" s="243"/>
      <c r="AZ83" s="268"/>
      <c r="BA83" s="268"/>
      <c r="BB83" s="268"/>
      <c r="BC83" s="268"/>
      <c r="BD83" s="268"/>
      <c r="BE83" s="268"/>
      <c r="BF83" s="268"/>
      <c r="BG83" s="268"/>
      <c r="BH83" s="268"/>
      <c r="BI83" s="268"/>
      <c r="BJ83" s="268"/>
      <c r="BK83" s="268"/>
    </row>
    <row r="84" ht="18.75" customHeight="1">
      <c r="A84" s="245" t="s">
        <v>118</v>
      </c>
      <c r="B84" s="246">
        <f t="shared" ref="B84:AF84" si="81">if(ISBLANK(AG84)=true,"",if($M$1=10%,AG84*0.9,if($M$1=20%,AG84*0.8,IF($M$1=30%,AG84*0.7,IF($M$1=40%,AG84*0.6,AG84)))))</f>
        <v>72</v>
      </c>
      <c r="C84" s="246">
        <f t="shared" si="81"/>
        <v>60</v>
      </c>
      <c r="D84" s="246">
        <f t="shared" si="81"/>
        <v>48</v>
      </c>
      <c r="E84" s="247">
        <f t="shared" si="81"/>
        <v>8.4</v>
      </c>
      <c r="F84" s="247">
        <f t="shared" si="81"/>
        <v>7.8</v>
      </c>
      <c r="G84" s="247">
        <f t="shared" si="81"/>
        <v>7.2</v>
      </c>
      <c r="H84" s="247">
        <f t="shared" si="81"/>
        <v>6.6</v>
      </c>
      <c r="I84" s="247">
        <f t="shared" si="81"/>
        <v>6</v>
      </c>
      <c r="J84" s="248">
        <f t="shared" si="81"/>
        <v>7.2</v>
      </c>
      <c r="K84" s="248" t="str">
        <f t="shared" si="81"/>
        <v/>
      </c>
      <c r="L84" s="248" t="str">
        <f t="shared" si="81"/>
        <v/>
      </c>
      <c r="M84" s="248" t="str">
        <f t="shared" si="81"/>
        <v/>
      </c>
      <c r="N84" s="248" t="str">
        <f t="shared" si="81"/>
        <v/>
      </c>
      <c r="O84" s="249">
        <f t="shared" si="81"/>
        <v>4.2</v>
      </c>
      <c r="P84" s="249">
        <f t="shared" si="81"/>
        <v>3.9</v>
      </c>
      <c r="Q84" s="249">
        <f t="shared" si="81"/>
        <v>3.6</v>
      </c>
      <c r="R84" s="249">
        <f t="shared" si="81"/>
        <v>3.3</v>
      </c>
      <c r="S84" s="249">
        <f t="shared" si="81"/>
        <v>3</v>
      </c>
      <c r="T84" s="250">
        <f t="shared" si="81"/>
        <v>3.6</v>
      </c>
      <c r="U84" s="250" t="str">
        <f t="shared" si="81"/>
        <v/>
      </c>
      <c r="V84" s="250" t="str">
        <f t="shared" si="81"/>
        <v/>
      </c>
      <c r="W84" s="250" t="str">
        <f t="shared" si="81"/>
        <v/>
      </c>
      <c r="X84" s="250" t="str">
        <f t="shared" si="81"/>
        <v/>
      </c>
      <c r="Y84" s="250" t="str">
        <f t="shared" si="81"/>
        <v/>
      </c>
      <c r="Z84" s="250" t="str">
        <f t="shared" si="81"/>
        <v/>
      </c>
      <c r="AA84" s="250" t="str">
        <f t="shared" si="81"/>
        <v/>
      </c>
      <c r="AB84" s="250" t="str">
        <f t="shared" si="81"/>
        <v/>
      </c>
      <c r="AC84" s="250" t="str">
        <f t="shared" si="81"/>
        <v/>
      </c>
      <c r="AD84" s="250" t="str">
        <f t="shared" si="81"/>
        <v/>
      </c>
      <c r="AE84" s="250" t="str">
        <f t="shared" si="81"/>
        <v/>
      </c>
      <c r="AF84" s="250" t="str">
        <f t="shared" si="81"/>
        <v/>
      </c>
      <c r="AG84" s="251">
        <v>120.0</v>
      </c>
      <c r="AH84" s="251">
        <v>100.0</v>
      </c>
      <c r="AI84" s="251">
        <v>80.0</v>
      </c>
      <c r="AJ84" s="252">
        <v>14.0</v>
      </c>
      <c r="AK84" s="252">
        <v>13.0</v>
      </c>
      <c r="AL84" s="252">
        <v>12.0</v>
      </c>
      <c r="AM84" s="252">
        <v>11.0</v>
      </c>
      <c r="AN84" s="252">
        <v>10.0</v>
      </c>
      <c r="AO84" s="253">
        <v>12.0</v>
      </c>
      <c r="AP84" s="275"/>
      <c r="AQ84" s="275"/>
      <c r="AR84" s="275"/>
      <c r="AS84" s="275"/>
      <c r="AT84" s="254">
        <v>7.0</v>
      </c>
      <c r="AU84" s="254">
        <v>6.5</v>
      </c>
      <c r="AV84" s="254">
        <v>6.0</v>
      </c>
      <c r="AW84" s="254">
        <v>5.5</v>
      </c>
      <c r="AX84" s="254">
        <v>5.0</v>
      </c>
      <c r="AY84" s="255">
        <v>6.0</v>
      </c>
      <c r="AZ84" s="256"/>
      <c r="BA84" s="256"/>
      <c r="BB84" s="256"/>
      <c r="BC84" s="256"/>
      <c r="BD84" s="256"/>
      <c r="BE84" s="256"/>
      <c r="BF84" s="256"/>
      <c r="BG84" s="256"/>
      <c r="BH84" s="256"/>
      <c r="BI84" s="256"/>
      <c r="BJ84" s="256"/>
      <c r="BK84" s="256"/>
    </row>
    <row r="85" ht="18.75" customHeight="1">
      <c r="A85" s="274" t="s">
        <v>119</v>
      </c>
      <c r="B85" s="258">
        <f t="shared" ref="B85:AF85" si="82">if(ISBLANK(AG85)=true,"",if($M$1=10%,AG85*0.9,if($M$1=20%,AG85*0.8,IF($M$1=30%,AG85*0.7,IF($M$1=40%,AG85*0.6,AG85)))))</f>
        <v>54</v>
      </c>
      <c r="C85" s="258" t="str">
        <f t="shared" si="82"/>
        <v/>
      </c>
      <c r="D85" s="258" t="str">
        <f t="shared" si="82"/>
        <v/>
      </c>
      <c r="E85" s="259">
        <f t="shared" si="82"/>
        <v>4.2</v>
      </c>
      <c r="F85" s="259" t="str">
        <f t="shared" si="82"/>
        <v/>
      </c>
      <c r="G85" s="259" t="str">
        <f t="shared" si="82"/>
        <v/>
      </c>
      <c r="H85" s="259" t="str">
        <f t="shared" si="82"/>
        <v/>
      </c>
      <c r="I85" s="259" t="str">
        <f t="shared" si="82"/>
        <v/>
      </c>
      <c r="J85" s="260">
        <f t="shared" si="82"/>
        <v>12</v>
      </c>
      <c r="K85" s="260">
        <f t="shared" si="82"/>
        <v>11.4</v>
      </c>
      <c r="L85" s="260">
        <f t="shared" si="82"/>
        <v>10.8</v>
      </c>
      <c r="M85" s="260">
        <f t="shared" si="82"/>
        <v>10.2</v>
      </c>
      <c r="N85" s="260">
        <f t="shared" si="82"/>
        <v>9.6</v>
      </c>
      <c r="O85" s="261">
        <f t="shared" si="82"/>
        <v>7.2</v>
      </c>
      <c r="P85" s="261">
        <f t="shared" si="82"/>
        <v>6.9</v>
      </c>
      <c r="Q85" s="261">
        <f t="shared" si="82"/>
        <v>6.6</v>
      </c>
      <c r="R85" s="261">
        <f t="shared" si="82"/>
        <v>6.3</v>
      </c>
      <c r="S85" s="261">
        <f t="shared" si="82"/>
        <v>6</v>
      </c>
      <c r="T85" s="237">
        <f t="shared" si="82"/>
        <v>15</v>
      </c>
      <c r="U85" s="237">
        <f t="shared" si="82"/>
        <v>13.2</v>
      </c>
      <c r="V85" s="237" t="str">
        <f t="shared" si="82"/>
        <v/>
      </c>
      <c r="W85" s="237">
        <f t="shared" si="82"/>
        <v>11.4</v>
      </c>
      <c r="X85" s="237" t="str">
        <f t="shared" si="82"/>
        <v/>
      </c>
      <c r="Y85" s="237">
        <f t="shared" si="82"/>
        <v>9.6</v>
      </c>
      <c r="Z85" s="237" t="str">
        <f t="shared" si="82"/>
        <v/>
      </c>
      <c r="AA85" s="237">
        <f t="shared" si="82"/>
        <v>7.8</v>
      </c>
      <c r="AB85" s="237">
        <f t="shared" si="82"/>
        <v>6</v>
      </c>
      <c r="AC85" s="237" t="str">
        <f t="shared" si="82"/>
        <v/>
      </c>
      <c r="AD85" s="237" t="str">
        <f t="shared" si="82"/>
        <v/>
      </c>
      <c r="AE85" s="237" t="str">
        <f t="shared" si="82"/>
        <v/>
      </c>
      <c r="AF85" s="237" t="str">
        <f t="shared" si="82"/>
        <v/>
      </c>
      <c r="AG85" s="283">
        <v>90.0</v>
      </c>
      <c r="AH85" s="276"/>
      <c r="AI85" s="276"/>
      <c r="AJ85" s="284">
        <v>7.0</v>
      </c>
      <c r="AK85" s="264"/>
      <c r="AL85" s="264"/>
      <c r="AM85" s="264"/>
      <c r="AN85" s="264"/>
      <c r="AO85" s="285">
        <v>20.0</v>
      </c>
      <c r="AP85" s="285">
        <v>19.0</v>
      </c>
      <c r="AQ85" s="285">
        <v>18.0</v>
      </c>
      <c r="AR85" s="285">
        <v>17.0</v>
      </c>
      <c r="AS85" s="285">
        <v>16.0</v>
      </c>
      <c r="AT85" s="286">
        <v>12.0</v>
      </c>
      <c r="AU85" s="286">
        <v>11.5</v>
      </c>
      <c r="AV85" s="286">
        <v>11.0</v>
      </c>
      <c r="AW85" s="286">
        <v>10.5</v>
      </c>
      <c r="AX85" s="286">
        <v>10.0</v>
      </c>
      <c r="AY85" s="243">
        <v>25.0</v>
      </c>
      <c r="AZ85" s="243">
        <v>22.0</v>
      </c>
      <c r="BA85" s="243"/>
      <c r="BB85" s="243">
        <v>19.0</v>
      </c>
      <c r="BC85" s="268"/>
      <c r="BD85" s="243">
        <v>16.0</v>
      </c>
      <c r="BE85" s="268"/>
      <c r="BF85" s="243">
        <v>13.0</v>
      </c>
      <c r="BG85" s="243">
        <v>10.0</v>
      </c>
      <c r="BH85" s="244"/>
      <c r="BI85" s="244"/>
      <c r="BJ85" s="244"/>
      <c r="BK85" s="244"/>
    </row>
    <row r="86" ht="18.75" customHeight="1">
      <c r="A86" s="279" t="s">
        <v>120</v>
      </c>
      <c r="B86" s="246">
        <f t="shared" ref="B86:AF86" si="83">if(ISBLANK(AG86)=true,"",if($M$1=10%,AG86*0.9,if($M$1=20%,AG86*0.8,IF($M$1=30%,AG86*0.7,IF($M$1=40%,AG86*0.6,AG86)))))</f>
        <v>1.8</v>
      </c>
      <c r="C86" s="246" t="str">
        <f t="shared" si="83"/>
        <v/>
      </c>
      <c r="D86" s="246" t="str">
        <f t="shared" si="83"/>
        <v/>
      </c>
      <c r="E86" s="247">
        <f t="shared" si="83"/>
        <v>3.6</v>
      </c>
      <c r="F86" s="247" t="str">
        <f t="shared" si="83"/>
        <v/>
      </c>
      <c r="G86" s="247" t="str">
        <f t="shared" si="83"/>
        <v/>
      </c>
      <c r="H86" s="247" t="str">
        <f t="shared" si="83"/>
        <v/>
      </c>
      <c r="I86" s="247" t="str">
        <f t="shared" si="83"/>
        <v/>
      </c>
      <c r="J86" s="248">
        <f t="shared" si="83"/>
        <v>3.6</v>
      </c>
      <c r="K86" s="248" t="str">
        <f t="shared" si="83"/>
        <v/>
      </c>
      <c r="L86" s="248" t="str">
        <f t="shared" si="83"/>
        <v/>
      </c>
      <c r="M86" s="248" t="str">
        <f t="shared" si="83"/>
        <v/>
      </c>
      <c r="N86" s="248" t="str">
        <f t="shared" si="83"/>
        <v/>
      </c>
      <c r="O86" s="249">
        <f t="shared" si="83"/>
        <v>3.6</v>
      </c>
      <c r="P86" s="249" t="str">
        <f t="shared" si="83"/>
        <v/>
      </c>
      <c r="Q86" s="249" t="str">
        <f t="shared" si="83"/>
        <v/>
      </c>
      <c r="R86" s="249" t="str">
        <f t="shared" si="83"/>
        <v/>
      </c>
      <c r="S86" s="249" t="str">
        <f t="shared" si="83"/>
        <v/>
      </c>
      <c r="T86" s="250" t="str">
        <f t="shared" si="83"/>
        <v/>
      </c>
      <c r="U86" s="250" t="str">
        <f t="shared" si="83"/>
        <v/>
      </c>
      <c r="V86" s="250" t="str">
        <f t="shared" si="83"/>
        <v/>
      </c>
      <c r="W86" s="250" t="str">
        <f t="shared" si="83"/>
        <v/>
      </c>
      <c r="X86" s="250" t="str">
        <f t="shared" si="83"/>
        <v/>
      </c>
      <c r="Y86" s="250" t="str">
        <f t="shared" si="83"/>
        <v/>
      </c>
      <c r="Z86" s="250" t="str">
        <f t="shared" si="83"/>
        <v/>
      </c>
      <c r="AA86" s="250" t="str">
        <f t="shared" si="83"/>
        <v/>
      </c>
      <c r="AB86" s="250" t="str">
        <f t="shared" si="83"/>
        <v/>
      </c>
      <c r="AC86" s="250" t="str">
        <f t="shared" si="83"/>
        <v/>
      </c>
      <c r="AD86" s="250" t="str">
        <f t="shared" si="83"/>
        <v/>
      </c>
      <c r="AE86" s="250" t="str">
        <f t="shared" si="83"/>
        <v/>
      </c>
      <c r="AF86" s="250" t="str">
        <f t="shared" si="83"/>
        <v/>
      </c>
      <c r="AG86" s="251">
        <v>3.0</v>
      </c>
      <c r="AH86" s="280"/>
      <c r="AI86" s="280"/>
      <c r="AJ86" s="252">
        <v>6.0</v>
      </c>
      <c r="AK86" s="271"/>
      <c r="AL86" s="271"/>
      <c r="AM86" s="271"/>
      <c r="AN86" s="271"/>
      <c r="AO86" s="253">
        <v>6.0</v>
      </c>
      <c r="AP86" s="275"/>
      <c r="AQ86" s="275"/>
      <c r="AR86" s="275"/>
      <c r="AS86" s="275"/>
      <c r="AT86" s="254">
        <v>6.0</v>
      </c>
      <c r="AU86" s="278"/>
      <c r="AV86" s="278"/>
      <c r="AW86" s="278"/>
      <c r="AX86" s="278"/>
      <c r="AY86" s="255"/>
      <c r="AZ86" s="256"/>
      <c r="BA86" s="256"/>
      <c r="BB86" s="256"/>
      <c r="BC86" s="256"/>
      <c r="BD86" s="256"/>
      <c r="BE86" s="256"/>
      <c r="BF86" s="256"/>
      <c r="BG86" s="256"/>
      <c r="BH86" s="256"/>
      <c r="BI86" s="256"/>
      <c r="BJ86" s="256"/>
      <c r="BK86" s="256"/>
    </row>
    <row r="87" ht="18.75" customHeight="1">
      <c r="A87" s="274" t="s">
        <v>121</v>
      </c>
      <c r="B87" s="258">
        <f t="shared" ref="B87:AF87" si="84">if(ISBLANK(AG87)=true,"",if($M$1=10%,AG87*0.9,if($M$1=20%,AG87*0.8,IF($M$1=30%,AG87*0.7,IF($M$1=40%,AG87*0.6,AG87)))))</f>
        <v>1.8</v>
      </c>
      <c r="C87" s="258" t="str">
        <f t="shared" si="84"/>
        <v/>
      </c>
      <c r="D87" s="258" t="str">
        <f t="shared" si="84"/>
        <v/>
      </c>
      <c r="E87" s="259">
        <f t="shared" si="84"/>
        <v>3.6</v>
      </c>
      <c r="F87" s="259" t="str">
        <f t="shared" si="84"/>
        <v/>
      </c>
      <c r="G87" s="259" t="str">
        <f t="shared" si="84"/>
        <v/>
      </c>
      <c r="H87" s="259" t="str">
        <f t="shared" si="84"/>
        <v/>
      </c>
      <c r="I87" s="259" t="str">
        <f t="shared" si="84"/>
        <v/>
      </c>
      <c r="J87" s="260">
        <f t="shared" si="84"/>
        <v>7.8</v>
      </c>
      <c r="K87" s="260">
        <f t="shared" si="84"/>
        <v>7.2</v>
      </c>
      <c r="L87" s="260">
        <f t="shared" si="84"/>
        <v>6.6</v>
      </c>
      <c r="M87" s="260">
        <f t="shared" si="84"/>
        <v>6</v>
      </c>
      <c r="N87" s="260">
        <f t="shared" si="84"/>
        <v>5.4</v>
      </c>
      <c r="O87" s="261">
        <f t="shared" si="84"/>
        <v>7.2</v>
      </c>
      <c r="P87" s="261" t="str">
        <f t="shared" si="84"/>
        <v/>
      </c>
      <c r="Q87" s="261" t="str">
        <f t="shared" si="84"/>
        <v/>
      </c>
      <c r="R87" s="261" t="str">
        <f t="shared" si="84"/>
        <v/>
      </c>
      <c r="S87" s="261" t="str">
        <f t="shared" si="84"/>
        <v/>
      </c>
      <c r="T87" s="237" t="str">
        <f t="shared" si="84"/>
        <v/>
      </c>
      <c r="U87" s="237" t="str">
        <f t="shared" si="84"/>
        <v/>
      </c>
      <c r="V87" s="237" t="str">
        <f t="shared" si="84"/>
        <v/>
      </c>
      <c r="W87" s="237" t="str">
        <f t="shared" si="84"/>
        <v/>
      </c>
      <c r="X87" s="237" t="str">
        <f t="shared" si="84"/>
        <v/>
      </c>
      <c r="Y87" s="237" t="str">
        <f t="shared" si="84"/>
        <v/>
      </c>
      <c r="Z87" s="237" t="str">
        <f t="shared" si="84"/>
        <v/>
      </c>
      <c r="AA87" s="237" t="str">
        <f t="shared" si="84"/>
        <v/>
      </c>
      <c r="AB87" s="237" t="str">
        <f t="shared" si="84"/>
        <v/>
      </c>
      <c r="AC87" s="237" t="str">
        <f t="shared" si="84"/>
        <v/>
      </c>
      <c r="AD87" s="237" t="str">
        <f t="shared" si="84"/>
        <v/>
      </c>
      <c r="AE87" s="237" t="str">
        <f t="shared" si="84"/>
        <v/>
      </c>
      <c r="AF87" s="237" t="str">
        <f t="shared" si="84"/>
        <v/>
      </c>
      <c r="AG87" s="283">
        <v>3.0</v>
      </c>
      <c r="AH87" s="276"/>
      <c r="AI87" s="276"/>
      <c r="AJ87" s="284">
        <v>6.0</v>
      </c>
      <c r="AK87" s="264"/>
      <c r="AL87" s="264"/>
      <c r="AM87" s="264"/>
      <c r="AN87" s="264"/>
      <c r="AO87" s="285">
        <v>13.0</v>
      </c>
      <c r="AP87" s="285">
        <v>12.0</v>
      </c>
      <c r="AQ87" s="285">
        <v>11.0</v>
      </c>
      <c r="AR87" s="285">
        <v>10.0</v>
      </c>
      <c r="AS87" s="285">
        <v>9.0</v>
      </c>
      <c r="AT87" s="286">
        <v>12.0</v>
      </c>
      <c r="AU87" s="267"/>
      <c r="AV87" s="267"/>
      <c r="AW87" s="267"/>
      <c r="AX87" s="267"/>
      <c r="AY87" s="243"/>
      <c r="AZ87" s="268"/>
      <c r="BA87" s="268"/>
      <c r="BB87" s="268"/>
      <c r="BC87" s="268"/>
      <c r="BD87" s="268"/>
      <c r="BE87" s="268"/>
      <c r="BF87" s="268"/>
      <c r="BG87" s="268"/>
      <c r="BH87" s="268"/>
      <c r="BI87" s="268"/>
      <c r="BJ87" s="268"/>
      <c r="BK87" s="268"/>
    </row>
    <row r="88" ht="18.75" customHeight="1">
      <c r="A88" s="245" t="s">
        <v>122</v>
      </c>
      <c r="B88" s="246">
        <f t="shared" ref="B88:AF88" si="85">if(ISBLANK(AG88)=true,"",if($M$1=10%,AG88*0.9,if($M$1=20%,AG88*0.8,IF($M$1=30%,AG88*0.7,IF($M$1=40%,AG88*0.6,AG88)))))</f>
        <v>90</v>
      </c>
      <c r="C88" s="246">
        <f t="shared" si="85"/>
        <v>75</v>
      </c>
      <c r="D88" s="246">
        <f t="shared" si="85"/>
        <v>60</v>
      </c>
      <c r="E88" s="247">
        <f t="shared" si="85"/>
        <v>6</v>
      </c>
      <c r="F88" s="247" t="str">
        <f t="shared" si="85"/>
        <v/>
      </c>
      <c r="G88" s="247" t="str">
        <f t="shared" si="85"/>
        <v/>
      </c>
      <c r="H88" s="247" t="str">
        <f t="shared" si="85"/>
        <v/>
      </c>
      <c r="I88" s="247" t="str">
        <f t="shared" si="85"/>
        <v/>
      </c>
      <c r="J88" s="248">
        <f t="shared" si="85"/>
        <v>12</v>
      </c>
      <c r="K88" s="248">
        <f t="shared" si="85"/>
        <v>10.8</v>
      </c>
      <c r="L88" s="248">
        <f t="shared" si="85"/>
        <v>9.6</v>
      </c>
      <c r="M88" s="248">
        <f t="shared" si="85"/>
        <v>8.4</v>
      </c>
      <c r="N88" s="248">
        <f t="shared" si="85"/>
        <v>7.2</v>
      </c>
      <c r="O88" s="249">
        <f t="shared" si="85"/>
        <v>9</v>
      </c>
      <c r="P88" s="249">
        <f t="shared" si="85"/>
        <v>8.4</v>
      </c>
      <c r="Q88" s="249">
        <f t="shared" si="85"/>
        <v>7.8</v>
      </c>
      <c r="R88" s="249">
        <f t="shared" si="85"/>
        <v>7.2</v>
      </c>
      <c r="S88" s="249">
        <f t="shared" si="85"/>
        <v>6.6</v>
      </c>
      <c r="T88" s="250">
        <f t="shared" si="85"/>
        <v>6</v>
      </c>
      <c r="U88" s="250" t="str">
        <f t="shared" si="85"/>
        <v/>
      </c>
      <c r="V88" s="250" t="str">
        <f t="shared" si="85"/>
        <v/>
      </c>
      <c r="W88" s="250" t="str">
        <f t="shared" si="85"/>
        <v/>
      </c>
      <c r="X88" s="250" t="str">
        <f t="shared" si="85"/>
        <v/>
      </c>
      <c r="Y88" s="250" t="str">
        <f t="shared" si="85"/>
        <v/>
      </c>
      <c r="Z88" s="250" t="str">
        <f t="shared" si="85"/>
        <v/>
      </c>
      <c r="AA88" s="250" t="str">
        <f t="shared" si="85"/>
        <v/>
      </c>
      <c r="AB88" s="250" t="str">
        <f t="shared" si="85"/>
        <v/>
      </c>
      <c r="AC88" s="250" t="str">
        <f t="shared" si="85"/>
        <v/>
      </c>
      <c r="AD88" s="250" t="str">
        <f t="shared" si="85"/>
        <v/>
      </c>
      <c r="AE88" s="250" t="str">
        <f t="shared" si="85"/>
        <v/>
      </c>
      <c r="AF88" s="250" t="str">
        <f t="shared" si="85"/>
        <v/>
      </c>
      <c r="AG88" s="251">
        <v>150.0</v>
      </c>
      <c r="AH88" s="251">
        <v>125.0</v>
      </c>
      <c r="AI88" s="251">
        <v>100.0</v>
      </c>
      <c r="AJ88" s="252">
        <v>10.0</v>
      </c>
      <c r="AK88" s="271"/>
      <c r="AL88" s="271"/>
      <c r="AM88" s="271"/>
      <c r="AN88" s="271"/>
      <c r="AO88" s="253">
        <v>20.0</v>
      </c>
      <c r="AP88" s="253">
        <v>18.0</v>
      </c>
      <c r="AQ88" s="253">
        <v>16.0</v>
      </c>
      <c r="AR88" s="253">
        <v>14.0</v>
      </c>
      <c r="AS88" s="253">
        <v>12.0</v>
      </c>
      <c r="AT88" s="254">
        <v>15.0</v>
      </c>
      <c r="AU88" s="254">
        <v>14.0</v>
      </c>
      <c r="AV88" s="254">
        <v>13.0</v>
      </c>
      <c r="AW88" s="254">
        <v>12.0</v>
      </c>
      <c r="AX88" s="254">
        <v>11.0</v>
      </c>
      <c r="AY88" s="255">
        <v>10.0</v>
      </c>
      <c r="AZ88" s="256"/>
      <c r="BA88" s="256"/>
      <c r="BB88" s="256"/>
      <c r="BC88" s="256"/>
      <c r="BD88" s="256"/>
      <c r="BE88" s="256"/>
      <c r="BF88" s="256"/>
      <c r="BG88" s="256"/>
      <c r="BH88" s="256"/>
      <c r="BI88" s="256"/>
      <c r="BJ88" s="256"/>
      <c r="BK88" s="256"/>
    </row>
    <row r="89" ht="18.75" customHeight="1">
      <c r="A89" s="257" t="s">
        <v>123</v>
      </c>
      <c r="B89" s="258">
        <f t="shared" ref="B89:AF89" si="86">if(ISBLANK(AG89)=true,"",if($M$1=10%,AG89*0.9,if($M$1=20%,AG89*0.8,IF($M$1=30%,AG89*0.7,IF($M$1=40%,AG89*0.6,AG89)))))</f>
        <v>66</v>
      </c>
      <c r="C89" s="258">
        <f t="shared" si="86"/>
        <v>60</v>
      </c>
      <c r="D89" s="258">
        <f t="shared" si="86"/>
        <v>54</v>
      </c>
      <c r="E89" s="259">
        <f t="shared" si="86"/>
        <v>7.2</v>
      </c>
      <c r="F89" s="259">
        <f t="shared" si="86"/>
        <v>6.6</v>
      </c>
      <c r="G89" s="259">
        <f t="shared" si="86"/>
        <v>6</v>
      </c>
      <c r="H89" s="259">
        <f t="shared" si="86"/>
        <v>5.4</v>
      </c>
      <c r="I89" s="259">
        <f t="shared" si="86"/>
        <v>4.8</v>
      </c>
      <c r="J89" s="260">
        <f t="shared" si="86"/>
        <v>8.4</v>
      </c>
      <c r="K89" s="260" t="str">
        <f t="shared" si="86"/>
        <v/>
      </c>
      <c r="L89" s="260" t="str">
        <f t="shared" si="86"/>
        <v/>
      </c>
      <c r="M89" s="260" t="str">
        <f t="shared" si="86"/>
        <v/>
      </c>
      <c r="N89" s="260" t="str">
        <f t="shared" si="86"/>
        <v/>
      </c>
      <c r="O89" s="261">
        <f t="shared" si="86"/>
        <v>8.4</v>
      </c>
      <c r="P89" s="261" t="str">
        <f t="shared" si="86"/>
        <v/>
      </c>
      <c r="Q89" s="261" t="str">
        <f t="shared" si="86"/>
        <v/>
      </c>
      <c r="R89" s="261" t="str">
        <f t="shared" si="86"/>
        <v/>
      </c>
      <c r="S89" s="261" t="str">
        <f t="shared" si="86"/>
        <v/>
      </c>
      <c r="T89" s="237">
        <f t="shared" si="86"/>
        <v>6</v>
      </c>
      <c r="U89" s="237" t="str">
        <f t="shared" si="86"/>
        <v/>
      </c>
      <c r="V89" s="237" t="str">
        <f t="shared" si="86"/>
        <v/>
      </c>
      <c r="W89" s="237" t="str">
        <f t="shared" si="86"/>
        <v/>
      </c>
      <c r="X89" s="237" t="str">
        <f t="shared" si="86"/>
        <v/>
      </c>
      <c r="Y89" s="237" t="str">
        <f t="shared" si="86"/>
        <v/>
      </c>
      <c r="Z89" s="237" t="str">
        <f t="shared" si="86"/>
        <v/>
      </c>
      <c r="AA89" s="237" t="str">
        <f t="shared" si="86"/>
        <v/>
      </c>
      <c r="AB89" s="237" t="str">
        <f t="shared" si="86"/>
        <v/>
      </c>
      <c r="AC89" s="237" t="str">
        <f t="shared" si="86"/>
        <v/>
      </c>
      <c r="AD89" s="237" t="str">
        <f t="shared" si="86"/>
        <v/>
      </c>
      <c r="AE89" s="237" t="str">
        <f t="shared" si="86"/>
        <v/>
      </c>
      <c r="AF89" s="237" t="str">
        <f t="shared" si="86"/>
        <v/>
      </c>
      <c r="AG89" s="283">
        <v>110.0</v>
      </c>
      <c r="AH89" s="283">
        <v>100.0</v>
      </c>
      <c r="AI89" s="283">
        <v>90.0</v>
      </c>
      <c r="AJ89" s="284">
        <v>12.0</v>
      </c>
      <c r="AK89" s="284">
        <v>11.0</v>
      </c>
      <c r="AL89" s="284">
        <v>10.0</v>
      </c>
      <c r="AM89" s="284">
        <v>9.0</v>
      </c>
      <c r="AN89" s="284">
        <v>8.0</v>
      </c>
      <c r="AO89" s="285">
        <v>14.0</v>
      </c>
      <c r="AP89" s="277"/>
      <c r="AQ89" s="277"/>
      <c r="AR89" s="277"/>
      <c r="AS89" s="277"/>
      <c r="AT89" s="286">
        <v>14.0</v>
      </c>
      <c r="AU89" s="267"/>
      <c r="AV89" s="267"/>
      <c r="AW89" s="267"/>
      <c r="AX89" s="267"/>
      <c r="AY89" s="243">
        <v>10.0</v>
      </c>
      <c r="AZ89" s="268"/>
      <c r="BA89" s="268"/>
      <c r="BB89" s="268"/>
      <c r="BC89" s="268"/>
      <c r="BD89" s="268"/>
      <c r="BE89" s="268"/>
      <c r="BF89" s="268"/>
      <c r="BG89" s="268"/>
      <c r="BH89" s="268"/>
      <c r="BI89" s="268"/>
      <c r="BJ89" s="268"/>
      <c r="BK89" s="268"/>
    </row>
    <row r="90" ht="18.75" customHeight="1">
      <c r="A90" s="245" t="s">
        <v>124</v>
      </c>
      <c r="B90" s="246">
        <f t="shared" ref="B90:AF90" si="87">if(ISBLANK(AG90)=true,"",if($M$1=10%,AG90*0.9,if($M$1=20%,AG90*0.8,IF($M$1=30%,AG90*0.7,IF($M$1=40%,AG90*0.6,AG90)))))</f>
        <v>60</v>
      </c>
      <c r="C90" s="246">
        <f t="shared" si="87"/>
        <v>54</v>
      </c>
      <c r="D90" s="246">
        <f t="shared" si="87"/>
        <v>48</v>
      </c>
      <c r="E90" s="247">
        <f t="shared" si="87"/>
        <v>4.2</v>
      </c>
      <c r="F90" s="247" t="str">
        <f t="shared" si="87"/>
        <v/>
      </c>
      <c r="G90" s="247" t="str">
        <f t="shared" si="87"/>
        <v/>
      </c>
      <c r="H90" s="247" t="str">
        <f t="shared" si="87"/>
        <v/>
      </c>
      <c r="I90" s="247" t="str">
        <f t="shared" si="87"/>
        <v/>
      </c>
      <c r="J90" s="248">
        <f t="shared" si="87"/>
        <v>9.6</v>
      </c>
      <c r="K90" s="248" t="str">
        <f t="shared" si="87"/>
        <v/>
      </c>
      <c r="L90" s="248" t="str">
        <f t="shared" si="87"/>
        <v/>
      </c>
      <c r="M90" s="248" t="str">
        <f t="shared" si="87"/>
        <v/>
      </c>
      <c r="N90" s="248" t="str">
        <f t="shared" si="87"/>
        <v/>
      </c>
      <c r="O90" s="249">
        <f t="shared" si="87"/>
        <v>6.6</v>
      </c>
      <c r="P90" s="249">
        <f t="shared" si="87"/>
        <v>6</v>
      </c>
      <c r="Q90" s="249">
        <f t="shared" si="87"/>
        <v>5.4</v>
      </c>
      <c r="R90" s="249">
        <f t="shared" si="87"/>
        <v>4.8</v>
      </c>
      <c r="S90" s="249">
        <f t="shared" si="87"/>
        <v>4.2</v>
      </c>
      <c r="T90" s="250" t="str">
        <f t="shared" si="87"/>
        <v/>
      </c>
      <c r="U90" s="250" t="str">
        <f t="shared" si="87"/>
        <v/>
      </c>
      <c r="V90" s="250" t="str">
        <f t="shared" si="87"/>
        <v/>
      </c>
      <c r="W90" s="250" t="str">
        <f t="shared" si="87"/>
        <v/>
      </c>
      <c r="X90" s="250" t="str">
        <f t="shared" si="87"/>
        <v/>
      </c>
      <c r="Y90" s="250" t="str">
        <f t="shared" si="87"/>
        <v/>
      </c>
      <c r="Z90" s="250" t="str">
        <f t="shared" si="87"/>
        <v/>
      </c>
      <c r="AA90" s="250" t="str">
        <f t="shared" si="87"/>
        <v/>
      </c>
      <c r="AB90" s="250" t="str">
        <f t="shared" si="87"/>
        <v/>
      </c>
      <c r="AC90" s="250" t="str">
        <f t="shared" si="87"/>
        <v/>
      </c>
      <c r="AD90" s="250" t="str">
        <f t="shared" si="87"/>
        <v/>
      </c>
      <c r="AE90" s="250" t="str">
        <f t="shared" si="87"/>
        <v/>
      </c>
      <c r="AF90" s="250" t="str">
        <f t="shared" si="87"/>
        <v/>
      </c>
      <c r="AG90" s="251">
        <v>100.0</v>
      </c>
      <c r="AH90" s="251">
        <v>90.0</v>
      </c>
      <c r="AI90" s="251">
        <v>80.0</v>
      </c>
      <c r="AJ90" s="252">
        <v>7.0</v>
      </c>
      <c r="AK90" s="252"/>
      <c r="AL90" s="271"/>
      <c r="AM90" s="271"/>
      <c r="AN90" s="271"/>
      <c r="AO90" s="253">
        <v>16.0</v>
      </c>
      <c r="AP90" s="275"/>
      <c r="AQ90" s="275"/>
      <c r="AR90" s="275"/>
      <c r="AS90" s="275"/>
      <c r="AT90" s="254">
        <v>11.0</v>
      </c>
      <c r="AU90" s="254">
        <v>10.0</v>
      </c>
      <c r="AV90" s="254">
        <v>9.0</v>
      </c>
      <c r="AW90" s="254">
        <v>8.0</v>
      </c>
      <c r="AX90" s="254">
        <v>7.0</v>
      </c>
      <c r="AY90" s="255"/>
      <c r="AZ90" s="256"/>
      <c r="BA90" s="256"/>
      <c r="BB90" s="256"/>
      <c r="BC90" s="256"/>
      <c r="BD90" s="256"/>
      <c r="BE90" s="256"/>
      <c r="BF90" s="256"/>
      <c r="BG90" s="256"/>
      <c r="BH90" s="256"/>
      <c r="BI90" s="256"/>
      <c r="BJ90" s="256"/>
      <c r="BK90" s="256"/>
    </row>
    <row r="91" ht="18.75" customHeight="1">
      <c r="A91" s="257" t="s">
        <v>125</v>
      </c>
      <c r="B91" s="258">
        <f t="shared" ref="B91:AF91" si="88">if(ISBLANK(AG91)=true,"",if($M$1=10%,AG91*0.9,if($M$1=20%,AG91*0.8,IF($M$1=30%,AG91*0.7,IF($M$1=40%,AG91*0.6,AG91)))))</f>
        <v>66</v>
      </c>
      <c r="C91" s="258">
        <f t="shared" si="88"/>
        <v>57</v>
      </c>
      <c r="D91" s="258">
        <f t="shared" si="88"/>
        <v>48</v>
      </c>
      <c r="E91" s="259">
        <f t="shared" si="88"/>
        <v>3.6</v>
      </c>
      <c r="F91" s="259">
        <f t="shared" si="88"/>
        <v>3.15</v>
      </c>
      <c r="G91" s="259">
        <f t="shared" si="88"/>
        <v>2.7</v>
      </c>
      <c r="H91" s="259">
        <f t="shared" si="88"/>
        <v>2.25</v>
      </c>
      <c r="I91" s="259">
        <f t="shared" si="88"/>
        <v>1.8</v>
      </c>
      <c r="J91" s="260">
        <f t="shared" si="88"/>
        <v>4.2</v>
      </c>
      <c r="K91" s="260" t="str">
        <f t="shared" si="88"/>
        <v/>
      </c>
      <c r="L91" s="260" t="str">
        <f t="shared" si="88"/>
        <v/>
      </c>
      <c r="M91" s="260" t="str">
        <f t="shared" si="88"/>
        <v/>
      </c>
      <c r="N91" s="260" t="str">
        <f t="shared" si="88"/>
        <v/>
      </c>
      <c r="O91" s="261">
        <f t="shared" si="88"/>
        <v>5.4</v>
      </c>
      <c r="P91" s="261" t="str">
        <f t="shared" si="88"/>
        <v/>
      </c>
      <c r="Q91" s="261" t="str">
        <f t="shared" si="88"/>
        <v/>
      </c>
      <c r="R91" s="261" t="str">
        <f t="shared" si="88"/>
        <v/>
      </c>
      <c r="S91" s="261" t="str">
        <f t="shared" si="88"/>
        <v/>
      </c>
      <c r="T91" s="237" t="str">
        <f t="shared" si="88"/>
        <v/>
      </c>
      <c r="U91" s="237" t="str">
        <f t="shared" si="88"/>
        <v/>
      </c>
      <c r="V91" s="237" t="str">
        <f t="shared" si="88"/>
        <v/>
      </c>
      <c r="W91" s="237" t="str">
        <f t="shared" si="88"/>
        <v/>
      </c>
      <c r="X91" s="237" t="str">
        <f t="shared" si="88"/>
        <v/>
      </c>
      <c r="Y91" s="237" t="str">
        <f t="shared" si="88"/>
        <v/>
      </c>
      <c r="Z91" s="237" t="str">
        <f t="shared" si="88"/>
        <v/>
      </c>
      <c r="AA91" s="237" t="str">
        <f t="shared" si="88"/>
        <v/>
      </c>
      <c r="AB91" s="237" t="str">
        <f t="shared" si="88"/>
        <v/>
      </c>
      <c r="AC91" s="237" t="str">
        <f t="shared" si="88"/>
        <v/>
      </c>
      <c r="AD91" s="237" t="str">
        <f t="shared" si="88"/>
        <v/>
      </c>
      <c r="AE91" s="237" t="str">
        <f t="shared" si="88"/>
        <v/>
      </c>
      <c r="AF91" s="237" t="str">
        <f t="shared" si="88"/>
        <v/>
      </c>
      <c r="AG91" s="283">
        <v>110.0</v>
      </c>
      <c r="AH91" s="283">
        <v>95.0</v>
      </c>
      <c r="AI91" s="283">
        <v>80.0</v>
      </c>
      <c r="AJ91" s="284">
        <v>6.0</v>
      </c>
      <c r="AK91" s="284">
        <v>5.25</v>
      </c>
      <c r="AL91" s="284">
        <v>4.5</v>
      </c>
      <c r="AM91" s="284">
        <v>3.75</v>
      </c>
      <c r="AN91" s="284">
        <v>3.0</v>
      </c>
      <c r="AO91" s="285">
        <v>7.0</v>
      </c>
      <c r="AP91" s="277"/>
      <c r="AQ91" s="277"/>
      <c r="AR91" s="277"/>
      <c r="AS91" s="277"/>
      <c r="AT91" s="286">
        <v>9.0</v>
      </c>
      <c r="AU91" s="267"/>
      <c r="AV91" s="267"/>
      <c r="AW91" s="267"/>
      <c r="AX91" s="267"/>
      <c r="AY91" s="243"/>
      <c r="AZ91" s="268"/>
      <c r="BA91" s="268"/>
      <c r="BB91" s="268"/>
      <c r="BC91" s="268"/>
      <c r="BD91" s="268"/>
      <c r="BE91" s="268"/>
      <c r="BF91" s="268"/>
      <c r="BG91" s="268"/>
      <c r="BH91" s="268"/>
      <c r="BI91" s="268"/>
      <c r="BJ91" s="268"/>
      <c r="BK91" s="268"/>
    </row>
    <row r="92" ht="18.75" customHeight="1">
      <c r="A92" s="245" t="s">
        <v>126</v>
      </c>
      <c r="B92" s="246">
        <f t="shared" ref="B92:AF92" si="89">if(ISBLANK(AG92)=true,"",if($M$1=10%,AG92*0.9,if($M$1=20%,AG92*0.8,IF($M$1=30%,AG92*0.7,IF($M$1=40%,AG92*0.6,AG92)))))</f>
        <v>84</v>
      </c>
      <c r="C92" s="246">
        <f t="shared" si="89"/>
        <v>72</v>
      </c>
      <c r="D92" s="246">
        <f t="shared" si="89"/>
        <v>60</v>
      </c>
      <c r="E92" s="247">
        <f t="shared" si="89"/>
        <v>5.4</v>
      </c>
      <c r="F92" s="247">
        <f t="shared" si="89"/>
        <v>5.1</v>
      </c>
      <c r="G92" s="247">
        <f t="shared" si="89"/>
        <v>4.8</v>
      </c>
      <c r="H92" s="247">
        <f t="shared" si="89"/>
        <v>4.5</v>
      </c>
      <c r="I92" s="247">
        <f t="shared" si="89"/>
        <v>4.2</v>
      </c>
      <c r="J92" s="248">
        <f t="shared" si="89"/>
        <v>7.2</v>
      </c>
      <c r="K92" s="248">
        <f t="shared" si="89"/>
        <v>6.9</v>
      </c>
      <c r="L92" s="248">
        <f t="shared" si="89"/>
        <v>6.6</v>
      </c>
      <c r="M92" s="248">
        <f t="shared" si="89"/>
        <v>6.3</v>
      </c>
      <c r="N92" s="248">
        <f t="shared" si="89"/>
        <v>6</v>
      </c>
      <c r="O92" s="249">
        <f t="shared" si="89"/>
        <v>9.6</v>
      </c>
      <c r="P92" s="249">
        <f t="shared" si="89"/>
        <v>9</v>
      </c>
      <c r="Q92" s="249">
        <f t="shared" si="89"/>
        <v>8.4</v>
      </c>
      <c r="R92" s="249">
        <f t="shared" si="89"/>
        <v>7.8</v>
      </c>
      <c r="S92" s="249">
        <f t="shared" si="89"/>
        <v>7.2</v>
      </c>
      <c r="T92" s="250" t="str">
        <f t="shared" si="89"/>
        <v/>
      </c>
      <c r="U92" s="250" t="str">
        <f t="shared" si="89"/>
        <v/>
      </c>
      <c r="V92" s="250" t="str">
        <f t="shared" si="89"/>
        <v/>
      </c>
      <c r="W92" s="250" t="str">
        <f t="shared" si="89"/>
        <v/>
      </c>
      <c r="X92" s="250" t="str">
        <f t="shared" si="89"/>
        <v/>
      </c>
      <c r="Y92" s="250" t="str">
        <f t="shared" si="89"/>
        <v/>
      </c>
      <c r="Z92" s="250" t="str">
        <f t="shared" si="89"/>
        <v/>
      </c>
      <c r="AA92" s="250" t="str">
        <f t="shared" si="89"/>
        <v/>
      </c>
      <c r="AB92" s="250" t="str">
        <f t="shared" si="89"/>
        <v/>
      </c>
      <c r="AC92" s="250" t="str">
        <f t="shared" si="89"/>
        <v/>
      </c>
      <c r="AD92" s="250" t="str">
        <f t="shared" si="89"/>
        <v/>
      </c>
      <c r="AE92" s="250" t="str">
        <f t="shared" si="89"/>
        <v/>
      </c>
      <c r="AF92" s="250" t="str">
        <f t="shared" si="89"/>
        <v/>
      </c>
      <c r="AG92" s="251">
        <v>140.0</v>
      </c>
      <c r="AH92" s="251">
        <v>120.0</v>
      </c>
      <c r="AI92" s="251">
        <v>100.0</v>
      </c>
      <c r="AJ92" s="252">
        <v>9.0</v>
      </c>
      <c r="AK92" s="252">
        <v>8.5</v>
      </c>
      <c r="AL92" s="252">
        <v>8.0</v>
      </c>
      <c r="AM92" s="252">
        <v>7.5</v>
      </c>
      <c r="AN92" s="252">
        <v>7.0</v>
      </c>
      <c r="AO92" s="253">
        <v>12.0</v>
      </c>
      <c r="AP92" s="253">
        <v>11.5</v>
      </c>
      <c r="AQ92" s="253">
        <v>11.0</v>
      </c>
      <c r="AR92" s="253">
        <v>10.5</v>
      </c>
      <c r="AS92" s="253">
        <v>10.0</v>
      </c>
      <c r="AT92" s="254">
        <v>16.0</v>
      </c>
      <c r="AU92" s="254">
        <v>15.0</v>
      </c>
      <c r="AV92" s="254">
        <v>14.0</v>
      </c>
      <c r="AW92" s="254">
        <v>13.0</v>
      </c>
      <c r="AX92" s="254">
        <v>12.0</v>
      </c>
      <c r="AY92" s="255"/>
      <c r="AZ92" s="256"/>
      <c r="BA92" s="256"/>
      <c r="BB92" s="256"/>
      <c r="BC92" s="256"/>
      <c r="BD92" s="256"/>
      <c r="BE92" s="256"/>
      <c r="BF92" s="256"/>
      <c r="BG92" s="256"/>
      <c r="BH92" s="256"/>
      <c r="BI92" s="256"/>
      <c r="BJ92" s="256"/>
      <c r="BK92" s="256"/>
    </row>
    <row r="93" ht="18.75" customHeight="1">
      <c r="A93" s="257" t="s">
        <v>127</v>
      </c>
      <c r="B93" s="258">
        <f t="shared" ref="B93:AF93" si="90">if(ISBLANK(AG93)=true,"",if($M$1=10%,AG93*0.9,if($M$1=20%,AG93*0.8,IF($M$1=30%,AG93*0.7,IF($M$1=40%,AG93*0.6,AG93)))))</f>
        <v>90</v>
      </c>
      <c r="C93" s="258">
        <f t="shared" si="90"/>
        <v>81</v>
      </c>
      <c r="D93" s="258">
        <f t="shared" si="90"/>
        <v>72</v>
      </c>
      <c r="E93" s="259">
        <f t="shared" si="90"/>
        <v>2.4</v>
      </c>
      <c r="F93" s="259" t="str">
        <f t="shared" si="90"/>
        <v/>
      </c>
      <c r="G93" s="259" t="str">
        <f t="shared" si="90"/>
        <v/>
      </c>
      <c r="H93" s="259" t="str">
        <f t="shared" si="90"/>
        <v/>
      </c>
      <c r="I93" s="259" t="str">
        <f t="shared" si="90"/>
        <v/>
      </c>
      <c r="J93" s="260">
        <f t="shared" si="90"/>
        <v>6</v>
      </c>
      <c r="K93" s="260">
        <f t="shared" si="90"/>
        <v>5.4</v>
      </c>
      <c r="L93" s="260">
        <f t="shared" si="90"/>
        <v>4.8</v>
      </c>
      <c r="M93" s="260">
        <f t="shared" si="90"/>
        <v>4.2</v>
      </c>
      <c r="N93" s="260">
        <f t="shared" si="90"/>
        <v>3.6</v>
      </c>
      <c r="O93" s="261">
        <f t="shared" si="90"/>
        <v>7.8</v>
      </c>
      <c r="P93" s="261">
        <f t="shared" si="90"/>
        <v>7.2</v>
      </c>
      <c r="Q93" s="261">
        <f t="shared" si="90"/>
        <v>6.6</v>
      </c>
      <c r="R93" s="261">
        <f t="shared" si="90"/>
        <v>6</v>
      </c>
      <c r="S93" s="261">
        <f t="shared" si="90"/>
        <v>5.4</v>
      </c>
      <c r="T93" s="237" t="str">
        <f t="shared" si="90"/>
        <v/>
      </c>
      <c r="U93" s="237" t="str">
        <f t="shared" si="90"/>
        <v/>
      </c>
      <c r="V93" s="237" t="str">
        <f t="shared" si="90"/>
        <v/>
      </c>
      <c r="W93" s="237" t="str">
        <f t="shared" si="90"/>
        <v/>
      </c>
      <c r="X93" s="237" t="str">
        <f t="shared" si="90"/>
        <v/>
      </c>
      <c r="Y93" s="237" t="str">
        <f t="shared" si="90"/>
        <v/>
      </c>
      <c r="Z93" s="237" t="str">
        <f t="shared" si="90"/>
        <v/>
      </c>
      <c r="AA93" s="237" t="str">
        <f t="shared" si="90"/>
        <v/>
      </c>
      <c r="AB93" s="237" t="str">
        <f t="shared" si="90"/>
        <v/>
      </c>
      <c r="AC93" s="237" t="str">
        <f t="shared" si="90"/>
        <v/>
      </c>
      <c r="AD93" s="237" t="str">
        <f t="shared" si="90"/>
        <v/>
      </c>
      <c r="AE93" s="237" t="str">
        <f t="shared" si="90"/>
        <v/>
      </c>
      <c r="AF93" s="237" t="str">
        <f t="shared" si="90"/>
        <v/>
      </c>
      <c r="AG93" s="283">
        <v>150.0</v>
      </c>
      <c r="AH93" s="283">
        <v>135.0</v>
      </c>
      <c r="AI93" s="283">
        <v>120.0</v>
      </c>
      <c r="AJ93" s="284">
        <v>4.0</v>
      </c>
      <c r="AK93" s="264"/>
      <c r="AL93" s="264"/>
      <c r="AM93" s="264"/>
      <c r="AN93" s="264"/>
      <c r="AO93" s="285">
        <v>10.0</v>
      </c>
      <c r="AP93" s="285">
        <v>9.0</v>
      </c>
      <c r="AQ93" s="285">
        <v>8.0</v>
      </c>
      <c r="AR93" s="285">
        <v>7.0</v>
      </c>
      <c r="AS93" s="285">
        <v>6.0</v>
      </c>
      <c r="AT93" s="286">
        <v>13.0</v>
      </c>
      <c r="AU93" s="286">
        <v>12.0</v>
      </c>
      <c r="AV93" s="286">
        <v>11.0</v>
      </c>
      <c r="AW93" s="286">
        <v>10.0</v>
      </c>
      <c r="AX93" s="286">
        <v>9.0</v>
      </c>
      <c r="AY93" s="243"/>
      <c r="AZ93" s="268"/>
      <c r="BA93" s="268"/>
      <c r="BB93" s="268"/>
      <c r="BC93" s="268"/>
      <c r="BD93" s="268"/>
      <c r="BE93" s="268"/>
      <c r="BF93" s="268"/>
      <c r="BG93" s="268"/>
      <c r="BH93" s="268"/>
      <c r="BI93" s="268"/>
      <c r="BJ93" s="268"/>
      <c r="BK93" s="268"/>
    </row>
    <row r="94" ht="18.75" customHeight="1">
      <c r="A94" s="245" t="s">
        <v>128</v>
      </c>
      <c r="B94" s="246">
        <f t="shared" ref="B94:AF94" si="91">if(ISBLANK(AG94)=true,"",if($M$1=10%,AG94*0.9,if($M$1=20%,AG94*0.8,IF($M$1=30%,AG94*0.7,IF($M$1=40%,AG94*0.6,AG94)))))</f>
        <v>84</v>
      </c>
      <c r="C94" s="246">
        <f t="shared" si="91"/>
        <v>72</v>
      </c>
      <c r="D94" s="246">
        <f t="shared" si="91"/>
        <v>60</v>
      </c>
      <c r="E94" s="247">
        <f t="shared" si="91"/>
        <v>4.8</v>
      </c>
      <c r="F94" s="247">
        <f t="shared" si="91"/>
        <v>4.2</v>
      </c>
      <c r="G94" s="247">
        <f t="shared" si="91"/>
        <v>3.6</v>
      </c>
      <c r="H94" s="247">
        <f t="shared" si="91"/>
        <v>3</v>
      </c>
      <c r="I94" s="247">
        <f t="shared" si="91"/>
        <v>2.4</v>
      </c>
      <c r="J94" s="248">
        <f t="shared" si="91"/>
        <v>14.4</v>
      </c>
      <c r="K94" s="248">
        <f t="shared" si="91"/>
        <v>13.2</v>
      </c>
      <c r="L94" s="248">
        <f t="shared" si="91"/>
        <v>12</v>
      </c>
      <c r="M94" s="248">
        <f t="shared" si="91"/>
        <v>10.8</v>
      </c>
      <c r="N94" s="248">
        <f t="shared" si="91"/>
        <v>9.6</v>
      </c>
      <c r="O94" s="249">
        <f t="shared" si="91"/>
        <v>8.4</v>
      </c>
      <c r="P94" s="249">
        <f t="shared" si="91"/>
        <v>7.8</v>
      </c>
      <c r="Q94" s="249">
        <f t="shared" si="91"/>
        <v>7.2</v>
      </c>
      <c r="R94" s="249">
        <f t="shared" si="91"/>
        <v>6.6</v>
      </c>
      <c r="S94" s="249">
        <f t="shared" si="91"/>
        <v>6</v>
      </c>
      <c r="T94" s="250">
        <f t="shared" si="91"/>
        <v>9.6</v>
      </c>
      <c r="U94" s="250" t="str">
        <f t="shared" si="91"/>
        <v/>
      </c>
      <c r="V94" s="250" t="str">
        <f t="shared" si="91"/>
        <v/>
      </c>
      <c r="W94" s="250">
        <f t="shared" si="91"/>
        <v>7.2</v>
      </c>
      <c r="X94" s="250" t="str">
        <f t="shared" si="91"/>
        <v/>
      </c>
      <c r="Y94" s="250" t="str">
        <f t="shared" si="91"/>
        <v/>
      </c>
      <c r="Z94" s="250">
        <f t="shared" si="91"/>
        <v>4.8</v>
      </c>
      <c r="AA94" s="250" t="str">
        <f t="shared" si="91"/>
        <v/>
      </c>
      <c r="AB94" s="250" t="str">
        <f t="shared" si="91"/>
        <v/>
      </c>
      <c r="AC94" s="250" t="str">
        <f t="shared" si="91"/>
        <v/>
      </c>
      <c r="AD94" s="250" t="str">
        <f t="shared" si="91"/>
        <v/>
      </c>
      <c r="AE94" s="250" t="str">
        <f t="shared" si="91"/>
        <v/>
      </c>
      <c r="AF94" s="250" t="str">
        <f t="shared" si="91"/>
        <v/>
      </c>
      <c r="AG94" s="251">
        <v>140.0</v>
      </c>
      <c r="AH94" s="251">
        <v>120.0</v>
      </c>
      <c r="AI94" s="251">
        <v>100.0</v>
      </c>
      <c r="AJ94" s="252">
        <v>8.0</v>
      </c>
      <c r="AK94" s="252">
        <v>7.0</v>
      </c>
      <c r="AL94" s="252">
        <v>6.0</v>
      </c>
      <c r="AM94" s="252">
        <v>5.0</v>
      </c>
      <c r="AN94" s="252">
        <v>4.0</v>
      </c>
      <c r="AO94" s="253">
        <v>24.0</v>
      </c>
      <c r="AP94" s="253">
        <v>22.0</v>
      </c>
      <c r="AQ94" s="253">
        <v>20.0</v>
      </c>
      <c r="AR94" s="253">
        <v>18.0</v>
      </c>
      <c r="AS94" s="253">
        <v>16.0</v>
      </c>
      <c r="AT94" s="254">
        <v>14.0</v>
      </c>
      <c r="AU94" s="254">
        <v>13.0</v>
      </c>
      <c r="AV94" s="254">
        <v>12.0</v>
      </c>
      <c r="AW94" s="254">
        <v>11.0</v>
      </c>
      <c r="AX94" s="254">
        <v>10.0</v>
      </c>
      <c r="AY94" s="255">
        <v>16.0</v>
      </c>
      <c r="AZ94" s="256"/>
      <c r="BA94" s="256"/>
      <c r="BB94" s="255">
        <v>12.0</v>
      </c>
      <c r="BC94" s="256"/>
      <c r="BD94" s="256"/>
      <c r="BE94" s="255">
        <v>8.0</v>
      </c>
      <c r="BF94" s="256"/>
      <c r="BG94" s="256"/>
      <c r="BH94" s="256"/>
      <c r="BI94" s="256"/>
      <c r="BJ94" s="256"/>
      <c r="BK94" s="256"/>
    </row>
    <row r="95" ht="18.75" customHeight="1">
      <c r="A95" s="274" t="s">
        <v>129</v>
      </c>
      <c r="B95" s="258">
        <f t="shared" ref="B95:AF95" si="92">if(ISBLANK(AG95)=true,"",if($M$1=10%,AG95*0.9,if($M$1=20%,AG95*0.8,IF($M$1=30%,AG95*0.7,IF($M$1=40%,AG95*0.6,AG95)))))</f>
        <v>72</v>
      </c>
      <c r="C95" s="258">
        <f t="shared" si="92"/>
        <v>60</v>
      </c>
      <c r="D95" s="258">
        <f t="shared" si="92"/>
        <v>48</v>
      </c>
      <c r="E95" s="259">
        <f t="shared" si="92"/>
        <v>8.4</v>
      </c>
      <c r="F95" s="259">
        <f t="shared" si="92"/>
        <v>7.5</v>
      </c>
      <c r="G95" s="259">
        <f t="shared" si="92"/>
        <v>6.6</v>
      </c>
      <c r="H95" s="259">
        <f t="shared" si="92"/>
        <v>5.7</v>
      </c>
      <c r="I95" s="259">
        <f t="shared" si="92"/>
        <v>4.8</v>
      </c>
      <c r="J95" s="260">
        <f t="shared" si="92"/>
        <v>7.2</v>
      </c>
      <c r="K95" s="260">
        <f t="shared" si="92"/>
        <v>6.9</v>
      </c>
      <c r="L95" s="260">
        <f t="shared" si="92"/>
        <v>6.6</v>
      </c>
      <c r="M95" s="260">
        <f t="shared" si="92"/>
        <v>6.3</v>
      </c>
      <c r="N95" s="260">
        <f t="shared" si="92"/>
        <v>6</v>
      </c>
      <c r="O95" s="261">
        <f t="shared" si="92"/>
        <v>9</v>
      </c>
      <c r="P95" s="261" t="str">
        <f t="shared" si="92"/>
        <v/>
      </c>
      <c r="Q95" s="261" t="str">
        <f t="shared" si="92"/>
        <v/>
      </c>
      <c r="R95" s="261" t="str">
        <f t="shared" si="92"/>
        <v/>
      </c>
      <c r="S95" s="261" t="str">
        <f t="shared" si="92"/>
        <v/>
      </c>
      <c r="T95" s="237" t="str">
        <f t="shared" si="92"/>
        <v/>
      </c>
      <c r="U95" s="237" t="str">
        <f t="shared" si="92"/>
        <v/>
      </c>
      <c r="V95" s="237" t="str">
        <f t="shared" si="92"/>
        <v/>
      </c>
      <c r="W95" s="237" t="str">
        <f t="shared" si="92"/>
        <v/>
      </c>
      <c r="X95" s="237" t="str">
        <f t="shared" si="92"/>
        <v/>
      </c>
      <c r="Y95" s="237" t="str">
        <f t="shared" si="92"/>
        <v/>
      </c>
      <c r="Z95" s="237" t="str">
        <f t="shared" si="92"/>
        <v/>
      </c>
      <c r="AA95" s="237" t="str">
        <f t="shared" si="92"/>
        <v/>
      </c>
      <c r="AB95" s="237" t="str">
        <f t="shared" si="92"/>
        <v/>
      </c>
      <c r="AC95" s="237" t="str">
        <f t="shared" si="92"/>
        <v/>
      </c>
      <c r="AD95" s="237" t="str">
        <f t="shared" si="92"/>
        <v/>
      </c>
      <c r="AE95" s="237" t="str">
        <f t="shared" si="92"/>
        <v/>
      </c>
      <c r="AF95" s="237" t="str">
        <f t="shared" si="92"/>
        <v/>
      </c>
      <c r="AG95" s="283">
        <v>120.0</v>
      </c>
      <c r="AH95" s="283">
        <v>100.0</v>
      </c>
      <c r="AI95" s="283">
        <v>80.0</v>
      </c>
      <c r="AJ95" s="284">
        <v>14.0</v>
      </c>
      <c r="AK95" s="284">
        <v>12.5</v>
      </c>
      <c r="AL95" s="284">
        <v>11.0</v>
      </c>
      <c r="AM95" s="284">
        <v>9.5</v>
      </c>
      <c r="AN95" s="284">
        <v>8.0</v>
      </c>
      <c r="AO95" s="285">
        <v>12.0</v>
      </c>
      <c r="AP95" s="285">
        <v>11.5</v>
      </c>
      <c r="AQ95" s="285">
        <v>11.0</v>
      </c>
      <c r="AR95" s="285">
        <v>10.5</v>
      </c>
      <c r="AS95" s="285">
        <v>10.0</v>
      </c>
      <c r="AT95" s="286">
        <v>15.0</v>
      </c>
      <c r="AU95" s="267"/>
      <c r="AV95" s="267"/>
      <c r="AW95" s="267"/>
      <c r="AX95" s="267"/>
      <c r="AY95" s="243"/>
      <c r="AZ95" s="268"/>
      <c r="BA95" s="268"/>
      <c r="BB95" s="268"/>
      <c r="BC95" s="268"/>
      <c r="BD95" s="268"/>
      <c r="BE95" s="268"/>
      <c r="BF95" s="268"/>
      <c r="BG95" s="268"/>
      <c r="BH95" s="268"/>
      <c r="BI95" s="268"/>
      <c r="BJ95" s="268"/>
      <c r="BK95" s="268"/>
    </row>
    <row r="96" ht="18.75" customHeight="1">
      <c r="A96" s="245" t="s">
        <v>130</v>
      </c>
      <c r="B96" s="246" t="str">
        <f t="shared" ref="B96:AF96" si="93">if(ISBLANK(AG96)=true,"",if($M$1=10%,AG96*0.9,if($M$1=20%,AG96*0.8,IF($M$1=30%,AG96*0.7,IF($M$1=40%,AG96*0.6,AG96)))))</f>
        <v/>
      </c>
      <c r="C96" s="246" t="str">
        <f t="shared" si="93"/>
        <v/>
      </c>
      <c r="D96" s="246" t="str">
        <f t="shared" si="93"/>
        <v/>
      </c>
      <c r="E96" s="247">
        <f t="shared" si="93"/>
        <v>6.6</v>
      </c>
      <c r="F96" s="247">
        <f t="shared" si="93"/>
        <v>6.3</v>
      </c>
      <c r="G96" s="247">
        <f t="shared" si="93"/>
        <v>6</v>
      </c>
      <c r="H96" s="247">
        <f t="shared" si="93"/>
        <v>5.7</v>
      </c>
      <c r="I96" s="247">
        <f t="shared" si="93"/>
        <v>5.4</v>
      </c>
      <c r="J96" s="248">
        <f t="shared" si="93"/>
        <v>30</v>
      </c>
      <c r="K96" s="248">
        <f t="shared" si="93"/>
        <v>27</v>
      </c>
      <c r="L96" s="248">
        <f t="shared" si="93"/>
        <v>24</v>
      </c>
      <c r="M96" s="248">
        <f t="shared" si="93"/>
        <v>21</v>
      </c>
      <c r="N96" s="248">
        <f t="shared" si="93"/>
        <v>18</v>
      </c>
      <c r="O96" s="249">
        <f t="shared" si="93"/>
        <v>7.2</v>
      </c>
      <c r="P96" s="249">
        <f t="shared" si="93"/>
        <v>6.6</v>
      </c>
      <c r="Q96" s="249">
        <f t="shared" si="93"/>
        <v>6</v>
      </c>
      <c r="R96" s="249">
        <f t="shared" si="93"/>
        <v>5.4</v>
      </c>
      <c r="S96" s="249">
        <f t="shared" si="93"/>
        <v>4.8</v>
      </c>
      <c r="T96" s="250" t="str">
        <f t="shared" si="93"/>
        <v/>
      </c>
      <c r="U96" s="250" t="str">
        <f t="shared" si="93"/>
        <v/>
      </c>
      <c r="V96" s="250" t="str">
        <f t="shared" si="93"/>
        <v/>
      </c>
      <c r="W96" s="250" t="str">
        <f t="shared" si="93"/>
        <v/>
      </c>
      <c r="X96" s="250" t="str">
        <f t="shared" si="93"/>
        <v/>
      </c>
      <c r="Y96" s="250" t="str">
        <f t="shared" si="93"/>
        <v/>
      </c>
      <c r="Z96" s="250" t="str">
        <f t="shared" si="93"/>
        <v/>
      </c>
      <c r="AA96" s="250" t="str">
        <f t="shared" si="93"/>
        <v/>
      </c>
      <c r="AB96" s="250" t="str">
        <f t="shared" si="93"/>
        <v/>
      </c>
      <c r="AC96" s="250" t="str">
        <f t="shared" si="93"/>
        <v/>
      </c>
      <c r="AD96" s="250" t="str">
        <f t="shared" si="93"/>
        <v/>
      </c>
      <c r="AE96" s="250" t="str">
        <f t="shared" si="93"/>
        <v/>
      </c>
      <c r="AF96" s="250" t="str">
        <f t="shared" si="93"/>
        <v/>
      </c>
      <c r="AG96" s="280"/>
      <c r="AH96" s="280"/>
      <c r="AI96" s="280"/>
      <c r="AJ96" s="252">
        <v>11.0</v>
      </c>
      <c r="AK96" s="252">
        <v>10.5</v>
      </c>
      <c r="AL96" s="252">
        <v>10.0</v>
      </c>
      <c r="AM96" s="252">
        <v>9.5</v>
      </c>
      <c r="AN96" s="252">
        <v>9.0</v>
      </c>
      <c r="AO96" s="253">
        <v>50.0</v>
      </c>
      <c r="AP96" s="253">
        <v>45.0</v>
      </c>
      <c r="AQ96" s="253">
        <v>40.0</v>
      </c>
      <c r="AR96" s="253">
        <v>35.0</v>
      </c>
      <c r="AS96" s="253">
        <v>30.0</v>
      </c>
      <c r="AT96" s="254">
        <v>12.0</v>
      </c>
      <c r="AU96" s="254">
        <v>11.0</v>
      </c>
      <c r="AV96" s="254">
        <v>10.0</v>
      </c>
      <c r="AW96" s="254">
        <v>9.0</v>
      </c>
      <c r="AX96" s="254">
        <v>8.0</v>
      </c>
      <c r="AY96" s="255"/>
      <c r="AZ96" s="256"/>
      <c r="BA96" s="256"/>
      <c r="BB96" s="256"/>
      <c r="BC96" s="256"/>
      <c r="BD96" s="256"/>
      <c r="BE96" s="256"/>
      <c r="BF96" s="256"/>
      <c r="BG96" s="256"/>
      <c r="BH96" s="256"/>
      <c r="BI96" s="256"/>
      <c r="BJ96" s="256"/>
      <c r="BK96" s="256"/>
    </row>
    <row r="97" ht="18.75" customHeight="1">
      <c r="A97" s="257" t="s">
        <v>131</v>
      </c>
      <c r="B97" s="258">
        <f t="shared" ref="B97:AF97" si="94">if(ISBLANK(AG97)=true,"",if($M$1=10%,AG97*0.9,if($M$1=20%,AG97*0.8,IF($M$1=30%,AG97*0.7,IF($M$1=40%,AG97*0.6,AG97)))))</f>
        <v>78</v>
      </c>
      <c r="C97" s="258">
        <f t="shared" si="94"/>
        <v>66</v>
      </c>
      <c r="D97" s="258">
        <f t="shared" si="94"/>
        <v>54</v>
      </c>
      <c r="E97" s="259">
        <f t="shared" si="94"/>
        <v>7.2</v>
      </c>
      <c r="F97" s="259">
        <f t="shared" si="94"/>
        <v>6.6</v>
      </c>
      <c r="G97" s="259">
        <f t="shared" si="94"/>
        <v>6</v>
      </c>
      <c r="H97" s="259">
        <f t="shared" si="94"/>
        <v>5.4</v>
      </c>
      <c r="I97" s="259">
        <f t="shared" si="94"/>
        <v>4.8</v>
      </c>
      <c r="J97" s="260">
        <f t="shared" si="94"/>
        <v>10.8</v>
      </c>
      <c r="K97" s="260">
        <f t="shared" si="94"/>
        <v>9.9</v>
      </c>
      <c r="L97" s="260">
        <f t="shared" si="94"/>
        <v>9</v>
      </c>
      <c r="M97" s="260">
        <f t="shared" si="94"/>
        <v>8.1</v>
      </c>
      <c r="N97" s="260">
        <f t="shared" si="94"/>
        <v>7.2</v>
      </c>
      <c r="O97" s="261">
        <f t="shared" si="94"/>
        <v>12</v>
      </c>
      <c r="P97" s="261">
        <f t="shared" si="94"/>
        <v>10.8</v>
      </c>
      <c r="Q97" s="261">
        <f t="shared" si="94"/>
        <v>9.6</v>
      </c>
      <c r="R97" s="261">
        <f t="shared" si="94"/>
        <v>8.4</v>
      </c>
      <c r="S97" s="261">
        <f t="shared" si="94"/>
        <v>7.2</v>
      </c>
      <c r="T97" s="237">
        <f t="shared" si="94"/>
        <v>24</v>
      </c>
      <c r="U97" s="237">
        <f t="shared" si="94"/>
        <v>22.2</v>
      </c>
      <c r="V97" s="237">
        <f t="shared" si="94"/>
        <v>20.4</v>
      </c>
      <c r="W97" s="237">
        <f t="shared" si="94"/>
        <v>18.6</v>
      </c>
      <c r="X97" s="237">
        <f t="shared" si="94"/>
        <v>16.8</v>
      </c>
      <c r="Y97" s="237">
        <f t="shared" si="94"/>
        <v>15</v>
      </c>
      <c r="Z97" s="237">
        <f t="shared" si="94"/>
        <v>13.2</v>
      </c>
      <c r="AA97" s="237">
        <f t="shared" si="94"/>
        <v>11.4</v>
      </c>
      <c r="AB97" s="237">
        <f t="shared" si="94"/>
        <v>9.6</v>
      </c>
      <c r="AC97" s="237" t="str">
        <f t="shared" si="94"/>
        <v/>
      </c>
      <c r="AD97" s="237" t="str">
        <f t="shared" si="94"/>
        <v/>
      </c>
      <c r="AE97" s="237" t="str">
        <f t="shared" si="94"/>
        <v/>
      </c>
      <c r="AF97" s="237" t="str">
        <f t="shared" si="94"/>
        <v/>
      </c>
      <c r="AG97" s="283">
        <v>130.0</v>
      </c>
      <c r="AH97" s="283">
        <v>110.0</v>
      </c>
      <c r="AI97" s="283">
        <v>90.0</v>
      </c>
      <c r="AJ97" s="284">
        <v>12.0</v>
      </c>
      <c r="AK97" s="284">
        <v>11.0</v>
      </c>
      <c r="AL97" s="284">
        <v>10.0</v>
      </c>
      <c r="AM97" s="284">
        <v>9.0</v>
      </c>
      <c r="AN97" s="284">
        <v>8.0</v>
      </c>
      <c r="AO97" s="285">
        <v>18.0</v>
      </c>
      <c r="AP97" s="285">
        <v>16.5</v>
      </c>
      <c r="AQ97" s="285">
        <v>15.0</v>
      </c>
      <c r="AR97" s="285">
        <v>13.5</v>
      </c>
      <c r="AS97" s="285">
        <v>12.0</v>
      </c>
      <c r="AT97" s="286">
        <v>20.0</v>
      </c>
      <c r="AU97" s="286">
        <v>18.0</v>
      </c>
      <c r="AV97" s="286">
        <v>16.0</v>
      </c>
      <c r="AW97" s="286">
        <v>14.0</v>
      </c>
      <c r="AX97" s="286">
        <v>12.0</v>
      </c>
      <c r="AY97" s="243">
        <v>40.0</v>
      </c>
      <c r="AZ97" s="243">
        <v>37.0</v>
      </c>
      <c r="BA97" s="243">
        <v>34.0</v>
      </c>
      <c r="BB97" s="243">
        <v>31.0</v>
      </c>
      <c r="BC97" s="243">
        <v>28.0</v>
      </c>
      <c r="BD97" s="243">
        <v>25.0</v>
      </c>
      <c r="BE97" s="243">
        <v>22.0</v>
      </c>
      <c r="BF97" s="243">
        <v>19.0</v>
      </c>
      <c r="BG97" s="243">
        <v>16.0</v>
      </c>
      <c r="BH97" s="244"/>
      <c r="BI97" s="244"/>
      <c r="BJ97" s="244"/>
      <c r="BK97" s="244"/>
    </row>
    <row r="98" ht="18.75" customHeight="1">
      <c r="A98" s="245" t="s">
        <v>132</v>
      </c>
      <c r="B98" s="246">
        <f t="shared" ref="B98:AF98" si="95">if(ISBLANK(AG98)=true,"",if($M$1=10%,AG98*0.9,if($M$1=20%,AG98*0.8,IF($M$1=30%,AG98*0.7,IF($M$1=40%,AG98*0.6,AG98)))))</f>
        <v>60</v>
      </c>
      <c r="C98" s="246">
        <f t="shared" si="95"/>
        <v>48</v>
      </c>
      <c r="D98" s="246">
        <f t="shared" si="95"/>
        <v>36</v>
      </c>
      <c r="E98" s="247">
        <f t="shared" si="95"/>
        <v>9.6</v>
      </c>
      <c r="F98" s="247">
        <f t="shared" si="95"/>
        <v>8.1</v>
      </c>
      <c r="G98" s="247">
        <f t="shared" si="95"/>
        <v>6.6</v>
      </c>
      <c r="H98" s="247">
        <f t="shared" si="95"/>
        <v>5.1</v>
      </c>
      <c r="I98" s="247">
        <f t="shared" si="95"/>
        <v>3.6</v>
      </c>
      <c r="J98" s="248">
        <f t="shared" si="95"/>
        <v>3.6</v>
      </c>
      <c r="K98" s="248" t="str">
        <f t="shared" si="95"/>
        <v/>
      </c>
      <c r="L98" s="248" t="str">
        <f t="shared" si="95"/>
        <v/>
      </c>
      <c r="M98" s="248" t="str">
        <f t="shared" si="95"/>
        <v/>
      </c>
      <c r="N98" s="248" t="str">
        <f t="shared" si="95"/>
        <v/>
      </c>
      <c r="O98" s="249">
        <f t="shared" si="95"/>
        <v>7.2</v>
      </c>
      <c r="P98" s="249" t="str">
        <f t="shared" si="95"/>
        <v/>
      </c>
      <c r="Q98" s="249" t="str">
        <f t="shared" si="95"/>
        <v/>
      </c>
      <c r="R98" s="249" t="str">
        <f t="shared" si="95"/>
        <v/>
      </c>
      <c r="S98" s="249" t="str">
        <f t="shared" si="95"/>
        <v/>
      </c>
      <c r="T98" s="250" t="str">
        <f t="shared" si="95"/>
        <v/>
      </c>
      <c r="U98" s="250" t="str">
        <f t="shared" si="95"/>
        <v/>
      </c>
      <c r="V98" s="250" t="str">
        <f t="shared" si="95"/>
        <v/>
      </c>
      <c r="W98" s="250" t="str">
        <f t="shared" si="95"/>
        <v/>
      </c>
      <c r="X98" s="250" t="str">
        <f t="shared" si="95"/>
        <v/>
      </c>
      <c r="Y98" s="250" t="str">
        <f t="shared" si="95"/>
        <v/>
      </c>
      <c r="Z98" s="250" t="str">
        <f t="shared" si="95"/>
        <v/>
      </c>
      <c r="AA98" s="250" t="str">
        <f t="shared" si="95"/>
        <v/>
      </c>
      <c r="AB98" s="250" t="str">
        <f t="shared" si="95"/>
        <v/>
      </c>
      <c r="AC98" s="250" t="str">
        <f t="shared" si="95"/>
        <v/>
      </c>
      <c r="AD98" s="250" t="str">
        <f t="shared" si="95"/>
        <v/>
      </c>
      <c r="AE98" s="250" t="str">
        <f t="shared" si="95"/>
        <v/>
      </c>
      <c r="AF98" s="250" t="str">
        <f t="shared" si="95"/>
        <v/>
      </c>
      <c r="AG98" s="251">
        <v>100.0</v>
      </c>
      <c r="AH98" s="251">
        <v>80.0</v>
      </c>
      <c r="AI98" s="251">
        <v>60.0</v>
      </c>
      <c r="AJ98" s="252">
        <v>16.0</v>
      </c>
      <c r="AK98" s="252">
        <v>13.5</v>
      </c>
      <c r="AL98" s="252">
        <v>11.0</v>
      </c>
      <c r="AM98" s="252">
        <v>8.5</v>
      </c>
      <c r="AN98" s="252">
        <v>6.0</v>
      </c>
      <c r="AO98" s="253">
        <v>6.0</v>
      </c>
      <c r="AP98" s="275"/>
      <c r="AQ98" s="275"/>
      <c r="AR98" s="275"/>
      <c r="AS98" s="275"/>
      <c r="AT98" s="254">
        <v>12.0</v>
      </c>
      <c r="AU98" s="278"/>
      <c r="AV98" s="278"/>
      <c r="AW98" s="278"/>
      <c r="AX98" s="278"/>
      <c r="AY98" s="255"/>
      <c r="AZ98" s="256"/>
      <c r="BA98" s="256"/>
      <c r="BB98" s="256"/>
      <c r="BC98" s="256"/>
      <c r="BD98" s="256"/>
      <c r="BE98" s="256"/>
      <c r="BF98" s="256"/>
      <c r="BG98" s="256"/>
      <c r="BH98" s="256"/>
      <c r="BI98" s="256"/>
      <c r="BJ98" s="256"/>
      <c r="BK98" s="256"/>
    </row>
    <row r="99" ht="18.75" customHeight="1">
      <c r="A99" s="274" t="s">
        <v>133</v>
      </c>
      <c r="B99" s="258">
        <f t="shared" ref="B99:AF99" si="96">if(ISBLANK(AG99)=true,"",if($M$1=10%,AG99*0.9,if($M$1=20%,AG99*0.8,IF($M$1=30%,AG99*0.7,IF($M$1=40%,AG99*0.6,AG99)))))</f>
        <v>60</v>
      </c>
      <c r="C99" s="258">
        <f t="shared" si="96"/>
        <v>54</v>
      </c>
      <c r="D99" s="258">
        <f t="shared" si="96"/>
        <v>48</v>
      </c>
      <c r="E99" s="259">
        <f t="shared" si="96"/>
        <v>7.2</v>
      </c>
      <c r="F99" s="259">
        <f t="shared" si="96"/>
        <v>6.9</v>
      </c>
      <c r="G99" s="259">
        <f t="shared" si="96"/>
        <v>6.6</v>
      </c>
      <c r="H99" s="259">
        <f t="shared" si="96"/>
        <v>6.3</v>
      </c>
      <c r="I99" s="259">
        <f t="shared" si="96"/>
        <v>6</v>
      </c>
      <c r="J99" s="260">
        <f t="shared" si="96"/>
        <v>6</v>
      </c>
      <c r="K99" s="260" t="str">
        <f t="shared" si="96"/>
        <v/>
      </c>
      <c r="L99" s="260" t="str">
        <f t="shared" si="96"/>
        <v/>
      </c>
      <c r="M99" s="260" t="str">
        <f t="shared" si="96"/>
        <v/>
      </c>
      <c r="N99" s="260" t="str">
        <f t="shared" si="96"/>
        <v/>
      </c>
      <c r="O99" s="261">
        <f t="shared" si="96"/>
        <v>6</v>
      </c>
      <c r="P99" s="261">
        <f t="shared" si="96"/>
        <v>4.8</v>
      </c>
      <c r="Q99" s="261">
        <f t="shared" si="96"/>
        <v>3.6</v>
      </c>
      <c r="R99" s="261">
        <f t="shared" si="96"/>
        <v>2.4</v>
      </c>
      <c r="S99" s="261">
        <f t="shared" si="96"/>
        <v>1.2</v>
      </c>
      <c r="T99" s="237" t="str">
        <f t="shared" si="96"/>
        <v/>
      </c>
      <c r="U99" s="237" t="str">
        <f t="shared" si="96"/>
        <v/>
      </c>
      <c r="V99" s="237" t="str">
        <f t="shared" si="96"/>
        <v/>
      </c>
      <c r="W99" s="237" t="str">
        <f t="shared" si="96"/>
        <v/>
      </c>
      <c r="X99" s="237" t="str">
        <f t="shared" si="96"/>
        <v/>
      </c>
      <c r="Y99" s="237" t="str">
        <f t="shared" si="96"/>
        <v/>
      </c>
      <c r="Z99" s="237" t="str">
        <f t="shared" si="96"/>
        <v/>
      </c>
      <c r="AA99" s="237" t="str">
        <f t="shared" si="96"/>
        <v/>
      </c>
      <c r="AB99" s="237" t="str">
        <f t="shared" si="96"/>
        <v/>
      </c>
      <c r="AC99" s="237" t="str">
        <f t="shared" si="96"/>
        <v/>
      </c>
      <c r="AD99" s="237" t="str">
        <f t="shared" si="96"/>
        <v/>
      </c>
      <c r="AE99" s="237" t="str">
        <f t="shared" si="96"/>
        <v/>
      </c>
      <c r="AF99" s="237" t="str">
        <f t="shared" si="96"/>
        <v/>
      </c>
      <c r="AG99" s="283">
        <v>100.0</v>
      </c>
      <c r="AH99" s="283">
        <v>90.0</v>
      </c>
      <c r="AI99" s="283">
        <v>80.0</v>
      </c>
      <c r="AJ99" s="284">
        <v>12.0</v>
      </c>
      <c r="AK99" s="284">
        <v>11.5</v>
      </c>
      <c r="AL99" s="284">
        <v>11.0</v>
      </c>
      <c r="AM99" s="284">
        <v>10.5</v>
      </c>
      <c r="AN99" s="284">
        <v>10.0</v>
      </c>
      <c r="AO99" s="285">
        <v>10.0</v>
      </c>
      <c r="AP99" s="277"/>
      <c r="AQ99" s="277"/>
      <c r="AR99" s="277"/>
      <c r="AS99" s="277"/>
      <c r="AT99" s="286">
        <v>10.0</v>
      </c>
      <c r="AU99" s="286">
        <v>8.0</v>
      </c>
      <c r="AV99" s="286">
        <v>6.0</v>
      </c>
      <c r="AW99" s="286">
        <v>4.0</v>
      </c>
      <c r="AX99" s="286">
        <v>2.0</v>
      </c>
      <c r="AY99" s="243"/>
      <c r="AZ99" s="268"/>
      <c r="BA99" s="268"/>
      <c r="BB99" s="268"/>
      <c r="BC99" s="268"/>
      <c r="BD99" s="268"/>
      <c r="BE99" s="268"/>
      <c r="BF99" s="268"/>
      <c r="BG99" s="268"/>
      <c r="BH99" s="268"/>
      <c r="BI99" s="268"/>
      <c r="BJ99" s="268"/>
      <c r="BK99" s="268"/>
    </row>
    <row r="100" ht="18.75" customHeight="1">
      <c r="A100" s="279" t="s">
        <v>134</v>
      </c>
      <c r="B100" s="246">
        <f t="shared" ref="B100:AF100" si="97">if(ISBLANK(AG100)=true,"",if($M$1=10%,AG100*0.9,if($M$1=20%,AG100*0.8,IF($M$1=30%,AG100*0.7,IF($M$1=40%,AG100*0.6,AG100)))))</f>
        <v>60</v>
      </c>
      <c r="C100" s="246">
        <f t="shared" si="97"/>
        <v>54</v>
      </c>
      <c r="D100" s="246">
        <f t="shared" si="97"/>
        <v>48</v>
      </c>
      <c r="E100" s="247">
        <f t="shared" si="97"/>
        <v>2.4</v>
      </c>
      <c r="F100" s="247" t="str">
        <f t="shared" si="97"/>
        <v/>
      </c>
      <c r="G100" s="247" t="str">
        <f t="shared" si="97"/>
        <v/>
      </c>
      <c r="H100" s="247" t="str">
        <f t="shared" si="97"/>
        <v/>
      </c>
      <c r="I100" s="247" t="str">
        <f t="shared" si="97"/>
        <v/>
      </c>
      <c r="J100" s="248">
        <f t="shared" si="97"/>
        <v>2.4</v>
      </c>
      <c r="K100" s="248" t="str">
        <f t="shared" si="97"/>
        <v/>
      </c>
      <c r="L100" s="248" t="str">
        <f t="shared" si="97"/>
        <v/>
      </c>
      <c r="M100" s="248" t="str">
        <f t="shared" si="97"/>
        <v/>
      </c>
      <c r="N100" s="248" t="str">
        <f t="shared" si="97"/>
        <v/>
      </c>
      <c r="O100" s="249">
        <f t="shared" si="97"/>
        <v>7.2</v>
      </c>
      <c r="P100" s="249" t="str">
        <f t="shared" si="97"/>
        <v/>
      </c>
      <c r="Q100" s="249" t="str">
        <f t="shared" si="97"/>
        <v/>
      </c>
      <c r="R100" s="249" t="str">
        <f t="shared" si="97"/>
        <v/>
      </c>
      <c r="S100" s="249" t="str">
        <f t="shared" si="97"/>
        <v/>
      </c>
      <c r="T100" s="250" t="str">
        <f t="shared" si="97"/>
        <v/>
      </c>
      <c r="U100" s="250" t="str">
        <f t="shared" si="97"/>
        <v/>
      </c>
      <c r="V100" s="250" t="str">
        <f t="shared" si="97"/>
        <v/>
      </c>
      <c r="W100" s="250" t="str">
        <f t="shared" si="97"/>
        <v/>
      </c>
      <c r="X100" s="250" t="str">
        <f t="shared" si="97"/>
        <v/>
      </c>
      <c r="Y100" s="250" t="str">
        <f t="shared" si="97"/>
        <v/>
      </c>
      <c r="Z100" s="250" t="str">
        <f t="shared" si="97"/>
        <v/>
      </c>
      <c r="AA100" s="250" t="str">
        <f t="shared" si="97"/>
        <v/>
      </c>
      <c r="AB100" s="250" t="str">
        <f t="shared" si="97"/>
        <v/>
      </c>
      <c r="AC100" s="250" t="str">
        <f t="shared" si="97"/>
        <v/>
      </c>
      <c r="AD100" s="250" t="str">
        <f t="shared" si="97"/>
        <v/>
      </c>
      <c r="AE100" s="250" t="str">
        <f t="shared" si="97"/>
        <v/>
      </c>
      <c r="AF100" s="250" t="str">
        <f t="shared" si="97"/>
        <v/>
      </c>
      <c r="AG100" s="251">
        <v>100.0</v>
      </c>
      <c r="AH100" s="251">
        <v>90.0</v>
      </c>
      <c r="AI100" s="251">
        <v>80.0</v>
      </c>
      <c r="AJ100" s="252">
        <v>4.0</v>
      </c>
      <c r="AK100" s="271"/>
      <c r="AL100" s="271"/>
      <c r="AM100" s="271"/>
      <c r="AN100" s="271"/>
      <c r="AO100" s="253">
        <v>4.0</v>
      </c>
      <c r="AP100" s="275"/>
      <c r="AQ100" s="275"/>
      <c r="AR100" s="275"/>
      <c r="AS100" s="275"/>
      <c r="AT100" s="254">
        <v>12.0</v>
      </c>
      <c r="AU100" s="278"/>
      <c r="AV100" s="278"/>
      <c r="AW100" s="278"/>
      <c r="AX100" s="278"/>
      <c r="AY100" s="255"/>
      <c r="AZ100" s="256"/>
      <c r="BA100" s="256"/>
      <c r="BB100" s="256"/>
      <c r="BC100" s="256"/>
      <c r="BD100" s="256"/>
      <c r="BE100" s="256"/>
      <c r="BF100" s="256"/>
      <c r="BG100" s="256"/>
      <c r="BH100" s="256"/>
      <c r="BI100" s="256"/>
      <c r="BJ100" s="256"/>
      <c r="BK100" s="256"/>
    </row>
    <row r="101" ht="18.75" customHeight="1">
      <c r="A101" s="257" t="s">
        <v>135</v>
      </c>
      <c r="B101" s="258">
        <f t="shared" ref="B101:AF101" si="98">if(ISBLANK(AG101)=true,"",if($M$1=10%,AG101*0.9,if($M$1=20%,AG101*0.8,IF($M$1=30%,AG101*0.7,IF($M$1=40%,AG101*0.6,AG101)))))</f>
        <v>72</v>
      </c>
      <c r="C101" s="258" t="str">
        <f t="shared" si="98"/>
        <v/>
      </c>
      <c r="D101" s="258" t="str">
        <f t="shared" si="98"/>
        <v/>
      </c>
      <c r="E101" s="259">
        <f t="shared" si="98"/>
        <v>4.8</v>
      </c>
      <c r="F101" s="259" t="str">
        <f t="shared" si="98"/>
        <v/>
      </c>
      <c r="G101" s="259" t="str">
        <f t="shared" si="98"/>
        <v/>
      </c>
      <c r="H101" s="259" t="str">
        <f t="shared" si="98"/>
        <v/>
      </c>
      <c r="I101" s="259" t="str">
        <f t="shared" si="98"/>
        <v/>
      </c>
      <c r="J101" s="260">
        <f t="shared" si="98"/>
        <v>7.8</v>
      </c>
      <c r="K101" s="260">
        <f t="shared" si="98"/>
        <v>7.2</v>
      </c>
      <c r="L101" s="260">
        <f t="shared" si="98"/>
        <v>6.6</v>
      </c>
      <c r="M101" s="260">
        <f t="shared" si="98"/>
        <v>6</v>
      </c>
      <c r="N101" s="260">
        <f t="shared" si="98"/>
        <v>5.4</v>
      </c>
      <c r="O101" s="261">
        <f t="shared" si="98"/>
        <v>10.8</v>
      </c>
      <c r="P101" s="261">
        <f t="shared" si="98"/>
        <v>10.2</v>
      </c>
      <c r="Q101" s="261">
        <f t="shared" si="98"/>
        <v>9.6</v>
      </c>
      <c r="R101" s="261">
        <f t="shared" si="98"/>
        <v>9</v>
      </c>
      <c r="S101" s="261">
        <f t="shared" si="98"/>
        <v>8.4</v>
      </c>
      <c r="T101" s="237" t="str">
        <f t="shared" si="98"/>
        <v/>
      </c>
      <c r="U101" s="237" t="str">
        <f t="shared" si="98"/>
        <v/>
      </c>
      <c r="V101" s="237" t="str">
        <f t="shared" si="98"/>
        <v/>
      </c>
      <c r="W101" s="237" t="str">
        <f t="shared" si="98"/>
        <v/>
      </c>
      <c r="X101" s="237" t="str">
        <f t="shared" si="98"/>
        <v/>
      </c>
      <c r="Y101" s="237" t="str">
        <f t="shared" si="98"/>
        <v/>
      </c>
      <c r="Z101" s="237" t="str">
        <f t="shared" si="98"/>
        <v/>
      </c>
      <c r="AA101" s="237" t="str">
        <f t="shared" si="98"/>
        <v/>
      </c>
      <c r="AB101" s="237" t="str">
        <f t="shared" si="98"/>
        <v/>
      </c>
      <c r="AC101" s="237" t="str">
        <f t="shared" si="98"/>
        <v/>
      </c>
      <c r="AD101" s="237" t="str">
        <f t="shared" si="98"/>
        <v/>
      </c>
      <c r="AE101" s="237" t="str">
        <f t="shared" si="98"/>
        <v/>
      </c>
      <c r="AF101" s="237" t="str">
        <f t="shared" si="98"/>
        <v/>
      </c>
      <c r="AG101" s="283">
        <v>120.0</v>
      </c>
      <c r="AH101" s="276"/>
      <c r="AI101" s="276"/>
      <c r="AJ101" s="284">
        <v>8.0</v>
      </c>
      <c r="AK101" s="264"/>
      <c r="AL101" s="264"/>
      <c r="AM101" s="264"/>
      <c r="AN101" s="264"/>
      <c r="AO101" s="285">
        <v>13.0</v>
      </c>
      <c r="AP101" s="285">
        <v>12.0</v>
      </c>
      <c r="AQ101" s="285">
        <v>11.0</v>
      </c>
      <c r="AR101" s="285">
        <v>10.0</v>
      </c>
      <c r="AS101" s="285">
        <v>9.0</v>
      </c>
      <c r="AT101" s="286">
        <v>18.0</v>
      </c>
      <c r="AU101" s="286">
        <v>17.0</v>
      </c>
      <c r="AV101" s="286">
        <v>16.0</v>
      </c>
      <c r="AW101" s="286">
        <v>15.0</v>
      </c>
      <c r="AX101" s="286">
        <v>14.0</v>
      </c>
      <c r="AY101" s="243"/>
      <c r="AZ101" s="268"/>
      <c r="BA101" s="268"/>
      <c r="BB101" s="268"/>
      <c r="BC101" s="268"/>
      <c r="BD101" s="268"/>
      <c r="BE101" s="268"/>
      <c r="BF101" s="268"/>
      <c r="BG101" s="268"/>
      <c r="BH101" s="268"/>
      <c r="BI101" s="268"/>
      <c r="BJ101" s="268"/>
      <c r="BK101" s="268"/>
    </row>
    <row r="102" ht="18.75" customHeight="1">
      <c r="A102" s="245" t="s">
        <v>136</v>
      </c>
      <c r="B102" s="246">
        <f t="shared" ref="B102:AF102" si="99">if(ISBLANK(AG102)=true,"",if($M$1=10%,AG102*0.9,if($M$1=20%,AG102*0.8,IF($M$1=30%,AG102*0.7,IF($M$1=40%,AG102*0.6,AG102)))))</f>
        <v>66</v>
      </c>
      <c r="C102" s="246">
        <f t="shared" si="99"/>
        <v>54</v>
      </c>
      <c r="D102" s="246">
        <f t="shared" si="99"/>
        <v>42</v>
      </c>
      <c r="E102" s="247">
        <f t="shared" si="99"/>
        <v>3.6</v>
      </c>
      <c r="F102" s="247">
        <f t="shared" si="99"/>
        <v>3.3</v>
      </c>
      <c r="G102" s="247">
        <f t="shared" si="99"/>
        <v>3</v>
      </c>
      <c r="H102" s="247">
        <f t="shared" si="99"/>
        <v>2.7</v>
      </c>
      <c r="I102" s="247">
        <f t="shared" si="99"/>
        <v>2.4</v>
      </c>
      <c r="J102" s="248">
        <f t="shared" si="99"/>
        <v>9.6</v>
      </c>
      <c r="K102" s="248">
        <f t="shared" si="99"/>
        <v>8.7</v>
      </c>
      <c r="L102" s="248">
        <f t="shared" si="99"/>
        <v>7.8</v>
      </c>
      <c r="M102" s="248">
        <f t="shared" si="99"/>
        <v>6.9</v>
      </c>
      <c r="N102" s="248">
        <f t="shared" si="99"/>
        <v>6</v>
      </c>
      <c r="O102" s="249">
        <f t="shared" si="99"/>
        <v>6</v>
      </c>
      <c r="P102" s="249" t="str">
        <f t="shared" si="99"/>
        <v/>
      </c>
      <c r="Q102" s="249" t="str">
        <f t="shared" si="99"/>
        <v/>
      </c>
      <c r="R102" s="249" t="str">
        <f t="shared" si="99"/>
        <v/>
      </c>
      <c r="S102" s="249" t="str">
        <f t="shared" si="99"/>
        <v/>
      </c>
      <c r="T102" s="250" t="str">
        <f t="shared" si="99"/>
        <v/>
      </c>
      <c r="U102" s="250" t="str">
        <f t="shared" si="99"/>
        <v/>
      </c>
      <c r="V102" s="250" t="str">
        <f t="shared" si="99"/>
        <v/>
      </c>
      <c r="W102" s="250" t="str">
        <f t="shared" si="99"/>
        <v/>
      </c>
      <c r="X102" s="250" t="str">
        <f t="shared" si="99"/>
        <v/>
      </c>
      <c r="Y102" s="250" t="str">
        <f t="shared" si="99"/>
        <v/>
      </c>
      <c r="Z102" s="250" t="str">
        <f t="shared" si="99"/>
        <v/>
      </c>
      <c r="AA102" s="250" t="str">
        <f t="shared" si="99"/>
        <v/>
      </c>
      <c r="AB102" s="250" t="str">
        <f t="shared" si="99"/>
        <v/>
      </c>
      <c r="AC102" s="250" t="str">
        <f t="shared" si="99"/>
        <v/>
      </c>
      <c r="AD102" s="250" t="str">
        <f t="shared" si="99"/>
        <v/>
      </c>
      <c r="AE102" s="250" t="str">
        <f t="shared" si="99"/>
        <v/>
      </c>
      <c r="AF102" s="250" t="str">
        <f t="shared" si="99"/>
        <v/>
      </c>
      <c r="AG102" s="251">
        <v>110.0</v>
      </c>
      <c r="AH102" s="251">
        <v>90.0</v>
      </c>
      <c r="AI102" s="251">
        <v>70.0</v>
      </c>
      <c r="AJ102" s="252">
        <v>6.0</v>
      </c>
      <c r="AK102" s="252">
        <v>5.5</v>
      </c>
      <c r="AL102" s="252">
        <v>5.0</v>
      </c>
      <c r="AM102" s="252">
        <v>4.5</v>
      </c>
      <c r="AN102" s="252">
        <v>4.0</v>
      </c>
      <c r="AO102" s="253">
        <v>16.0</v>
      </c>
      <c r="AP102" s="253">
        <v>14.5</v>
      </c>
      <c r="AQ102" s="253">
        <v>13.0</v>
      </c>
      <c r="AR102" s="253">
        <v>11.5</v>
      </c>
      <c r="AS102" s="253">
        <v>10.0</v>
      </c>
      <c r="AT102" s="254">
        <v>10.0</v>
      </c>
      <c r="AU102" s="278"/>
      <c r="AV102" s="278"/>
      <c r="AW102" s="278"/>
      <c r="AX102" s="278"/>
      <c r="AY102" s="255"/>
      <c r="AZ102" s="256"/>
      <c r="BA102" s="256"/>
      <c r="BB102" s="256"/>
      <c r="BC102" s="256"/>
      <c r="BD102" s="256"/>
      <c r="BE102" s="256"/>
      <c r="BF102" s="256"/>
      <c r="BG102" s="256"/>
      <c r="BH102" s="256"/>
      <c r="BI102" s="256"/>
      <c r="BJ102" s="256"/>
      <c r="BK102" s="256"/>
    </row>
    <row r="103" ht="18.75" customHeight="1">
      <c r="A103" s="257" t="s">
        <v>137</v>
      </c>
      <c r="B103" s="258">
        <f t="shared" ref="B103:AF103" si="100">if(ISBLANK(AG103)=true,"",if($M$1=10%,AG103*0.9,if($M$1=20%,AG103*0.8,IF($M$1=30%,AG103*0.7,IF($M$1=40%,AG103*0.6,AG103)))))</f>
        <v>72</v>
      </c>
      <c r="C103" s="258">
        <f t="shared" si="100"/>
        <v>54</v>
      </c>
      <c r="D103" s="258">
        <f t="shared" si="100"/>
        <v>36</v>
      </c>
      <c r="E103" s="259">
        <f t="shared" si="100"/>
        <v>7.8</v>
      </c>
      <c r="F103" s="259" t="str">
        <f t="shared" si="100"/>
        <v/>
      </c>
      <c r="G103" s="259" t="str">
        <f t="shared" si="100"/>
        <v/>
      </c>
      <c r="H103" s="259" t="str">
        <f t="shared" si="100"/>
        <v/>
      </c>
      <c r="I103" s="259" t="str">
        <f t="shared" si="100"/>
        <v/>
      </c>
      <c r="J103" s="260">
        <f t="shared" si="100"/>
        <v>6.6</v>
      </c>
      <c r="K103" s="260">
        <f t="shared" si="100"/>
        <v>6</v>
      </c>
      <c r="L103" s="260">
        <f t="shared" si="100"/>
        <v>5.4</v>
      </c>
      <c r="M103" s="260">
        <f t="shared" si="100"/>
        <v>4.8</v>
      </c>
      <c r="N103" s="260">
        <f t="shared" si="100"/>
        <v>4.2</v>
      </c>
      <c r="O103" s="261">
        <f t="shared" si="100"/>
        <v>6</v>
      </c>
      <c r="P103" s="261">
        <f t="shared" si="100"/>
        <v>5.4</v>
      </c>
      <c r="Q103" s="261">
        <f t="shared" si="100"/>
        <v>4.8</v>
      </c>
      <c r="R103" s="261">
        <f t="shared" si="100"/>
        <v>4.2</v>
      </c>
      <c r="S103" s="261">
        <f t="shared" si="100"/>
        <v>3.6</v>
      </c>
      <c r="T103" s="237" t="str">
        <f t="shared" si="100"/>
        <v/>
      </c>
      <c r="U103" s="237" t="str">
        <f t="shared" si="100"/>
        <v/>
      </c>
      <c r="V103" s="237" t="str">
        <f t="shared" si="100"/>
        <v/>
      </c>
      <c r="W103" s="237" t="str">
        <f t="shared" si="100"/>
        <v/>
      </c>
      <c r="X103" s="237" t="str">
        <f t="shared" si="100"/>
        <v/>
      </c>
      <c r="Y103" s="237" t="str">
        <f t="shared" si="100"/>
        <v/>
      </c>
      <c r="Z103" s="237" t="str">
        <f t="shared" si="100"/>
        <v/>
      </c>
      <c r="AA103" s="237" t="str">
        <f t="shared" si="100"/>
        <v/>
      </c>
      <c r="AB103" s="237" t="str">
        <f t="shared" si="100"/>
        <v/>
      </c>
      <c r="AC103" s="237" t="str">
        <f t="shared" si="100"/>
        <v/>
      </c>
      <c r="AD103" s="237" t="str">
        <f t="shared" si="100"/>
        <v/>
      </c>
      <c r="AE103" s="237" t="str">
        <f t="shared" si="100"/>
        <v/>
      </c>
      <c r="AF103" s="237" t="str">
        <f t="shared" si="100"/>
        <v/>
      </c>
      <c r="AG103" s="283">
        <v>120.0</v>
      </c>
      <c r="AH103" s="283">
        <v>90.0</v>
      </c>
      <c r="AI103" s="283">
        <v>60.0</v>
      </c>
      <c r="AJ103" s="284">
        <v>13.0</v>
      </c>
      <c r="AK103" s="264"/>
      <c r="AL103" s="264"/>
      <c r="AM103" s="264"/>
      <c r="AN103" s="264"/>
      <c r="AO103" s="285">
        <v>11.0</v>
      </c>
      <c r="AP103" s="285">
        <v>10.0</v>
      </c>
      <c r="AQ103" s="285">
        <v>9.0</v>
      </c>
      <c r="AR103" s="285">
        <v>8.0</v>
      </c>
      <c r="AS103" s="285">
        <v>7.0</v>
      </c>
      <c r="AT103" s="286">
        <v>10.0</v>
      </c>
      <c r="AU103" s="286">
        <v>9.0</v>
      </c>
      <c r="AV103" s="286">
        <v>8.0</v>
      </c>
      <c r="AW103" s="286">
        <v>7.0</v>
      </c>
      <c r="AX103" s="286">
        <v>6.0</v>
      </c>
      <c r="AY103" s="243"/>
      <c r="AZ103" s="268"/>
      <c r="BA103" s="268"/>
      <c r="BB103" s="268"/>
      <c r="BC103" s="268"/>
      <c r="BD103" s="268"/>
      <c r="BE103" s="268"/>
      <c r="BF103" s="268"/>
      <c r="BG103" s="268"/>
      <c r="BH103" s="268"/>
      <c r="BI103" s="268"/>
      <c r="BJ103" s="268"/>
      <c r="BK103" s="268"/>
    </row>
    <row r="104" ht="18.75" customHeight="1">
      <c r="A104" s="245" t="s">
        <v>138</v>
      </c>
      <c r="B104" s="246">
        <f t="shared" ref="B104:AF104" si="101">if(ISBLANK(AG104)=true,"",if($M$1=10%,AG104*0.9,if($M$1=20%,AG104*0.8,IF($M$1=30%,AG104*0.7,IF($M$1=40%,AG104*0.6,AG104)))))</f>
        <v>60</v>
      </c>
      <c r="C104" s="246">
        <f t="shared" si="101"/>
        <v>51</v>
      </c>
      <c r="D104" s="246">
        <f t="shared" si="101"/>
        <v>42</v>
      </c>
      <c r="E104" s="247">
        <f t="shared" si="101"/>
        <v>6</v>
      </c>
      <c r="F104" s="247">
        <f t="shared" si="101"/>
        <v>5.4</v>
      </c>
      <c r="G104" s="247">
        <f t="shared" si="101"/>
        <v>4.8</v>
      </c>
      <c r="H104" s="247">
        <f t="shared" si="101"/>
        <v>4.2</v>
      </c>
      <c r="I104" s="247">
        <f t="shared" si="101"/>
        <v>3.6</v>
      </c>
      <c r="J104" s="248">
        <f t="shared" si="101"/>
        <v>3.6</v>
      </c>
      <c r="K104" s="248" t="str">
        <f t="shared" si="101"/>
        <v/>
      </c>
      <c r="L104" s="248" t="str">
        <f t="shared" si="101"/>
        <v/>
      </c>
      <c r="M104" s="248" t="str">
        <f t="shared" si="101"/>
        <v/>
      </c>
      <c r="N104" s="248" t="str">
        <f t="shared" si="101"/>
        <v/>
      </c>
      <c r="O104" s="249">
        <f t="shared" si="101"/>
        <v>3.6</v>
      </c>
      <c r="P104" s="249" t="str">
        <f t="shared" si="101"/>
        <v/>
      </c>
      <c r="Q104" s="249" t="str">
        <f t="shared" si="101"/>
        <v/>
      </c>
      <c r="R104" s="249" t="str">
        <f t="shared" si="101"/>
        <v/>
      </c>
      <c r="S104" s="249" t="str">
        <f t="shared" si="101"/>
        <v/>
      </c>
      <c r="T104" s="250" t="str">
        <f t="shared" si="101"/>
        <v/>
      </c>
      <c r="U104" s="250" t="str">
        <f t="shared" si="101"/>
        <v/>
      </c>
      <c r="V104" s="250" t="str">
        <f t="shared" si="101"/>
        <v/>
      </c>
      <c r="W104" s="250" t="str">
        <f t="shared" si="101"/>
        <v/>
      </c>
      <c r="X104" s="250" t="str">
        <f t="shared" si="101"/>
        <v/>
      </c>
      <c r="Y104" s="250" t="str">
        <f t="shared" si="101"/>
        <v/>
      </c>
      <c r="Z104" s="250" t="str">
        <f t="shared" si="101"/>
        <v/>
      </c>
      <c r="AA104" s="250" t="str">
        <f t="shared" si="101"/>
        <v/>
      </c>
      <c r="AB104" s="250" t="str">
        <f t="shared" si="101"/>
        <v/>
      </c>
      <c r="AC104" s="250" t="str">
        <f t="shared" si="101"/>
        <v/>
      </c>
      <c r="AD104" s="250" t="str">
        <f t="shared" si="101"/>
        <v/>
      </c>
      <c r="AE104" s="250" t="str">
        <f t="shared" si="101"/>
        <v/>
      </c>
      <c r="AF104" s="250" t="str">
        <f t="shared" si="101"/>
        <v/>
      </c>
      <c r="AG104" s="251">
        <v>100.0</v>
      </c>
      <c r="AH104" s="251">
        <v>85.0</v>
      </c>
      <c r="AI104" s="251">
        <v>70.0</v>
      </c>
      <c r="AJ104" s="252">
        <v>10.0</v>
      </c>
      <c r="AK104" s="252">
        <v>9.0</v>
      </c>
      <c r="AL104" s="252">
        <v>8.0</v>
      </c>
      <c r="AM104" s="252">
        <v>7.0</v>
      </c>
      <c r="AN104" s="252">
        <v>6.0</v>
      </c>
      <c r="AO104" s="253">
        <v>6.0</v>
      </c>
      <c r="AP104" s="275"/>
      <c r="AQ104" s="275"/>
      <c r="AR104" s="275"/>
      <c r="AS104" s="275"/>
      <c r="AT104" s="254">
        <v>6.0</v>
      </c>
      <c r="AU104" s="278"/>
      <c r="AV104" s="278"/>
      <c r="AW104" s="278"/>
      <c r="AX104" s="278"/>
      <c r="AY104" s="255"/>
      <c r="AZ104" s="256"/>
      <c r="BA104" s="256"/>
      <c r="BB104" s="256"/>
      <c r="BC104" s="256"/>
      <c r="BD104" s="256"/>
      <c r="BE104" s="256"/>
      <c r="BF104" s="256"/>
      <c r="BG104" s="256"/>
      <c r="BH104" s="256"/>
      <c r="BI104" s="256"/>
      <c r="BJ104" s="256"/>
      <c r="BK104" s="256"/>
    </row>
    <row r="105" ht="18.75" customHeight="1">
      <c r="A105" s="257" t="s">
        <v>139</v>
      </c>
      <c r="B105" s="258">
        <f t="shared" ref="B105:AF105" si="102">if(ISBLANK(AG105)=true,"",if($M$1=10%,AG105*0.9,if($M$1=20%,AG105*0.8,IF($M$1=30%,AG105*0.7,IF($M$1=40%,AG105*0.6,AG105)))))</f>
        <v>108</v>
      </c>
      <c r="C105" s="258" t="str">
        <f t="shared" si="102"/>
        <v/>
      </c>
      <c r="D105" s="258" t="str">
        <f t="shared" si="102"/>
        <v/>
      </c>
      <c r="E105" s="259">
        <f t="shared" si="102"/>
        <v>3.6</v>
      </c>
      <c r="F105" s="259" t="str">
        <f t="shared" si="102"/>
        <v/>
      </c>
      <c r="G105" s="259" t="str">
        <f t="shared" si="102"/>
        <v/>
      </c>
      <c r="H105" s="259" t="str">
        <f t="shared" si="102"/>
        <v/>
      </c>
      <c r="I105" s="259" t="str">
        <f t="shared" si="102"/>
        <v/>
      </c>
      <c r="J105" s="260">
        <f t="shared" si="102"/>
        <v>7.8</v>
      </c>
      <c r="K105" s="260">
        <f t="shared" si="102"/>
        <v>7.2</v>
      </c>
      <c r="L105" s="260">
        <f t="shared" si="102"/>
        <v>6.6</v>
      </c>
      <c r="M105" s="260">
        <f t="shared" si="102"/>
        <v>6</v>
      </c>
      <c r="N105" s="260">
        <f t="shared" si="102"/>
        <v>5.4</v>
      </c>
      <c r="O105" s="261">
        <f t="shared" si="102"/>
        <v>1.95</v>
      </c>
      <c r="P105" s="261">
        <f t="shared" si="102"/>
        <v>1.8</v>
      </c>
      <c r="Q105" s="261">
        <f t="shared" si="102"/>
        <v>1.65</v>
      </c>
      <c r="R105" s="261">
        <f t="shared" si="102"/>
        <v>1.5</v>
      </c>
      <c r="S105" s="261">
        <f t="shared" si="102"/>
        <v>1.35</v>
      </c>
      <c r="T105" s="237" t="str">
        <f t="shared" si="102"/>
        <v/>
      </c>
      <c r="U105" s="237" t="str">
        <f t="shared" si="102"/>
        <v/>
      </c>
      <c r="V105" s="237" t="str">
        <f t="shared" si="102"/>
        <v/>
      </c>
      <c r="W105" s="237" t="str">
        <f t="shared" si="102"/>
        <v/>
      </c>
      <c r="X105" s="237" t="str">
        <f t="shared" si="102"/>
        <v/>
      </c>
      <c r="Y105" s="237" t="str">
        <f t="shared" si="102"/>
        <v/>
      </c>
      <c r="Z105" s="237" t="str">
        <f t="shared" si="102"/>
        <v/>
      </c>
      <c r="AA105" s="237" t="str">
        <f t="shared" si="102"/>
        <v/>
      </c>
      <c r="AB105" s="237" t="str">
        <f t="shared" si="102"/>
        <v/>
      </c>
      <c r="AC105" s="237" t="str">
        <f t="shared" si="102"/>
        <v/>
      </c>
      <c r="AD105" s="237" t="str">
        <f t="shared" si="102"/>
        <v/>
      </c>
      <c r="AE105" s="237" t="str">
        <f t="shared" si="102"/>
        <v/>
      </c>
      <c r="AF105" s="237" t="str">
        <f t="shared" si="102"/>
        <v/>
      </c>
      <c r="AG105" s="283">
        <v>180.0</v>
      </c>
      <c r="AH105" s="276"/>
      <c r="AI105" s="276"/>
      <c r="AJ105" s="284">
        <v>6.0</v>
      </c>
      <c r="AK105" s="284"/>
      <c r="AL105" s="284"/>
      <c r="AM105" s="284"/>
      <c r="AN105" s="284"/>
      <c r="AO105" s="285">
        <v>13.0</v>
      </c>
      <c r="AP105" s="285">
        <v>12.0</v>
      </c>
      <c r="AQ105" s="285">
        <v>11.0</v>
      </c>
      <c r="AR105" s="285">
        <v>10.0</v>
      </c>
      <c r="AS105" s="285">
        <v>9.0</v>
      </c>
      <c r="AT105" s="286">
        <v>3.25</v>
      </c>
      <c r="AU105" s="286">
        <v>3.0</v>
      </c>
      <c r="AV105" s="286">
        <v>2.75</v>
      </c>
      <c r="AW105" s="286">
        <v>2.5</v>
      </c>
      <c r="AX105" s="286">
        <v>2.25</v>
      </c>
      <c r="AY105" s="243"/>
      <c r="AZ105" s="268"/>
      <c r="BA105" s="268"/>
      <c r="BB105" s="268"/>
      <c r="BC105" s="268"/>
      <c r="BD105" s="268"/>
      <c r="BE105" s="268"/>
      <c r="BF105" s="268"/>
      <c r="BG105" s="268"/>
      <c r="BH105" s="268"/>
      <c r="BI105" s="268"/>
      <c r="BJ105" s="268"/>
      <c r="BK105" s="268"/>
    </row>
    <row r="106" ht="18.75" customHeight="1">
      <c r="A106" s="245" t="s">
        <v>140</v>
      </c>
      <c r="B106" s="246">
        <f t="shared" ref="B106:AF106" si="103">if(ISBLANK(AG106)=true,"",if($M$1=10%,AG106*0.9,if($M$1=20%,AG106*0.8,IF($M$1=30%,AG106*0.7,IF($M$1=40%,AG106*0.6,AG106)))))</f>
        <v>72</v>
      </c>
      <c r="C106" s="246">
        <f t="shared" si="103"/>
        <v>60</v>
      </c>
      <c r="D106" s="246">
        <f t="shared" si="103"/>
        <v>48</v>
      </c>
      <c r="E106" s="247">
        <f t="shared" si="103"/>
        <v>10.2</v>
      </c>
      <c r="F106" s="247">
        <f t="shared" si="103"/>
        <v>9.3</v>
      </c>
      <c r="G106" s="247">
        <f t="shared" si="103"/>
        <v>8.4</v>
      </c>
      <c r="H106" s="247">
        <f t="shared" si="103"/>
        <v>7.5</v>
      </c>
      <c r="I106" s="247">
        <f t="shared" si="103"/>
        <v>6.6</v>
      </c>
      <c r="J106" s="248">
        <f t="shared" si="103"/>
        <v>5.4</v>
      </c>
      <c r="K106" s="248">
        <f t="shared" si="103"/>
        <v>4.8</v>
      </c>
      <c r="L106" s="248">
        <f t="shared" si="103"/>
        <v>4.2</v>
      </c>
      <c r="M106" s="248">
        <f t="shared" si="103"/>
        <v>3.6</v>
      </c>
      <c r="N106" s="248">
        <f t="shared" si="103"/>
        <v>3</v>
      </c>
      <c r="O106" s="249">
        <f t="shared" si="103"/>
        <v>0.9</v>
      </c>
      <c r="P106" s="249" t="str">
        <f t="shared" si="103"/>
        <v/>
      </c>
      <c r="Q106" s="249" t="str">
        <f t="shared" si="103"/>
        <v/>
      </c>
      <c r="R106" s="249" t="str">
        <f t="shared" si="103"/>
        <v/>
      </c>
      <c r="S106" s="249" t="str">
        <f t="shared" si="103"/>
        <v/>
      </c>
      <c r="T106" s="250">
        <f t="shared" si="103"/>
        <v>7.2</v>
      </c>
      <c r="U106" s="250" t="str">
        <f t="shared" si="103"/>
        <v/>
      </c>
      <c r="V106" s="250" t="str">
        <f t="shared" si="103"/>
        <v/>
      </c>
      <c r="W106" s="250" t="str">
        <f t="shared" si="103"/>
        <v/>
      </c>
      <c r="X106" s="250" t="str">
        <f t="shared" si="103"/>
        <v/>
      </c>
      <c r="Y106" s="250" t="str">
        <f t="shared" si="103"/>
        <v/>
      </c>
      <c r="Z106" s="250" t="str">
        <f t="shared" si="103"/>
        <v/>
      </c>
      <c r="AA106" s="250" t="str">
        <f t="shared" si="103"/>
        <v/>
      </c>
      <c r="AB106" s="250" t="str">
        <f t="shared" si="103"/>
        <v/>
      </c>
      <c r="AC106" s="250" t="str">
        <f t="shared" si="103"/>
        <v/>
      </c>
      <c r="AD106" s="250" t="str">
        <f t="shared" si="103"/>
        <v/>
      </c>
      <c r="AE106" s="250" t="str">
        <f t="shared" si="103"/>
        <v/>
      </c>
      <c r="AF106" s="250" t="str">
        <f t="shared" si="103"/>
        <v/>
      </c>
      <c r="AG106" s="251">
        <v>120.0</v>
      </c>
      <c r="AH106" s="251">
        <v>100.0</v>
      </c>
      <c r="AI106" s="251">
        <v>80.0</v>
      </c>
      <c r="AJ106" s="252">
        <v>17.0</v>
      </c>
      <c r="AK106" s="252">
        <v>15.5</v>
      </c>
      <c r="AL106" s="252">
        <v>14.0</v>
      </c>
      <c r="AM106" s="252">
        <v>12.5</v>
      </c>
      <c r="AN106" s="252">
        <v>11.0</v>
      </c>
      <c r="AO106" s="253">
        <v>9.0</v>
      </c>
      <c r="AP106" s="253">
        <v>8.0</v>
      </c>
      <c r="AQ106" s="253">
        <v>7.0</v>
      </c>
      <c r="AR106" s="253">
        <v>6.0</v>
      </c>
      <c r="AS106" s="253">
        <v>5.0</v>
      </c>
      <c r="AT106" s="254">
        <v>1.5</v>
      </c>
      <c r="AU106" s="278"/>
      <c r="AV106" s="278"/>
      <c r="AW106" s="278"/>
      <c r="AX106" s="278"/>
      <c r="AY106" s="255">
        <v>12.0</v>
      </c>
      <c r="AZ106" s="256"/>
      <c r="BA106" s="256"/>
      <c r="BB106" s="256"/>
      <c r="BC106" s="256"/>
      <c r="BD106" s="256"/>
      <c r="BE106" s="256"/>
      <c r="BF106" s="256"/>
      <c r="BG106" s="256"/>
      <c r="BH106" s="256"/>
      <c r="BI106" s="256"/>
      <c r="BJ106" s="256"/>
      <c r="BK106" s="256"/>
    </row>
    <row r="107" ht="18.75" customHeight="1">
      <c r="A107" s="257" t="s">
        <v>141</v>
      </c>
      <c r="B107" s="258">
        <f t="shared" ref="B107:AF107" si="104">if(ISBLANK(AG107)=true,"",if($M$1=10%,AG107*0.9,if($M$1=20%,AG107*0.8,IF($M$1=30%,AG107*0.7,IF($M$1=40%,AG107*0.6,AG107)))))</f>
        <v>60</v>
      </c>
      <c r="C107" s="258">
        <f t="shared" si="104"/>
        <v>54</v>
      </c>
      <c r="D107" s="258">
        <f t="shared" si="104"/>
        <v>48</v>
      </c>
      <c r="E107" s="259">
        <f t="shared" si="104"/>
        <v>9.6</v>
      </c>
      <c r="F107" s="259">
        <f t="shared" si="104"/>
        <v>9.3</v>
      </c>
      <c r="G107" s="259">
        <f t="shared" si="104"/>
        <v>9</v>
      </c>
      <c r="H107" s="259">
        <f t="shared" si="104"/>
        <v>8.7</v>
      </c>
      <c r="I107" s="259">
        <f t="shared" si="104"/>
        <v>8.4</v>
      </c>
      <c r="J107" s="260">
        <f t="shared" si="104"/>
        <v>9.6</v>
      </c>
      <c r="K107" s="260" t="str">
        <f t="shared" si="104"/>
        <v/>
      </c>
      <c r="L107" s="260" t="str">
        <f t="shared" si="104"/>
        <v/>
      </c>
      <c r="M107" s="260" t="str">
        <f t="shared" si="104"/>
        <v/>
      </c>
      <c r="N107" s="260" t="str">
        <f t="shared" si="104"/>
        <v/>
      </c>
      <c r="O107" s="261">
        <f t="shared" si="104"/>
        <v>4.8</v>
      </c>
      <c r="P107" s="261" t="str">
        <f t="shared" si="104"/>
        <v/>
      </c>
      <c r="Q107" s="261" t="str">
        <f t="shared" si="104"/>
        <v/>
      </c>
      <c r="R107" s="261" t="str">
        <f t="shared" si="104"/>
        <v/>
      </c>
      <c r="S107" s="261" t="str">
        <f t="shared" si="104"/>
        <v/>
      </c>
      <c r="T107" s="237">
        <f t="shared" si="104"/>
        <v>1.8</v>
      </c>
      <c r="U107" s="237" t="str">
        <f t="shared" si="104"/>
        <v/>
      </c>
      <c r="V107" s="237" t="str">
        <f t="shared" si="104"/>
        <v/>
      </c>
      <c r="W107" s="237" t="str">
        <f t="shared" si="104"/>
        <v/>
      </c>
      <c r="X107" s="237" t="str">
        <f t="shared" si="104"/>
        <v/>
      </c>
      <c r="Y107" s="237" t="str">
        <f t="shared" si="104"/>
        <v/>
      </c>
      <c r="Z107" s="237" t="str">
        <f t="shared" si="104"/>
        <v/>
      </c>
      <c r="AA107" s="237" t="str">
        <f t="shared" si="104"/>
        <v/>
      </c>
      <c r="AB107" s="237" t="str">
        <f t="shared" si="104"/>
        <v/>
      </c>
      <c r="AC107" s="237" t="str">
        <f t="shared" si="104"/>
        <v/>
      </c>
      <c r="AD107" s="237" t="str">
        <f t="shared" si="104"/>
        <v/>
      </c>
      <c r="AE107" s="237" t="str">
        <f t="shared" si="104"/>
        <v/>
      </c>
      <c r="AF107" s="237" t="str">
        <f t="shared" si="104"/>
        <v/>
      </c>
      <c r="AG107" s="283">
        <v>100.0</v>
      </c>
      <c r="AH107" s="283">
        <v>90.0</v>
      </c>
      <c r="AI107" s="283">
        <v>80.0</v>
      </c>
      <c r="AJ107" s="284">
        <v>16.0</v>
      </c>
      <c r="AK107" s="284">
        <v>15.5</v>
      </c>
      <c r="AL107" s="284">
        <v>15.0</v>
      </c>
      <c r="AM107" s="284">
        <v>14.5</v>
      </c>
      <c r="AN107" s="284">
        <v>14.0</v>
      </c>
      <c r="AO107" s="285">
        <v>16.0</v>
      </c>
      <c r="AP107" s="277"/>
      <c r="AQ107" s="277"/>
      <c r="AR107" s="277"/>
      <c r="AS107" s="277"/>
      <c r="AT107" s="286">
        <v>8.0</v>
      </c>
      <c r="AU107" s="267"/>
      <c r="AV107" s="267"/>
      <c r="AW107" s="267"/>
      <c r="AX107" s="267"/>
      <c r="AY107" s="243">
        <v>3.0</v>
      </c>
      <c r="AZ107" s="268"/>
      <c r="BA107" s="268"/>
      <c r="BB107" s="268"/>
      <c r="BC107" s="268"/>
      <c r="BD107" s="268"/>
      <c r="BE107" s="268"/>
      <c r="BF107" s="268"/>
      <c r="BG107" s="268"/>
      <c r="BH107" s="268"/>
      <c r="BI107" s="268"/>
      <c r="BJ107" s="268"/>
      <c r="BK107" s="268"/>
    </row>
    <row r="108" ht="18.75" customHeight="1">
      <c r="A108" s="245" t="s">
        <v>142</v>
      </c>
      <c r="B108" s="246">
        <f t="shared" ref="B108:AF108" si="105">if(ISBLANK(AG108)=true,"",if($M$1=10%,AG108*0.9,if($M$1=20%,AG108*0.8,IF($M$1=30%,AG108*0.7,IF($M$1=40%,AG108*0.6,AG108)))))</f>
        <v>120</v>
      </c>
      <c r="C108" s="246">
        <f t="shared" si="105"/>
        <v>108</v>
      </c>
      <c r="D108" s="246">
        <f t="shared" si="105"/>
        <v>96</v>
      </c>
      <c r="E108" s="247">
        <f t="shared" si="105"/>
        <v>4.8</v>
      </c>
      <c r="F108" s="247">
        <f t="shared" si="105"/>
        <v>4.35</v>
      </c>
      <c r="G108" s="247">
        <f t="shared" si="105"/>
        <v>3.9</v>
      </c>
      <c r="H108" s="247">
        <f t="shared" si="105"/>
        <v>3.45</v>
      </c>
      <c r="I108" s="247">
        <f t="shared" si="105"/>
        <v>3</v>
      </c>
      <c r="J108" s="248">
        <f t="shared" si="105"/>
        <v>10.8</v>
      </c>
      <c r="K108" s="248">
        <f t="shared" si="105"/>
        <v>9.9</v>
      </c>
      <c r="L108" s="248">
        <f t="shared" si="105"/>
        <v>9</v>
      </c>
      <c r="M108" s="248">
        <f t="shared" si="105"/>
        <v>8.1</v>
      </c>
      <c r="N108" s="248">
        <f t="shared" si="105"/>
        <v>7.2</v>
      </c>
      <c r="O108" s="249">
        <f t="shared" si="105"/>
        <v>10.8</v>
      </c>
      <c r="P108" s="249">
        <f t="shared" si="105"/>
        <v>9.6</v>
      </c>
      <c r="Q108" s="249">
        <f t="shared" si="105"/>
        <v>8.4</v>
      </c>
      <c r="R108" s="249">
        <f t="shared" si="105"/>
        <v>7.2</v>
      </c>
      <c r="S108" s="249">
        <f t="shared" si="105"/>
        <v>6</v>
      </c>
      <c r="T108" s="250">
        <f t="shared" si="105"/>
        <v>6</v>
      </c>
      <c r="U108" s="250" t="str">
        <f t="shared" si="105"/>
        <v/>
      </c>
      <c r="V108" s="250" t="str">
        <f t="shared" si="105"/>
        <v/>
      </c>
      <c r="W108" s="250" t="str">
        <f t="shared" si="105"/>
        <v/>
      </c>
      <c r="X108" s="250" t="str">
        <f t="shared" si="105"/>
        <v/>
      </c>
      <c r="Y108" s="250" t="str">
        <f t="shared" si="105"/>
        <v/>
      </c>
      <c r="Z108" s="250" t="str">
        <f t="shared" si="105"/>
        <v/>
      </c>
      <c r="AA108" s="250" t="str">
        <f t="shared" si="105"/>
        <v/>
      </c>
      <c r="AB108" s="250" t="str">
        <f t="shared" si="105"/>
        <v/>
      </c>
      <c r="AC108" s="250" t="str">
        <f t="shared" si="105"/>
        <v/>
      </c>
      <c r="AD108" s="250" t="str">
        <f t="shared" si="105"/>
        <v/>
      </c>
      <c r="AE108" s="250" t="str">
        <f t="shared" si="105"/>
        <v/>
      </c>
      <c r="AF108" s="250" t="str">
        <f t="shared" si="105"/>
        <v/>
      </c>
      <c r="AG108" s="251">
        <v>200.0</v>
      </c>
      <c r="AH108" s="251">
        <v>180.0</v>
      </c>
      <c r="AI108" s="251">
        <v>160.0</v>
      </c>
      <c r="AJ108" s="252">
        <v>8.0</v>
      </c>
      <c r="AK108" s="252">
        <v>7.25</v>
      </c>
      <c r="AL108" s="252">
        <v>6.5</v>
      </c>
      <c r="AM108" s="252">
        <v>5.75</v>
      </c>
      <c r="AN108" s="252">
        <v>5.0</v>
      </c>
      <c r="AO108" s="253">
        <v>18.0</v>
      </c>
      <c r="AP108" s="253">
        <v>16.5</v>
      </c>
      <c r="AQ108" s="253">
        <v>15.0</v>
      </c>
      <c r="AR108" s="253">
        <v>13.5</v>
      </c>
      <c r="AS108" s="253">
        <v>12.0</v>
      </c>
      <c r="AT108" s="254">
        <v>18.0</v>
      </c>
      <c r="AU108" s="254">
        <v>16.0</v>
      </c>
      <c r="AV108" s="254">
        <v>14.0</v>
      </c>
      <c r="AW108" s="254">
        <v>12.0</v>
      </c>
      <c r="AX108" s="254">
        <v>10.0</v>
      </c>
      <c r="AY108" s="255">
        <v>10.0</v>
      </c>
      <c r="AZ108" s="256"/>
      <c r="BA108" s="256"/>
      <c r="BB108" s="256"/>
      <c r="BC108" s="256"/>
      <c r="BD108" s="256"/>
      <c r="BE108" s="256"/>
      <c r="BF108" s="256"/>
      <c r="BG108" s="256"/>
      <c r="BH108" s="256"/>
      <c r="BI108" s="256"/>
      <c r="BJ108" s="256"/>
      <c r="BK108" s="256"/>
    </row>
    <row r="109" ht="18.75" customHeight="1">
      <c r="A109" s="257" t="s">
        <v>143</v>
      </c>
      <c r="B109" s="258" t="str">
        <f t="shared" ref="B109:AF109" si="106">if(ISBLANK(AG109)=true,"",if($M$1=10%,AG109*0.9,if($M$1=20%,AG109*0.8,IF($M$1=30%,AG109*0.7,IF($M$1=40%,AG109*0.6,AG109)))))</f>
        <v/>
      </c>
      <c r="C109" s="258" t="str">
        <f t="shared" si="106"/>
        <v/>
      </c>
      <c r="D109" s="258" t="str">
        <f t="shared" si="106"/>
        <v/>
      </c>
      <c r="E109" s="259">
        <f t="shared" si="106"/>
        <v>5.4</v>
      </c>
      <c r="F109" s="259">
        <f t="shared" si="106"/>
        <v>4.8</v>
      </c>
      <c r="G109" s="259">
        <f t="shared" si="106"/>
        <v>4.2</v>
      </c>
      <c r="H109" s="259">
        <f t="shared" si="106"/>
        <v>3.6</v>
      </c>
      <c r="I109" s="259">
        <f t="shared" si="106"/>
        <v>3</v>
      </c>
      <c r="J109" s="260">
        <f t="shared" si="106"/>
        <v>7.2</v>
      </c>
      <c r="K109" s="260" t="str">
        <f t="shared" si="106"/>
        <v/>
      </c>
      <c r="L109" s="260" t="str">
        <f t="shared" si="106"/>
        <v/>
      </c>
      <c r="M109" s="260" t="str">
        <f t="shared" si="106"/>
        <v/>
      </c>
      <c r="N109" s="260" t="str">
        <f t="shared" si="106"/>
        <v/>
      </c>
      <c r="O109" s="261">
        <f t="shared" si="106"/>
        <v>7.2</v>
      </c>
      <c r="P109" s="261">
        <f t="shared" si="106"/>
        <v>6.6</v>
      </c>
      <c r="Q109" s="261">
        <f t="shared" si="106"/>
        <v>6</v>
      </c>
      <c r="R109" s="261">
        <f t="shared" si="106"/>
        <v>5.4</v>
      </c>
      <c r="S109" s="261">
        <f t="shared" si="106"/>
        <v>4.8</v>
      </c>
      <c r="T109" s="237" t="str">
        <f t="shared" si="106"/>
        <v/>
      </c>
      <c r="U109" s="237" t="str">
        <f t="shared" si="106"/>
        <v/>
      </c>
      <c r="V109" s="237" t="str">
        <f t="shared" si="106"/>
        <v/>
      </c>
      <c r="W109" s="237" t="str">
        <f t="shared" si="106"/>
        <v/>
      </c>
      <c r="X109" s="237" t="str">
        <f t="shared" si="106"/>
        <v/>
      </c>
      <c r="Y109" s="237" t="str">
        <f t="shared" si="106"/>
        <v/>
      </c>
      <c r="Z109" s="237" t="str">
        <f t="shared" si="106"/>
        <v/>
      </c>
      <c r="AA109" s="237" t="str">
        <f t="shared" si="106"/>
        <v/>
      </c>
      <c r="AB109" s="237" t="str">
        <f t="shared" si="106"/>
        <v/>
      </c>
      <c r="AC109" s="237" t="str">
        <f t="shared" si="106"/>
        <v/>
      </c>
      <c r="AD109" s="237" t="str">
        <f t="shared" si="106"/>
        <v/>
      </c>
      <c r="AE109" s="237" t="str">
        <f t="shared" si="106"/>
        <v/>
      </c>
      <c r="AF109" s="237" t="str">
        <f t="shared" si="106"/>
        <v/>
      </c>
      <c r="AG109" s="276"/>
      <c r="AH109" s="276"/>
      <c r="AI109" s="276"/>
      <c r="AJ109" s="284">
        <v>9.0</v>
      </c>
      <c r="AK109" s="284">
        <v>8.0</v>
      </c>
      <c r="AL109" s="284">
        <v>7.0</v>
      </c>
      <c r="AM109" s="284">
        <v>6.0</v>
      </c>
      <c r="AN109" s="284">
        <v>5.0</v>
      </c>
      <c r="AO109" s="285">
        <v>12.0</v>
      </c>
      <c r="AP109" s="277"/>
      <c r="AQ109" s="277"/>
      <c r="AR109" s="277"/>
      <c r="AS109" s="277"/>
      <c r="AT109" s="286">
        <v>12.0</v>
      </c>
      <c r="AU109" s="286">
        <v>11.0</v>
      </c>
      <c r="AV109" s="286">
        <v>10.0</v>
      </c>
      <c r="AW109" s="286">
        <v>9.0</v>
      </c>
      <c r="AX109" s="286">
        <v>8.0</v>
      </c>
      <c r="AY109" s="243"/>
      <c r="AZ109" s="268"/>
      <c r="BA109" s="268"/>
      <c r="BB109" s="268"/>
      <c r="BC109" s="268"/>
      <c r="BD109" s="268"/>
      <c r="BE109" s="268"/>
      <c r="BF109" s="268"/>
      <c r="BG109" s="268"/>
      <c r="BH109" s="268"/>
      <c r="BI109" s="268"/>
      <c r="BJ109" s="268"/>
      <c r="BK109" s="268"/>
    </row>
    <row r="110" ht="18.75" customHeight="1">
      <c r="A110" s="245" t="s">
        <v>144</v>
      </c>
      <c r="B110" s="246">
        <f t="shared" ref="B110:AF110" si="107">if(ISBLANK(AG110)=true,"",if($M$1=10%,AG110*0.9,if($M$1=20%,AG110*0.8,IF($M$1=30%,AG110*0.7,IF($M$1=40%,AG110*0.6,AG110)))))</f>
        <v>72</v>
      </c>
      <c r="C110" s="246">
        <f t="shared" si="107"/>
        <v>66</v>
      </c>
      <c r="D110" s="246">
        <f t="shared" si="107"/>
        <v>60</v>
      </c>
      <c r="E110" s="247">
        <f t="shared" si="107"/>
        <v>0.6</v>
      </c>
      <c r="F110" s="247" t="str">
        <f t="shared" si="107"/>
        <v/>
      </c>
      <c r="G110" s="247" t="str">
        <f t="shared" si="107"/>
        <v/>
      </c>
      <c r="H110" s="247" t="str">
        <f t="shared" si="107"/>
        <v/>
      </c>
      <c r="I110" s="247" t="str">
        <f t="shared" si="107"/>
        <v/>
      </c>
      <c r="J110" s="248">
        <f t="shared" si="107"/>
        <v>10.2</v>
      </c>
      <c r="K110" s="248">
        <f t="shared" si="107"/>
        <v>9.6</v>
      </c>
      <c r="L110" s="248">
        <f t="shared" si="107"/>
        <v>9</v>
      </c>
      <c r="M110" s="248">
        <f t="shared" si="107"/>
        <v>8.4</v>
      </c>
      <c r="N110" s="248">
        <f t="shared" si="107"/>
        <v>7.8</v>
      </c>
      <c r="O110" s="249">
        <f t="shared" si="107"/>
        <v>6</v>
      </c>
      <c r="P110" s="249" t="str">
        <f t="shared" si="107"/>
        <v/>
      </c>
      <c r="Q110" s="249" t="str">
        <f t="shared" si="107"/>
        <v/>
      </c>
      <c r="R110" s="249" t="str">
        <f t="shared" si="107"/>
        <v/>
      </c>
      <c r="S110" s="249" t="str">
        <f t="shared" si="107"/>
        <v/>
      </c>
      <c r="T110" s="250">
        <f t="shared" si="107"/>
        <v>6</v>
      </c>
      <c r="U110" s="250" t="str">
        <f t="shared" si="107"/>
        <v/>
      </c>
      <c r="V110" s="250" t="str">
        <f t="shared" si="107"/>
        <v/>
      </c>
      <c r="W110" s="250" t="str">
        <f t="shared" si="107"/>
        <v/>
      </c>
      <c r="X110" s="250" t="str">
        <f t="shared" si="107"/>
        <v/>
      </c>
      <c r="Y110" s="250" t="str">
        <f t="shared" si="107"/>
        <v/>
      </c>
      <c r="Z110" s="250" t="str">
        <f t="shared" si="107"/>
        <v/>
      </c>
      <c r="AA110" s="250" t="str">
        <f t="shared" si="107"/>
        <v/>
      </c>
      <c r="AB110" s="250" t="str">
        <f t="shared" si="107"/>
        <v/>
      </c>
      <c r="AC110" s="250" t="str">
        <f t="shared" si="107"/>
        <v/>
      </c>
      <c r="AD110" s="250" t="str">
        <f t="shared" si="107"/>
        <v/>
      </c>
      <c r="AE110" s="250" t="str">
        <f t="shared" si="107"/>
        <v/>
      </c>
      <c r="AF110" s="250" t="str">
        <f t="shared" si="107"/>
        <v/>
      </c>
      <c r="AG110" s="251">
        <v>120.0</v>
      </c>
      <c r="AH110" s="251">
        <v>110.0</v>
      </c>
      <c r="AI110" s="251">
        <v>100.0</v>
      </c>
      <c r="AJ110" s="252">
        <v>1.0</v>
      </c>
      <c r="AK110" s="271"/>
      <c r="AL110" s="271"/>
      <c r="AM110" s="271"/>
      <c r="AN110" s="271"/>
      <c r="AO110" s="253">
        <v>17.0</v>
      </c>
      <c r="AP110" s="253">
        <v>16.0</v>
      </c>
      <c r="AQ110" s="253">
        <v>15.0</v>
      </c>
      <c r="AR110" s="253">
        <v>14.0</v>
      </c>
      <c r="AS110" s="253">
        <v>13.0</v>
      </c>
      <c r="AT110" s="254">
        <v>10.0</v>
      </c>
      <c r="AU110" s="278"/>
      <c r="AV110" s="278"/>
      <c r="AW110" s="278"/>
      <c r="AX110" s="278"/>
      <c r="AY110" s="255">
        <v>10.0</v>
      </c>
      <c r="AZ110" s="256"/>
      <c r="BA110" s="256"/>
      <c r="BB110" s="256"/>
      <c r="BC110" s="256"/>
      <c r="BD110" s="256"/>
      <c r="BE110" s="256"/>
      <c r="BF110" s="256"/>
      <c r="BG110" s="256"/>
      <c r="BH110" s="256"/>
      <c r="BI110" s="256"/>
      <c r="BJ110" s="256"/>
      <c r="BK110" s="256"/>
    </row>
    <row r="111" ht="18.75" customHeight="1">
      <c r="A111" s="257" t="s">
        <v>145</v>
      </c>
      <c r="B111" s="258">
        <f t="shared" ref="B111:AF111" si="108">if(ISBLANK(AG111)=true,"",if($M$1=10%,AG111*0.9,if($M$1=20%,AG111*0.8,IF($M$1=30%,AG111*0.7,IF($M$1=40%,AG111*0.6,AG111)))))</f>
        <v>84</v>
      </c>
      <c r="C111" s="258">
        <f t="shared" si="108"/>
        <v>60</v>
      </c>
      <c r="D111" s="258">
        <f t="shared" si="108"/>
        <v>36</v>
      </c>
      <c r="E111" s="259">
        <f t="shared" si="108"/>
        <v>6</v>
      </c>
      <c r="F111" s="259">
        <f t="shared" si="108"/>
        <v>5.4</v>
      </c>
      <c r="G111" s="259">
        <f t="shared" si="108"/>
        <v>4.8</v>
      </c>
      <c r="H111" s="259">
        <f t="shared" si="108"/>
        <v>4.2</v>
      </c>
      <c r="I111" s="259">
        <f t="shared" si="108"/>
        <v>3.6</v>
      </c>
      <c r="J111" s="260">
        <f t="shared" si="108"/>
        <v>9</v>
      </c>
      <c r="K111" s="260">
        <f t="shared" si="108"/>
        <v>8.4</v>
      </c>
      <c r="L111" s="260">
        <f t="shared" si="108"/>
        <v>7.8</v>
      </c>
      <c r="M111" s="260">
        <f t="shared" si="108"/>
        <v>7.2</v>
      </c>
      <c r="N111" s="260">
        <f t="shared" si="108"/>
        <v>6.6</v>
      </c>
      <c r="O111" s="261">
        <f t="shared" si="108"/>
        <v>7.2</v>
      </c>
      <c r="P111" s="261">
        <f t="shared" si="108"/>
        <v>6.6</v>
      </c>
      <c r="Q111" s="261">
        <f t="shared" si="108"/>
        <v>6</v>
      </c>
      <c r="R111" s="261">
        <f t="shared" si="108"/>
        <v>5.4</v>
      </c>
      <c r="S111" s="261">
        <f t="shared" si="108"/>
        <v>4.8</v>
      </c>
      <c r="T111" s="237" t="str">
        <f t="shared" si="108"/>
        <v/>
      </c>
      <c r="U111" s="237" t="str">
        <f t="shared" si="108"/>
        <v/>
      </c>
      <c r="V111" s="237" t="str">
        <f t="shared" si="108"/>
        <v/>
      </c>
      <c r="W111" s="237" t="str">
        <f t="shared" si="108"/>
        <v/>
      </c>
      <c r="X111" s="237" t="str">
        <f t="shared" si="108"/>
        <v/>
      </c>
      <c r="Y111" s="237" t="str">
        <f t="shared" si="108"/>
        <v/>
      </c>
      <c r="Z111" s="237" t="str">
        <f t="shared" si="108"/>
        <v/>
      </c>
      <c r="AA111" s="237" t="str">
        <f t="shared" si="108"/>
        <v/>
      </c>
      <c r="AB111" s="237" t="str">
        <f t="shared" si="108"/>
        <v/>
      </c>
      <c r="AC111" s="237" t="str">
        <f t="shared" si="108"/>
        <v/>
      </c>
      <c r="AD111" s="237" t="str">
        <f t="shared" si="108"/>
        <v/>
      </c>
      <c r="AE111" s="237" t="str">
        <f t="shared" si="108"/>
        <v/>
      </c>
      <c r="AF111" s="237" t="str">
        <f t="shared" si="108"/>
        <v/>
      </c>
      <c r="AG111" s="283">
        <v>140.0</v>
      </c>
      <c r="AH111" s="283">
        <v>100.0</v>
      </c>
      <c r="AI111" s="283">
        <v>60.0</v>
      </c>
      <c r="AJ111" s="284">
        <v>10.0</v>
      </c>
      <c r="AK111" s="284">
        <v>9.0</v>
      </c>
      <c r="AL111" s="284">
        <v>8.0</v>
      </c>
      <c r="AM111" s="284">
        <v>7.0</v>
      </c>
      <c r="AN111" s="284">
        <v>6.0</v>
      </c>
      <c r="AO111" s="285">
        <v>15.0</v>
      </c>
      <c r="AP111" s="285">
        <v>14.0</v>
      </c>
      <c r="AQ111" s="285">
        <v>13.0</v>
      </c>
      <c r="AR111" s="285">
        <v>12.0</v>
      </c>
      <c r="AS111" s="285">
        <v>11.0</v>
      </c>
      <c r="AT111" s="286">
        <v>12.0</v>
      </c>
      <c r="AU111" s="286">
        <v>11.0</v>
      </c>
      <c r="AV111" s="286">
        <v>10.0</v>
      </c>
      <c r="AW111" s="286">
        <v>9.0</v>
      </c>
      <c r="AX111" s="286">
        <v>8.0</v>
      </c>
      <c r="AY111" s="243"/>
      <c r="AZ111" s="268"/>
      <c r="BA111" s="268"/>
      <c r="BB111" s="268"/>
      <c r="BC111" s="268"/>
      <c r="BD111" s="268"/>
      <c r="BE111" s="268"/>
      <c r="BF111" s="268"/>
      <c r="BG111" s="268"/>
      <c r="BH111" s="268"/>
      <c r="BI111" s="268"/>
      <c r="BJ111" s="268"/>
      <c r="BK111" s="268"/>
    </row>
    <row r="112" ht="18.75" customHeight="1">
      <c r="A112" s="245" t="s">
        <v>146</v>
      </c>
      <c r="B112" s="246">
        <f t="shared" ref="B112:AF112" si="109">if(ISBLANK(AG112)=true,"",if($M$1=10%,AG112*0.9,if($M$1=20%,AG112*0.8,IF($M$1=30%,AG112*0.7,IF($M$1=40%,AG112*0.6,AG112)))))</f>
        <v>72</v>
      </c>
      <c r="C112" s="246">
        <f t="shared" si="109"/>
        <v>60</v>
      </c>
      <c r="D112" s="246">
        <f t="shared" si="109"/>
        <v>48</v>
      </c>
      <c r="E112" s="247">
        <f t="shared" si="109"/>
        <v>4.2</v>
      </c>
      <c r="F112" s="247" t="str">
        <f t="shared" si="109"/>
        <v/>
      </c>
      <c r="G112" s="247" t="str">
        <f t="shared" si="109"/>
        <v/>
      </c>
      <c r="H112" s="247" t="str">
        <f t="shared" si="109"/>
        <v/>
      </c>
      <c r="I112" s="247" t="str">
        <f t="shared" si="109"/>
        <v/>
      </c>
      <c r="J112" s="248">
        <f t="shared" si="109"/>
        <v>7.2</v>
      </c>
      <c r="K112" s="248">
        <f t="shared" si="109"/>
        <v>6.3</v>
      </c>
      <c r="L112" s="248">
        <f t="shared" si="109"/>
        <v>5.4</v>
      </c>
      <c r="M112" s="248">
        <f t="shared" si="109"/>
        <v>4.5</v>
      </c>
      <c r="N112" s="248">
        <f t="shared" si="109"/>
        <v>3.6</v>
      </c>
      <c r="O112" s="249">
        <f t="shared" si="109"/>
        <v>13.2</v>
      </c>
      <c r="P112" s="249">
        <f t="shared" si="109"/>
        <v>11.4</v>
      </c>
      <c r="Q112" s="249">
        <f t="shared" si="109"/>
        <v>9.6</v>
      </c>
      <c r="R112" s="249">
        <f t="shared" si="109"/>
        <v>7.8</v>
      </c>
      <c r="S112" s="249">
        <f t="shared" si="109"/>
        <v>6</v>
      </c>
      <c r="T112" s="250" t="str">
        <f t="shared" si="109"/>
        <v/>
      </c>
      <c r="U112" s="250" t="str">
        <f t="shared" si="109"/>
        <v/>
      </c>
      <c r="V112" s="250" t="str">
        <f t="shared" si="109"/>
        <v/>
      </c>
      <c r="W112" s="250" t="str">
        <f t="shared" si="109"/>
        <v/>
      </c>
      <c r="X112" s="250" t="str">
        <f t="shared" si="109"/>
        <v/>
      </c>
      <c r="Y112" s="250" t="str">
        <f t="shared" si="109"/>
        <v/>
      </c>
      <c r="Z112" s="250" t="str">
        <f t="shared" si="109"/>
        <v/>
      </c>
      <c r="AA112" s="250" t="str">
        <f t="shared" si="109"/>
        <v/>
      </c>
      <c r="AB112" s="250" t="str">
        <f t="shared" si="109"/>
        <v/>
      </c>
      <c r="AC112" s="250" t="str">
        <f t="shared" si="109"/>
        <v/>
      </c>
      <c r="AD112" s="250" t="str">
        <f t="shared" si="109"/>
        <v/>
      </c>
      <c r="AE112" s="250" t="str">
        <f t="shared" si="109"/>
        <v/>
      </c>
      <c r="AF112" s="250" t="str">
        <f t="shared" si="109"/>
        <v/>
      </c>
      <c r="AG112" s="251">
        <v>120.0</v>
      </c>
      <c r="AH112" s="251">
        <v>100.0</v>
      </c>
      <c r="AI112" s="251">
        <v>80.0</v>
      </c>
      <c r="AJ112" s="252">
        <v>7.0</v>
      </c>
      <c r="AK112" s="271"/>
      <c r="AL112" s="271"/>
      <c r="AM112" s="271"/>
      <c r="AN112" s="271"/>
      <c r="AO112" s="253">
        <v>12.0</v>
      </c>
      <c r="AP112" s="253">
        <v>10.5</v>
      </c>
      <c r="AQ112" s="253">
        <v>9.0</v>
      </c>
      <c r="AR112" s="253">
        <v>7.5</v>
      </c>
      <c r="AS112" s="253">
        <v>6.0</v>
      </c>
      <c r="AT112" s="254">
        <v>22.0</v>
      </c>
      <c r="AU112" s="254">
        <v>19.0</v>
      </c>
      <c r="AV112" s="254">
        <v>16.0</v>
      </c>
      <c r="AW112" s="254">
        <v>13.0</v>
      </c>
      <c r="AX112" s="254">
        <v>10.0</v>
      </c>
      <c r="AY112" s="255"/>
      <c r="AZ112" s="256"/>
      <c r="BA112" s="256"/>
      <c r="BB112" s="256"/>
      <c r="BC112" s="256"/>
      <c r="BD112" s="256"/>
      <c r="BE112" s="256"/>
      <c r="BF112" s="256"/>
      <c r="BG112" s="256"/>
      <c r="BH112" s="256"/>
      <c r="BI112" s="256"/>
      <c r="BJ112" s="256"/>
      <c r="BK112" s="256"/>
    </row>
    <row r="113" ht="18.75" customHeight="1">
      <c r="A113" s="257" t="s">
        <v>147</v>
      </c>
      <c r="B113" s="258">
        <f t="shared" ref="B113:AF113" si="110">if(ISBLANK(AG113)=true,"",if($M$1=10%,AG113*0.9,if($M$1=20%,AG113*0.8,IF($M$1=30%,AG113*0.7,IF($M$1=40%,AG113*0.6,AG113)))))</f>
        <v>72</v>
      </c>
      <c r="C113" s="258">
        <f t="shared" si="110"/>
        <v>60</v>
      </c>
      <c r="D113" s="258">
        <f t="shared" si="110"/>
        <v>48</v>
      </c>
      <c r="E113" s="259">
        <f t="shared" si="110"/>
        <v>2.1</v>
      </c>
      <c r="F113" s="259">
        <f t="shared" si="110"/>
        <v>1.95</v>
      </c>
      <c r="G113" s="259">
        <f t="shared" si="110"/>
        <v>1.8</v>
      </c>
      <c r="H113" s="259">
        <f t="shared" si="110"/>
        <v>1.65</v>
      </c>
      <c r="I113" s="259">
        <f t="shared" si="110"/>
        <v>1.5</v>
      </c>
      <c r="J113" s="260">
        <f t="shared" si="110"/>
        <v>7.8</v>
      </c>
      <c r="K113" s="260">
        <f t="shared" si="110"/>
        <v>7.5</v>
      </c>
      <c r="L113" s="260">
        <f t="shared" si="110"/>
        <v>7.2</v>
      </c>
      <c r="M113" s="260">
        <f t="shared" si="110"/>
        <v>6.9</v>
      </c>
      <c r="N113" s="260">
        <f t="shared" si="110"/>
        <v>6.6</v>
      </c>
      <c r="O113" s="261">
        <f t="shared" si="110"/>
        <v>8.4</v>
      </c>
      <c r="P113" s="261">
        <f t="shared" si="110"/>
        <v>8.1</v>
      </c>
      <c r="Q113" s="261">
        <f t="shared" si="110"/>
        <v>7.8</v>
      </c>
      <c r="R113" s="261">
        <f t="shared" si="110"/>
        <v>7.5</v>
      </c>
      <c r="S113" s="261">
        <f t="shared" si="110"/>
        <v>7.2</v>
      </c>
      <c r="T113" s="237" t="str">
        <f t="shared" si="110"/>
        <v/>
      </c>
      <c r="U113" s="237" t="str">
        <f t="shared" si="110"/>
        <v/>
      </c>
      <c r="V113" s="237" t="str">
        <f t="shared" si="110"/>
        <v/>
      </c>
      <c r="W113" s="237" t="str">
        <f t="shared" si="110"/>
        <v/>
      </c>
      <c r="X113" s="237" t="str">
        <f t="shared" si="110"/>
        <v/>
      </c>
      <c r="Y113" s="237" t="str">
        <f t="shared" si="110"/>
        <v/>
      </c>
      <c r="Z113" s="237" t="str">
        <f t="shared" si="110"/>
        <v/>
      </c>
      <c r="AA113" s="237" t="str">
        <f t="shared" si="110"/>
        <v/>
      </c>
      <c r="AB113" s="237" t="str">
        <f t="shared" si="110"/>
        <v/>
      </c>
      <c r="AC113" s="237" t="str">
        <f t="shared" si="110"/>
        <v/>
      </c>
      <c r="AD113" s="237" t="str">
        <f t="shared" si="110"/>
        <v/>
      </c>
      <c r="AE113" s="237" t="str">
        <f t="shared" si="110"/>
        <v/>
      </c>
      <c r="AF113" s="237" t="str">
        <f t="shared" si="110"/>
        <v/>
      </c>
      <c r="AG113" s="283">
        <v>120.0</v>
      </c>
      <c r="AH113" s="283">
        <v>100.0</v>
      </c>
      <c r="AI113" s="283">
        <v>80.0</v>
      </c>
      <c r="AJ113" s="284">
        <v>3.5</v>
      </c>
      <c r="AK113" s="284">
        <v>3.25</v>
      </c>
      <c r="AL113" s="284">
        <v>3.0</v>
      </c>
      <c r="AM113" s="284">
        <v>2.75</v>
      </c>
      <c r="AN113" s="284">
        <v>2.5</v>
      </c>
      <c r="AO113" s="285">
        <v>13.0</v>
      </c>
      <c r="AP113" s="285">
        <v>12.5</v>
      </c>
      <c r="AQ113" s="285">
        <v>12.0</v>
      </c>
      <c r="AR113" s="285">
        <v>11.5</v>
      </c>
      <c r="AS113" s="285">
        <v>11.0</v>
      </c>
      <c r="AT113" s="286">
        <v>14.0</v>
      </c>
      <c r="AU113" s="286">
        <v>13.5</v>
      </c>
      <c r="AV113" s="286">
        <v>13.0</v>
      </c>
      <c r="AW113" s="286">
        <v>12.5</v>
      </c>
      <c r="AX113" s="286">
        <v>12.0</v>
      </c>
      <c r="AY113" s="243"/>
      <c r="AZ113" s="268"/>
      <c r="BA113" s="268"/>
      <c r="BB113" s="268"/>
      <c r="BC113" s="268"/>
      <c r="BD113" s="268"/>
      <c r="BE113" s="268"/>
      <c r="BF113" s="268"/>
      <c r="BG113" s="268"/>
      <c r="BH113" s="268"/>
      <c r="BI113" s="268"/>
      <c r="BJ113" s="268"/>
      <c r="BK113" s="268"/>
    </row>
    <row r="114" ht="18.75" customHeight="1">
      <c r="A114" s="245" t="s">
        <v>148</v>
      </c>
      <c r="B114" s="246">
        <f t="shared" ref="B114:AF114" si="111">if(ISBLANK(AG114)=true,"",if($M$1=10%,AG114*0.9,if($M$1=20%,AG114*0.8,IF($M$1=30%,AG114*0.7,IF($M$1=40%,AG114*0.6,AG114)))))</f>
        <v>84</v>
      </c>
      <c r="C114" s="246">
        <f t="shared" si="111"/>
        <v>72</v>
      </c>
      <c r="D114" s="246">
        <f t="shared" si="111"/>
        <v>60</v>
      </c>
      <c r="E114" s="247">
        <f t="shared" si="111"/>
        <v>4.8</v>
      </c>
      <c r="F114" s="247">
        <f t="shared" si="111"/>
        <v>4.32</v>
      </c>
      <c r="G114" s="247">
        <f t="shared" si="111"/>
        <v>3.6</v>
      </c>
      <c r="H114" s="247">
        <f t="shared" si="111"/>
        <v>2.88</v>
      </c>
      <c r="I114" s="247" t="str">
        <f t="shared" si="111"/>
        <v/>
      </c>
      <c r="J114" s="248">
        <f t="shared" si="111"/>
        <v>6</v>
      </c>
      <c r="K114" s="248">
        <f t="shared" si="111"/>
        <v>5.4</v>
      </c>
      <c r="L114" s="248">
        <f t="shared" si="111"/>
        <v>4.5</v>
      </c>
      <c r="M114" s="248">
        <f t="shared" si="111"/>
        <v>3.6</v>
      </c>
      <c r="N114" s="248" t="str">
        <f t="shared" si="111"/>
        <v/>
      </c>
      <c r="O114" s="249">
        <f t="shared" si="111"/>
        <v>7.2</v>
      </c>
      <c r="P114" s="249">
        <f t="shared" si="111"/>
        <v>6.48</v>
      </c>
      <c r="Q114" s="249">
        <f t="shared" si="111"/>
        <v>5.4</v>
      </c>
      <c r="R114" s="249">
        <f t="shared" si="111"/>
        <v>4.32</v>
      </c>
      <c r="S114" s="249" t="str">
        <f t="shared" si="111"/>
        <v/>
      </c>
      <c r="T114" s="250" t="str">
        <f t="shared" si="111"/>
        <v/>
      </c>
      <c r="U114" s="250" t="str">
        <f t="shared" si="111"/>
        <v/>
      </c>
      <c r="V114" s="250" t="str">
        <f t="shared" si="111"/>
        <v/>
      </c>
      <c r="W114" s="250" t="str">
        <f t="shared" si="111"/>
        <v/>
      </c>
      <c r="X114" s="250" t="str">
        <f t="shared" si="111"/>
        <v/>
      </c>
      <c r="Y114" s="250" t="str">
        <f t="shared" si="111"/>
        <v/>
      </c>
      <c r="Z114" s="250" t="str">
        <f t="shared" si="111"/>
        <v/>
      </c>
      <c r="AA114" s="250" t="str">
        <f t="shared" si="111"/>
        <v/>
      </c>
      <c r="AB114" s="250" t="str">
        <f t="shared" si="111"/>
        <v/>
      </c>
      <c r="AC114" s="250" t="str">
        <f t="shared" si="111"/>
        <v/>
      </c>
      <c r="AD114" s="250" t="str">
        <f t="shared" si="111"/>
        <v/>
      </c>
      <c r="AE114" s="250" t="str">
        <f t="shared" si="111"/>
        <v/>
      </c>
      <c r="AF114" s="250" t="str">
        <f t="shared" si="111"/>
        <v/>
      </c>
      <c r="AG114" s="251">
        <v>140.0</v>
      </c>
      <c r="AH114" s="251">
        <v>120.0</v>
      </c>
      <c r="AI114" s="251">
        <v>100.0</v>
      </c>
      <c r="AJ114" s="252">
        <v>8.0</v>
      </c>
      <c r="AK114" s="252">
        <v>7.2</v>
      </c>
      <c r="AL114" s="252">
        <v>6.0</v>
      </c>
      <c r="AM114" s="252">
        <v>4.8</v>
      </c>
      <c r="AN114" s="271"/>
      <c r="AO114" s="253">
        <v>10.0</v>
      </c>
      <c r="AP114" s="253">
        <v>9.0</v>
      </c>
      <c r="AQ114" s="253">
        <v>7.5</v>
      </c>
      <c r="AR114" s="253">
        <v>6.0</v>
      </c>
      <c r="AS114" s="275"/>
      <c r="AT114" s="254">
        <v>12.0</v>
      </c>
      <c r="AU114" s="254">
        <v>10.8</v>
      </c>
      <c r="AV114" s="254">
        <v>9.0</v>
      </c>
      <c r="AW114" s="254">
        <v>7.2</v>
      </c>
      <c r="AX114" s="278"/>
      <c r="AY114" s="255"/>
      <c r="AZ114" s="256"/>
      <c r="BA114" s="256"/>
      <c r="BB114" s="256"/>
      <c r="BC114" s="256"/>
      <c r="BD114" s="256"/>
      <c r="BE114" s="256"/>
      <c r="BF114" s="256"/>
      <c r="BG114" s="256"/>
      <c r="BH114" s="256"/>
      <c r="BI114" s="256"/>
      <c r="BJ114" s="256"/>
      <c r="BK114" s="256"/>
    </row>
    <row r="115" ht="18.75" customHeight="1">
      <c r="A115" s="257" t="s">
        <v>149</v>
      </c>
      <c r="B115" s="258">
        <f t="shared" ref="B115:AF115" si="112">if(ISBLANK(AG115)=true,"",if($M$1=10%,AG115*0.9,if($M$1=20%,AG115*0.8,IF($M$1=30%,AG115*0.7,IF($M$1=40%,AG115*0.6,AG115)))))</f>
        <v>96</v>
      </c>
      <c r="C115" s="258">
        <f t="shared" si="112"/>
        <v>87</v>
      </c>
      <c r="D115" s="258">
        <f t="shared" si="112"/>
        <v>78</v>
      </c>
      <c r="E115" s="259">
        <f t="shared" si="112"/>
        <v>4.8</v>
      </c>
      <c r="F115" s="259">
        <f t="shared" si="112"/>
        <v>4.2</v>
      </c>
      <c r="G115" s="259">
        <f t="shared" si="112"/>
        <v>3.6</v>
      </c>
      <c r="H115" s="259">
        <f t="shared" si="112"/>
        <v>3</v>
      </c>
      <c r="I115" s="259">
        <f t="shared" si="112"/>
        <v>2.4</v>
      </c>
      <c r="J115" s="260">
        <f t="shared" si="112"/>
        <v>4.8</v>
      </c>
      <c r="K115" s="260">
        <f t="shared" si="112"/>
        <v>3.9</v>
      </c>
      <c r="L115" s="260">
        <f t="shared" si="112"/>
        <v>3</v>
      </c>
      <c r="M115" s="260">
        <f t="shared" si="112"/>
        <v>2.1</v>
      </c>
      <c r="N115" s="260">
        <f t="shared" si="112"/>
        <v>1.2</v>
      </c>
      <c r="O115" s="261">
        <f t="shared" si="112"/>
        <v>12</v>
      </c>
      <c r="P115" s="261">
        <f t="shared" si="112"/>
        <v>11.4</v>
      </c>
      <c r="Q115" s="261">
        <f t="shared" si="112"/>
        <v>10.8</v>
      </c>
      <c r="R115" s="261">
        <f t="shared" si="112"/>
        <v>10.2</v>
      </c>
      <c r="S115" s="261">
        <f t="shared" si="112"/>
        <v>9.6</v>
      </c>
      <c r="T115" s="237" t="str">
        <f t="shared" si="112"/>
        <v/>
      </c>
      <c r="U115" s="237" t="str">
        <f t="shared" si="112"/>
        <v/>
      </c>
      <c r="V115" s="237" t="str">
        <f t="shared" si="112"/>
        <v/>
      </c>
      <c r="W115" s="237" t="str">
        <f t="shared" si="112"/>
        <v/>
      </c>
      <c r="X115" s="237" t="str">
        <f t="shared" si="112"/>
        <v/>
      </c>
      <c r="Y115" s="237" t="str">
        <f t="shared" si="112"/>
        <v/>
      </c>
      <c r="Z115" s="237" t="str">
        <f t="shared" si="112"/>
        <v/>
      </c>
      <c r="AA115" s="237" t="str">
        <f t="shared" si="112"/>
        <v/>
      </c>
      <c r="AB115" s="237" t="str">
        <f t="shared" si="112"/>
        <v/>
      </c>
      <c r="AC115" s="237" t="str">
        <f t="shared" si="112"/>
        <v/>
      </c>
      <c r="AD115" s="237" t="str">
        <f t="shared" si="112"/>
        <v/>
      </c>
      <c r="AE115" s="237" t="str">
        <f t="shared" si="112"/>
        <v/>
      </c>
      <c r="AF115" s="237" t="str">
        <f t="shared" si="112"/>
        <v/>
      </c>
      <c r="AG115" s="283">
        <v>160.0</v>
      </c>
      <c r="AH115" s="283">
        <v>145.0</v>
      </c>
      <c r="AI115" s="283">
        <v>130.0</v>
      </c>
      <c r="AJ115" s="284">
        <v>8.0</v>
      </c>
      <c r="AK115" s="284">
        <v>7.0</v>
      </c>
      <c r="AL115" s="284">
        <v>6.0</v>
      </c>
      <c r="AM115" s="284">
        <v>5.0</v>
      </c>
      <c r="AN115" s="284">
        <v>4.0</v>
      </c>
      <c r="AO115" s="285">
        <v>8.0</v>
      </c>
      <c r="AP115" s="285">
        <v>6.5</v>
      </c>
      <c r="AQ115" s="285">
        <v>5.0</v>
      </c>
      <c r="AR115" s="285">
        <v>3.5</v>
      </c>
      <c r="AS115" s="285">
        <v>2.0</v>
      </c>
      <c r="AT115" s="286">
        <v>20.0</v>
      </c>
      <c r="AU115" s="286">
        <v>19.0</v>
      </c>
      <c r="AV115" s="286">
        <v>18.0</v>
      </c>
      <c r="AW115" s="286">
        <v>17.0</v>
      </c>
      <c r="AX115" s="286">
        <v>16.0</v>
      </c>
      <c r="AY115" s="243"/>
      <c r="AZ115" s="268"/>
      <c r="BA115" s="268"/>
      <c r="BB115" s="268"/>
      <c r="BC115" s="268"/>
      <c r="BD115" s="268"/>
      <c r="BE115" s="268"/>
      <c r="BF115" s="268"/>
      <c r="BG115" s="268"/>
      <c r="BH115" s="268"/>
      <c r="BI115" s="268"/>
      <c r="BJ115" s="268"/>
      <c r="BK115" s="268"/>
    </row>
    <row r="116" ht="18.75" customHeight="1">
      <c r="A116" s="245" t="s">
        <v>150</v>
      </c>
      <c r="B116" s="246">
        <f t="shared" ref="B116:AF116" si="113">if(ISBLANK(AG116)=true,"",if($M$1=10%,AG116*0.9,if($M$1=20%,AG116*0.8,IF($M$1=30%,AG116*0.7,IF($M$1=40%,AG116*0.6,AG116)))))</f>
        <v>72</v>
      </c>
      <c r="C116" s="246" t="str">
        <f t="shared" si="113"/>
        <v/>
      </c>
      <c r="D116" s="246" t="str">
        <f t="shared" si="113"/>
        <v/>
      </c>
      <c r="E116" s="247">
        <f t="shared" si="113"/>
        <v>4.5</v>
      </c>
      <c r="F116" s="247">
        <f t="shared" si="113"/>
        <v>3.75</v>
      </c>
      <c r="G116" s="247">
        <f t="shared" si="113"/>
        <v>3</v>
      </c>
      <c r="H116" s="247">
        <f t="shared" si="113"/>
        <v>2.25</v>
      </c>
      <c r="I116" s="247">
        <f t="shared" si="113"/>
        <v>1.5</v>
      </c>
      <c r="J116" s="248">
        <f t="shared" si="113"/>
        <v>13.2</v>
      </c>
      <c r="K116" s="248">
        <f t="shared" si="113"/>
        <v>12.6</v>
      </c>
      <c r="L116" s="248">
        <f t="shared" si="113"/>
        <v>12</v>
      </c>
      <c r="M116" s="248">
        <f t="shared" si="113"/>
        <v>11.4</v>
      </c>
      <c r="N116" s="248">
        <f t="shared" si="113"/>
        <v>10.8</v>
      </c>
      <c r="O116" s="249">
        <f t="shared" si="113"/>
        <v>7.8</v>
      </c>
      <c r="P116" s="249">
        <f t="shared" si="113"/>
        <v>7.2</v>
      </c>
      <c r="Q116" s="249">
        <f t="shared" si="113"/>
        <v>6.6</v>
      </c>
      <c r="R116" s="249">
        <f t="shared" si="113"/>
        <v>6</v>
      </c>
      <c r="S116" s="249">
        <f t="shared" si="113"/>
        <v>5.4</v>
      </c>
      <c r="T116" s="250">
        <f t="shared" si="113"/>
        <v>7.2</v>
      </c>
      <c r="U116" s="250" t="str">
        <f t="shared" si="113"/>
        <v/>
      </c>
      <c r="V116" s="250" t="str">
        <f t="shared" si="113"/>
        <v/>
      </c>
      <c r="W116" s="250">
        <f t="shared" si="113"/>
        <v>5.4</v>
      </c>
      <c r="X116" s="250" t="str">
        <f t="shared" si="113"/>
        <v/>
      </c>
      <c r="Y116" s="250">
        <f t="shared" si="113"/>
        <v>3.6</v>
      </c>
      <c r="Z116" s="250" t="str">
        <f t="shared" si="113"/>
        <v/>
      </c>
      <c r="AA116" s="250" t="str">
        <f t="shared" si="113"/>
        <v/>
      </c>
      <c r="AB116" s="250" t="str">
        <f t="shared" si="113"/>
        <v/>
      </c>
      <c r="AC116" s="250" t="str">
        <f t="shared" si="113"/>
        <v/>
      </c>
      <c r="AD116" s="250" t="str">
        <f t="shared" si="113"/>
        <v/>
      </c>
      <c r="AE116" s="250" t="str">
        <f t="shared" si="113"/>
        <v/>
      </c>
      <c r="AF116" s="250" t="str">
        <f t="shared" si="113"/>
        <v/>
      </c>
      <c r="AG116" s="251">
        <v>120.0</v>
      </c>
      <c r="AH116" s="280"/>
      <c r="AI116" s="280"/>
      <c r="AJ116" s="252">
        <v>7.5</v>
      </c>
      <c r="AK116" s="252">
        <v>6.25</v>
      </c>
      <c r="AL116" s="252">
        <v>5.0</v>
      </c>
      <c r="AM116" s="252">
        <v>3.75</v>
      </c>
      <c r="AN116" s="252">
        <v>2.5</v>
      </c>
      <c r="AO116" s="253">
        <v>22.0</v>
      </c>
      <c r="AP116" s="253">
        <v>21.0</v>
      </c>
      <c r="AQ116" s="253">
        <v>20.0</v>
      </c>
      <c r="AR116" s="253">
        <v>19.0</v>
      </c>
      <c r="AS116" s="253">
        <v>18.0</v>
      </c>
      <c r="AT116" s="254">
        <v>13.0</v>
      </c>
      <c r="AU116" s="254">
        <v>12.0</v>
      </c>
      <c r="AV116" s="254">
        <v>11.0</v>
      </c>
      <c r="AW116" s="254">
        <v>10.0</v>
      </c>
      <c r="AX116" s="254">
        <v>9.0</v>
      </c>
      <c r="AY116" s="255">
        <v>12.0</v>
      </c>
      <c r="AZ116" s="256"/>
      <c r="BA116" s="256"/>
      <c r="BB116" s="255">
        <v>9.0</v>
      </c>
      <c r="BC116" s="256"/>
      <c r="BD116" s="255">
        <v>6.0</v>
      </c>
      <c r="BE116" s="256"/>
      <c r="BF116" s="256"/>
      <c r="BG116" s="256"/>
      <c r="BH116" s="256"/>
      <c r="BI116" s="256"/>
      <c r="BJ116" s="256"/>
      <c r="BK116" s="256"/>
    </row>
    <row r="117" ht="18.75" customHeight="1">
      <c r="A117" s="274" t="s">
        <v>151</v>
      </c>
      <c r="B117" s="258">
        <f t="shared" ref="B117:AF117" si="114">if(ISBLANK(AG117)=true,"",if($M$1=10%,AG117*0.9,if($M$1=20%,AG117*0.8,IF($M$1=30%,AG117*0.7,IF($M$1=40%,AG117*0.6,AG117)))))</f>
        <v>51</v>
      </c>
      <c r="C117" s="258">
        <f t="shared" si="114"/>
        <v>30</v>
      </c>
      <c r="D117" s="258">
        <f t="shared" si="114"/>
        <v>9</v>
      </c>
      <c r="E117" s="259">
        <f t="shared" si="114"/>
        <v>5.4</v>
      </c>
      <c r="F117" s="259">
        <f t="shared" si="114"/>
        <v>4.8</v>
      </c>
      <c r="G117" s="259">
        <f t="shared" si="114"/>
        <v>4.2</v>
      </c>
      <c r="H117" s="259">
        <f t="shared" si="114"/>
        <v>3.6</v>
      </c>
      <c r="I117" s="259">
        <f t="shared" si="114"/>
        <v>3</v>
      </c>
      <c r="J117" s="260">
        <f t="shared" si="114"/>
        <v>8.4</v>
      </c>
      <c r="K117" s="260">
        <f t="shared" si="114"/>
        <v>8.1</v>
      </c>
      <c r="L117" s="260">
        <f t="shared" si="114"/>
        <v>7.8</v>
      </c>
      <c r="M117" s="260">
        <f t="shared" si="114"/>
        <v>7.5</v>
      </c>
      <c r="N117" s="260">
        <f t="shared" si="114"/>
        <v>7.2</v>
      </c>
      <c r="O117" s="261">
        <f t="shared" si="114"/>
        <v>10.8</v>
      </c>
      <c r="P117" s="261">
        <f t="shared" si="114"/>
        <v>9.6</v>
      </c>
      <c r="Q117" s="261">
        <f t="shared" si="114"/>
        <v>8.4</v>
      </c>
      <c r="R117" s="261">
        <f t="shared" si="114"/>
        <v>7.2</v>
      </c>
      <c r="S117" s="261">
        <f t="shared" si="114"/>
        <v>6</v>
      </c>
      <c r="T117" s="237" t="str">
        <f t="shared" si="114"/>
        <v/>
      </c>
      <c r="U117" s="237" t="str">
        <f t="shared" si="114"/>
        <v/>
      </c>
      <c r="V117" s="237" t="str">
        <f t="shared" si="114"/>
        <v/>
      </c>
      <c r="W117" s="237" t="str">
        <f t="shared" si="114"/>
        <v/>
      </c>
      <c r="X117" s="237" t="str">
        <f t="shared" si="114"/>
        <v/>
      </c>
      <c r="Y117" s="237" t="str">
        <f t="shared" si="114"/>
        <v/>
      </c>
      <c r="Z117" s="237" t="str">
        <f t="shared" si="114"/>
        <v/>
      </c>
      <c r="AA117" s="237" t="str">
        <f t="shared" si="114"/>
        <v/>
      </c>
      <c r="AB117" s="237" t="str">
        <f t="shared" si="114"/>
        <v/>
      </c>
      <c r="AC117" s="237" t="str">
        <f t="shared" si="114"/>
        <v/>
      </c>
      <c r="AD117" s="237" t="str">
        <f t="shared" si="114"/>
        <v/>
      </c>
      <c r="AE117" s="237" t="str">
        <f t="shared" si="114"/>
        <v/>
      </c>
      <c r="AF117" s="237" t="str">
        <f t="shared" si="114"/>
        <v/>
      </c>
      <c r="AG117" s="283">
        <v>85.0</v>
      </c>
      <c r="AH117" s="283">
        <v>50.0</v>
      </c>
      <c r="AI117" s="283">
        <v>15.0</v>
      </c>
      <c r="AJ117" s="284">
        <v>9.0</v>
      </c>
      <c r="AK117" s="284">
        <v>8.0</v>
      </c>
      <c r="AL117" s="284">
        <v>7.0</v>
      </c>
      <c r="AM117" s="284">
        <v>6.0</v>
      </c>
      <c r="AN117" s="284">
        <v>5.0</v>
      </c>
      <c r="AO117" s="285">
        <v>14.0</v>
      </c>
      <c r="AP117" s="285">
        <v>13.5</v>
      </c>
      <c r="AQ117" s="285">
        <v>13.0</v>
      </c>
      <c r="AR117" s="285">
        <v>12.5</v>
      </c>
      <c r="AS117" s="285">
        <v>12.0</v>
      </c>
      <c r="AT117" s="286">
        <v>18.0</v>
      </c>
      <c r="AU117" s="286">
        <v>16.0</v>
      </c>
      <c r="AV117" s="286">
        <v>14.0</v>
      </c>
      <c r="AW117" s="286">
        <v>12.0</v>
      </c>
      <c r="AX117" s="286">
        <v>10.0</v>
      </c>
      <c r="AY117" s="243"/>
      <c r="AZ117" s="268"/>
      <c r="BA117" s="268"/>
      <c r="BB117" s="268"/>
      <c r="BC117" s="268"/>
      <c r="BD117" s="268"/>
      <c r="BE117" s="268"/>
      <c r="BF117" s="268"/>
      <c r="BG117" s="268"/>
      <c r="BH117" s="268"/>
      <c r="BI117" s="268"/>
      <c r="BJ117" s="268"/>
      <c r="BK117" s="268"/>
    </row>
    <row r="118" ht="18.75" customHeight="1">
      <c r="A118" s="245" t="s">
        <v>152</v>
      </c>
      <c r="B118" s="246">
        <f t="shared" ref="B118:AF118" si="115">if(ISBLANK(AG118)=true,"",if($M$1=10%,AG118*0.9,if($M$1=20%,AG118*0.8,IF($M$1=30%,AG118*0.7,IF($M$1=40%,AG118*0.6,AG118)))))</f>
        <v>72</v>
      </c>
      <c r="C118" s="246">
        <f t="shared" si="115"/>
        <v>60</v>
      </c>
      <c r="D118" s="246">
        <f t="shared" si="115"/>
        <v>48</v>
      </c>
      <c r="E118" s="247">
        <f t="shared" si="115"/>
        <v>2.4</v>
      </c>
      <c r="F118" s="247" t="str">
        <f t="shared" si="115"/>
        <v/>
      </c>
      <c r="G118" s="247" t="str">
        <f t="shared" si="115"/>
        <v/>
      </c>
      <c r="H118" s="247" t="str">
        <f t="shared" si="115"/>
        <v/>
      </c>
      <c r="I118" s="247" t="str">
        <f t="shared" si="115"/>
        <v/>
      </c>
      <c r="J118" s="248">
        <f t="shared" si="115"/>
        <v>7.2</v>
      </c>
      <c r="K118" s="248">
        <f t="shared" si="115"/>
        <v>6.6</v>
      </c>
      <c r="L118" s="248">
        <f t="shared" si="115"/>
        <v>6</v>
      </c>
      <c r="M118" s="248">
        <f t="shared" si="115"/>
        <v>5.4</v>
      </c>
      <c r="N118" s="248">
        <f t="shared" si="115"/>
        <v>4.8</v>
      </c>
      <c r="O118" s="249">
        <f t="shared" si="115"/>
        <v>9.6</v>
      </c>
      <c r="P118" s="249">
        <f t="shared" si="115"/>
        <v>9</v>
      </c>
      <c r="Q118" s="249">
        <f t="shared" si="115"/>
        <v>8.4</v>
      </c>
      <c r="R118" s="249">
        <f t="shared" si="115"/>
        <v>7.8</v>
      </c>
      <c r="S118" s="249">
        <f t="shared" si="115"/>
        <v>7.2</v>
      </c>
      <c r="T118" s="250" t="str">
        <f t="shared" si="115"/>
        <v/>
      </c>
      <c r="U118" s="250" t="str">
        <f t="shared" si="115"/>
        <v/>
      </c>
      <c r="V118" s="250" t="str">
        <f t="shared" si="115"/>
        <v/>
      </c>
      <c r="W118" s="250" t="str">
        <f t="shared" si="115"/>
        <v/>
      </c>
      <c r="X118" s="250" t="str">
        <f t="shared" si="115"/>
        <v/>
      </c>
      <c r="Y118" s="250" t="str">
        <f t="shared" si="115"/>
        <v/>
      </c>
      <c r="Z118" s="250" t="str">
        <f t="shared" si="115"/>
        <v/>
      </c>
      <c r="AA118" s="250" t="str">
        <f t="shared" si="115"/>
        <v/>
      </c>
      <c r="AB118" s="250" t="str">
        <f t="shared" si="115"/>
        <v/>
      </c>
      <c r="AC118" s="250" t="str">
        <f t="shared" si="115"/>
        <v/>
      </c>
      <c r="AD118" s="250" t="str">
        <f t="shared" si="115"/>
        <v/>
      </c>
      <c r="AE118" s="250" t="str">
        <f t="shared" si="115"/>
        <v/>
      </c>
      <c r="AF118" s="250" t="str">
        <f t="shared" si="115"/>
        <v/>
      </c>
      <c r="AG118" s="251">
        <v>120.0</v>
      </c>
      <c r="AH118" s="251">
        <v>100.0</v>
      </c>
      <c r="AI118" s="251">
        <v>80.0</v>
      </c>
      <c r="AJ118" s="252">
        <v>4.0</v>
      </c>
      <c r="AK118" s="271"/>
      <c r="AL118" s="271"/>
      <c r="AM118" s="271"/>
      <c r="AN118" s="271"/>
      <c r="AO118" s="253">
        <v>12.0</v>
      </c>
      <c r="AP118" s="253">
        <v>11.0</v>
      </c>
      <c r="AQ118" s="253">
        <v>10.0</v>
      </c>
      <c r="AR118" s="253">
        <v>9.0</v>
      </c>
      <c r="AS118" s="253">
        <v>8.0</v>
      </c>
      <c r="AT118" s="254">
        <v>16.0</v>
      </c>
      <c r="AU118" s="254">
        <v>15.0</v>
      </c>
      <c r="AV118" s="254">
        <v>14.0</v>
      </c>
      <c r="AW118" s="254">
        <v>13.0</v>
      </c>
      <c r="AX118" s="254">
        <v>12.0</v>
      </c>
      <c r="AY118" s="255"/>
      <c r="AZ118" s="256"/>
      <c r="BA118" s="256"/>
      <c r="BB118" s="256"/>
      <c r="BC118" s="256"/>
      <c r="BD118" s="256"/>
      <c r="BE118" s="256"/>
      <c r="BF118" s="256"/>
      <c r="BG118" s="256"/>
      <c r="BH118" s="256"/>
      <c r="BI118" s="256"/>
      <c r="BJ118" s="256"/>
      <c r="BK118" s="256"/>
    </row>
    <row r="119" ht="18.75" customHeight="1">
      <c r="A119" s="257" t="s">
        <v>153</v>
      </c>
      <c r="B119" s="258">
        <f t="shared" ref="B119:AF119" si="116">if(ISBLANK(AG119)=true,"",if($M$1=10%,AG119*0.9,if($M$1=20%,AG119*0.8,IF($M$1=30%,AG119*0.7,IF($M$1=40%,AG119*0.6,AG119)))))</f>
        <v>84</v>
      </c>
      <c r="C119" s="258">
        <f t="shared" si="116"/>
        <v>78</v>
      </c>
      <c r="D119" s="258">
        <f t="shared" si="116"/>
        <v>72</v>
      </c>
      <c r="E119" s="259">
        <f t="shared" si="116"/>
        <v>4.8</v>
      </c>
      <c r="F119" s="259">
        <f t="shared" si="116"/>
        <v>4.2</v>
      </c>
      <c r="G119" s="259">
        <f t="shared" si="116"/>
        <v>3.6</v>
      </c>
      <c r="H119" s="259">
        <f t="shared" si="116"/>
        <v>3</v>
      </c>
      <c r="I119" s="259">
        <f t="shared" si="116"/>
        <v>2.4</v>
      </c>
      <c r="J119" s="260">
        <f t="shared" si="116"/>
        <v>12</v>
      </c>
      <c r="K119" s="260" t="str">
        <f t="shared" si="116"/>
        <v/>
      </c>
      <c r="L119" s="260" t="str">
        <f t="shared" si="116"/>
        <v/>
      </c>
      <c r="M119" s="260" t="str">
        <f t="shared" si="116"/>
        <v/>
      </c>
      <c r="N119" s="260" t="str">
        <f t="shared" si="116"/>
        <v/>
      </c>
      <c r="O119" s="261">
        <f t="shared" si="116"/>
        <v>3.6</v>
      </c>
      <c r="P119" s="261" t="str">
        <f t="shared" si="116"/>
        <v/>
      </c>
      <c r="Q119" s="261" t="str">
        <f t="shared" si="116"/>
        <v/>
      </c>
      <c r="R119" s="261" t="str">
        <f t="shared" si="116"/>
        <v/>
      </c>
      <c r="S119" s="261" t="str">
        <f t="shared" si="116"/>
        <v/>
      </c>
      <c r="T119" s="237" t="str">
        <f t="shared" si="116"/>
        <v/>
      </c>
      <c r="U119" s="237" t="str">
        <f t="shared" si="116"/>
        <v/>
      </c>
      <c r="V119" s="237" t="str">
        <f t="shared" si="116"/>
        <v/>
      </c>
      <c r="W119" s="237" t="str">
        <f t="shared" si="116"/>
        <v/>
      </c>
      <c r="X119" s="237" t="str">
        <f t="shared" si="116"/>
        <v/>
      </c>
      <c r="Y119" s="237" t="str">
        <f t="shared" si="116"/>
        <v/>
      </c>
      <c r="Z119" s="237" t="str">
        <f t="shared" si="116"/>
        <v/>
      </c>
      <c r="AA119" s="237" t="str">
        <f t="shared" si="116"/>
        <v/>
      </c>
      <c r="AB119" s="237" t="str">
        <f t="shared" si="116"/>
        <v/>
      </c>
      <c r="AC119" s="237" t="str">
        <f t="shared" si="116"/>
        <v/>
      </c>
      <c r="AD119" s="237" t="str">
        <f t="shared" si="116"/>
        <v/>
      </c>
      <c r="AE119" s="237" t="str">
        <f t="shared" si="116"/>
        <v/>
      </c>
      <c r="AF119" s="237" t="str">
        <f t="shared" si="116"/>
        <v/>
      </c>
      <c r="AG119" s="283">
        <v>140.0</v>
      </c>
      <c r="AH119" s="283">
        <v>130.0</v>
      </c>
      <c r="AI119" s="283">
        <v>120.0</v>
      </c>
      <c r="AJ119" s="284">
        <v>8.0</v>
      </c>
      <c r="AK119" s="284">
        <v>7.0</v>
      </c>
      <c r="AL119" s="284">
        <v>6.0</v>
      </c>
      <c r="AM119" s="284">
        <v>5.0</v>
      </c>
      <c r="AN119" s="284">
        <v>4.0</v>
      </c>
      <c r="AO119" s="285">
        <v>20.0</v>
      </c>
      <c r="AP119" s="277"/>
      <c r="AQ119" s="277"/>
      <c r="AR119" s="277"/>
      <c r="AS119" s="277"/>
      <c r="AT119" s="286">
        <v>6.0</v>
      </c>
      <c r="AU119" s="267"/>
      <c r="AV119" s="267"/>
      <c r="AW119" s="267"/>
      <c r="AX119" s="267"/>
      <c r="AY119" s="243"/>
      <c r="AZ119" s="268"/>
      <c r="BA119" s="268"/>
      <c r="BB119" s="268"/>
      <c r="BC119" s="268"/>
      <c r="BD119" s="268"/>
      <c r="BE119" s="268"/>
      <c r="BF119" s="268"/>
      <c r="BG119" s="268"/>
      <c r="BH119" s="268"/>
      <c r="BI119" s="268"/>
      <c r="BJ119" s="268"/>
      <c r="BK119" s="268"/>
    </row>
    <row r="120" ht="18.75" customHeight="1">
      <c r="A120" s="245" t="s">
        <v>154</v>
      </c>
      <c r="B120" s="246">
        <f t="shared" ref="B120:AF120" si="117">if(ISBLANK(AG120)=true,"",if($M$1=10%,AG120*0.9,if($M$1=20%,AG120*0.8,IF($M$1=30%,AG120*0.7,IF($M$1=40%,AG120*0.6,AG120)))))</f>
        <v>108</v>
      </c>
      <c r="C120" s="246">
        <f t="shared" si="117"/>
        <v>90</v>
      </c>
      <c r="D120" s="246">
        <f t="shared" si="117"/>
        <v>72</v>
      </c>
      <c r="E120" s="247">
        <f t="shared" si="117"/>
        <v>4.2</v>
      </c>
      <c r="F120" s="247">
        <f t="shared" si="117"/>
        <v>3.6</v>
      </c>
      <c r="G120" s="247">
        <f t="shared" si="117"/>
        <v>3</v>
      </c>
      <c r="H120" s="247">
        <f t="shared" si="117"/>
        <v>2.4</v>
      </c>
      <c r="I120" s="247">
        <f t="shared" si="117"/>
        <v>1.8</v>
      </c>
      <c r="J120" s="248">
        <f t="shared" si="117"/>
        <v>9.6</v>
      </c>
      <c r="K120" s="248">
        <f t="shared" si="117"/>
        <v>9</v>
      </c>
      <c r="L120" s="248">
        <f t="shared" si="117"/>
        <v>8.4</v>
      </c>
      <c r="M120" s="248">
        <f t="shared" si="117"/>
        <v>7.8</v>
      </c>
      <c r="N120" s="248">
        <f t="shared" si="117"/>
        <v>7.2</v>
      </c>
      <c r="O120" s="249">
        <f t="shared" si="117"/>
        <v>9.6</v>
      </c>
      <c r="P120" s="249">
        <f t="shared" si="117"/>
        <v>8.4</v>
      </c>
      <c r="Q120" s="249">
        <f t="shared" si="117"/>
        <v>7.2</v>
      </c>
      <c r="R120" s="249">
        <f t="shared" si="117"/>
        <v>6</v>
      </c>
      <c r="S120" s="249">
        <f t="shared" si="117"/>
        <v>4.8</v>
      </c>
      <c r="T120" s="250" t="str">
        <f t="shared" si="117"/>
        <v/>
      </c>
      <c r="U120" s="250" t="str">
        <f t="shared" si="117"/>
        <v/>
      </c>
      <c r="V120" s="250" t="str">
        <f t="shared" si="117"/>
        <v/>
      </c>
      <c r="W120" s="250" t="str">
        <f t="shared" si="117"/>
        <v/>
      </c>
      <c r="X120" s="250" t="str">
        <f t="shared" si="117"/>
        <v/>
      </c>
      <c r="Y120" s="250" t="str">
        <f t="shared" si="117"/>
        <v/>
      </c>
      <c r="Z120" s="250" t="str">
        <f t="shared" si="117"/>
        <v/>
      </c>
      <c r="AA120" s="250" t="str">
        <f t="shared" si="117"/>
        <v/>
      </c>
      <c r="AB120" s="250" t="str">
        <f t="shared" si="117"/>
        <v/>
      </c>
      <c r="AC120" s="250" t="str">
        <f t="shared" si="117"/>
        <v/>
      </c>
      <c r="AD120" s="250" t="str">
        <f t="shared" si="117"/>
        <v/>
      </c>
      <c r="AE120" s="250" t="str">
        <f t="shared" si="117"/>
        <v/>
      </c>
      <c r="AF120" s="250" t="str">
        <f t="shared" si="117"/>
        <v/>
      </c>
      <c r="AG120" s="251">
        <v>180.0</v>
      </c>
      <c r="AH120" s="251">
        <v>150.0</v>
      </c>
      <c r="AI120" s="251">
        <v>120.0</v>
      </c>
      <c r="AJ120" s="252">
        <v>7.0</v>
      </c>
      <c r="AK120" s="252">
        <v>6.0</v>
      </c>
      <c r="AL120" s="252">
        <v>5.0</v>
      </c>
      <c r="AM120" s="252">
        <v>4.0</v>
      </c>
      <c r="AN120" s="252">
        <v>3.0</v>
      </c>
      <c r="AO120" s="253">
        <v>16.0</v>
      </c>
      <c r="AP120" s="253">
        <v>15.0</v>
      </c>
      <c r="AQ120" s="253">
        <v>14.0</v>
      </c>
      <c r="AR120" s="253">
        <v>13.0</v>
      </c>
      <c r="AS120" s="253">
        <v>12.0</v>
      </c>
      <c r="AT120" s="254">
        <v>16.0</v>
      </c>
      <c r="AU120" s="254">
        <v>14.0</v>
      </c>
      <c r="AV120" s="254">
        <v>12.0</v>
      </c>
      <c r="AW120" s="254">
        <v>10.0</v>
      </c>
      <c r="AX120" s="254">
        <v>8.0</v>
      </c>
      <c r="AY120" s="255"/>
      <c r="AZ120" s="256"/>
      <c r="BA120" s="256"/>
      <c r="BB120" s="256"/>
      <c r="BC120" s="256"/>
      <c r="BD120" s="256"/>
      <c r="BE120" s="256"/>
      <c r="BF120" s="256"/>
      <c r="BG120" s="256"/>
      <c r="BH120" s="256"/>
      <c r="BI120" s="256"/>
      <c r="BJ120" s="256"/>
      <c r="BK120" s="256"/>
    </row>
    <row r="121" ht="18.75" customHeight="1">
      <c r="A121" s="257" t="s">
        <v>155</v>
      </c>
      <c r="B121" s="258">
        <f t="shared" ref="B121:AF121" si="118">if(ISBLANK(AG121)=true,"",if($M$1=10%,AG121*0.9,if($M$1=20%,AG121*0.8,IF($M$1=30%,AG121*0.7,IF($M$1=40%,AG121*0.6,AG121)))))</f>
        <v>60</v>
      </c>
      <c r="C121" s="258">
        <f t="shared" si="118"/>
        <v>48</v>
      </c>
      <c r="D121" s="258">
        <f t="shared" si="118"/>
        <v>36</v>
      </c>
      <c r="E121" s="259">
        <f t="shared" si="118"/>
        <v>4.8</v>
      </c>
      <c r="F121" s="259">
        <f t="shared" si="118"/>
        <v>4.5</v>
      </c>
      <c r="G121" s="259">
        <f t="shared" si="118"/>
        <v>4.2</v>
      </c>
      <c r="H121" s="259">
        <f t="shared" si="118"/>
        <v>3.9</v>
      </c>
      <c r="I121" s="259">
        <f t="shared" si="118"/>
        <v>3.6</v>
      </c>
      <c r="J121" s="260">
        <f t="shared" si="118"/>
        <v>5.4</v>
      </c>
      <c r="K121" s="260" t="str">
        <f t="shared" si="118"/>
        <v/>
      </c>
      <c r="L121" s="260" t="str">
        <f t="shared" si="118"/>
        <v/>
      </c>
      <c r="M121" s="260" t="str">
        <f t="shared" si="118"/>
        <v/>
      </c>
      <c r="N121" s="260" t="str">
        <f t="shared" si="118"/>
        <v/>
      </c>
      <c r="O121" s="261">
        <f t="shared" si="118"/>
        <v>96</v>
      </c>
      <c r="P121" s="261">
        <f t="shared" si="118"/>
        <v>81</v>
      </c>
      <c r="Q121" s="261">
        <f t="shared" si="118"/>
        <v>66</v>
      </c>
      <c r="R121" s="261">
        <f t="shared" si="118"/>
        <v>51</v>
      </c>
      <c r="S121" s="261">
        <f t="shared" si="118"/>
        <v>36</v>
      </c>
      <c r="T121" s="237" t="str">
        <f t="shared" si="118"/>
        <v/>
      </c>
      <c r="U121" s="237" t="str">
        <f t="shared" si="118"/>
        <v/>
      </c>
      <c r="V121" s="237" t="str">
        <f t="shared" si="118"/>
        <v/>
      </c>
      <c r="W121" s="237" t="str">
        <f t="shared" si="118"/>
        <v/>
      </c>
      <c r="X121" s="237" t="str">
        <f t="shared" si="118"/>
        <v/>
      </c>
      <c r="Y121" s="237" t="str">
        <f t="shared" si="118"/>
        <v/>
      </c>
      <c r="Z121" s="237" t="str">
        <f t="shared" si="118"/>
        <v/>
      </c>
      <c r="AA121" s="237" t="str">
        <f t="shared" si="118"/>
        <v/>
      </c>
      <c r="AB121" s="237" t="str">
        <f t="shared" si="118"/>
        <v/>
      </c>
      <c r="AC121" s="237" t="str">
        <f t="shared" si="118"/>
        <v/>
      </c>
      <c r="AD121" s="237" t="str">
        <f t="shared" si="118"/>
        <v/>
      </c>
      <c r="AE121" s="237" t="str">
        <f t="shared" si="118"/>
        <v/>
      </c>
      <c r="AF121" s="237" t="str">
        <f t="shared" si="118"/>
        <v/>
      </c>
      <c r="AG121" s="283">
        <v>100.0</v>
      </c>
      <c r="AH121" s="283">
        <v>80.0</v>
      </c>
      <c r="AI121" s="283">
        <v>60.0</v>
      </c>
      <c r="AJ121" s="284">
        <v>8.0</v>
      </c>
      <c r="AK121" s="284">
        <v>7.5</v>
      </c>
      <c r="AL121" s="284">
        <v>7.0</v>
      </c>
      <c r="AM121" s="284">
        <v>6.5</v>
      </c>
      <c r="AN121" s="284">
        <v>6.0</v>
      </c>
      <c r="AO121" s="285">
        <v>9.0</v>
      </c>
      <c r="AP121" s="277"/>
      <c r="AQ121" s="277"/>
      <c r="AR121" s="277"/>
      <c r="AS121" s="277"/>
      <c r="AT121" s="286">
        <v>160.0</v>
      </c>
      <c r="AU121" s="286">
        <v>135.0</v>
      </c>
      <c r="AV121" s="286">
        <v>110.0</v>
      </c>
      <c r="AW121" s="286">
        <v>85.0</v>
      </c>
      <c r="AX121" s="286">
        <v>60.0</v>
      </c>
      <c r="AY121" s="243"/>
      <c r="AZ121" s="268"/>
      <c r="BA121" s="268"/>
      <c r="BB121" s="268"/>
      <c r="BC121" s="268"/>
      <c r="BD121" s="268"/>
      <c r="BE121" s="268"/>
      <c r="BF121" s="268"/>
      <c r="BG121" s="268"/>
      <c r="BH121" s="268"/>
      <c r="BI121" s="268"/>
      <c r="BJ121" s="268"/>
      <c r="BK121" s="268"/>
    </row>
    <row r="122" ht="18.75" customHeight="1">
      <c r="A122" s="245" t="s">
        <v>156</v>
      </c>
      <c r="B122" s="246">
        <f t="shared" ref="B122:AF122" si="119">if(ISBLANK(AG122)=true,"",if($M$1=10%,AG122*0.9,if($M$1=20%,AG122*0.8,IF($M$1=30%,AG122*0.7,IF($M$1=40%,AG122*0.6,AG122)))))</f>
        <v>108</v>
      </c>
      <c r="C122" s="246">
        <f t="shared" si="119"/>
        <v>90</v>
      </c>
      <c r="D122" s="246">
        <f t="shared" si="119"/>
        <v>72</v>
      </c>
      <c r="E122" s="247">
        <f t="shared" si="119"/>
        <v>1.8</v>
      </c>
      <c r="F122" s="247" t="str">
        <f t="shared" si="119"/>
        <v/>
      </c>
      <c r="G122" s="247" t="str">
        <f t="shared" si="119"/>
        <v/>
      </c>
      <c r="H122" s="247" t="str">
        <f t="shared" si="119"/>
        <v/>
      </c>
      <c r="I122" s="247" t="str">
        <f t="shared" si="119"/>
        <v/>
      </c>
      <c r="J122" s="248">
        <f t="shared" si="119"/>
        <v>9</v>
      </c>
      <c r="K122" s="248" t="str">
        <f t="shared" si="119"/>
        <v/>
      </c>
      <c r="L122" s="248" t="str">
        <f t="shared" si="119"/>
        <v/>
      </c>
      <c r="M122" s="248" t="str">
        <f t="shared" si="119"/>
        <v/>
      </c>
      <c r="N122" s="248" t="str">
        <f t="shared" si="119"/>
        <v/>
      </c>
      <c r="O122" s="249">
        <f t="shared" si="119"/>
        <v>10.2</v>
      </c>
      <c r="P122" s="249">
        <f t="shared" si="119"/>
        <v>9.6</v>
      </c>
      <c r="Q122" s="249">
        <f t="shared" si="119"/>
        <v>9</v>
      </c>
      <c r="R122" s="249">
        <f t="shared" si="119"/>
        <v>8.4</v>
      </c>
      <c r="S122" s="249">
        <f t="shared" si="119"/>
        <v>7.8</v>
      </c>
      <c r="T122" s="250" t="str">
        <f t="shared" si="119"/>
        <v/>
      </c>
      <c r="U122" s="250" t="str">
        <f t="shared" si="119"/>
        <v/>
      </c>
      <c r="V122" s="250" t="str">
        <f t="shared" si="119"/>
        <v/>
      </c>
      <c r="W122" s="250" t="str">
        <f t="shared" si="119"/>
        <v/>
      </c>
      <c r="X122" s="250" t="str">
        <f t="shared" si="119"/>
        <v/>
      </c>
      <c r="Y122" s="250" t="str">
        <f t="shared" si="119"/>
        <v/>
      </c>
      <c r="Z122" s="250" t="str">
        <f t="shared" si="119"/>
        <v/>
      </c>
      <c r="AA122" s="250" t="str">
        <f t="shared" si="119"/>
        <v/>
      </c>
      <c r="AB122" s="250" t="str">
        <f t="shared" si="119"/>
        <v/>
      </c>
      <c r="AC122" s="250" t="str">
        <f t="shared" si="119"/>
        <v/>
      </c>
      <c r="AD122" s="250" t="str">
        <f t="shared" si="119"/>
        <v/>
      </c>
      <c r="AE122" s="250" t="str">
        <f t="shared" si="119"/>
        <v/>
      </c>
      <c r="AF122" s="250" t="str">
        <f t="shared" si="119"/>
        <v/>
      </c>
      <c r="AG122" s="251">
        <v>180.0</v>
      </c>
      <c r="AH122" s="251">
        <v>150.0</v>
      </c>
      <c r="AI122" s="251">
        <v>120.0</v>
      </c>
      <c r="AJ122" s="252">
        <v>3.0</v>
      </c>
      <c r="AK122" s="271"/>
      <c r="AL122" s="271"/>
      <c r="AM122" s="271"/>
      <c r="AN122" s="271"/>
      <c r="AO122" s="253">
        <v>15.0</v>
      </c>
      <c r="AP122" s="275"/>
      <c r="AQ122" s="275"/>
      <c r="AR122" s="275"/>
      <c r="AS122" s="275"/>
      <c r="AT122" s="254">
        <v>17.0</v>
      </c>
      <c r="AU122" s="254">
        <v>16.0</v>
      </c>
      <c r="AV122" s="254">
        <v>15.0</v>
      </c>
      <c r="AW122" s="254">
        <v>14.0</v>
      </c>
      <c r="AX122" s="254">
        <v>13.0</v>
      </c>
      <c r="AY122" s="256"/>
      <c r="AZ122" s="256"/>
      <c r="BA122" s="256"/>
      <c r="BB122" s="256"/>
      <c r="BC122" s="256"/>
      <c r="BD122" s="256"/>
      <c r="BE122" s="256"/>
      <c r="BF122" s="256"/>
      <c r="BG122" s="256"/>
      <c r="BH122" s="256"/>
      <c r="BI122" s="256"/>
      <c r="BJ122" s="256"/>
      <c r="BK122" s="256"/>
    </row>
    <row r="123" ht="18.75" customHeight="1">
      <c r="A123" s="257" t="s">
        <v>157</v>
      </c>
      <c r="B123" s="258">
        <f t="shared" ref="B123:AF123" si="120">if(ISBLANK(AG123)=true,"",if($M$1=10%,AG123*0.9,if($M$1=20%,AG123*0.8,IF($M$1=30%,AG123*0.7,IF($M$1=40%,AG123*0.6,AG123)))))</f>
        <v>18</v>
      </c>
      <c r="C123" s="258">
        <f t="shared" si="120"/>
        <v>15</v>
      </c>
      <c r="D123" s="258">
        <f t="shared" si="120"/>
        <v>12</v>
      </c>
      <c r="E123" s="259">
        <f t="shared" si="120"/>
        <v>4.8</v>
      </c>
      <c r="F123" s="259" t="str">
        <f t="shared" si="120"/>
        <v/>
      </c>
      <c r="G123" s="259" t="str">
        <f t="shared" si="120"/>
        <v/>
      </c>
      <c r="H123" s="259" t="str">
        <f t="shared" si="120"/>
        <v/>
      </c>
      <c r="I123" s="259" t="str">
        <f t="shared" si="120"/>
        <v/>
      </c>
      <c r="J123" s="260">
        <f t="shared" si="120"/>
        <v>10.2</v>
      </c>
      <c r="K123" s="260" t="str">
        <f t="shared" si="120"/>
        <v/>
      </c>
      <c r="L123" s="260" t="str">
        <f t="shared" si="120"/>
        <v/>
      </c>
      <c r="M123" s="260" t="str">
        <f t="shared" si="120"/>
        <v/>
      </c>
      <c r="N123" s="260" t="str">
        <f t="shared" si="120"/>
        <v/>
      </c>
      <c r="O123" s="261" t="str">
        <f t="shared" si="120"/>
        <v/>
      </c>
      <c r="P123" s="261" t="str">
        <f t="shared" si="120"/>
        <v/>
      </c>
      <c r="Q123" s="261" t="str">
        <f t="shared" si="120"/>
        <v/>
      </c>
      <c r="R123" s="261" t="str">
        <f t="shared" si="120"/>
        <v/>
      </c>
      <c r="S123" s="261" t="str">
        <f t="shared" si="120"/>
        <v/>
      </c>
      <c r="T123" s="237" t="str">
        <f t="shared" si="120"/>
        <v/>
      </c>
      <c r="U123" s="237" t="str">
        <f t="shared" si="120"/>
        <v/>
      </c>
      <c r="V123" s="237" t="str">
        <f t="shared" si="120"/>
        <v/>
      </c>
      <c r="W123" s="237" t="str">
        <f t="shared" si="120"/>
        <v/>
      </c>
      <c r="X123" s="237" t="str">
        <f t="shared" si="120"/>
        <v/>
      </c>
      <c r="Y123" s="237" t="str">
        <f t="shared" si="120"/>
        <v/>
      </c>
      <c r="Z123" s="237" t="str">
        <f t="shared" si="120"/>
        <v/>
      </c>
      <c r="AA123" s="237" t="str">
        <f t="shared" si="120"/>
        <v/>
      </c>
      <c r="AB123" s="237" t="str">
        <f t="shared" si="120"/>
        <v/>
      </c>
      <c r="AC123" s="237" t="str">
        <f t="shared" si="120"/>
        <v/>
      </c>
      <c r="AD123" s="237" t="str">
        <f t="shared" si="120"/>
        <v/>
      </c>
      <c r="AE123" s="237" t="str">
        <f t="shared" si="120"/>
        <v/>
      </c>
      <c r="AF123" s="237" t="str">
        <f t="shared" si="120"/>
        <v/>
      </c>
      <c r="AG123" s="283">
        <v>30.0</v>
      </c>
      <c r="AH123" s="283">
        <v>25.0</v>
      </c>
      <c r="AI123" s="283">
        <v>20.0</v>
      </c>
      <c r="AJ123" s="284">
        <v>8.0</v>
      </c>
      <c r="AK123" s="264"/>
      <c r="AL123" s="264"/>
      <c r="AM123" s="264"/>
      <c r="AN123" s="264"/>
      <c r="AO123" s="285">
        <v>17.0</v>
      </c>
      <c r="AP123" s="277"/>
      <c r="AQ123" s="277"/>
      <c r="AR123" s="277"/>
      <c r="AS123" s="277"/>
      <c r="AT123" s="267"/>
      <c r="AU123" s="267"/>
      <c r="AV123" s="267"/>
      <c r="AW123" s="267"/>
      <c r="AX123" s="267"/>
      <c r="AY123" s="268"/>
      <c r="AZ123" s="268"/>
      <c r="BA123" s="268"/>
      <c r="BB123" s="268"/>
      <c r="BC123" s="268"/>
      <c r="BD123" s="268"/>
      <c r="BE123" s="268"/>
      <c r="BF123" s="268"/>
      <c r="BG123" s="268"/>
      <c r="BH123" s="268"/>
      <c r="BI123" s="268"/>
      <c r="BJ123" s="268"/>
      <c r="BK123" s="268"/>
    </row>
    <row r="124" ht="18.75" customHeight="1">
      <c r="A124" s="245" t="s">
        <v>158</v>
      </c>
      <c r="B124" s="246">
        <f t="shared" ref="B124:AF124" si="121">if(ISBLANK(AG124)=true,"",if($M$1=10%,AG124*0.9,if($M$1=20%,AG124*0.8,IF($M$1=30%,AG124*0.7,IF($M$1=40%,AG124*0.6,AG124)))))</f>
        <v>84</v>
      </c>
      <c r="C124" s="246">
        <f t="shared" si="121"/>
        <v>72</v>
      </c>
      <c r="D124" s="246">
        <f t="shared" si="121"/>
        <v>60</v>
      </c>
      <c r="E124" s="247">
        <f t="shared" si="121"/>
        <v>12</v>
      </c>
      <c r="F124" s="247">
        <f t="shared" si="121"/>
        <v>10.8</v>
      </c>
      <c r="G124" s="247">
        <f t="shared" si="121"/>
        <v>9.6</v>
      </c>
      <c r="H124" s="247">
        <f t="shared" si="121"/>
        <v>8.4</v>
      </c>
      <c r="I124" s="247">
        <f t="shared" si="121"/>
        <v>7.2</v>
      </c>
      <c r="J124" s="248">
        <f t="shared" si="121"/>
        <v>13.2</v>
      </c>
      <c r="K124" s="248">
        <f t="shared" si="121"/>
        <v>11.7</v>
      </c>
      <c r="L124" s="248">
        <f t="shared" si="121"/>
        <v>10.2</v>
      </c>
      <c r="M124" s="248">
        <f t="shared" si="121"/>
        <v>8.7</v>
      </c>
      <c r="N124" s="248">
        <f t="shared" si="121"/>
        <v>7.2</v>
      </c>
      <c r="O124" s="249">
        <f t="shared" si="121"/>
        <v>5.4</v>
      </c>
      <c r="P124" s="249" t="str">
        <f t="shared" si="121"/>
        <v/>
      </c>
      <c r="Q124" s="249" t="str">
        <f t="shared" si="121"/>
        <v/>
      </c>
      <c r="R124" s="249" t="str">
        <f t="shared" si="121"/>
        <v/>
      </c>
      <c r="S124" s="249" t="str">
        <f t="shared" si="121"/>
        <v/>
      </c>
      <c r="T124" s="250" t="str">
        <f t="shared" si="121"/>
        <v/>
      </c>
      <c r="U124" s="250" t="str">
        <f t="shared" si="121"/>
        <v/>
      </c>
      <c r="V124" s="250" t="str">
        <f t="shared" si="121"/>
        <v/>
      </c>
      <c r="W124" s="250" t="str">
        <f t="shared" si="121"/>
        <v/>
      </c>
      <c r="X124" s="250" t="str">
        <f t="shared" si="121"/>
        <v/>
      </c>
      <c r="Y124" s="250" t="str">
        <f t="shared" si="121"/>
        <v/>
      </c>
      <c r="Z124" s="250" t="str">
        <f t="shared" si="121"/>
        <v/>
      </c>
      <c r="AA124" s="250" t="str">
        <f t="shared" si="121"/>
        <v/>
      </c>
      <c r="AB124" s="250" t="str">
        <f t="shared" si="121"/>
        <v/>
      </c>
      <c r="AC124" s="250" t="str">
        <f t="shared" si="121"/>
        <v/>
      </c>
      <c r="AD124" s="250" t="str">
        <f t="shared" si="121"/>
        <v/>
      </c>
      <c r="AE124" s="250" t="str">
        <f t="shared" si="121"/>
        <v/>
      </c>
      <c r="AF124" s="250" t="str">
        <f t="shared" si="121"/>
        <v/>
      </c>
      <c r="AG124" s="251">
        <v>140.0</v>
      </c>
      <c r="AH124" s="251">
        <v>120.0</v>
      </c>
      <c r="AI124" s="251">
        <v>100.0</v>
      </c>
      <c r="AJ124" s="252">
        <v>20.0</v>
      </c>
      <c r="AK124" s="252">
        <v>18.0</v>
      </c>
      <c r="AL124" s="252">
        <v>16.0</v>
      </c>
      <c r="AM124" s="252">
        <v>14.0</v>
      </c>
      <c r="AN124" s="252">
        <v>12.0</v>
      </c>
      <c r="AO124" s="253">
        <v>22.0</v>
      </c>
      <c r="AP124" s="253">
        <v>19.5</v>
      </c>
      <c r="AQ124" s="253">
        <v>17.0</v>
      </c>
      <c r="AR124" s="253">
        <v>14.5</v>
      </c>
      <c r="AS124" s="253">
        <v>12.0</v>
      </c>
      <c r="AT124" s="254">
        <v>9.0</v>
      </c>
      <c r="AU124" s="278"/>
      <c r="AV124" s="278"/>
      <c r="AW124" s="278"/>
      <c r="AX124" s="278"/>
      <c r="AY124" s="256"/>
      <c r="AZ124" s="256"/>
      <c r="BA124" s="256"/>
      <c r="BB124" s="256"/>
      <c r="BC124" s="256"/>
      <c r="BD124" s="256"/>
      <c r="BE124" s="256"/>
      <c r="BF124" s="256"/>
      <c r="BG124" s="256"/>
      <c r="BH124" s="256"/>
      <c r="BI124" s="256"/>
      <c r="BJ124" s="256"/>
      <c r="BK124" s="256"/>
    </row>
    <row r="125" ht="18.75" customHeight="1">
      <c r="A125" s="257" t="s">
        <v>159</v>
      </c>
      <c r="B125" s="258">
        <f t="shared" ref="B125:AF125" si="122">if(ISBLANK(AG125)=true,"",if($M$1=10%,AG125*0.9,if($M$1=20%,AG125*0.8,IF($M$1=30%,AG125*0.7,IF($M$1=40%,AG125*0.6,AG125)))))</f>
        <v>72</v>
      </c>
      <c r="C125" s="258">
        <f t="shared" si="122"/>
        <v>66</v>
      </c>
      <c r="D125" s="258">
        <f t="shared" si="122"/>
        <v>60</v>
      </c>
      <c r="E125" s="259">
        <f t="shared" si="122"/>
        <v>12</v>
      </c>
      <c r="F125" s="259">
        <f t="shared" si="122"/>
        <v>11.4</v>
      </c>
      <c r="G125" s="259">
        <f t="shared" si="122"/>
        <v>10.8</v>
      </c>
      <c r="H125" s="259">
        <f t="shared" si="122"/>
        <v>10.2</v>
      </c>
      <c r="I125" s="259">
        <f t="shared" si="122"/>
        <v>9.6</v>
      </c>
      <c r="J125" s="260">
        <f t="shared" si="122"/>
        <v>13.2</v>
      </c>
      <c r="K125" s="260">
        <f t="shared" si="122"/>
        <v>12</v>
      </c>
      <c r="L125" s="260">
        <f t="shared" si="122"/>
        <v>10.8</v>
      </c>
      <c r="M125" s="260">
        <f t="shared" si="122"/>
        <v>9.6</v>
      </c>
      <c r="N125" s="260">
        <f t="shared" si="122"/>
        <v>8.4</v>
      </c>
      <c r="O125" s="261">
        <f t="shared" si="122"/>
        <v>9.6</v>
      </c>
      <c r="P125" s="261">
        <f t="shared" si="122"/>
        <v>9.3</v>
      </c>
      <c r="Q125" s="261">
        <f t="shared" si="122"/>
        <v>9</v>
      </c>
      <c r="R125" s="261">
        <f t="shared" si="122"/>
        <v>8.7</v>
      </c>
      <c r="S125" s="261">
        <f t="shared" si="122"/>
        <v>8.4</v>
      </c>
      <c r="T125" s="237" t="str">
        <f t="shared" si="122"/>
        <v/>
      </c>
      <c r="U125" s="237" t="str">
        <f t="shared" si="122"/>
        <v/>
      </c>
      <c r="V125" s="237" t="str">
        <f t="shared" si="122"/>
        <v/>
      </c>
      <c r="W125" s="237" t="str">
        <f t="shared" si="122"/>
        <v/>
      </c>
      <c r="X125" s="237" t="str">
        <f t="shared" si="122"/>
        <v/>
      </c>
      <c r="Y125" s="237" t="str">
        <f t="shared" si="122"/>
        <v/>
      </c>
      <c r="Z125" s="237" t="str">
        <f t="shared" si="122"/>
        <v/>
      </c>
      <c r="AA125" s="237" t="str">
        <f t="shared" si="122"/>
        <v/>
      </c>
      <c r="AB125" s="237" t="str">
        <f t="shared" si="122"/>
        <v/>
      </c>
      <c r="AC125" s="237" t="str">
        <f t="shared" si="122"/>
        <v/>
      </c>
      <c r="AD125" s="237" t="str">
        <f t="shared" si="122"/>
        <v/>
      </c>
      <c r="AE125" s="237" t="str">
        <f t="shared" si="122"/>
        <v/>
      </c>
      <c r="AF125" s="237" t="str">
        <f t="shared" si="122"/>
        <v/>
      </c>
      <c r="AG125" s="283">
        <v>120.0</v>
      </c>
      <c r="AH125" s="283">
        <v>110.0</v>
      </c>
      <c r="AI125" s="283">
        <v>100.0</v>
      </c>
      <c r="AJ125" s="284">
        <v>20.0</v>
      </c>
      <c r="AK125" s="284">
        <v>19.0</v>
      </c>
      <c r="AL125" s="284">
        <v>18.0</v>
      </c>
      <c r="AM125" s="284">
        <v>17.0</v>
      </c>
      <c r="AN125" s="284">
        <v>16.0</v>
      </c>
      <c r="AO125" s="285">
        <v>22.0</v>
      </c>
      <c r="AP125" s="285">
        <v>20.0</v>
      </c>
      <c r="AQ125" s="285">
        <v>18.0</v>
      </c>
      <c r="AR125" s="285">
        <v>16.0</v>
      </c>
      <c r="AS125" s="285">
        <v>14.0</v>
      </c>
      <c r="AT125" s="286">
        <v>16.0</v>
      </c>
      <c r="AU125" s="286">
        <v>15.5</v>
      </c>
      <c r="AV125" s="286">
        <v>15.0</v>
      </c>
      <c r="AW125" s="286">
        <v>14.5</v>
      </c>
      <c r="AX125" s="286">
        <v>14.0</v>
      </c>
      <c r="AY125" s="268"/>
      <c r="AZ125" s="268"/>
      <c r="BA125" s="268"/>
      <c r="BB125" s="268"/>
      <c r="BC125" s="268"/>
      <c r="BD125" s="268"/>
      <c r="BE125" s="268"/>
      <c r="BF125" s="268"/>
      <c r="BG125" s="268"/>
      <c r="BH125" s="268"/>
      <c r="BI125" s="268"/>
      <c r="BJ125" s="268"/>
      <c r="BK125" s="268"/>
    </row>
    <row r="126" ht="18.75" customHeight="1">
      <c r="A126" s="245" t="s">
        <v>160</v>
      </c>
      <c r="B126" s="246">
        <f t="shared" ref="B126:AF126" si="123">if(ISBLANK(AG126)=true,"",if($M$1=10%,AG126*0.9,if($M$1=20%,AG126*0.8,IF($M$1=30%,AG126*0.7,IF($M$1=40%,AG126*0.6,AG126)))))</f>
        <v>60</v>
      </c>
      <c r="C126" s="246">
        <f t="shared" si="123"/>
        <v>48</v>
      </c>
      <c r="D126" s="246">
        <f t="shared" si="123"/>
        <v>36</v>
      </c>
      <c r="E126" s="247">
        <f t="shared" si="123"/>
        <v>2.4</v>
      </c>
      <c r="F126" s="247" t="str">
        <f t="shared" si="123"/>
        <v/>
      </c>
      <c r="G126" s="247" t="str">
        <f t="shared" si="123"/>
        <v/>
      </c>
      <c r="H126" s="247" t="str">
        <f t="shared" si="123"/>
        <v/>
      </c>
      <c r="I126" s="247" t="str">
        <f t="shared" si="123"/>
        <v/>
      </c>
      <c r="J126" s="248">
        <f t="shared" si="123"/>
        <v>9</v>
      </c>
      <c r="K126" s="248" t="str">
        <f t="shared" si="123"/>
        <v/>
      </c>
      <c r="L126" s="248" t="str">
        <f t="shared" si="123"/>
        <v/>
      </c>
      <c r="M126" s="248" t="str">
        <f t="shared" si="123"/>
        <v/>
      </c>
      <c r="N126" s="248" t="str">
        <f t="shared" si="123"/>
        <v/>
      </c>
      <c r="O126" s="249">
        <f t="shared" si="123"/>
        <v>14.4</v>
      </c>
      <c r="P126" s="249">
        <f t="shared" si="123"/>
        <v>13.2</v>
      </c>
      <c r="Q126" s="249">
        <f t="shared" si="123"/>
        <v>12</v>
      </c>
      <c r="R126" s="249">
        <f t="shared" si="123"/>
        <v>10.8</v>
      </c>
      <c r="S126" s="249">
        <f t="shared" si="123"/>
        <v>9.6</v>
      </c>
      <c r="T126" s="250" t="str">
        <f t="shared" si="123"/>
        <v/>
      </c>
      <c r="U126" s="250" t="str">
        <f t="shared" si="123"/>
        <v/>
      </c>
      <c r="V126" s="250" t="str">
        <f t="shared" si="123"/>
        <v/>
      </c>
      <c r="W126" s="250" t="str">
        <f t="shared" si="123"/>
        <v/>
      </c>
      <c r="X126" s="250" t="str">
        <f t="shared" si="123"/>
        <v/>
      </c>
      <c r="Y126" s="250" t="str">
        <f t="shared" si="123"/>
        <v/>
      </c>
      <c r="Z126" s="250" t="str">
        <f t="shared" si="123"/>
        <v/>
      </c>
      <c r="AA126" s="250" t="str">
        <f t="shared" si="123"/>
        <v/>
      </c>
      <c r="AB126" s="250" t="str">
        <f t="shared" si="123"/>
        <v/>
      </c>
      <c r="AC126" s="250" t="str">
        <f t="shared" si="123"/>
        <v/>
      </c>
      <c r="AD126" s="250" t="str">
        <f t="shared" si="123"/>
        <v/>
      </c>
      <c r="AE126" s="250" t="str">
        <f t="shared" si="123"/>
        <v/>
      </c>
      <c r="AF126" s="250" t="str">
        <f t="shared" si="123"/>
        <v/>
      </c>
      <c r="AG126" s="251">
        <v>100.0</v>
      </c>
      <c r="AH126" s="251">
        <v>80.0</v>
      </c>
      <c r="AI126" s="251">
        <v>60.0</v>
      </c>
      <c r="AJ126" s="252">
        <v>4.0</v>
      </c>
      <c r="AK126" s="271"/>
      <c r="AL126" s="271"/>
      <c r="AM126" s="271"/>
      <c r="AN126" s="271"/>
      <c r="AO126" s="253">
        <v>15.0</v>
      </c>
      <c r="AP126" s="275"/>
      <c r="AQ126" s="275"/>
      <c r="AR126" s="275"/>
      <c r="AS126" s="275"/>
      <c r="AT126" s="254">
        <v>24.0</v>
      </c>
      <c r="AU126" s="254">
        <v>22.0</v>
      </c>
      <c r="AV126" s="254">
        <v>20.0</v>
      </c>
      <c r="AW126" s="254">
        <v>18.0</v>
      </c>
      <c r="AX126" s="254">
        <v>16.0</v>
      </c>
      <c r="AY126" s="256"/>
      <c r="AZ126" s="256"/>
      <c r="BA126" s="256"/>
      <c r="BB126" s="256"/>
      <c r="BC126" s="256"/>
      <c r="BD126" s="256"/>
      <c r="BE126" s="256"/>
      <c r="BF126" s="256"/>
      <c r="BG126" s="256"/>
      <c r="BH126" s="256"/>
      <c r="BI126" s="256"/>
      <c r="BJ126" s="256"/>
      <c r="BK126" s="256"/>
    </row>
    <row r="127" ht="18.75" customHeight="1">
      <c r="A127" s="257" t="s">
        <v>161</v>
      </c>
      <c r="B127" s="258">
        <f t="shared" ref="B127:AF127" si="124">if(ISBLANK(AG127)=true,"",if($M$1=10%,AG127*0.9,if($M$1=20%,AG127*0.8,IF($M$1=30%,AG127*0.7,IF($M$1=40%,AG127*0.6,AG127)))))</f>
        <v>66</v>
      </c>
      <c r="C127" s="258">
        <f t="shared" si="124"/>
        <v>60</v>
      </c>
      <c r="D127" s="258">
        <f t="shared" si="124"/>
        <v>54</v>
      </c>
      <c r="E127" s="259">
        <f t="shared" si="124"/>
        <v>7.2</v>
      </c>
      <c r="F127" s="259" t="str">
        <f t="shared" si="124"/>
        <v/>
      </c>
      <c r="G127" s="259" t="str">
        <f t="shared" si="124"/>
        <v/>
      </c>
      <c r="H127" s="259" t="str">
        <f t="shared" si="124"/>
        <v/>
      </c>
      <c r="I127" s="259" t="str">
        <f t="shared" si="124"/>
        <v/>
      </c>
      <c r="J127" s="260">
        <f t="shared" si="124"/>
        <v>8.4</v>
      </c>
      <c r="K127" s="260" t="str">
        <f t="shared" si="124"/>
        <v/>
      </c>
      <c r="L127" s="260" t="str">
        <f t="shared" si="124"/>
        <v/>
      </c>
      <c r="M127" s="260" t="str">
        <f t="shared" si="124"/>
        <v/>
      </c>
      <c r="N127" s="260" t="str">
        <f t="shared" si="124"/>
        <v/>
      </c>
      <c r="O127" s="261">
        <f t="shared" si="124"/>
        <v>7.8</v>
      </c>
      <c r="P127" s="261">
        <f t="shared" si="124"/>
        <v>7.2</v>
      </c>
      <c r="Q127" s="261">
        <f t="shared" si="124"/>
        <v>6.6</v>
      </c>
      <c r="R127" s="261">
        <f t="shared" si="124"/>
        <v>6</v>
      </c>
      <c r="S127" s="261">
        <f t="shared" si="124"/>
        <v>5.4</v>
      </c>
      <c r="T127" s="237" t="str">
        <f t="shared" si="124"/>
        <v/>
      </c>
      <c r="U127" s="237" t="str">
        <f t="shared" si="124"/>
        <v/>
      </c>
      <c r="V127" s="237" t="str">
        <f t="shared" si="124"/>
        <v/>
      </c>
      <c r="W127" s="237" t="str">
        <f t="shared" si="124"/>
        <v/>
      </c>
      <c r="X127" s="237" t="str">
        <f t="shared" si="124"/>
        <v/>
      </c>
      <c r="Y127" s="237" t="str">
        <f t="shared" si="124"/>
        <v/>
      </c>
      <c r="Z127" s="237" t="str">
        <f t="shared" si="124"/>
        <v/>
      </c>
      <c r="AA127" s="237" t="str">
        <f t="shared" si="124"/>
        <v/>
      </c>
      <c r="AB127" s="237" t="str">
        <f t="shared" si="124"/>
        <v/>
      </c>
      <c r="AC127" s="237" t="str">
        <f t="shared" si="124"/>
        <v/>
      </c>
      <c r="AD127" s="237" t="str">
        <f t="shared" si="124"/>
        <v/>
      </c>
      <c r="AE127" s="237" t="str">
        <f t="shared" si="124"/>
        <v/>
      </c>
      <c r="AF127" s="237" t="str">
        <f t="shared" si="124"/>
        <v/>
      </c>
      <c r="AG127" s="283">
        <v>110.0</v>
      </c>
      <c r="AH127" s="283">
        <v>100.0</v>
      </c>
      <c r="AI127" s="283">
        <v>90.0</v>
      </c>
      <c r="AJ127" s="284">
        <v>12.0</v>
      </c>
      <c r="AK127" s="264"/>
      <c r="AL127" s="264"/>
      <c r="AM127" s="264"/>
      <c r="AN127" s="264"/>
      <c r="AO127" s="285">
        <v>14.0</v>
      </c>
      <c r="AP127" s="285"/>
      <c r="AQ127" s="285"/>
      <c r="AR127" s="285"/>
      <c r="AS127" s="285"/>
      <c r="AT127" s="286">
        <v>13.0</v>
      </c>
      <c r="AU127" s="286">
        <v>12.0</v>
      </c>
      <c r="AV127" s="286">
        <v>11.0</v>
      </c>
      <c r="AW127" s="286">
        <v>10.0</v>
      </c>
      <c r="AX127" s="286">
        <v>9.0</v>
      </c>
      <c r="AY127" s="268"/>
      <c r="AZ127" s="268"/>
      <c r="BA127" s="268"/>
      <c r="BB127" s="268"/>
      <c r="BC127" s="268"/>
      <c r="BD127" s="268"/>
      <c r="BE127" s="268"/>
      <c r="BF127" s="268"/>
      <c r="BG127" s="268"/>
      <c r="BH127" s="268"/>
      <c r="BI127" s="268"/>
      <c r="BJ127" s="268"/>
      <c r="BK127" s="268"/>
    </row>
    <row r="128" ht="18.75" customHeight="1">
      <c r="A128" s="245" t="s">
        <v>162</v>
      </c>
      <c r="B128" s="246">
        <f t="shared" ref="B128:AF128" si="125">if(ISBLANK(AG128)=true,"",if($M$1=10%,AG128*0.9,if($M$1=20%,AG128*0.8,IF($M$1=30%,AG128*0.7,IF($M$1=40%,AG128*0.6,AG128)))))</f>
        <v>108</v>
      </c>
      <c r="C128" s="246">
        <f t="shared" si="125"/>
        <v>90</v>
      </c>
      <c r="D128" s="246">
        <f t="shared" si="125"/>
        <v>72</v>
      </c>
      <c r="E128" s="247">
        <f t="shared" si="125"/>
        <v>3.6</v>
      </c>
      <c r="F128" s="247" t="str">
        <f t="shared" si="125"/>
        <v/>
      </c>
      <c r="G128" s="247" t="str">
        <f t="shared" si="125"/>
        <v/>
      </c>
      <c r="H128" s="247" t="str">
        <f t="shared" si="125"/>
        <v/>
      </c>
      <c r="I128" s="247" t="str">
        <f t="shared" si="125"/>
        <v/>
      </c>
      <c r="J128" s="248">
        <f t="shared" si="125"/>
        <v>3.6</v>
      </c>
      <c r="K128" s="248" t="str">
        <f t="shared" si="125"/>
        <v/>
      </c>
      <c r="L128" s="248" t="str">
        <f t="shared" si="125"/>
        <v/>
      </c>
      <c r="M128" s="248" t="str">
        <f t="shared" si="125"/>
        <v/>
      </c>
      <c r="N128" s="248" t="str">
        <f t="shared" si="125"/>
        <v/>
      </c>
      <c r="O128" s="249" t="str">
        <f t="shared" si="125"/>
        <v/>
      </c>
      <c r="P128" s="249" t="str">
        <f t="shared" si="125"/>
        <v/>
      </c>
      <c r="Q128" s="249" t="str">
        <f t="shared" si="125"/>
        <v/>
      </c>
      <c r="R128" s="249" t="str">
        <f t="shared" si="125"/>
        <v/>
      </c>
      <c r="S128" s="249" t="str">
        <f t="shared" si="125"/>
        <v/>
      </c>
      <c r="T128" s="250" t="str">
        <f t="shared" si="125"/>
        <v/>
      </c>
      <c r="U128" s="250" t="str">
        <f t="shared" si="125"/>
        <v/>
      </c>
      <c r="V128" s="250" t="str">
        <f t="shared" si="125"/>
        <v/>
      </c>
      <c r="W128" s="250" t="str">
        <f t="shared" si="125"/>
        <v/>
      </c>
      <c r="X128" s="250" t="str">
        <f t="shared" si="125"/>
        <v/>
      </c>
      <c r="Y128" s="250" t="str">
        <f t="shared" si="125"/>
        <v/>
      </c>
      <c r="Z128" s="250" t="str">
        <f t="shared" si="125"/>
        <v/>
      </c>
      <c r="AA128" s="250" t="str">
        <f t="shared" si="125"/>
        <v/>
      </c>
      <c r="AB128" s="250" t="str">
        <f t="shared" si="125"/>
        <v/>
      </c>
      <c r="AC128" s="250" t="str">
        <f t="shared" si="125"/>
        <v/>
      </c>
      <c r="AD128" s="250" t="str">
        <f t="shared" si="125"/>
        <v/>
      </c>
      <c r="AE128" s="250" t="str">
        <f t="shared" si="125"/>
        <v/>
      </c>
      <c r="AF128" s="250" t="str">
        <f t="shared" si="125"/>
        <v/>
      </c>
      <c r="AG128" s="251">
        <v>180.0</v>
      </c>
      <c r="AH128" s="251">
        <v>150.0</v>
      </c>
      <c r="AI128" s="251">
        <v>120.0</v>
      </c>
      <c r="AJ128" s="252">
        <v>6.0</v>
      </c>
      <c r="AK128" s="271"/>
      <c r="AL128" s="271"/>
      <c r="AM128" s="271"/>
      <c r="AN128" s="271"/>
      <c r="AO128" s="253">
        <v>6.0</v>
      </c>
      <c r="AP128" s="275"/>
      <c r="AQ128" s="275"/>
      <c r="AR128" s="275"/>
      <c r="AS128" s="275"/>
      <c r="AT128" s="278"/>
      <c r="AU128" s="278"/>
      <c r="AV128" s="278"/>
      <c r="AW128" s="278"/>
      <c r="AX128" s="278"/>
      <c r="AY128" s="256"/>
      <c r="AZ128" s="256"/>
      <c r="BA128" s="256"/>
      <c r="BB128" s="256"/>
      <c r="BC128" s="256"/>
      <c r="BD128" s="256"/>
      <c r="BE128" s="256"/>
      <c r="BF128" s="256"/>
      <c r="BG128" s="256"/>
      <c r="BH128" s="256"/>
      <c r="BI128" s="256"/>
      <c r="BJ128" s="256"/>
      <c r="BK128" s="256"/>
    </row>
    <row r="129" ht="18.75" customHeight="1">
      <c r="A129" s="257" t="s">
        <v>163</v>
      </c>
      <c r="B129" s="258">
        <f t="shared" ref="B129:AF129" si="126">if(ISBLANK(AG129)=true,"",if($M$1=10%,AG129*0.9,if($M$1=20%,AG129*0.8,IF($M$1=30%,AG129*0.7,IF($M$1=40%,AG129*0.6,AG129)))))</f>
        <v>54</v>
      </c>
      <c r="C129" s="258" t="str">
        <f t="shared" si="126"/>
        <v/>
      </c>
      <c r="D129" s="258" t="str">
        <f t="shared" si="126"/>
        <v/>
      </c>
      <c r="E129" s="259">
        <f t="shared" si="126"/>
        <v>9.6</v>
      </c>
      <c r="F129" s="259" t="str">
        <f t="shared" si="126"/>
        <v/>
      </c>
      <c r="G129" s="259" t="str">
        <f t="shared" si="126"/>
        <v/>
      </c>
      <c r="H129" s="259" t="str">
        <f t="shared" si="126"/>
        <v/>
      </c>
      <c r="I129" s="259" t="str">
        <f t="shared" si="126"/>
        <v/>
      </c>
      <c r="J129" s="260">
        <f t="shared" si="126"/>
        <v>7.8</v>
      </c>
      <c r="K129" s="260">
        <f t="shared" si="126"/>
        <v>7.2</v>
      </c>
      <c r="L129" s="260">
        <f t="shared" si="126"/>
        <v>6.6</v>
      </c>
      <c r="M129" s="260">
        <f t="shared" si="126"/>
        <v>6</v>
      </c>
      <c r="N129" s="260">
        <f t="shared" si="126"/>
        <v>5.4</v>
      </c>
      <c r="O129" s="261">
        <f t="shared" si="126"/>
        <v>7.2</v>
      </c>
      <c r="P129" s="261">
        <f t="shared" si="126"/>
        <v>6.6</v>
      </c>
      <c r="Q129" s="261">
        <f t="shared" si="126"/>
        <v>6</v>
      </c>
      <c r="R129" s="261">
        <f t="shared" si="126"/>
        <v>5.4</v>
      </c>
      <c r="S129" s="261">
        <f t="shared" si="126"/>
        <v>4.8</v>
      </c>
      <c r="T129" s="237" t="str">
        <f t="shared" si="126"/>
        <v/>
      </c>
      <c r="U129" s="237" t="str">
        <f t="shared" si="126"/>
        <v/>
      </c>
      <c r="V129" s="237" t="str">
        <f t="shared" si="126"/>
        <v/>
      </c>
      <c r="W129" s="237" t="str">
        <f t="shared" si="126"/>
        <v/>
      </c>
      <c r="X129" s="237" t="str">
        <f t="shared" si="126"/>
        <v/>
      </c>
      <c r="Y129" s="237" t="str">
        <f t="shared" si="126"/>
        <v/>
      </c>
      <c r="Z129" s="237" t="str">
        <f t="shared" si="126"/>
        <v/>
      </c>
      <c r="AA129" s="237" t="str">
        <f t="shared" si="126"/>
        <v/>
      </c>
      <c r="AB129" s="237" t="str">
        <f t="shared" si="126"/>
        <v/>
      </c>
      <c r="AC129" s="237" t="str">
        <f t="shared" si="126"/>
        <v/>
      </c>
      <c r="AD129" s="237" t="str">
        <f t="shared" si="126"/>
        <v/>
      </c>
      <c r="AE129" s="237" t="str">
        <f t="shared" si="126"/>
        <v/>
      </c>
      <c r="AF129" s="237" t="str">
        <f t="shared" si="126"/>
        <v/>
      </c>
      <c r="AG129" s="283">
        <v>90.0</v>
      </c>
      <c r="AH129" s="276"/>
      <c r="AI129" s="276"/>
      <c r="AJ129" s="284">
        <v>16.0</v>
      </c>
      <c r="AK129" s="264"/>
      <c r="AL129" s="264"/>
      <c r="AM129" s="264"/>
      <c r="AN129" s="264"/>
      <c r="AO129" s="285">
        <v>13.0</v>
      </c>
      <c r="AP129" s="285">
        <v>12.0</v>
      </c>
      <c r="AQ129" s="285">
        <v>11.0</v>
      </c>
      <c r="AR129" s="285">
        <v>10.0</v>
      </c>
      <c r="AS129" s="285">
        <v>9.0</v>
      </c>
      <c r="AT129" s="286">
        <v>12.0</v>
      </c>
      <c r="AU129" s="286">
        <v>11.0</v>
      </c>
      <c r="AV129" s="286">
        <v>10.0</v>
      </c>
      <c r="AW129" s="286">
        <v>9.0</v>
      </c>
      <c r="AX129" s="286">
        <v>8.0</v>
      </c>
      <c r="AY129" s="268"/>
      <c r="AZ129" s="268"/>
      <c r="BA129" s="268"/>
      <c r="BB129" s="268"/>
      <c r="BC129" s="268"/>
      <c r="BD129" s="268"/>
      <c r="BE129" s="268"/>
      <c r="BF129" s="268"/>
      <c r="BG129" s="268"/>
      <c r="BH129" s="268"/>
      <c r="BI129" s="268"/>
      <c r="BJ129" s="268"/>
      <c r="BK129" s="268"/>
    </row>
    <row r="130" ht="18.75" customHeight="1">
      <c r="A130" s="245" t="s">
        <v>164</v>
      </c>
      <c r="B130" s="246">
        <f t="shared" ref="B130:AF130" si="127">if(ISBLANK(AG130)=true,"",if($M$1=10%,AG130*0.9,if($M$1=20%,AG130*0.8,IF($M$1=30%,AG130*0.7,IF($M$1=40%,AG130*0.6,AG130)))))</f>
        <v>3.6</v>
      </c>
      <c r="C130" s="246" t="str">
        <f t="shared" si="127"/>
        <v/>
      </c>
      <c r="D130" s="246" t="str">
        <f t="shared" si="127"/>
        <v/>
      </c>
      <c r="E130" s="247">
        <f t="shared" si="127"/>
        <v>3.6</v>
      </c>
      <c r="F130" s="247" t="str">
        <f t="shared" si="127"/>
        <v/>
      </c>
      <c r="G130" s="247" t="str">
        <f t="shared" si="127"/>
        <v/>
      </c>
      <c r="H130" s="247" t="str">
        <f t="shared" si="127"/>
        <v/>
      </c>
      <c r="I130" s="247" t="str">
        <f t="shared" si="127"/>
        <v/>
      </c>
      <c r="J130" s="248">
        <f t="shared" si="127"/>
        <v>3.6</v>
      </c>
      <c r="K130" s="248" t="str">
        <f t="shared" si="127"/>
        <v/>
      </c>
      <c r="L130" s="248" t="str">
        <f t="shared" si="127"/>
        <v/>
      </c>
      <c r="M130" s="248" t="str">
        <f t="shared" si="127"/>
        <v/>
      </c>
      <c r="N130" s="248" t="str">
        <f t="shared" si="127"/>
        <v/>
      </c>
      <c r="O130" s="249">
        <f t="shared" si="127"/>
        <v>3.6</v>
      </c>
      <c r="P130" s="249" t="str">
        <f t="shared" si="127"/>
        <v/>
      </c>
      <c r="Q130" s="249" t="str">
        <f t="shared" si="127"/>
        <v/>
      </c>
      <c r="R130" s="249" t="str">
        <f t="shared" si="127"/>
        <v/>
      </c>
      <c r="S130" s="249" t="str">
        <f t="shared" si="127"/>
        <v/>
      </c>
      <c r="T130" s="250" t="str">
        <f t="shared" si="127"/>
        <v/>
      </c>
      <c r="U130" s="250" t="str">
        <f t="shared" si="127"/>
        <v/>
      </c>
      <c r="V130" s="250" t="str">
        <f t="shared" si="127"/>
        <v/>
      </c>
      <c r="W130" s="250" t="str">
        <f t="shared" si="127"/>
        <v/>
      </c>
      <c r="X130" s="250" t="str">
        <f t="shared" si="127"/>
        <v/>
      </c>
      <c r="Y130" s="250" t="str">
        <f t="shared" si="127"/>
        <v/>
      </c>
      <c r="Z130" s="250" t="str">
        <f t="shared" si="127"/>
        <v/>
      </c>
      <c r="AA130" s="250" t="str">
        <f t="shared" si="127"/>
        <v/>
      </c>
      <c r="AB130" s="250" t="str">
        <f t="shared" si="127"/>
        <v/>
      </c>
      <c r="AC130" s="250" t="str">
        <f t="shared" si="127"/>
        <v/>
      </c>
      <c r="AD130" s="250" t="str">
        <f t="shared" si="127"/>
        <v/>
      </c>
      <c r="AE130" s="250" t="str">
        <f t="shared" si="127"/>
        <v/>
      </c>
      <c r="AF130" s="250" t="str">
        <f t="shared" si="127"/>
        <v/>
      </c>
      <c r="AG130" s="251">
        <v>6.0</v>
      </c>
      <c r="AH130" s="280"/>
      <c r="AI130" s="280"/>
      <c r="AJ130" s="252">
        <v>6.0</v>
      </c>
      <c r="AK130" s="271"/>
      <c r="AL130" s="271"/>
      <c r="AM130" s="271"/>
      <c r="AN130" s="271"/>
      <c r="AO130" s="253">
        <v>6.0</v>
      </c>
      <c r="AP130" s="275"/>
      <c r="AQ130" s="275"/>
      <c r="AR130" s="275"/>
      <c r="AS130" s="275"/>
      <c r="AT130" s="254">
        <v>6.0</v>
      </c>
      <c r="AU130" s="278"/>
      <c r="AV130" s="278"/>
      <c r="AW130" s="278"/>
      <c r="AX130" s="278"/>
      <c r="AY130" s="256"/>
      <c r="AZ130" s="256"/>
      <c r="BA130" s="256"/>
      <c r="BB130" s="256"/>
      <c r="BC130" s="256"/>
      <c r="BD130" s="256"/>
      <c r="BE130" s="256"/>
      <c r="BF130" s="256"/>
      <c r="BG130" s="256"/>
      <c r="BH130" s="256"/>
      <c r="BI130" s="256"/>
      <c r="BJ130" s="256"/>
      <c r="BK130" s="256"/>
    </row>
    <row r="131" ht="18.75" customHeight="1">
      <c r="A131" s="257" t="s">
        <v>165</v>
      </c>
      <c r="B131" s="258">
        <f t="shared" ref="B131:AF131" si="128">if(ISBLANK(AG131)=true,"",if($M$1=10%,AG131*0.9,if($M$1=20%,AG131*0.8,IF($M$1=30%,AG131*0.7,IF($M$1=40%,AG131*0.6,AG131)))))</f>
        <v>72</v>
      </c>
      <c r="C131" s="258">
        <f t="shared" si="128"/>
        <v>57</v>
      </c>
      <c r="D131" s="258">
        <f t="shared" si="128"/>
        <v>42</v>
      </c>
      <c r="E131" s="259">
        <f t="shared" si="128"/>
        <v>7.2</v>
      </c>
      <c r="F131" s="259">
        <f t="shared" si="128"/>
        <v>6.6</v>
      </c>
      <c r="G131" s="259">
        <f t="shared" si="128"/>
        <v>6</v>
      </c>
      <c r="H131" s="259">
        <f t="shared" si="128"/>
        <v>5.4</v>
      </c>
      <c r="I131" s="259">
        <f t="shared" si="128"/>
        <v>4.8</v>
      </c>
      <c r="J131" s="260">
        <f t="shared" si="128"/>
        <v>7.2</v>
      </c>
      <c r="K131" s="260">
        <f t="shared" si="128"/>
        <v>5.4</v>
      </c>
      <c r="L131" s="260">
        <f t="shared" si="128"/>
        <v>3.6</v>
      </c>
      <c r="M131" s="260">
        <f t="shared" si="128"/>
        <v>1.8</v>
      </c>
      <c r="N131" s="260">
        <f t="shared" si="128"/>
        <v>0</v>
      </c>
      <c r="O131" s="261">
        <f t="shared" si="128"/>
        <v>9.6</v>
      </c>
      <c r="P131" s="261">
        <f t="shared" si="128"/>
        <v>9.3</v>
      </c>
      <c r="Q131" s="261">
        <f t="shared" si="128"/>
        <v>9</v>
      </c>
      <c r="R131" s="261">
        <f t="shared" si="128"/>
        <v>8.7</v>
      </c>
      <c r="S131" s="261">
        <f t="shared" si="128"/>
        <v>8.4</v>
      </c>
      <c r="T131" s="237">
        <f t="shared" si="128"/>
        <v>18</v>
      </c>
      <c r="U131" s="237" t="str">
        <f t="shared" si="128"/>
        <v/>
      </c>
      <c r="V131" s="237" t="str">
        <f t="shared" si="128"/>
        <v/>
      </c>
      <c r="W131" s="237">
        <f t="shared" si="128"/>
        <v>12</v>
      </c>
      <c r="X131" s="237">
        <f t="shared" si="128"/>
        <v>6</v>
      </c>
      <c r="Y131" s="237">
        <f t="shared" si="128"/>
        <v>3</v>
      </c>
      <c r="Z131" s="237">
        <f t="shared" si="128"/>
        <v>1.5</v>
      </c>
      <c r="AA131" s="237" t="str">
        <f t="shared" si="128"/>
        <v/>
      </c>
      <c r="AB131" s="237" t="str">
        <f t="shared" si="128"/>
        <v/>
      </c>
      <c r="AC131" s="237" t="str">
        <f t="shared" si="128"/>
        <v/>
      </c>
      <c r="AD131" s="237" t="str">
        <f t="shared" si="128"/>
        <v/>
      </c>
      <c r="AE131" s="237" t="str">
        <f t="shared" si="128"/>
        <v/>
      </c>
      <c r="AF131" s="237" t="str">
        <f t="shared" si="128"/>
        <v/>
      </c>
      <c r="AG131" s="283">
        <v>120.0</v>
      </c>
      <c r="AH131" s="283">
        <v>95.0</v>
      </c>
      <c r="AI131" s="283">
        <v>70.0</v>
      </c>
      <c r="AJ131" s="284">
        <v>12.0</v>
      </c>
      <c r="AK131" s="284">
        <v>11.0</v>
      </c>
      <c r="AL131" s="284">
        <v>10.0</v>
      </c>
      <c r="AM131" s="284">
        <v>9.0</v>
      </c>
      <c r="AN131" s="284">
        <v>8.0</v>
      </c>
      <c r="AO131" s="285">
        <v>12.0</v>
      </c>
      <c r="AP131" s="285">
        <v>9.0</v>
      </c>
      <c r="AQ131" s="285">
        <v>6.0</v>
      </c>
      <c r="AR131" s="285">
        <v>3.0</v>
      </c>
      <c r="AS131" s="285">
        <v>0.0</v>
      </c>
      <c r="AT131" s="286">
        <v>16.0</v>
      </c>
      <c r="AU131" s="286">
        <v>15.5</v>
      </c>
      <c r="AV131" s="286">
        <v>15.0</v>
      </c>
      <c r="AW131" s="286">
        <v>14.5</v>
      </c>
      <c r="AX131" s="286">
        <v>14.0</v>
      </c>
      <c r="AY131" s="243">
        <v>30.0</v>
      </c>
      <c r="AZ131" s="268"/>
      <c r="BA131" s="268"/>
      <c r="BB131" s="243">
        <v>20.0</v>
      </c>
      <c r="BC131" s="243">
        <v>10.0</v>
      </c>
      <c r="BD131" s="243">
        <v>5.0</v>
      </c>
      <c r="BE131" s="243">
        <v>2.5</v>
      </c>
      <c r="BF131" s="268"/>
      <c r="BG131" s="268"/>
      <c r="BH131" s="268"/>
      <c r="BI131" s="268"/>
      <c r="BJ131" s="268"/>
      <c r="BK131" s="268"/>
    </row>
    <row r="132" ht="18.75" customHeight="1">
      <c r="A132" s="245" t="s">
        <v>166</v>
      </c>
      <c r="B132" s="246">
        <f t="shared" ref="B132:AF132" si="129">if(ISBLANK(AG132)=true,"",if($M$1=10%,AG132*0.9,if($M$1=20%,AG132*0.8,IF($M$1=30%,AG132*0.7,IF($M$1=40%,AG132*0.6,AG132)))))</f>
        <v>66</v>
      </c>
      <c r="C132" s="246">
        <f t="shared" si="129"/>
        <v>54</v>
      </c>
      <c r="D132" s="246">
        <f t="shared" si="129"/>
        <v>42</v>
      </c>
      <c r="E132" s="247">
        <f t="shared" si="129"/>
        <v>12</v>
      </c>
      <c r="F132" s="247">
        <f t="shared" si="129"/>
        <v>10.8</v>
      </c>
      <c r="G132" s="247">
        <f t="shared" si="129"/>
        <v>9.6</v>
      </c>
      <c r="H132" s="247">
        <f t="shared" si="129"/>
        <v>8.4</v>
      </c>
      <c r="I132" s="247">
        <f t="shared" si="129"/>
        <v>7.2</v>
      </c>
      <c r="J132" s="248">
        <f t="shared" si="129"/>
        <v>24</v>
      </c>
      <c r="K132" s="248" t="str">
        <f t="shared" si="129"/>
        <v/>
      </c>
      <c r="L132" s="248" t="str">
        <f t="shared" si="129"/>
        <v/>
      </c>
      <c r="M132" s="248" t="str">
        <f t="shared" si="129"/>
        <v/>
      </c>
      <c r="N132" s="248" t="str">
        <f t="shared" si="129"/>
        <v/>
      </c>
      <c r="O132" s="249">
        <f t="shared" si="129"/>
        <v>10.8</v>
      </c>
      <c r="P132" s="249">
        <f t="shared" si="129"/>
        <v>9.6</v>
      </c>
      <c r="Q132" s="249">
        <f t="shared" si="129"/>
        <v>8.4</v>
      </c>
      <c r="R132" s="249">
        <f t="shared" si="129"/>
        <v>7.2</v>
      </c>
      <c r="S132" s="249">
        <f t="shared" si="129"/>
        <v>6</v>
      </c>
      <c r="T132" s="250" t="str">
        <f t="shared" si="129"/>
        <v/>
      </c>
      <c r="U132" s="250" t="str">
        <f t="shared" si="129"/>
        <v/>
      </c>
      <c r="V132" s="250" t="str">
        <f t="shared" si="129"/>
        <v/>
      </c>
      <c r="W132" s="250" t="str">
        <f t="shared" si="129"/>
        <v/>
      </c>
      <c r="X132" s="250" t="str">
        <f t="shared" si="129"/>
        <v/>
      </c>
      <c r="Y132" s="250" t="str">
        <f t="shared" si="129"/>
        <v/>
      </c>
      <c r="Z132" s="250" t="str">
        <f t="shared" si="129"/>
        <v/>
      </c>
      <c r="AA132" s="250" t="str">
        <f t="shared" si="129"/>
        <v/>
      </c>
      <c r="AB132" s="250" t="str">
        <f t="shared" si="129"/>
        <v/>
      </c>
      <c r="AC132" s="250" t="str">
        <f t="shared" si="129"/>
        <v/>
      </c>
      <c r="AD132" s="250" t="str">
        <f t="shared" si="129"/>
        <v/>
      </c>
      <c r="AE132" s="250" t="str">
        <f t="shared" si="129"/>
        <v/>
      </c>
      <c r="AF132" s="250" t="str">
        <f t="shared" si="129"/>
        <v/>
      </c>
      <c r="AG132" s="251">
        <v>110.0</v>
      </c>
      <c r="AH132" s="251">
        <v>90.0</v>
      </c>
      <c r="AI132" s="251">
        <v>70.0</v>
      </c>
      <c r="AJ132" s="252">
        <v>20.0</v>
      </c>
      <c r="AK132" s="252">
        <v>18.0</v>
      </c>
      <c r="AL132" s="252">
        <v>16.0</v>
      </c>
      <c r="AM132" s="252">
        <v>14.0</v>
      </c>
      <c r="AN132" s="252">
        <v>12.0</v>
      </c>
      <c r="AO132" s="253">
        <v>40.0</v>
      </c>
      <c r="AP132" s="275"/>
      <c r="AQ132" s="275"/>
      <c r="AR132" s="275"/>
      <c r="AS132" s="275"/>
      <c r="AT132" s="254">
        <v>18.0</v>
      </c>
      <c r="AU132" s="254">
        <v>16.0</v>
      </c>
      <c r="AV132" s="254">
        <v>14.0</v>
      </c>
      <c r="AW132" s="254">
        <v>12.0</v>
      </c>
      <c r="AX132" s="254">
        <v>10.0</v>
      </c>
      <c r="AY132" s="256"/>
      <c r="AZ132" s="256"/>
      <c r="BA132" s="256"/>
      <c r="BB132" s="256"/>
      <c r="BC132" s="256"/>
      <c r="BD132" s="256"/>
      <c r="BE132" s="256"/>
      <c r="BF132" s="256"/>
      <c r="BG132" s="256"/>
      <c r="BH132" s="256"/>
      <c r="BI132" s="256"/>
      <c r="BJ132" s="256"/>
      <c r="BK132" s="256"/>
    </row>
    <row r="133" ht="18.75" customHeight="1">
      <c r="A133" s="257" t="s">
        <v>167</v>
      </c>
      <c r="B133" s="258">
        <f t="shared" ref="B133:AF133" si="130">if(ISBLANK(AG133)=true,"",if($M$1=10%,AG133*0.9,if($M$1=20%,AG133*0.8,IF($M$1=30%,AG133*0.7,IF($M$1=40%,AG133*0.6,AG133)))))</f>
        <v>60</v>
      </c>
      <c r="C133" s="258">
        <f t="shared" si="130"/>
        <v>51</v>
      </c>
      <c r="D133" s="258">
        <f t="shared" si="130"/>
        <v>42</v>
      </c>
      <c r="E133" s="259">
        <f t="shared" si="130"/>
        <v>2.4</v>
      </c>
      <c r="F133" s="259">
        <f t="shared" si="130"/>
        <v>2.1</v>
      </c>
      <c r="G133" s="259">
        <f t="shared" si="130"/>
        <v>1.8</v>
      </c>
      <c r="H133" s="259">
        <f t="shared" si="130"/>
        <v>1.5</v>
      </c>
      <c r="I133" s="259">
        <f t="shared" si="130"/>
        <v>1.2</v>
      </c>
      <c r="J133" s="260" t="str">
        <f t="shared" si="130"/>
        <v/>
      </c>
      <c r="K133" s="260" t="str">
        <f t="shared" si="130"/>
        <v/>
      </c>
      <c r="L133" s="260" t="str">
        <f t="shared" si="130"/>
        <v/>
      </c>
      <c r="M133" s="260" t="str">
        <f t="shared" si="130"/>
        <v/>
      </c>
      <c r="N133" s="260" t="str">
        <f t="shared" si="130"/>
        <v/>
      </c>
      <c r="O133" s="261">
        <f t="shared" si="130"/>
        <v>12</v>
      </c>
      <c r="P133" s="261">
        <f t="shared" si="130"/>
        <v>10.8</v>
      </c>
      <c r="Q133" s="261">
        <f t="shared" si="130"/>
        <v>9.6</v>
      </c>
      <c r="R133" s="261">
        <f t="shared" si="130"/>
        <v>8.4</v>
      </c>
      <c r="S133" s="261">
        <f t="shared" si="130"/>
        <v>7.2</v>
      </c>
      <c r="T133" s="237" t="str">
        <f t="shared" si="130"/>
        <v/>
      </c>
      <c r="U133" s="237" t="str">
        <f t="shared" si="130"/>
        <v/>
      </c>
      <c r="V133" s="237" t="str">
        <f t="shared" si="130"/>
        <v/>
      </c>
      <c r="W133" s="237" t="str">
        <f t="shared" si="130"/>
        <v/>
      </c>
      <c r="X133" s="237" t="str">
        <f t="shared" si="130"/>
        <v/>
      </c>
      <c r="Y133" s="237" t="str">
        <f t="shared" si="130"/>
        <v/>
      </c>
      <c r="Z133" s="237" t="str">
        <f t="shared" si="130"/>
        <v/>
      </c>
      <c r="AA133" s="237" t="str">
        <f t="shared" si="130"/>
        <v/>
      </c>
      <c r="AB133" s="237" t="str">
        <f t="shared" si="130"/>
        <v/>
      </c>
      <c r="AC133" s="237" t="str">
        <f t="shared" si="130"/>
        <v/>
      </c>
      <c r="AD133" s="237" t="str">
        <f t="shared" si="130"/>
        <v/>
      </c>
      <c r="AE133" s="237" t="str">
        <f t="shared" si="130"/>
        <v/>
      </c>
      <c r="AF133" s="237" t="str">
        <f t="shared" si="130"/>
        <v/>
      </c>
      <c r="AG133" s="283">
        <v>100.0</v>
      </c>
      <c r="AH133" s="283">
        <v>85.0</v>
      </c>
      <c r="AI133" s="283">
        <v>70.0</v>
      </c>
      <c r="AJ133" s="284">
        <v>4.0</v>
      </c>
      <c r="AK133" s="284">
        <v>3.5</v>
      </c>
      <c r="AL133" s="284">
        <v>3.0</v>
      </c>
      <c r="AM133" s="284">
        <v>2.5</v>
      </c>
      <c r="AN133" s="284">
        <v>2.0</v>
      </c>
      <c r="AO133" s="277"/>
      <c r="AP133" s="277"/>
      <c r="AQ133" s="277"/>
      <c r="AR133" s="277"/>
      <c r="AS133" s="277"/>
      <c r="AT133" s="286">
        <v>20.0</v>
      </c>
      <c r="AU133" s="286">
        <v>18.0</v>
      </c>
      <c r="AV133" s="286">
        <v>16.0</v>
      </c>
      <c r="AW133" s="286">
        <v>14.0</v>
      </c>
      <c r="AX133" s="286">
        <v>12.0</v>
      </c>
      <c r="AY133" s="243"/>
      <c r="AZ133" s="268"/>
      <c r="BA133" s="268"/>
      <c r="BB133" s="268"/>
      <c r="BC133" s="268"/>
      <c r="BD133" s="268"/>
      <c r="BE133" s="268"/>
      <c r="BF133" s="268"/>
      <c r="BG133" s="268"/>
      <c r="BH133" s="268"/>
      <c r="BI133" s="268"/>
      <c r="BJ133" s="268"/>
      <c r="BK133" s="268"/>
    </row>
    <row r="134" ht="18.75" customHeight="1">
      <c r="A134" s="245" t="s">
        <v>168</v>
      </c>
      <c r="B134" s="246">
        <f t="shared" ref="B134:AF134" si="131">if(ISBLANK(AG134)=true,"",if($M$1=10%,AG134*0.9,if($M$1=20%,AG134*0.8,IF($M$1=30%,AG134*0.7,IF($M$1=40%,AG134*0.6,AG134)))))</f>
        <v>72</v>
      </c>
      <c r="C134" s="246">
        <f t="shared" si="131"/>
        <v>60</v>
      </c>
      <c r="D134" s="246">
        <f t="shared" si="131"/>
        <v>48</v>
      </c>
      <c r="E134" s="247">
        <f t="shared" si="131"/>
        <v>4.2</v>
      </c>
      <c r="F134" s="247">
        <f t="shared" si="131"/>
        <v>3.9</v>
      </c>
      <c r="G134" s="247">
        <f t="shared" si="131"/>
        <v>3.6</v>
      </c>
      <c r="H134" s="247">
        <f t="shared" si="131"/>
        <v>3.3</v>
      </c>
      <c r="I134" s="247">
        <f t="shared" si="131"/>
        <v>3</v>
      </c>
      <c r="J134" s="248">
        <f t="shared" si="131"/>
        <v>4.8</v>
      </c>
      <c r="K134" s="248" t="str">
        <f t="shared" si="131"/>
        <v/>
      </c>
      <c r="L134" s="248" t="str">
        <f t="shared" si="131"/>
        <v/>
      </c>
      <c r="M134" s="248" t="str">
        <f t="shared" si="131"/>
        <v/>
      </c>
      <c r="N134" s="248" t="str">
        <f t="shared" si="131"/>
        <v/>
      </c>
      <c r="O134" s="249">
        <f t="shared" si="131"/>
        <v>10.8</v>
      </c>
      <c r="P134" s="249">
        <f t="shared" si="131"/>
        <v>10.2</v>
      </c>
      <c r="Q134" s="249">
        <f t="shared" si="131"/>
        <v>9.6</v>
      </c>
      <c r="R134" s="249">
        <f t="shared" si="131"/>
        <v>9</v>
      </c>
      <c r="S134" s="249">
        <f t="shared" si="131"/>
        <v>8.4</v>
      </c>
      <c r="T134" s="250" t="str">
        <f t="shared" si="131"/>
        <v/>
      </c>
      <c r="U134" s="250" t="str">
        <f t="shared" si="131"/>
        <v/>
      </c>
      <c r="V134" s="250" t="str">
        <f t="shared" si="131"/>
        <v/>
      </c>
      <c r="W134" s="250" t="str">
        <f t="shared" si="131"/>
        <v/>
      </c>
      <c r="X134" s="250" t="str">
        <f t="shared" si="131"/>
        <v/>
      </c>
      <c r="Y134" s="250" t="str">
        <f t="shared" si="131"/>
        <v/>
      </c>
      <c r="Z134" s="250" t="str">
        <f t="shared" si="131"/>
        <v/>
      </c>
      <c r="AA134" s="250" t="str">
        <f t="shared" si="131"/>
        <v/>
      </c>
      <c r="AB134" s="250" t="str">
        <f t="shared" si="131"/>
        <v/>
      </c>
      <c r="AC134" s="250" t="str">
        <f t="shared" si="131"/>
        <v/>
      </c>
      <c r="AD134" s="250" t="str">
        <f t="shared" si="131"/>
        <v/>
      </c>
      <c r="AE134" s="250" t="str">
        <f t="shared" si="131"/>
        <v/>
      </c>
      <c r="AF134" s="250" t="str">
        <f t="shared" si="131"/>
        <v/>
      </c>
      <c r="AG134" s="251">
        <v>120.0</v>
      </c>
      <c r="AH134" s="251">
        <v>100.0</v>
      </c>
      <c r="AI134" s="251">
        <v>80.0</v>
      </c>
      <c r="AJ134" s="252">
        <v>7.0</v>
      </c>
      <c r="AK134" s="252">
        <v>6.5</v>
      </c>
      <c r="AL134" s="252">
        <v>6.0</v>
      </c>
      <c r="AM134" s="252">
        <v>5.5</v>
      </c>
      <c r="AN134" s="252">
        <v>5.0</v>
      </c>
      <c r="AO134" s="253">
        <v>8.0</v>
      </c>
      <c r="AP134" s="275"/>
      <c r="AQ134" s="275"/>
      <c r="AR134" s="275"/>
      <c r="AS134" s="275"/>
      <c r="AT134" s="254">
        <v>18.0</v>
      </c>
      <c r="AU134" s="254">
        <v>17.0</v>
      </c>
      <c r="AV134" s="254">
        <v>16.0</v>
      </c>
      <c r="AW134" s="254">
        <v>15.0</v>
      </c>
      <c r="AX134" s="254">
        <v>14.0</v>
      </c>
      <c r="AY134" s="256"/>
      <c r="AZ134" s="256"/>
      <c r="BA134" s="256"/>
      <c r="BB134" s="256"/>
      <c r="BC134" s="256"/>
      <c r="BD134" s="256"/>
      <c r="BE134" s="256"/>
      <c r="BF134" s="256"/>
      <c r="BG134" s="256"/>
      <c r="BH134" s="256"/>
      <c r="BI134" s="256"/>
      <c r="BJ134" s="256"/>
      <c r="BK134" s="256"/>
    </row>
    <row r="135" ht="18.75" customHeight="1">
      <c r="A135" s="257" t="s">
        <v>169</v>
      </c>
      <c r="B135" s="258">
        <f t="shared" ref="B135:AF135" si="132">if(ISBLANK(AG135)=true,"",if($M$1=10%,AG135*0.9,if($M$1=20%,AG135*0.8,IF($M$1=30%,AG135*0.7,IF($M$1=40%,AG135*0.6,AG135)))))</f>
        <v>72</v>
      </c>
      <c r="C135" s="258">
        <f t="shared" si="132"/>
        <v>60</v>
      </c>
      <c r="D135" s="258">
        <f t="shared" si="132"/>
        <v>48</v>
      </c>
      <c r="E135" s="259">
        <f t="shared" si="132"/>
        <v>4.2</v>
      </c>
      <c r="F135" s="259" t="str">
        <f t="shared" si="132"/>
        <v/>
      </c>
      <c r="G135" s="259" t="str">
        <f t="shared" si="132"/>
        <v/>
      </c>
      <c r="H135" s="259" t="str">
        <f t="shared" si="132"/>
        <v/>
      </c>
      <c r="I135" s="259" t="str">
        <f t="shared" si="132"/>
        <v/>
      </c>
      <c r="J135" s="260">
        <f t="shared" si="132"/>
        <v>11.4</v>
      </c>
      <c r="K135" s="260">
        <f t="shared" si="132"/>
        <v>10.8</v>
      </c>
      <c r="L135" s="260">
        <f t="shared" si="132"/>
        <v>10.2</v>
      </c>
      <c r="M135" s="260">
        <f t="shared" si="132"/>
        <v>9.6</v>
      </c>
      <c r="N135" s="260">
        <f t="shared" si="132"/>
        <v>9</v>
      </c>
      <c r="O135" s="261">
        <f t="shared" si="132"/>
        <v>9.6</v>
      </c>
      <c r="P135" s="261">
        <f t="shared" si="132"/>
        <v>9</v>
      </c>
      <c r="Q135" s="261">
        <f t="shared" si="132"/>
        <v>8.4</v>
      </c>
      <c r="R135" s="261">
        <f t="shared" si="132"/>
        <v>7.8</v>
      </c>
      <c r="S135" s="261">
        <f t="shared" si="132"/>
        <v>7.2</v>
      </c>
      <c r="T135" s="237" t="str">
        <f t="shared" si="132"/>
        <v/>
      </c>
      <c r="U135" s="237" t="str">
        <f t="shared" si="132"/>
        <v/>
      </c>
      <c r="V135" s="237" t="str">
        <f t="shared" si="132"/>
        <v/>
      </c>
      <c r="W135" s="237" t="str">
        <f t="shared" si="132"/>
        <v/>
      </c>
      <c r="X135" s="237" t="str">
        <f t="shared" si="132"/>
        <v/>
      </c>
      <c r="Y135" s="237" t="str">
        <f t="shared" si="132"/>
        <v/>
      </c>
      <c r="Z135" s="237" t="str">
        <f t="shared" si="132"/>
        <v/>
      </c>
      <c r="AA135" s="237" t="str">
        <f t="shared" si="132"/>
        <v/>
      </c>
      <c r="AB135" s="237" t="str">
        <f t="shared" si="132"/>
        <v/>
      </c>
      <c r="AC135" s="237" t="str">
        <f t="shared" si="132"/>
        <v/>
      </c>
      <c r="AD135" s="237" t="str">
        <f t="shared" si="132"/>
        <v/>
      </c>
      <c r="AE135" s="237" t="str">
        <f t="shared" si="132"/>
        <v/>
      </c>
      <c r="AF135" s="237" t="str">
        <f t="shared" si="132"/>
        <v/>
      </c>
      <c r="AG135" s="283">
        <v>120.0</v>
      </c>
      <c r="AH135" s="283">
        <v>100.0</v>
      </c>
      <c r="AI135" s="283">
        <v>80.0</v>
      </c>
      <c r="AJ135" s="284">
        <v>7.0</v>
      </c>
      <c r="AK135" s="264"/>
      <c r="AL135" s="264"/>
      <c r="AM135" s="264"/>
      <c r="AN135" s="264"/>
      <c r="AO135" s="285">
        <v>19.0</v>
      </c>
      <c r="AP135" s="285">
        <v>18.0</v>
      </c>
      <c r="AQ135" s="285">
        <v>17.0</v>
      </c>
      <c r="AR135" s="285">
        <v>16.0</v>
      </c>
      <c r="AS135" s="285">
        <v>15.0</v>
      </c>
      <c r="AT135" s="286">
        <v>16.0</v>
      </c>
      <c r="AU135" s="286">
        <v>15.0</v>
      </c>
      <c r="AV135" s="286">
        <v>14.0</v>
      </c>
      <c r="AW135" s="286">
        <v>13.0</v>
      </c>
      <c r="AX135" s="286">
        <v>12.0</v>
      </c>
      <c r="AY135" s="268"/>
      <c r="AZ135" s="268"/>
      <c r="BA135" s="268"/>
      <c r="BB135" s="268"/>
      <c r="BC135" s="268"/>
      <c r="BD135" s="268"/>
      <c r="BE135" s="268"/>
      <c r="BF135" s="268"/>
      <c r="BG135" s="268"/>
      <c r="BH135" s="268"/>
      <c r="BI135" s="268"/>
      <c r="BJ135" s="268"/>
      <c r="BK135" s="268"/>
    </row>
    <row r="136" ht="18.75" customHeight="1">
      <c r="A136" s="245" t="s">
        <v>170</v>
      </c>
      <c r="B136" s="246">
        <f t="shared" ref="B136:AF136" si="133">if(ISBLANK(AG136)=true,"",if($M$1=10%,AG136*0.9,if($M$1=20%,AG136*0.8,IF($M$1=30%,AG136*0.7,IF($M$1=40%,AG136*0.6,AG136)))))</f>
        <v>72</v>
      </c>
      <c r="C136" s="246">
        <f t="shared" si="133"/>
        <v>60</v>
      </c>
      <c r="D136" s="246">
        <f t="shared" si="133"/>
        <v>48</v>
      </c>
      <c r="E136" s="247">
        <f t="shared" si="133"/>
        <v>8.4</v>
      </c>
      <c r="F136" s="247">
        <f t="shared" si="133"/>
        <v>7.5</v>
      </c>
      <c r="G136" s="247">
        <f t="shared" si="133"/>
        <v>6.6</v>
      </c>
      <c r="H136" s="247">
        <f t="shared" si="133"/>
        <v>5.7</v>
      </c>
      <c r="I136" s="247">
        <f t="shared" si="133"/>
        <v>4.8</v>
      </c>
      <c r="J136" s="248" t="str">
        <f t="shared" si="133"/>
        <v/>
      </c>
      <c r="K136" s="248" t="str">
        <f t="shared" si="133"/>
        <v/>
      </c>
      <c r="L136" s="248" t="str">
        <f t="shared" si="133"/>
        <v/>
      </c>
      <c r="M136" s="248" t="str">
        <f t="shared" si="133"/>
        <v/>
      </c>
      <c r="N136" s="248" t="str">
        <f t="shared" si="133"/>
        <v/>
      </c>
      <c r="O136" s="249">
        <f t="shared" si="133"/>
        <v>7.2</v>
      </c>
      <c r="P136" s="249">
        <f t="shared" si="133"/>
        <v>6.6</v>
      </c>
      <c r="Q136" s="249">
        <f t="shared" si="133"/>
        <v>6</v>
      </c>
      <c r="R136" s="249">
        <f t="shared" si="133"/>
        <v>5.4</v>
      </c>
      <c r="S136" s="249">
        <f t="shared" si="133"/>
        <v>4.8</v>
      </c>
      <c r="T136" s="250" t="str">
        <f t="shared" si="133"/>
        <v/>
      </c>
      <c r="U136" s="250" t="str">
        <f t="shared" si="133"/>
        <v/>
      </c>
      <c r="V136" s="250" t="str">
        <f t="shared" si="133"/>
        <v/>
      </c>
      <c r="W136" s="250" t="str">
        <f t="shared" si="133"/>
        <v/>
      </c>
      <c r="X136" s="250" t="str">
        <f t="shared" si="133"/>
        <v/>
      </c>
      <c r="Y136" s="250" t="str">
        <f t="shared" si="133"/>
        <v/>
      </c>
      <c r="Z136" s="250" t="str">
        <f t="shared" si="133"/>
        <v/>
      </c>
      <c r="AA136" s="250" t="str">
        <f t="shared" si="133"/>
        <v/>
      </c>
      <c r="AB136" s="250" t="str">
        <f t="shared" si="133"/>
        <v/>
      </c>
      <c r="AC136" s="250" t="str">
        <f t="shared" si="133"/>
        <v/>
      </c>
      <c r="AD136" s="250" t="str">
        <f t="shared" si="133"/>
        <v/>
      </c>
      <c r="AE136" s="250" t="str">
        <f t="shared" si="133"/>
        <v/>
      </c>
      <c r="AF136" s="250" t="str">
        <f t="shared" si="133"/>
        <v/>
      </c>
      <c r="AG136" s="251">
        <v>120.0</v>
      </c>
      <c r="AH136" s="251">
        <v>100.0</v>
      </c>
      <c r="AI136" s="251">
        <v>80.0</v>
      </c>
      <c r="AJ136" s="252">
        <v>14.0</v>
      </c>
      <c r="AK136" s="252">
        <v>12.5</v>
      </c>
      <c r="AL136" s="252">
        <v>11.0</v>
      </c>
      <c r="AM136" s="252">
        <v>9.5</v>
      </c>
      <c r="AN136" s="252">
        <v>8.0</v>
      </c>
      <c r="AO136" s="275"/>
      <c r="AP136" s="275"/>
      <c r="AQ136" s="275"/>
      <c r="AR136" s="275"/>
      <c r="AS136" s="275"/>
      <c r="AT136" s="254">
        <v>12.0</v>
      </c>
      <c r="AU136" s="254">
        <v>11.0</v>
      </c>
      <c r="AV136" s="254">
        <v>10.0</v>
      </c>
      <c r="AW136" s="254">
        <v>9.0</v>
      </c>
      <c r="AX136" s="254">
        <v>8.0</v>
      </c>
      <c r="AY136" s="256"/>
      <c r="AZ136" s="256"/>
      <c r="BA136" s="256"/>
      <c r="BB136" s="256"/>
      <c r="BC136" s="256"/>
      <c r="BD136" s="256"/>
      <c r="BE136" s="256"/>
      <c r="BF136" s="256"/>
      <c r="BG136" s="256"/>
      <c r="BH136" s="256"/>
      <c r="BI136" s="256"/>
      <c r="BJ136" s="256"/>
      <c r="BK136" s="256"/>
    </row>
    <row r="137" ht="18.75" customHeight="1">
      <c r="A137" s="257" t="s">
        <v>171</v>
      </c>
      <c r="B137" s="258">
        <f t="shared" ref="B137:AF137" si="134">if(ISBLANK(AG137)=true,"",if($M$1=10%,AG137*0.9,if($M$1=20%,AG137*0.8,IF($M$1=30%,AG137*0.7,IF($M$1=40%,AG137*0.6,AG137)))))</f>
        <v>72</v>
      </c>
      <c r="C137" s="258">
        <f t="shared" si="134"/>
        <v>60</v>
      </c>
      <c r="D137" s="258">
        <f t="shared" si="134"/>
        <v>48</v>
      </c>
      <c r="E137" s="259">
        <f t="shared" si="134"/>
        <v>5.4</v>
      </c>
      <c r="F137" s="259">
        <f t="shared" si="134"/>
        <v>4.8</v>
      </c>
      <c r="G137" s="259">
        <f t="shared" si="134"/>
        <v>4.2</v>
      </c>
      <c r="H137" s="259">
        <f t="shared" si="134"/>
        <v>3.6</v>
      </c>
      <c r="I137" s="259">
        <f t="shared" si="134"/>
        <v>3</v>
      </c>
      <c r="J137" s="260">
        <f t="shared" si="134"/>
        <v>10.2</v>
      </c>
      <c r="K137" s="260">
        <f t="shared" si="134"/>
        <v>9.6</v>
      </c>
      <c r="L137" s="260">
        <f t="shared" si="134"/>
        <v>9</v>
      </c>
      <c r="M137" s="260">
        <f t="shared" si="134"/>
        <v>8.4</v>
      </c>
      <c r="N137" s="260">
        <f t="shared" si="134"/>
        <v>7.8</v>
      </c>
      <c r="O137" s="261">
        <f t="shared" si="134"/>
        <v>7.2</v>
      </c>
      <c r="P137" s="261">
        <f t="shared" si="134"/>
        <v>6.6</v>
      </c>
      <c r="Q137" s="261">
        <f t="shared" si="134"/>
        <v>6</v>
      </c>
      <c r="R137" s="261">
        <f t="shared" si="134"/>
        <v>5.4</v>
      </c>
      <c r="S137" s="261">
        <f t="shared" si="134"/>
        <v>4.8</v>
      </c>
      <c r="T137" s="237" t="str">
        <f t="shared" si="134"/>
        <v/>
      </c>
      <c r="U137" s="237" t="str">
        <f t="shared" si="134"/>
        <v/>
      </c>
      <c r="V137" s="237" t="str">
        <f t="shared" si="134"/>
        <v/>
      </c>
      <c r="W137" s="237" t="str">
        <f t="shared" si="134"/>
        <v/>
      </c>
      <c r="X137" s="237" t="str">
        <f t="shared" si="134"/>
        <v/>
      </c>
      <c r="Y137" s="237" t="str">
        <f t="shared" si="134"/>
        <v/>
      </c>
      <c r="Z137" s="237" t="str">
        <f t="shared" si="134"/>
        <v/>
      </c>
      <c r="AA137" s="237" t="str">
        <f t="shared" si="134"/>
        <v/>
      </c>
      <c r="AB137" s="237" t="str">
        <f t="shared" si="134"/>
        <v/>
      </c>
      <c r="AC137" s="237" t="str">
        <f t="shared" si="134"/>
        <v/>
      </c>
      <c r="AD137" s="237" t="str">
        <f t="shared" si="134"/>
        <v/>
      </c>
      <c r="AE137" s="237" t="str">
        <f t="shared" si="134"/>
        <v/>
      </c>
      <c r="AF137" s="237" t="str">
        <f t="shared" si="134"/>
        <v/>
      </c>
      <c r="AG137" s="283">
        <v>120.0</v>
      </c>
      <c r="AH137" s="283">
        <v>100.0</v>
      </c>
      <c r="AI137" s="283">
        <v>80.0</v>
      </c>
      <c r="AJ137" s="284">
        <v>9.0</v>
      </c>
      <c r="AK137" s="284">
        <v>8.0</v>
      </c>
      <c r="AL137" s="284">
        <v>7.0</v>
      </c>
      <c r="AM137" s="284">
        <v>6.0</v>
      </c>
      <c r="AN137" s="284">
        <v>5.0</v>
      </c>
      <c r="AO137" s="285">
        <v>17.0</v>
      </c>
      <c r="AP137" s="285">
        <v>16.0</v>
      </c>
      <c r="AQ137" s="285">
        <v>15.0</v>
      </c>
      <c r="AR137" s="285">
        <v>14.0</v>
      </c>
      <c r="AS137" s="285">
        <v>13.0</v>
      </c>
      <c r="AT137" s="286">
        <v>12.0</v>
      </c>
      <c r="AU137" s="286">
        <v>11.0</v>
      </c>
      <c r="AV137" s="286">
        <v>10.0</v>
      </c>
      <c r="AW137" s="286">
        <v>9.0</v>
      </c>
      <c r="AX137" s="286">
        <v>8.0</v>
      </c>
      <c r="AY137" s="268"/>
      <c r="AZ137" s="268"/>
      <c r="BA137" s="268"/>
      <c r="BB137" s="268"/>
      <c r="BC137" s="268"/>
      <c r="BD137" s="268"/>
      <c r="BE137" s="268"/>
      <c r="BF137" s="268"/>
      <c r="BG137" s="268"/>
      <c r="BH137" s="268"/>
      <c r="BI137" s="268"/>
      <c r="BJ137" s="268"/>
      <c r="BK137" s="268"/>
    </row>
    <row r="138" ht="18.75" customHeight="1">
      <c r="A138" s="245" t="s">
        <v>172</v>
      </c>
      <c r="B138" s="246">
        <f t="shared" ref="B138:AF138" si="135">if(ISBLANK(AG138)=true,"",if($M$1=10%,AG138*0.9,if($M$1=20%,AG138*0.8,IF($M$1=30%,AG138*0.7,IF($M$1=40%,AG138*0.6,AG138)))))</f>
        <v>90</v>
      </c>
      <c r="C138" s="246">
        <f t="shared" si="135"/>
        <v>81</v>
      </c>
      <c r="D138" s="246">
        <f t="shared" si="135"/>
        <v>72</v>
      </c>
      <c r="E138" s="247">
        <f t="shared" si="135"/>
        <v>5.4</v>
      </c>
      <c r="F138" s="247">
        <f t="shared" si="135"/>
        <v>4.8</v>
      </c>
      <c r="G138" s="247">
        <f t="shared" si="135"/>
        <v>4.2</v>
      </c>
      <c r="H138" s="247">
        <f t="shared" si="135"/>
        <v>3.6</v>
      </c>
      <c r="I138" s="247">
        <f t="shared" si="135"/>
        <v>3</v>
      </c>
      <c r="J138" s="248">
        <f t="shared" si="135"/>
        <v>16.8</v>
      </c>
      <c r="K138" s="248">
        <f t="shared" si="135"/>
        <v>15</v>
      </c>
      <c r="L138" s="248">
        <f t="shared" si="135"/>
        <v>13.2</v>
      </c>
      <c r="M138" s="248">
        <f t="shared" si="135"/>
        <v>11.4</v>
      </c>
      <c r="N138" s="248">
        <f t="shared" si="135"/>
        <v>9.6</v>
      </c>
      <c r="O138" s="249">
        <f t="shared" si="135"/>
        <v>7.8</v>
      </c>
      <c r="P138" s="249">
        <f t="shared" si="135"/>
        <v>6.6</v>
      </c>
      <c r="Q138" s="249">
        <f t="shared" si="135"/>
        <v>5.4</v>
      </c>
      <c r="R138" s="249">
        <f t="shared" si="135"/>
        <v>4.2</v>
      </c>
      <c r="S138" s="249">
        <f t="shared" si="135"/>
        <v>3</v>
      </c>
      <c r="T138" s="250" t="str">
        <f t="shared" si="135"/>
        <v/>
      </c>
      <c r="U138" s="250" t="str">
        <f t="shared" si="135"/>
        <v/>
      </c>
      <c r="V138" s="250" t="str">
        <f t="shared" si="135"/>
        <v/>
      </c>
      <c r="W138" s="250" t="str">
        <f t="shared" si="135"/>
        <v/>
      </c>
      <c r="X138" s="250" t="str">
        <f t="shared" si="135"/>
        <v/>
      </c>
      <c r="Y138" s="250" t="str">
        <f t="shared" si="135"/>
        <v/>
      </c>
      <c r="Z138" s="250" t="str">
        <f t="shared" si="135"/>
        <v/>
      </c>
      <c r="AA138" s="250" t="str">
        <f t="shared" si="135"/>
        <v/>
      </c>
      <c r="AB138" s="250" t="str">
        <f t="shared" si="135"/>
        <v/>
      </c>
      <c r="AC138" s="250" t="str">
        <f t="shared" si="135"/>
        <v/>
      </c>
      <c r="AD138" s="250" t="str">
        <f t="shared" si="135"/>
        <v/>
      </c>
      <c r="AE138" s="250" t="str">
        <f t="shared" si="135"/>
        <v/>
      </c>
      <c r="AF138" s="250" t="str">
        <f t="shared" si="135"/>
        <v/>
      </c>
      <c r="AG138" s="251">
        <v>150.0</v>
      </c>
      <c r="AH138" s="251">
        <v>135.0</v>
      </c>
      <c r="AI138" s="251">
        <v>120.0</v>
      </c>
      <c r="AJ138" s="252">
        <v>9.0</v>
      </c>
      <c r="AK138" s="252">
        <v>8.0</v>
      </c>
      <c r="AL138" s="252">
        <v>7.0</v>
      </c>
      <c r="AM138" s="252">
        <v>6.0</v>
      </c>
      <c r="AN138" s="252">
        <v>5.0</v>
      </c>
      <c r="AO138" s="253">
        <v>28.0</v>
      </c>
      <c r="AP138" s="253">
        <v>25.0</v>
      </c>
      <c r="AQ138" s="253">
        <v>22.0</v>
      </c>
      <c r="AR138" s="253">
        <v>19.0</v>
      </c>
      <c r="AS138" s="253">
        <v>16.0</v>
      </c>
      <c r="AT138" s="254">
        <v>13.0</v>
      </c>
      <c r="AU138" s="254">
        <v>11.0</v>
      </c>
      <c r="AV138" s="254">
        <v>9.0</v>
      </c>
      <c r="AW138" s="254">
        <v>7.0</v>
      </c>
      <c r="AX138" s="254">
        <v>5.0</v>
      </c>
      <c r="AY138" s="256"/>
      <c r="AZ138" s="256"/>
      <c r="BA138" s="256"/>
      <c r="BB138" s="256"/>
      <c r="BC138" s="256"/>
      <c r="BD138" s="256"/>
      <c r="BE138" s="256"/>
      <c r="BF138" s="256"/>
      <c r="BG138" s="256"/>
      <c r="BH138" s="256"/>
      <c r="BI138" s="256"/>
      <c r="BJ138" s="256"/>
      <c r="BK138" s="256"/>
    </row>
    <row r="139" ht="18.75" customHeight="1">
      <c r="A139" s="257" t="s">
        <v>173</v>
      </c>
      <c r="B139" s="258">
        <f t="shared" ref="B139:AF139" si="136">if(ISBLANK(AG139)=true,"",if($M$1=10%,AG139*0.9,if($M$1=20%,AG139*0.8,IF($M$1=30%,AG139*0.7,IF($M$1=40%,AG139*0.6,AG139)))))</f>
        <v>60</v>
      </c>
      <c r="C139" s="258">
        <f t="shared" si="136"/>
        <v>54</v>
      </c>
      <c r="D139" s="258">
        <f t="shared" si="136"/>
        <v>48</v>
      </c>
      <c r="E139" s="259">
        <f t="shared" si="136"/>
        <v>7.2</v>
      </c>
      <c r="F139" s="259">
        <f t="shared" si="136"/>
        <v>6.6</v>
      </c>
      <c r="G139" s="259">
        <f t="shared" si="136"/>
        <v>6</v>
      </c>
      <c r="H139" s="259">
        <f t="shared" si="136"/>
        <v>5.4</v>
      </c>
      <c r="I139" s="259">
        <f t="shared" si="136"/>
        <v>4.8</v>
      </c>
      <c r="J139" s="260">
        <f t="shared" si="136"/>
        <v>10.8</v>
      </c>
      <c r="K139" s="260" t="str">
        <f t="shared" si="136"/>
        <v/>
      </c>
      <c r="L139" s="260" t="str">
        <f t="shared" si="136"/>
        <v/>
      </c>
      <c r="M139" s="260" t="str">
        <f t="shared" si="136"/>
        <v/>
      </c>
      <c r="N139" s="260" t="str">
        <f t="shared" si="136"/>
        <v/>
      </c>
      <c r="O139" s="261">
        <f t="shared" si="136"/>
        <v>10.8</v>
      </c>
      <c r="P139" s="261" t="str">
        <f t="shared" si="136"/>
        <v/>
      </c>
      <c r="Q139" s="261" t="str">
        <f t="shared" si="136"/>
        <v/>
      </c>
      <c r="R139" s="261" t="str">
        <f t="shared" si="136"/>
        <v/>
      </c>
      <c r="S139" s="261" t="str">
        <f t="shared" si="136"/>
        <v/>
      </c>
      <c r="T139" s="237">
        <f t="shared" si="136"/>
        <v>72</v>
      </c>
      <c r="U139" s="237" t="str">
        <f t="shared" si="136"/>
        <v/>
      </c>
      <c r="V139" s="237" t="str">
        <f t="shared" si="136"/>
        <v/>
      </c>
      <c r="W139" s="237" t="str">
        <f t="shared" si="136"/>
        <v/>
      </c>
      <c r="X139" s="237" t="str">
        <f t="shared" si="136"/>
        <v/>
      </c>
      <c r="Y139" s="237" t="str">
        <f t="shared" si="136"/>
        <v/>
      </c>
      <c r="Z139" s="237" t="str">
        <f t="shared" si="136"/>
        <v/>
      </c>
      <c r="AA139" s="237" t="str">
        <f t="shared" si="136"/>
        <v/>
      </c>
      <c r="AB139" s="237" t="str">
        <f t="shared" si="136"/>
        <v/>
      </c>
      <c r="AC139" s="237" t="str">
        <f t="shared" si="136"/>
        <v/>
      </c>
      <c r="AD139" s="237" t="str">
        <f t="shared" si="136"/>
        <v/>
      </c>
      <c r="AE139" s="237" t="str">
        <f t="shared" si="136"/>
        <v/>
      </c>
      <c r="AF139" s="237" t="str">
        <f t="shared" si="136"/>
        <v/>
      </c>
      <c r="AG139" s="283">
        <v>100.0</v>
      </c>
      <c r="AH139" s="283">
        <v>90.0</v>
      </c>
      <c r="AI139" s="283">
        <v>80.0</v>
      </c>
      <c r="AJ139" s="284">
        <v>12.0</v>
      </c>
      <c r="AK139" s="284">
        <v>11.0</v>
      </c>
      <c r="AL139" s="284">
        <v>10.0</v>
      </c>
      <c r="AM139" s="284">
        <v>9.0</v>
      </c>
      <c r="AN139" s="284">
        <v>8.0</v>
      </c>
      <c r="AO139" s="285">
        <v>18.0</v>
      </c>
      <c r="AP139" s="277"/>
      <c r="AQ139" s="277"/>
      <c r="AR139" s="277"/>
      <c r="AS139" s="277"/>
      <c r="AT139" s="286">
        <v>18.0</v>
      </c>
      <c r="AU139" s="267"/>
      <c r="AV139" s="267"/>
      <c r="AW139" s="267"/>
      <c r="AX139" s="267"/>
      <c r="AY139" s="243">
        <v>120.0</v>
      </c>
      <c r="AZ139" s="268"/>
      <c r="BA139" s="268"/>
      <c r="BB139" s="268"/>
      <c r="BC139" s="268"/>
      <c r="BD139" s="268"/>
      <c r="BE139" s="268"/>
      <c r="BF139" s="268"/>
      <c r="BG139" s="268"/>
      <c r="BH139" s="268"/>
      <c r="BI139" s="268"/>
      <c r="BJ139" s="268"/>
      <c r="BK139" s="268"/>
    </row>
    <row r="140" ht="18.75" customHeight="1">
      <c r="A140" s="245" t="s">
        <v>174</v>
      </c>
      <c r="B140" s="246">
        <f t="shared" ref="B140:AF140" si="137">if(ISBLANK(AG140)=true,"",if($M$1=10%,AG140*0.9,if($M$1=20%,AG140*0.8,IF($M$1=30%,AG140*0.7,IF($M$1=40%,AG140*0.6,AG140)))))</f>
        <v>66</v>
      </c>
      <c r="C140" s="246">
        <f t="shared" si="137"/>
        <v>54</v>
      </c>
      <c r="D140" s="246">
        <f t="shared" si="137"/>
        <v>42</v>
      </c>
      <c r="E140" s="247">
        <f t="shared" si="137"/>
        <v>3.6</v>
      </c>
      <c r="F140" s="247" t="str">
        <f t="shared" si="137"/>
        <v/>
      </c>
      <c r="G140" s="247" t="str">
        <f t="shared" si="137"/>
        <v/>
      </c>
      <c r="H140" s="247" t="str">
        <f t="shared" si="137"/>
        <v/>
      </c>
      <c r="I140" s="247" t="str">
        <f t="shared" si="137"/>
        <v/>
      </c>
      <c r="J140" s="248">
        <f t="shared" si="137"/>
        <v>72</v>
      </c>
      <c r="K140" s="248">
        <f t="shared" si="137"/>
        <v>63</v>
      </c>
      <c r="L140" s="248">
        <f t="shared" si="137"/>
        <v>54</v>
      </c>
      <c r="M140" s="248">
        <f t="shared" si="137"/>
        <v>45</v>
      </c>
      <c r="N140" s="248">
        <f t="shared" si="137"/>
        <v>36</v>
      </c>
      <c r="O140" s="249">
        <f t="shared" si="137"/>
        <v>9</v>
      </c>
      <c r="P140" s="249">
        <f t="shared" si="137"/>
        <v>8.4</v>
      </c>
      <c r="Q140" s="249">
        <f t="shared" si="137"/>
        <v>7.8</v>
      </c>
      <c r="R140" s="249">
        <f t="shared" si="137"/>
        <v>7.2</v>
      </c>
      <c r="S140" s="249">
        <f t="shared" si="137"/>
        <v>6.6</v>
      </c>
      <c r="T140" s="250" t="str">
        <f t="shared" si="137"/>
        <v/>
      </c>
      <c r="U140" s="250" t="str">
        <f t="shared" si="137"/>
        <v/>
      </c>
      <c r="V140" s="250" t="str">
        <f t="shared" si="137"/>
        <v/>
      </c>
      <c r="W140" s="250" t="str">
        <f t="shared" si="137"/>
        <v/>
      </c>
      <c r="X140" s="250" t="str">
        <f t="shared" si="137"/>
        <v/>
      </c>
      <c r="Y140" s="250" t="str">
        <f t="shared" si="137"/>
        <v/>
      </c>
      <c r="Z140" s="250" t="str">
        <f t="shared" si="137"/>
        <v/>
      </c>
      <c r="AA140" s="250" t="str">
        <f t="shared" si="137"/>
        <v/>
      </c>
      <c r="AB140" s="250" t="str">
        <f t="shared" si="137"/>
        <v/>
      </c>
      <c r="AC140" s="250" t="str">
        <f t="shared" si="137"/>
        <v/>
      </c>
      <c r="AD140" s="250" t="str">
        <f t="shared" si="137"/>
        <v/>
      </c>
      <c r="AE140" s="250" t="str">
        <f t="shared" si="137"/>
        <v/>
      </c>
      <c r="AF140" s="250" t="str">
        <f t="shared" si="137"/>
        <v/>
      </c>
      <c r="AG140" s="251">
        <v>110.0</v>
      </c>
      <c r="AH140" s="251">
        <v>90.0</v>
      </c>
      <c r="AI140" s="251">
        <v>70.0</v>
      </c>
      <c r="AJ140" s="252">
        <v>6.0</v>
      </c>
      <c r="AK140" s="271"/>
      <c r="AL140" s="271"/>
      <c r="AM140" s="271"/>
      <c r="AN140" s="271"/>
      <c r="AO140" s="253">
        <v>120.0</v>
      </c>
      <c r="AP140" s="253">
        <v>105.0</v>
      </c>
      <c r="AQ140" s="253">
        <v>90.0</v>
      </c>
      <c r="AR140" s="253">
        <v>75.0</v>
      </c>
      <c r="AS140" s="253">
        <v>60.0</v>
      </c>
      <c r="AT140" s="254">
        <v>15.0</v>
      </c>
      <c r="AU140" s="254">
        <v>14.0</v>
      </c>
      <c r="AV140" s="254">
        <v>13.0</v>
      </c>
      <c r="AW140" s="254">
        <v>12.0</v>
      </c>
      <c r="AX140" s="254">
        <v>11.0</v>
      </c>
      <c r="AY140" s="256"/>
      <c r="AZ140" s="256"/>
      <c r="BA140" s="256"/>
      <c r="BB140" s="256"/>
      <c r="BC140" s="256"/>
      <c r="BD140" s="256"/>
      <c r="BE140" s="256"/>
      <c r="BF140" s="256"/>
      <c r="BG140" s="256"/>
      <c r="BH140" s="256"/>
      <c r="BI140" s="256"/>
      <c r="BJ140" s="256"/>
      <c r="BK140" s="256"/>
    </row>
    <row r="141" ht="18.75" customHeight="1">
      <c r="A141" s="257" t="s">
        <v>175</v>
      </c>
      <c r="B141" s="258">
        <f t="shared" ref="B141:AF141" si="138">if(ISBLANK(AG141)=true,"",if($M$1=10%,AG141*0.9,if($M$1=20%,AG141*0.8,IF($M$1=30%,AG141*0.7,IF($M$1=40%,AG141*0.6,AG141)))))</f>
        <v>72</v>
      </c>
      <c r="C141" s="258">
        <f t="shared" si="138"/>
        <v>63</v>
      </c>
      <c r="D141" s="258">
        <f t="shared" si="138"/>
        <v>54</v>
      </c>
      <c r="E141" s="259">
        <f t="shared" si="138"/>
        <v>5.4</v>
      </c>
      <c r="F141" s="259">
        <f t="shared" si="138"/>
        <v>4.8</v>
      </c>
      <c r="G141" s="259">
        <f t="shared" si="138"/>
        <v>4.2</v>
      </c>
      <c r="H141" s="259">
        <f t="shared" si="138"/>
        <v>3.6</v>
      </c>
      <c r="I141" s="259">
        <f t="shared" si="138"/>
        <v>3</v>
      </c>
      <c r="J141" s="260">
        <f t="shared" si="138"/>
        <v>10.8</v>
      </c>
      <c r="K141" s="260">
        <f t="shared" si="138"/>
        <v>9.6</v>
      </c>
      <c r="L141" s="260">
        <f t="shared" si="138"/>
        <v>8.4</v>
      </c>
      <c r="M141" s="260">
        <f t="shared" si="138"/>
        <v>7.2</v>
      </c>
      <c r="N141" s="260">
        <f t="shared" si="138"/>
        <v>6</v>
      </c>
      <c r="O141" s="261">
        <f t="shared" si="138"/>
        <v>4.8</v>
      </c>
      <c r="P141" s="261" t="str">
        <f t="shared" si="138"/>
        <v/>
      </c>
      <c r="Q141" s="261" t="str">
        <f t="shared" si="138"/>
        <v/>
      </c>
      <c r="R141" s="261" t="str">
        <f t="shared" si="138"/>
        <v/>
      </c>
      <c r="S141" s="261" t="str">
        <f t="shared" si="138"/>
        <v/>
      </c>
      <c r="T141" s="237" t="str">
        <f t="shared" si="138"/>
        <v/>
      </c>
      <c r="U141" s="237" t="str">
        <f t="shared" si="138"/>
        <v/>
      </c>
      <c r="V141" s="237" t="str">
        <f t="shared" si="138"/>
        <v/>
      </c>
      <c r="W141" s="237" t="str">
        <f t="shared" si="138"/>
        <v/>
      </c>
      <c r="X141" s="237" t="str">
        <f t="shared" si="138"/>
        <v/>
      </c>
      <c r="Y141" s="237" t="str">
        <f t="shared" si="138"/>
        <v/>
      </c>
      <c r="Z141" s="237" t="str">
        <f t="shared" si="138"/>
        <v/>
      </c>
      <c r="AA141" s="237" t="str">
        <f t="shared" si="138"/>
        <v/>
      </c>
      <c r="AB141" s="237" t="str">
        <f t="shared" si="138"/>
        <v/>
      </c>
      <c r="AC141" s="237" t="str">
        <f t="shared" si="138"/>
        <v/>
      </c>
      <c r="AD141" s="237" t="str">
        <f t="shared" si="138"/>
        <v/>
      </c>
      <c r="AE141" s="237" t="str">
        <f t="shared" si="138"/>
        <v/>
      </c>
      <c r="AF141" s="237" t="str">
        <f t="shared" si="138"/>
        <v/>
      </c>
      <c r="AG141" s="283">
        <v>120.0</v>
      </c>
      <c r="AH141" s="283">
        <v>105.0</v>
      </c>
      <c r="AI141" s="283">
        <v>90.0</v>
      </c>
      <c r="AJ141" s="284">
        <v>9.0</v>
      </c>
      <c r="AK141" s="284">
        <v>8.0</v>
      </c>
      <c r="AL141" s="284">
        <v>7.0</v>
      </c>
      <c r="AM141" s="284">
        <v>6.0</v>
      </c>
      <c r="AN141" s="284">
        <v>5.0</v>
      </c>
      <c r="AO141" s="285">
        <v>18.0</v>
      </c>
      <c r="AP141" s="285">
        <v>16.0</v>
      </c>
      <c r="AQ141" s="285">
        <v>14.0</v>
      </c>
      <c r="AR141" s="285">
        <v>12.0</v>
      </c>
      <c r="AS141" s="285">
        <v>10.0</v>
      </c>
      <c r="AT141" s="286">
        <v>8.0</v>
      </c>
      <c r="AU141" s="267"/>
      <c r="AV141" s="267"/>
      <c r="AW141" s="267"/>
      <c r="AX141" s="267"/>
      <c r="AY141" s="268"/>
      <c r="AZ141" s="268"/>
      <c r="BA141" s="268"/>
      <c r="BB141" s="268"/>
      <c r="BC141" s="268"/>
      <c r="BD141" s="268"/>
      <c r="BE141" s="268"/>
      <c r="BF141" s="268"/>
      <c r="BG141" s="268"/>
      <c r="BH141" s="268"/>
      <c r="BI141" s="268"/>
      <c r="BJ141" s="268"/>
      <c r="BK141" s="268"/>
    </row>
    <row r="142" ht="18.75" customHeight="1">
      <c r="A142" s="245" t="s">
        <v>176</v>
      </c>
      <c r="B142" s="246">
        <f t="shared" ref="B142:AF142" si="139">if(ISBLANK(AG142)=true,"",if($M$1=10%,AG142*0.9,if($M$1=20%,AG142*0.8,IF($M$1=30%,AG142*0.7,IF($M$1=40%,AG142*0.6,AG142)))))</f>
        <v>84</v>
      </c>
      <c r="C142" s="246">
        <f t="shared" si="139"/>
        <v>75</v>
      </c>
      <c r="D142" s="246">
        <f t="shared" si="139"/>
        <v>66</v>
      </c>
      <c r="E142" s="247">
        <f t="shared" si="139"/>
        <v>6</v>
      </c>
      <c r="F142" s="247">
        <f t="shared" si="139"/>
        <v>5.4</v>
      </c>
      <c r="G142" s="247">
        <f t="shared" si="139"/>
        <v>4.8</v>
      </c>
      <c r="H142" s="247">
        <f t="shared" si="139"/>
        <v>4.2</v>
      </c>
      <c r="I142" s="247">
        <f t="shared" si="139"/>
        <v>3.6</v>
      </c>
      <c r="J142" s="248">
        <f t="shared" si="139"/>
        <v>12</v>
      </c>
      <c r="K142" s="248">
        <f t="shared" si="139"/>
        <v>11.4</v>
      </c>
      <c r="L142" s="248">
        <f t="shared" si="139"/>
        <v>10.8</v>
      </c>
      <c r="M142" s="248">
        <f t="shared" si="139"/>
        <v>10.2</v>
      </c>
      <c r="N142" s="248">
        <f t="shared" si="139"/>
        <v>9.6</v>
      </c>
      <c r="O142" s="249">
        <f t="shared" si="139"/>
        <v>7.2</v>
      </c>
      <c r="P142" s="249">
        <f t="shared" si="139"/>
        <v>6.6</v>
      </c>
      <c r="Q142" s="249">
        <f t="shared" si="139"/>
        <v>6</v>
      </c>
      <c r="R142" s="249">
        <f t="shared" si="139"/>
        <v>5.4</v>
      </c>
      <c r="S142" s="249">
        <f t="shared" si="139"/>
        <v>4.8</v>
      </c>
      <c r="T142" s="250" t="str">
        <f t="shared" si="139"/>
        <v/>
      </c>
      <c r="U142" s="250" t="str">
        <f t="shared" si="139"/>
        <v/>
      </c>
      <c r="V142" s="250" t="str">
        <f t="shared" si="139"/>
        <v/>
      </c>
      <c r="W142" s="250" t="str">
        <f t="shared" si="139"/>
        <v/>
      </c>
      <c r="X142" s="250" t="str">
        <f t="shared" si="139"/>
        <v/>
      </c>
      <c r="Y142" s="250" t="str">
        <f t="shared" si="139"/>
        <v/>
      </c>
      <c r="Z142" s="250" t="str">
        <f t="shared" si="139"/>
        <v/>
      </c>
      <c r="AA142" s="250" t="str">
        <f t="shared" si="139"/>
        <v/>
      </c>
      <c r="AB142" s="250" t="str">
        <f t="shared" si="139"/>
        <v/>
      </c>
      <c r="AC142" s="250" t="str">
        <f t="shared" si="139"/>
        <v/>
      </c>
      <c r="AD142" s="250" t="str">
        <f t="shared" si="139"/>
        <v/>
      </c>
      <c r="AE142" s="250" t="str">
        <f t="shared" si="139"/>
        <v/>
      </c>
      <c r="AF142" s="250" t="str">
        <f t="shared" si="139"/>
        <v/>
      </c>
      <c r="AG142" s="251">
        <v>140.0</v>
      </c>
      <c r="AH142" s="251">
        <v>125.0</v>
      </c>
      <c r="AI142" s="251">
        <v>110.0</v>
      </c>
      <c r="AJ142" s="252">
        <v>10.0</v>
      </c>
      <c r="AK142" s="252">
        <v>9.0</v>
      </c>
      <c r="AL142" s="252">
        <v>8.0</v>
      </c>
      <c r="AM142" s="252">
        <v>7.0</v>
      </c>
      <c r="AN142" s="252">
        <v>6.0</v>
      </c>
      <c r="AO142" s="253">
        <v>20.0</v>
      </c>
      <c r="AP142" s="253">
        <v>19.0</v>
      </c>
      <c r="AQ142" s="253">
        <v>18.0</v>
      </c>
      <c r="AR142" s="253">
        <v>17.0</v>
      </c>
      <c r="AS142" s="253">
        <v>16.0</v>
      </c>
      <c r="AT142" s="254">
        <v>12.0</v>
      </c>
      <c r="AU142" s="254">
        <v>11.0</v>
      </c>
      <c r="AV142" s="254">
        <v>10.0</v>
      </c>
      <c r="AW142" s="254">
        <v>9.0</v>
      </c>
      <c r="AX142" s="254">
        <v>8.0</v>
      </c>
      <c r="AY142" s="256"/>
      <c r="AZ142" s="256"/>
      <c r="BA142" s="256"/>
      <c r="BB142" s="256"/>
      <c r="BC142" s="256"/>
      <c r="BD142" s="256"/>
      <c r="BE142" s="256"/>
      <c r="BF142" s="256"/>
      <c r="BG142" s="256"/>
      <c r="BH142" s="256"/>
      <c r="BI142" s="256"/>
      <c r="BJ142" s="256"/>
      <c r="BK142" s="256"/>
    </row>
    <row r="143" ht="18.75" customHeight="1">
      <c r="A143" s="257" t="s">
        <v>177</v>
      </c>
      <c r="B143" s="258">
        <f t="shared" ref="B143:AF143" si="140">if(ISBLANK(AG143)=true,"",if($M$1=10%,AG143*0.9,if($M$1=20%,AG143*0.8,IF($M$1=30%,AG143*0.7,IF($M$1=40%,AG143*0.6,AG143)))))</f>
        <v>78</v>
      </c>
      <c r="C143" s="258">
        <f t="shared" si="140"/>
        <v>69</v>
      </c>
      <c r="D143" s="258">
        <f t="shared" si="140"/>
        <v>60</v>
      </c>
      <c r="E143" s="259">
        <f t="shared" si="140"/>
        <v>5.4</v>
      </c>
      <c r="F143" s="259">
        <f t="shared" si="140"/>
        <v>4.8</v>
      </c>
      <c r="G143" s="259">
        <f t="shared" si="140"/>
        <v>4.2</v>
      </c>
      <c r="H143" s="259">
        <f t="shared" si="140"/>
        <v>3.6</v>
      </c>
      <c r="I143" s="259">
        <f t="shared" si="140"/>
        <v>3</v>
      </c>
      <c r="J143" s="260">
        <f t="shared" si="140"/>
        <v>8.4</v>
      </c>
      <c r="K143" s="260">
        <f t="shared" si="140"/>
        <v>7.8</v>
      </c>
      <c r="L143" s="260">
        <f t="shared" si="140"/>
        <v>7.2</v>
      </c>
      <c r="M143" s="260">
        <f t="shared" si="140"/>
        <v>6.6</v>
      </c>
      <c r="N143" s="260">
        <f t="shared" si="140"/>
        <v>6</v>
      </c>
      <c r="O143" s="261">
        <f t="shared" si="140"/>
        <v>7.8</v>
      </c>
      <c r="P143" s="261">
        <f t="shared" si="140"/>
        <v>7.5</v>
      </c>
      <c r="Q143" s="261">
        <f t="shared" si="140"/>
        <v>7.2</v>
      </c>
      <c r="R143" s="261">
        <f t="shared" si="140"/>
        <v>6.9</v>
      </c>
      <c r="S143" s="261">
        <f t="shared" si="140"/>
        <v>6.6</v>
      </c>
      <c r="T143" s="237">
        <f t="shared" si="140"/>
        <v>7.2</v>
      </c>
      <c r="U143" s="237" t="str">
        <f t="shared" si="140"/>
        <v/>
      </c>
      <c r="V143" s="237" t="str">
        <f t="shared" si="140"/>
        <v/>
      </c>
      <c r="W143" s="237" t="str">
        <f t="shared" si="140"/>
        <v/>
      </c>
      <c r="X143" s="237" t="str">
        <f t="shared" si="140"/>
        <v/>
      </c>
      <c r="Y143" s="237" t="str">
        <f t="shared" si="140"/>
        <v/>
      </c>
      <c r="Z143" s="237" t="str">
        <f t="shared" si="140"/>
        <v/>
      </c>
      <c r="AA143" s="237" t="str">
        <f t="shared" si="140"/>
        <v/>
      </c>
      <c r="AB143" s="237" t="str">
        <f t="shared" si="140"/>
        <v/>
      </c>
      <c r="AC143" s="237" t="str">
        <f t="shared" si="140"/>
        <v/>
      </c>
      <c r="AD143" s="237" t="str">
        <f t="shared" si="140"/>
        <v/>
      </c>
      <c r="AE143" s="237" t="str">
        <f t="shared" si="140"/>
        <v/>
      </c>
      <c r="AF143" s="237" t="str">
        <f t="shared" si="140"/>
        <v/>
      </c>
      <c r="AG143" s="283">
        <v>130.0</v>
      </c>
      <c r="AH143" s="283">
        <v>115.0</v>
      </c>
      <c r="AI143" s="283">
        <v>100.0</v>
      </c>
      <c r="AJ143" s="284">
        <v>9.0</v>
      </c>
      <c r="AK143" s="284">
        <v>8.0</v>
      </c>
      <c r="AL143" s="284">
        <v>7.0</v>
      </c>
      <c r="AM143" s="284">
        <v>6.0</v>
      </c>
      <c r="AN143" s="284">
        <v>5.0</v>
      </c>
      <c r="AO143" s="285">
        <v>14.0</v>
      </c>
      <c r="AP143" s="285">
        <v>13.0</v>
      </c>
      <c r="AQ143" s="285">
        <v>12.0</v>
      </c>
      <c r="AR143" s="285">
        <v>11.0</v>
      </c>
      <c r="AS143" s="285">
        <v>10.0</v>
      </c>
      <c r="AT143" s="286">
        <v>13.0</v>
      </c>
      <c r="AU143" s="286">
        <v>12.5</v>
      </c>
      <c r="AV143" s="286">
        <v>12.0</v>
      </c>
      <c r="AW143" s="286">
        <v>11.5</v>
      </c>
      <c r="AX143" s="286">
        <v>11.0</v>
      </c>
      <c r="AY143" s="243">
        <v>12.0</v>
      </c>
      <c r="AZ143" s="268"/>
      <c r="BA143" s="268"/>
      <c r="BB143" s="268"/>
      <c r="BC143" s="268"/>
      <c r="BD143" s="268"/>
      <c r="BE143" s="268"/>
      <c r="BF143" s="268"/>
      <c r="BG143" s="268"/>
      <c r="BH143" s="268"/>
      <c r="BI143" s="268"/>
      <c r="BJ143" s="268"/>
      <c r="BK143" s="268"/>
    </row>
    <row r="144" ht="18.75" customHeight="1">
      <c r="A144" s="245" t="s">
        <v>178</v>
      </c>
      <c r="B144" s="246">
        <f t="shared" ref="B144:AF144" si="141">if(ISBLANK(AG144)=true,"",if($M$1=10%,AG144*0.9,if($M$1=20%,AG144*0.8,IF($M$1=30%,AG144*0.7,IF($M$1=40%,AG144*0.6,AG144)))))</f>
        <v>72</v>
      </c>
      <c r="C144" s="246">
        <f t="shared" si="141"/>
        <v>66</v>
      </c>
      <c r="D144" s="246">
        <f t="shared" si="141"/>
        <v>60</v>
      </c>
      <c r="E144" s="247">
        <f t="shared" si="141"/>
        <v>5.4</v>
      </c>
      <c r="F144" s="247">
        <f t="shared" si="141"/>
        <v>4.8</v>
      </c>
      <c r="G144" s="247">
        <f t="shared" si="141"/>
        <v>4.2</v>
      </c>
      <c r="H144" s="247">
        <f t="shared" si="141"/>
        <v>3.6</v>
      </c>
      <c r="I144" s="247">
        <f t="shared" si="141"/>
        <v>3</v>
      </c>
      <c r="J144" s="248">
        <f t="shared" si="141"/>
        <v>7.2</v>
      </c>
      <c r="K144" s="248">
        <f t="shared" si="141"/>
        <v>6.6</v>
      </c>
      <c r="L144" s="248">
        <f t="shared" si="141"/>
        <v>6</v>
      </c>
      <c r="M144" s="248">
        <f t="shared" si="141"/>
        <v>5.4</v>
      </c>
      <c r="N144" s="248">
        <f t="shared" si="141"/>
        <v>4.8</v>
      </c>
      <c r="O144" s="249">
        <f t="shared" si="141"/>
        <v>7.2</v>
      </c>
      <c r="P144" s="249" t="str">
        <f t="shared" si="141"/>
        <v/>
      </c>
      <c r="Q144" s="249" t="str">
        <f t="shared" si="141"/>
        <v/>
      </c>
      <c r="R144" s="249" t="str">
        <f t="shared" si="141"/>
        <v/>
      </c>
      <c r="S144" s="249" t="str">
        <f t="shared" si="141"/>
        <v/>
      </c>
      <c r="T144" s="250" t="str">
        <f t="shared" si="141"/>
        <v/>
      </c>
      <c r="U144" s="250" t="str">
        <f t="shared" si="141"/>
        <v/>
      </c>
      <c r="V144" s="250" t="str">
        <f t="shared" si="141"/>
        <v/>
      </c>
      <c r="W144" s="250" t="str">
        <f t="shared" si="141"/>
        <v/>
      </c>
      <c r="X144" s="250" t="str">
        <f t="shared" si="141"/>
        <v/>
      </c>
      <c r="Y144" s="250" t="str">
        <f t="shared" si="141"/>
        <v/>
      </c>
      <c r="Z144" s="250" t="str">
        <f t="shared" si="141"/>
        <v/>
      </c>
      <c r="AA144" s="250" t="str">
        <f t="shared" si="141"/>
        <v/>
      </c>
      <c r="AB144" s="250" t="str">
        <f t="shared" si="141"/>
        <v/>
      </c>
      <c r="AC144" s="250" t="str">
        <f t="shared" si="141"/>
        <v/>
      </c>
      <c r="AD144" s="250" t="str">
        <f t="shared" si="141"/>
        <v/>
      </c>
      <c r="AE144" s="250" t="str">
        <f t="shared" si="141"/>
        <v/>
      </c>
      <c r="AF144" s="250" t="str">
        <f t="shared" si="141"/>
        <v/>
      </c>
      <c r="AG144" s="251">
        <v>120.0</v>
      </c>
      <c r="AH144" s="251">
        <v>110.0</v>
      </c>
      <c r="AI144" s="251">
        <v>100.0</v>
      </c>
      <c r="AJ144" s="252">
        <v>9.0</v>
      </c>
      <c r="AK144" s="252">
        <v>8.0</v>
      </c>
      <c r="AL144" s="252">
        <v>7.0</v>
      </c>
      <c r="AM144" s="252">
        <v>6.0</v>
      </c>
      <c r="AN144" s="252">
        <v>5.0</v>
      </c>
      <c r="AO144" s="253">
        <v>12.0</v>
      </c>
      <c r="AP144" s="253">
        <v>11.0</v>
      </c>
      <c r="AQ144" s="253">
        <v>10.0</v>
      </c>
      <c r="AR144" s="253">
        <v>9.0</v>
      </c>
      <c r="AS144" s="253">
        <v>8.0</v>
      </c>
      <c r="AT144" s="254">
        <v>12.0</v>
      </c>
      <c r="AU144" s="278"/>
      <c r="AV144" s="278"/>
      <c r="AW144" s="278"/>
      <c r="AX144" s="278"/>
      <c r="AY144" s="256"/>
      <c r="AZ144" s="256"/>
      <c r="BA144" s="256"/>
      <c r="BB144" s="256"/>
      <c r="BC144" s="256"/>
      <c r="BD144" s="256"/>
      <c r="BE144" s="256"/>
      <c r="BF144" s="256"/>
      <c r="BG144" s="256"/>
      <c r="BH144" s="256"/>
      <c r="BI144" s="256"/>
      <c r="BJ144" s="256"/>
      <c r="BK144" s="256"/>
    </row>
    <row r="145" ht="18.75" customHeight="1">
      <c r="A145" s="257" t="s">
        <v>179</v>
      </c>
      <c r="B145" s="258">
        <f t="shared" ref="B145:AF145" si="142">if(ISBLANK(AG145)=true,"",if($M$1=10%,AG145*0.9,if($M$1=20%,AG145*0.8,IF($M$1=30%,AG145*0.7,IF($M$1=40%,AG145*0.6,AG145)))))</f>
        <v>48</v>
      </c>
      <c r="C145" s="258">
        <f t="shared" si="142"/>
        <v>33</v>
      </c>
      <c r="D145" s="258">
        <f t="shared" si="142"/>
        <v>18</v>
      </c>
      <c r="E145" s="259">
        <f t="shared" si="142"/>
        <v>2.4</v>
      </c>
      <c r="F145" s="259" t="str">
        <f t="shared" si="142"/>
        <v/>
      </c>
      <c r="G145" s="259" t="str">
        <f t="shared" si="142"/>
        <v/>
      </c>
      <c r="H145" s="259" t="str">
        <f t="shared" si="142"/>
        <v/>
      </c>
      <c r="I145" s="259" t="str">
        <f t="shared" si="142"/>
        <v/>
      </c>
      <c r="J145" s="260">
        <f t="shared" si="142"/>
        <v>15.6</v>
      </c>
      <c r="K145" s="260">
        <f t="shared" si="142"/>
        <v>14.4</v>
      </c>
      <c r="L145" s="260">
        <f t="shared" si="142"/>
        <v>13.2</v>
      </c>
      <c r="M145" s="260">
        <f t="shared" si="142"/>
        <v>12</v>
      </c>
      <c r="N145" s="260">
        <f t="shared" si="142"/>
        <v>10.8</v>
      </c>
      <c r="O145" s="261">
        <f t="shared" si="142"/>
        <v>6</v>
      </c>
      <c r="P145" s="261">
        <f t="shared" si="142"/>
        <v>5.4</v>
      </c>
      <c r="Q145" s="261">
        <f t="shared" si="142"/>
        <v>4.8</v>
      </c>
      <c r="R145" s="261">
        <f t="shared" si="142"/>
        <v>4.2</v>
      </c>
      <c r="S145" s="261">
        <f t="shared" si="142"/>
        <v>3.6</v>
      </c>
      <c r="T145" s="237" t="str">
        <f t="shared" si="142"/>
        <v/>
      </c>
      <c r="U145" s="237" t="str">
        <f t="shared" si="142"/>
        <v/>
      </c>
      <c r="V145" s="237" t="str">
        <f t="shared" si="142"/>
        <v/>
      </c>
      <c r="W145" s="237" t="str">
        <f t="shared" si="142"/>
        <v/>
      </c>
      <c r="X145" s="237" t="str">
        <f t="shared" si="142"/>
        <v/>
      </c>
      <c r="Y145" s="237" t="str">
        <f t="shared" si="142"/>
        <v/>
      </c>
      <c r="Z145" s="237" t="str">
        <f t="shared" si="142"/>
        <v/>
      </c>
      <c r="AA145" s="237" t="str">
        <f t="shared" si="142"/>
        <v/>
      </c>
      <c r="AB145" s="237" t="str">
        <f t="shared" si="142"/>
        <v/>
      </c>
      <c r="AC145" s="237" t="str">
        <f t="shared" si="142"/>
        <v/>
      </c>
      <c r="AD145" s="237" t="str">
        <f t="shared" si="142"/>
        <v/>
      </c>
      <c r="AE145" s="237" t="str">
        <f t="shared" si="142"/>
        <v/>
      </c>
      <c r="AF145" s="237" t="str">
        <f t="shared" si="142"/>
        <v/>
      </c>
      <c r="AG145" s="283">
        <v>80.0</v>
      </c>
      <c r="AH145" s="283">
        <v>55.0</v>
      </c>
      <c r="AI145" s="283">
        <v>30.0</v>
      </c>
      <c r="AJ145" s="284">
        <v>4.0</v>
      </c>
      <c r="AK145" s="264"/>
      <c r="AL145" s="264"/>
      <c r="AM145" s="264"/>
      <c r="AN145" s="284"/>
      <c r="AO145" s="285">
        <v>26.0</v>
      </c>
      <c r="AP145" s="285">
        <v>24.0</v>
      </c>
      <c r="AQ145" s="285">
        <v>22.0</v>
      </c>
      <c r="AR145" s="285">
        <v>20.0</v>
      </c>
      <c r="AS145" s="285">
        <v>18.0</v>
      </c>
      <c r="AT145" s="286">
        <v>10.0</v>
      </c>
      <c r="AU145" s="286">
        <v>9.0</v>
      </c>
      <c r="AV145" s="286">
        <v>8.0</v>
      </c>
      <c r="AW145" s="286">
        <v>7.0</v>
      </c>
      <c r="AX145" s="286">
        <v>6.0</v>
      </c>
      <c r="AY145" s="268"/>
      <c r="AZ145" s="268"/>
      <c r="BA145" s="268"/>
      <c r="BB145" s="268"/>
      <c r="BC145" s="268"/>
      <c r="BD145" s="268"/>
      <c r="BE145" s="268"/>
      <c r="BF145" s="268"/>
      <c r="BG145" s="268"/>
      <c r="BH145" s="268"/>
      <c r="BI145" s="268"/>
      <c r="BJ145" s="268"/>
      <c r="BK145" s="268"/>
    </row>
    <row r="146" ht="18.75" customHeight="1">
      <c r="A146" s="245" t="s">
        <v>180</v>
      </c>
      <c r="B146" s="246">
        <f t="shared" ref="B146:AF146" si="143">if(ISBLANK(AG146)=true,"",if($M$1=10%,AG146*0.9,if($M$1=20%,AG146*0.8,IF($M$1=30%,AG146*0.7,IF($M$1=40%,AG146*0.6,AG146)))))</f>
        <v>96</v>
      </c>
      <c r="C146" s="246">
        <f t="shared" si="143"/>
        <v>78</v>
      </c>
      <c r="D146" s="246">
        <f t="shared" si="143"/>
        <v>60</v>
      </c>
      <c r="E146" s="247">
        <f t="shared" si="143"/>
        <v>4.2</v>
      </c>
      <c r="F146" s="247">
        <f t="shared" si="143"/>
        <v>3.75</v>
      </c>
      <c r="G146" s="247">
        <f t="shared" si="143"/>
        <v>3.3</v>
      </c>
      <c r="H146" s="247">
        <f t="shared" si="143"/>
        <v>2.85</v>
      </c>
      <c r="I146" s="247">
        <f t="shared" si="143"/>
        <v>2.4</v>
      </c>
      <c r="J146" s="248">
        <f t="shared" si="143"/>
        <v>12</v>
      </c>
      <c r="K146" s="248">
        <f t="shared" si="143"/>
        <v>10.8</v>
      </c>
      <c r="L146" s="248">
        <f t="shared" si="143"/>
        <v>9.6</v>
      </c>
      <c r="M146" s="248">
        <f t="shared" si="143"/>
        <v>8.4</v>
      </c>
      <c r="N146" s="248">
        <f t="shared" si="143"/>
        <v>7.2</v>
      </c>
      <c r="O146" s="249">
        <f t="shared" si="143"/>
        <v>7.2</v>
      </c>
      <c r="P146" s="249">
        <f t="shared" si="143"/>
        <v>6.6</v>
      </c>
      <c r="Q146" s="249">
        <f t="shared" si="143"/>
        <v>6</v>
      </c>
      <c r="R146" s="249">
        <f t="shared" si="143"/>
        <v>5.4</v>
      </c>
      <c r="S146" s="249">
        <f t="shared" si="143"/>
        <v>4.8</v>
      </c>
      <c r="T146" s="250" t="str">
        <f t="shared" si="143"/>
        <v/>
      </c>
      <c r="U146" s="250" t="str">
        <f t="shared" si="143"/>
        <v/>
      </c>
      <c r="V146" s="250" t="str">
        <f t="shared" si="143"/>
        <v/>
      </c>
      <c r="W146" s="250" t="str">
        <f t="shared" si="143"/>
        <v/>
      </c>
      <c r="X146" s="250" t="str">
        <f t="shared" si="143"/>
        <v/>
      </c>
      <c r="Y146" s="250" t="str">
        <f t="shared" si="143"/>
        <v/>
      </c>
      <c r="Z146" s="250" t="str">
        <f t="shared" si="143"/>
        <v/>
      </c>
      <c r="AA146" s="250" t="str">
        <f t="shared" si="143"/>
        <v/>
      </c>
      <c r="AB146" s="250" t="str">
        <f t="shared" si="143"/>
        <v/>
      </c>
      <c r="AC146" s="250" t="str">
        <f t="shared" si="143"/>
        <v/>
      </c>
      <c r="AD146" s="250" t="str">
        <f t="shared" si="143"/>
        <v/>
      </c>
      <c r="AE146" s="250" t="str">
        <f t="shared" si="143"/>
        <v/>
      </c>
      <c r="AF146" s="250" t="str">
        <f t="shared" si="143"/>
        <v/>
      </c>
      <c r="AG146" s="251">
        <v>160.0</v>
      </c>
      <c r="AH146" s="251">
        <v>130.0</v>
      </c>
      <c r="AI146" s="251">
        <v>100.0</v>
      </c>
      <c r="AJ146" s="252">
        <v>7.0</v>
      </c>
      <c r="AK146" s="252">
        <v>6.25</v>
      </c>
      <c r="AL146" s="252">
        <v>5.5</v>
      </c>
      <c r="AM146" s="252">
        <v>4.75</v>
      </c>
      <c r="AN146" s="252">
        <v>4.0</v>
      </c>
      <c r="AO146" s="253">
        <v>20.0</v>
      </c>
      <c r="AP146" s="253">
        <v>18.0</v>
      </c>
      <c r="AQ146" s="253">
        <v>16.0</v>
      </c>
      <c r="AR146" s="253">
        <v>14.0</v>
      </c>
      <c r="AS146" s="253">
        <v>12.0</v>
      </c>
      <c r="AT146" s="254">
        <v>12.0</v>
      </c>
      <c r="AU146" s="254">
        <v>11.0</v>
      </c>
      <c r="AV146" s="254">
        <v>10.0</v>
      </c>
      <c r="AW146" s="254">
        <v>9.0</v>
      </c>
      <c r="AX146" s="254">
        <v>8.0</v>
      </c>
      <c r="AY146" s="256"/>
      <c r="AZ146" s="256"/>
      <c r="BA146" s="256"/>
      <c r="BB146" s="256"/>
      <c r="BC146" s="256"/>
      <c r="BD146" s="256"/>
      <c r="BE146" s="256"/>
      <c r="BF146" s="256"/>
      <c r="BG146" s="256"/>
      <c r="BH146" s="256"/>
      <c r="BI146" s="256"/>
      <c r="BJ146" s="256"/>
      <c r="BK146" s="256"/>
    </row>
    <row r="147" ht="18.75" customHeight="1">
      <c r="A147" s="274" t="s">
        <v>181</v>
      </c>
      <c r="B147" s="258">
        <f t="shared" ref="B147:AF147" si="144">if(ISBLANK(AG147)=true,"",if($M$1=10%,AG147*0.9,if($M$1=20%,AG147*0.8,IF($M$1=30%,AG147*0.7,IF($M$1=40%,AG147*0.6,AG147)))))</f>
        <v>78</v>
      </c>
      <c r="C147" s="258">
        <f t="shared" si="144"/>
        <v>66</v>
      </c>
      <c r="D147" s="258">
        <f t="shared" si="144"/>
        <v>54</v>
      </c>
      <c r="E147" s="259">
        <f t="shared" si="144"/>
        <v>6.6</v>
      </c>
      <c r="F147" s="259">
        <f t="shared" si="144"/>
        <v>6</v>
      </c>
      <c r="G147" s="259">
        <f t="shared" si="144"/>
        <v>5.4</v>
      </c>
      <c r="H147" s="259">
        <f t="shared" si="144"/>
        <v>4.8</v>
      </c>
      <c r="I147" s="259">
        <f t="shared" si="144"/>
        <v>4.2</v>
      </c>
      <c r="J147" s="260">
        <f t="shared" si="144"/>
        <v>6</v>
      </c>
      <c r="K147" s="260" t="str">
        <f t="shared" si="144"/>
        <v/>
      </c>
      <c r="L147" s="260">
        <f t="shared" si="144"/>
        <v>3</v>
      </c>
      <c r="M147" s="260" t="str">
        <f t="shared" si="144"/>
        <v/>
      </c>
      <c r="N147" s="260">
        <f t="shared" si="144"/>
        <v>0</v>
      </c>
      <c r="O147" s="261">
        <f t="shared" si="144"/>
        <v>10.8</v>
      </c>
      <c r="P147" s="261">
        <f t="shared" si="144"/>
        <v>10.2</v>
      </c>
      <c r="Q147" s="261">
        <f t="shared" si="144"/>
        <v>9.6</v>
      </c>
      <c r="R147" s="261">
        <f t="shared" si="144"/>
        <v>9</v>
      </c>
      <c r="S147" s="261">
        <f t="shared" si="144"/>
        <v>8.4</v>
      </c>
      <c r="T147" s="237">
        <f t="shared" si="144"/>
        <v>12</v>
      </c>
      <c r="U147" s="237">
        <f t="shared" si="144"/>
        <v>11.4</v>
      </c>
      <c r="V147" s="237">
        <f t="shared" si="144"/>
        <v>10.8</v>
      </c>
      <c r="W147" s="237">
        <f t="shared" si="144"/>
        <v>10.2</v>
      </c>
      <c r="X147" s="237">
        <f t="shared" si="144"/>
        <v>9.6</v>
      </c>
      <c r="Y147" s="237">
        <f t="shared" si="144"/>
        <v>9</v>
      </c>
      <c r="Z147" s="237">
        <f t="shared" si="144"/>
        <v>8.4</v>
      </c>
      <c r="AA147" s="237">
        <f t="shared" si="144"/>
        <v>7.8</v>
      </c>
      <c r="AB147" s="237">
        <f t="shared" si="144"/>
        <v>7.2</v>
      </c>
      <c r="AC147" s="237">
        <f t="shared" si="144"/>
        <v>6.6</v>
      </c>
      <c r="AD147" s="237">
        <f t="shared" si="144"/>
        <v>6</v>
      </c>
      <c r="AE147" s="237">
        <f t="shared" si="144"/>
        <v>5.4</v>
      </c>
      <c r="AF147" s="237">
        <f t="shared" si="144"/>
        <v>4.8</v>
      </c>
      <c r="AG147" s="283">
        <v>130.0</v>
      </c>
      <c r="AH147" s="283">
        <v>110.0</v>
      </c>
      <c r="AI147" s="283">
        <v>90.0</v>
      </c>
      <c r="AJ147" s="284">
        <v>11.0</v>
      </c>
      <c r="AK147" s="284">
        <v>10.0</v>
      </c>
      <c r="AL147" s="284">
        <v>9.0</v>
      </c>
      <c r="AM147" s="284">
        <v>8.0</v>
      </c>
      <c r="AN147" s="284">
        <v>7.0</v>
      </c>
      <c r="AO147" s="285">
        <v>10.0</v>
      </c>
      <c r="AP147" s="277"/>
      <c r="AQ147" s="285">
        <v>5.0</v>
      </c>
      <c r="AR147" s="277"/>
      <c r="AS147" s="285">
        <v>0.0</v>
      </c>
      <c r="AT147" s="286">
        <v>18.0</v>
      </c>
      <c r="AU147" s="286">
        <v>17.0</v>
      </c>
      <c r="AV147" s="286">
        <v>16.0</v>
      </c>
      <c r="AW147" s="286">
        <v>15.0</v>
      </c>
      <c r="AX147" s="286">
        <v>14.0</v>
      </c>
      <c r="AY147" s="243">
        <v>20.0</v>
      </c>
      <c r="AZ147" s="243">
        <v>19.0</v>
      </c>
      <c r="BA147" s="243">
        <v>18.0</v>
      </c>
      <c r="BB147" s="243">
        <v>17.0</v>
      </c>
      <c r="BC147" s="243">
        <v>16.0</v>
      </c>
      <c r="BD147" s="243">
        <v>15.0</v>
      </c>
      <c r="BE147" s="243">
        <v>14.0</v>
      </c>
      <c r="BF147" s="243">
        <v>13.0</v>
      </c>
      <c r="BG147" s="243">
        <v>12.0</v>
      </c>
      <c r="BH147" s="243">
        <v>11.0</v>
      </c>
      <c r="BI147" s="243">
        <v>10.0</v>
      </c>
      <c r="BJ147" s="243">
        <v>9.0</v>
      </c>
      <c r="BK147" s="243">
        <v>8.0</v>
      </c>
    </row>
    <row r="148" ht="18.75" customHeight="1">
      <c r="A148" s="245" t="s">
        <v>182</v>
      </c>
      <c r="B148" s="246">
        <f t="shared" ref="B148:AF148" si="145">if(ISBLANK(AG148)=true,"",if($M$1=10%,AG148*0.9,if($M$1=20%,AG148*0.8,IF($M$1=30%,AG148*0.7,IF($M$1=40%,AG148*0.6,AG148)))))</f>
        <v>78</v>
      </c>
      <c r="C148" s="246">
        <f t="shared" si="145"/>
        <v>69</v>
      </c>
      <c r="D148" s="246">
        <f t="shared" si="145"/>
        <v>60</v>
      </c>
      <c r="E148" s="247">
        <f t="shared" si="145"/>
        <v>7.8</v>
      </c>
      <c r="F148" s="247">
        <f t="shared" si="145"/>
        <v>7.2</v>
      </c>
      <c r="G148" s="247">
        <f t="shared" si="145"/>
        <v>6.6</v>
      </c>
      <c r="H148" s="247">
        <f t="shared" si="145"/>
        <v>6</v>
      </c>
      <c r="I148" s="247">
        <f t="shared" si="145"/>
        <v>5.4</v>
      </c>
      <c r="J148" s="248">
        <f t="shared" si="145"/>
        <v>3</v>
      </c>
      <c r="K148" s="248" t="str">
        <f t="shared" si="145"/>
        <v/>
      </c>
      <c r="L148" s="248" t="str">
        <f t="shared" si="145"/>
        <v/>
      </c>
      <c r="M148" s="248" t="str">
        <f t="shared" si="145"/>
        <v/>
      </c>
      <c r="N148" s="248" t="str">
        <f t="shared" si="145"/>
        <v/>
      </c>
      <c r="O148" s="249">
        <f t="shared" si="145"/>
        <v>14.4</v>
      </c>
      <c r="P148" s="249">
        <f t="shared" si="145"/>
        <v>12.6</v>
      </c>
      <c r="Q148" s="249">
        <f t="shared" si="145"/>
        <v>10.8</v>
      </c>
      <c r="R148" s="249">
        <f t="shared" si="145"/>
        <v>9</v>
      </c>
      <c r="S148" s="249">
        <f t="shared" si="145"/>
        <v>7.2</v>
      </c>
      <c r="T148" s="250">
        <f t="shared" si="145"/>
        <v>180</v>
      </c>
      <c r="U148" s="250" t="str">
        <f t="shared" si="145"/>
        <v/>
      </c>
      <c r="V148" s="250" t="str">
        <f t="shared" si="145"/>
        <v/>
      </c>
      <c r="W148" s="250" t="str">
        <f t="shared" si="145"/>
        <v/>
      </c>
      <c r="X148" s="250" t="str">
        <f t="shared" si="145"/>
        <v/>
      </c>
      <c r="Y148" s="250" t="str">
        <f t="shared" si="145"/>
        <v/>
      </c>
      <c r="Z148" s="250" t="str">
        <f t="shared" si="145"/>
        <v/>
      </c>
      <c r="AA148" s="250" t="str">
        <f t="shared" si="145"/>
        <v/>
      </c>
      <c r="AB148" s="250" t="str">
        <f t="shared" si="145"/>
        <v/>
      </c>
      <c r="AC148" s="250" t="str">
        <f t="shared" si="145"/>
        <v/>
      </c>
      <c r="AD148" s="250" t="str">
        <f t="shared" si="145"/>
        <v/>
      </c>
      <c r="AE148" s="250" t="str">
        <f t="shared" si="145"/>
        <v/>
      </c>
      <c r="AF148" s="250" t="str">
        <f t="shared" si="145"/>
        <v/>
      </c>
      <c r="AG148" s="251">
        <v>130.0</v>
      </c>
      <c r="AH148" s="251">
        <v>115.0</v>
      </c>
      <c r="AI148" s="251">
        <v>100.0</v>
      </c>
      <c r="AJ148" s="252">
        <v>13.0</v>
      </c>
      <c r="AK148" s="252">
        <v>12.0</v>
      </c>
      <c r="AL148" s="252">
        <v>11.0</v>
      </c>
      <c r="AM148" s="252">
        <v>10.0</v>
      </c>
      <c r="AN148" s="252">
        <v>9.0</v>
      </c>
      <c r="AO148" s="253">
        <v>5.0</v>
      </c>
      <c r="AP148" s="275"/>
      <c r="AQ148" s="275"/>
      <c r="AR148" s="275"/>
      <c r="AS148" s="275"/>
      <c r="AT148" s="254">
        <v>24.0</v>
      </c>
      <c r="AU148" s="254">
        <v>21.0</v>
      </c>
      <c r="AV148" s="254">
        <v>18.0</v>
      </c>
      <c r="AW148" s="254">
        <v>15.0</v>
      </c>
      <c r="AX148" s="254">
        <v>12.0</v>
      </c>
      <c r="AY148" s="255">
        <v>300.0</v>
      </c>
      <c r="AZ148" s="256"/>
      <c r="BA148" s="256"/>
      <c r="BB148" s="256"/>
      <c r="BC148" s="256"/>
      <c r="BD148" s="256"/>
      <c r="BE148" s="256"/>
      <c r="BF148" s="256"/>
      <c r="BG148" s="256"/>
      <c r="BH148" s="256"/>
      <c r="BI148" s="256"/>
      <c r="BJ148" s="256"/>
      <c r="BK148" s="256"/>
    </row>
    <row r="149" ht="18.75" customHeight="1">
      <c r="A149" s="257" t="s">
        <v>183</v>
      </c>
      <c r="B149" s="258">
        <f t="shared" ref="B149:AF149" si="146">if(ISBLANK(AG149)=true,"",if($M$1=10%,AG149*0.9,if($M$1=20%,AG149*0.8,IF($M$1=30%,AG149*0.7,IF($M$1=40%,AG149*0.6,AG149)))))</f>
        <v>72</v>
      </c>
      <c r="C149" s="258">
        <f t="shared" si="146"/>
        <v>54</v>
      </c>
      <c r="D149" s="258">
        <f t="shared" si="146"/>
        <v>36</v>
      </c>
      <c r="E149" s="259">
        <f t="shared" si="146"/>
        <v>3.6</v>
      </c>
      <c r="F149" s="259" t="str">
        <f t="shared" si="146"/>
        <v/>
      </c>
      <c r="G149" s="259" t="str">
        <f t="shared" si="146"/>
        <v/>
      </c>
      <c r="H149" s="259" t="str">
        <f t="shared" si="146"/>
        <v/>
      </c>
      <c r="I149" s="259" t="str">
        <f t="shared" si="146"/>
        <v/>
      </c>
      <c r="J149" s="260">
        <f t="shared" si="146"/>
        <v>13.2</v>
      </c>
      <c r="K149" s="260">
        <f t="shared" si="146"/>
        <v>12</v>
      </c>
      <c r="L149" s="260">
        <f t="shared" si="146"/>
        <v>10.8</v>
      </c>
      <c r="M149" s="260">
        <f t="shared" si="146"/>
        <v>9.6</v>
      </c>
      <c r="N149" s="260">
        <f t="shared" si="146"/>
        <v>8.4</v>
      </c>
      <c r="O149" s="261">
        <f t="shared" si="146"/>
        <v>3</v>
      </c>
      <c r="P149" s="261">
        <f t="shared" si="146"/>
        <v>2.7</v>
      </c>
      <c r="Q149" s="261">
        <f t="shared" si="146"/>
        <v>2.4</v>
      </c>
      <c r="R149" s="261">
        <f t="shared" si="146"/>
        <v>2.1</v>
      </c>
      <c r="S149" s="261">
        <f t="shared" si="146"/>
        <v>1.8</v>
      </c>
      <c r="T149" s="237" t="str">
        <f t="shared" si="146"/>
        <v/>
      </c>
      <c r="U149" s="237" t="str">
        <f t="shared" si="146"/>
        <v/>
      </c>
      <c r="V149" s="237" t="str">
        <f t="shared" si="146"/>
        <v/>
      </c>
      <c r="W149" s="237" t="str">
        <f t="shared" si="146"/>
        <v/>
      </c>
      <c r="X149" s="237" t="str">
        <f t="shared" si="146"/>
        <v/>
      </c>
      <c r="Y149" s="237" t="str">
        <f t="shared" si="146"/>
        <v/>
      </c>
      <c r="Z149" s="237" t="str">
        <f t="shared" si="146"/>
        <v/>
      </c>
      <c r="AA149" s="237" t="str">
        <f t="shared" si="146"/>
        <v/>
      </c>
      <c r="AB149" s="237" t="str">
        <f t="shared" si="146"/>
        <v/>
      </c>
      <c r="AC149" s="237" t="str">
        <f t="shared" si="146"/>
        <v/>
      </c>
      <c r="AD149" s="237" t="str">
        <f t="shared" si="146"/>
        <v/>
      </c>
      <c r="AE149" s="237" t="str">
        <f t="shared" si="146"/>
        <v/>
      </c>
      <c r="AF149" s="237" t="str">
        <f t="shared" si="146"/>
        <v/>
      </c>
      <c r="AG149" s="283">
        <v>120.0</v>
      </c>
      <c r="AH149" s="283">
        <v>90.0</v>
      </c>
      <c r="AI149" s="283">
        <v>60.0</v>
      </c>
      <c r="AJ149" s="284">
        <v>6.0</v>
      </c>
      <c r="AK149" s="264"/>
      <c r="AL149" s="264"/>
      <c r="AM149" s="264"/>
      <c r="AN149" s="264"/>
      <c r="AO149" s="285">
        <v>22.0</v>
      </c>
      <c r="AP149" s="285">
        <v>20.0</v>
      </c>
      <c r="AQ149" s="285">
        <v>18.0</v>
      </c>
      <c r="AR149" s="285">
        <v>16.0</v>
      </c>
      <c r="AS149" s="285">
        <v>14.0</v>
      </c>
      <c r="AT149" s="286">
        <v>5.0</v>
      </c>
      <c r="AU149" s="286">
        <v>4.5</v>
      </c>
      <c r="AV149" s="286">
        <v>4.0</v>
      </c>
      <c r="AW149" s="286">
        <v>3.5</v>
      </c>
      <c r="AX149" s="286">
        <v>3.0</v>
      </c>
      <c r="AY149" s="268"/>
      <c r="AZ149" s="268"/>
      <c r="BA149" s="268"/>
      <c r="BB149" s="268"/>
      <c r="BC149" s="268"/>
      <c r="BD149" s="268"/>
      <c r="BE149" s="268"/>
      <c r="BF149" s="268"/>
      <c r="BG149" s="268"/>
      <c r="BH149" s="268"/>
      <c r="BI149" s="268"/>
      <c r="BJ149" s="268"/>
      <c r="BK149" s="268"/>
    </row>
    <row r="150" ht="18.75" customHeight="1">
      <c r="A150" s="245" t="s">
        <v>184</v>
      </c>
      <c r="B150" s="246">
        <f t="shared" ref="B150:AF150" si="147">if(ISBLANK(AG150)=true,"",if($M$1=10%,AG150*0.9,if($M$1=20%,AG150*0.8,IF($M$1=30%,AG150*0.7,IF($M$1=40%,AG150*0.6,AG150)))))</f>
        <v>72</v>
      </c>
      <c r="C150" s="246">
        <f t="shared" si="147"/>
        <v>63</v>
      </c>
      <c r="D150" s="246">
        <f t="shared" si="147"/>
        <v>54</v>
      </c>
      <c r="E150" s="247">
        <f t="shared" si="147"/>
        <v>3.6</v>
      </c>
      <c r="F150" s="247">
        <f t="shared" si="147"/>
        <v>3.3</v>
      </c>
      <c r="G150" s="247">
        <f t="shared" si="147"/>
        <v>3</v>
      </c>
      <c r="H150" s="247">
        <f t="shared" si="147"/>
        <v>2.7</v>
      </c>
      <c r="I150" s="247">
        <f t="shared" si="147"/>
        <v>2.4</v>
      </c>
      <c r="J150" s="248">
        <f t="shared" si="147"/>
        <v>14.4</v>
      </c>
      <c r="K150" s="248">
        <f t="shared" si="147"/>
        <v>12.6</v>
      </c>
      <c r="L150" s="248">
        <f t="shared" si="147"/>
        <v>10.8</v>
      </c>
      <c r="M150" s="248">
        <f t="shared" si="147"/>
        <v>9</v>
      </c>
      <c r="N150" s="248">
        <f t="shared" si="147"/>
        <v>7.2</v>
      </c>
      <c r="O150" s="249">
        <f t="shared" si="147"/>
        <v>9.6</v>
      </c>
      <c r="P150" s="249" t="str">
        <f t="shared" si="147"/>
        <v/>
      </c>
      <c r="Q150" s="249" t="str">
        <f t="shared" si="147"/>
        <v/>
      </c>
      <c r="R150" s="249" t="str">
        <f t="shared" si="147"/>
        <v/>
      </c>
      <c r="S150" s="249" t="str">
        <f t="shared" si="147"/>
        <v/>
      </c>
      <c r="T150" s="250">
        <f t="shared" si="147"/>
        <v>7.2</v>
      </c>
      <c r="U150" s="250" t="str">
        <f t="shared" si="147"/>
        <v/>
      </c>
      <c r="V150" s="250" t="str">
        <f t="shared" si="147"/>
        <v/>
      </c>
      <c r="W150" s="250" t="str">
        <f t="shared" si="147"/>
        <v/>
      </c>
      <c r="X150" s="250" t="str">
        <f t="shared" si="147"/>
        <v/>
      </c>
      <c r="Y150" s="250" t="str">
        <f t="shared" si="147"/>
        <v/>
      </c>
      <c r="Z150" s="250" t="str">
        <f t="shared" si="147"/>
        <v/>
      </c>
      <c r="AA150" s="250" t="str">
        <f t="shared" si="147"/>
        <v/>
      </c>
      <c r="AB150" s="250" t="str">
        <f t="shared" si="147"/>
        <v/>
      </c>
      <c r="AC150" s="250" t="str">
        <f t="shared" si="147"/>
        <v/>
      </c>
      <c r="AD150" s="250" t="str">
        <f t="shared" si="147"/>
        <v/>
      </c>
      <c r="AE150" s="250" t="str">
        <f t="shared" si="147"/>
        <v/>
      </c>
      <c r="AF150" s="250" t="str">
        <f t="shared" si="147"/>
        <v/>
      </c>
      <c r="AG150" s="251">
        <v>120.0</v>
      </c>
      <c r="AH150" s="251">
        <v>105.0</v>
      </c>
      <c r="AI150" s="251">
        <v>90.0</v>
      </c>
      <c r="AJ150" s="252">
        <v>6.0</v>
      </c>
      <c r="AK150" s="252">
        <v>5.5</v>
      </c>
      <c r="AL150" s="252">
        <v>5.0</v>
      </c>
      <c r="AM150" s="252">
        <v>4.5</v>
      </c>
      <c r="AN150" s="252">
        <v>4.0</v>
      </c>
      <c r="AO150" s="253">
        <v>24.0</v>
      </c>
      <c r="AP150" s="253">
        <v>21.0</v>
      </c>
      <c r="AQ150" s="253">
        <v>18.0</v>
      </c>
      <c r="AR150" s="253">
        <v>15.0</v>
      </c>
      <c r="AS150" s="253">
        <v>12.0</v>
      </c>
      <c r="AT150" s="254">
        <v>16.0</v>
      </c>
      <c r="AU150" s="278"/>
      <c r="AV150" s="278"/>
      <c r="AW150" s="278"/>
      <c r="AX150" s="278"/>
      <c r="AY150" s="255">
        <v>12.0</v>
      </c>
      <c r="AZ150" s="256"/>
      <c r="BA150" s="256"/>
      <c r="BB150" s="256"/>
      <c r="BC150" s="256"/>
      <c r="BD150" s="256"/>
      <c r="BE150" s="256"/>
      <c r="BF150" s="256"/>
      <c r="BG150" s="256"/>
      <c r="BH150" s="256"/>
      <c r="BI150" s="256"/>
      <c r="BJ150" s="256"/>
      <c r="BK150" s="256"/>
    </row>
    <row r="151" ht="18.75" customHeight="1">
      <c r="A151" s="257" t="s">
        <v>185</v>
      </c>
      <c r="B151" s="258">
        <f t="shared" ref="B151:AF151" si="148">if(ISBLANK(AG151)=true,"",if($M$1=10%,AG151*0.9,if($M$1=20%,AG151*0.8,IF($M$1=30%,AG151*0.7,IF($M$1=40%,AG151*0.6,AG151)))))</f>
        <v>72</v>
      </c>
      <c r="C151" s="258">
        <f t="shared" si="148"/>
        <v>54</v>
      </c>
      <c r="D151" s="258">
        <f t="shared" si="148"/>
        <v>36</v>
      </c>
      <c r="E151" s="259">
        <f t="shared" si="148"/>
        <v>6</v>
      </c>
      <c r="F151" s="259">
        <f t="shared" si="148"/>
        <v>5.7</v>
      </c>
      <c r="G151" s="259">
        <f t="shared" si="148"/>
        <v>5.4</v>
      </c>
      <c r="H151" s="259">
        <f t="shared" si="148"/>
        <v>5.1</v>
      </c>
      <c r="I151" s="259">
        <f t="shared" si="148"/>
        <v>4.8</v>
      </c>
      <c r="J151" s="260">
        <f t="shared" si="148"/>
        <v>8.4</v>
      </c>
      <c r="K151" s="260">
        <f t="shared" si="148"/>
        <v>7.2</v>
      </c>
      <c r="L151" s="260">
        <f t="shared" si="148"/>
        <v>6</v>
      </c>
      <c r="M151" s="260">
        <f t="shared" si="148"/>
        <v>4.8</v>
      </c>
      <c r="N151" s="260">
        <f t="shared" si="148"/>
        <v>3.6</v>
      </c>
      <c r="O151" s="261">
        <f t="shared" si="148"/>
        <v>9</v>
      </c>
      <c r="P151" s="261" t="str">
        <f t="shared" si="148"/>
        <v/>
      </c>
      <c r="Q151" s="261" t="str">
        <f t="shared" si="148"/>
        <v/>
      </c>
      <c r="R151" s="261" t="str">
        <f t="shared" si="148"/>
        <v/>
      </c>
      <c r="S151" s="261" t="str">
        <f t="shared" si="148"/>
        <v/>
      </c>
      <c r="T151" s="237">
        <f t="shared" si="148"/>
        <v>72</v>
      </c>
      <c r="U151" s="237" t="str">
        <f t="shared" si="148"/>
        <v/>
      </c>
      <c r="V151" s="237" t="str">
        <f t="shared" si="148"/>
        <v/>
      </c>
      <c r="W151" s="237" t="str">
        <f t="shared" si="148"/>
        <v/>
      </c>
      <c r="X151" s="237" t="str">
        <f t="shared" si="148"/>
        <v/>
      </c>
      <c r="Y151" s="237" t="str">
        <f t="shared" si="148"/>
        <v/>
      </c>
      <c r="Z151" s="237" t="str">
        <f t="shared" si="148"/>
        <v/>
      </c>
      <c r="AA151" s="237" t="str">
        <f t="shared" si="148"/>
        <v/>
      </c>
      <c r="AB151" s="237" t="str">
        <f t="shared" si="148"/>
        <v/>
      </c>
      <c r="AC151" s="237" t="str">
        <f t="shared" si="148"/>
        <v/>
      </c>
      <c r="AD151" s="237" t="str">
        <f t="shared" si="148"/>
        <v/>
      </c>
      <c r="AE151" s="237" t="str">
        <f t="shared" si="148"/>
        <v/>
      </c>
      <c r="AF151" s="237" t="str">
        <f t="shared" si="148"/>
        <v/>
      </c>
      <c r="AG151" s="283">
        <v>120.0</v>
      </c>
      <c r="AH151" s="283">
        <v>90.0</v>
      </c>
      <c r="AI151" s="283">
        <v>60.0</v>
      </c>
      <c r="AJ151" s="284">
        <v>10.0</v>
      </c>
      <c r="AK151" s="284">
        <v>9.5</v>
      </c>
      <c r="AL151" s="284">
        <v>9.0</v>
      </c>
      <c r="AM151" s="284">
        <v>8.5</v>
      </c>
      <c r="AN151" s="284">
        <v>8.0</v>
      </c>
      <c r="AO151" s="285">
        <v>14.0</v>
      </c>
      <c r="AP151" s="285">
        <v>12.0</v>
      </c>
      <c r="AQ151" s="285">
        <v>10.0</v>
      </c>
      <c r="AR151" s="285">
        <v>8.0</v>
      </c>
      <c r="AS151" s="285">
        <v>6.0</v>
      </c>
      <c r="AT151" s="286">
        <v>15.0</v>
      </c>
      <c r="AU151" s="267"/>
      <c r="AV151" s="267"/>
      <c r="AW151" s="267"/>
      <c r="AX151" s="267"/>
      <c r="AY151" s="243">
        <v>120.0</v>
      </c>
      <c r="AZ151" s="268"/>
      <c r="BA151" s="268"/>
      <c r="BB151" s="268"/>
      <c r="BC151" s="268"/>
      <c r="BD151" s="268"/>
      <c r="BE151" s="268"/>
      <c r="BF151" s="268"/>
      <c r="BG151" s="268"/>
      <c r="BH151" s="268"/>
      <c r="BI151" s="268"/>
      <c r="BJ151" s="268"/>
      <c r="BK151" s="268"/>
    </row>
    <row r="152" ht="18.75" customHeight="1">
      <c r="A152" s="245" t="s">
        <v>186</v>
      </c>
      <c r="B152" s="246">
        <f t="shared" ref="B152:AF152" si="149">if(ISBLANK(AG152)=true,"",if($M$1=10%,AG152*0.9,if($M$1=20%,AG152*0.8,IF($M$1=30%,AG152*0.7,IF($M$1=40%,AG152*0.6,AG152)))))</f>
        <v>6.6</v>
      </c>
      <c r="C152" s="246">
        <f t="shared" si="149"/>
        <v>4.8</v>
      </c>
      <c r="D152" s="246">
        <f t="shared" si="149"/>
        <v>3</v>
      </c>
      <c r="E152" s="247">
        <f t="shared" si="149"/>
        <v>5.1</v>
      </c>
      <c r="F152" s="247">
        <f t="shared" si="149"/>
        <v>4.8</v>
      </c>
      <c r="G152" s="247">
        <f t="shared" si="149"/>
        <v>4.5</v>
      </c>
      <c r="H152" s="247">
        <f t="shared" si="149"/>
        <v>4.2</v>
      </c>
      <c r="I152" s="247">
        <f t="shared" si="149"/>
        <v>3.9</v>
      </c>
      <c r="J152" s="248">
        <f t="shared" si="149"/>
        <v>0.15</v>
      </c>
      <c r="K152" s="248" t="str">
        <f t="shared" si="149"/>
        <v/>
      </c>
      <c r="L152" s="248" t="str">
        <f t="shared" si="149"/>
        <v/>
      </c>
      <c r="M152" s="248" t="str">
        <f t="shared" si="149"/>
        <v/>
      </c>
      <c r="N152" s="248" t="str">
        <f t="shared" si="149"/>
        <v/>
      </c>
      <c r="O152" s="249">
        <f t="shared" si="149"/>
        <v>12</v>
      </c>
      <c r="P152" s="249">
        <f t="shared" si="149"/>
        <v>11.1</v>
      </c>
      <c r="Q152" s="249">
        <f t="shared" si="149"/>
        <v>10.2</v>
      </c>
      <c r="R152" s="249">
        <f t="shared" si="149"/>
        <v>9.3</v>
      </c>
      <c r="S152" s="249">
        <f t="shared" si="149"/>
        <v>8.4</v>
      </c>
      <c r="T152" s="250" t="str">
        <f t="shared" si="149"/>
        <v/>
      </c>
      <c r="U152" s="250" t="str">
        <f t="shared" si="149"/>
        <v/>
      </c>
      <c r="V152" s="250" t="str">
        <f t="shared" si="149"/>
        <v/>
      </c>
      <c r="W152" s="250" t="str">
        <f t="shared" si="149"/>
        <v/>
      </c>
      <c r="X152" s="250" t="str">
        <f t="shared" si="149"/>
        <v/>
      </c>
      <c r="Y152" s="250" t="str">
        <f t="shared" si="149"/>
        <v/>
      </c>
      <c r="Z152" s="250" t="str">
        <f t="shared" si="149"/>
        <v/>
      </c>
      <c r="AA152" s="250" t="str">
        <f t="shared" si="149"/>
        <v/>
      </c>
      <c r="AB152" s="250" t="str">
        <f t="shared" si="149"/>
        <v/>
      </c>
      <c r="AC152" s="250" t="str">
        <f t="shared" si="149"/>
        <v/>
      </c>
      <c r="AD152" s="250" t="str">
        <f t="shared" si="149"/>
        <v/>
      </c>
      <c r="AE152" s="250" t="str">
        <f t="shared" si="149"/>
        <v/>
      </c>
      <c r="AF152" s="250" t="str">
        <f t="shared" si="149"/>
        <v/>
      </c>
      <c r="AG152" s="251">
        <v>11.0</v>
      </c>
      <c r="AH152" s="251">
        <v>8.0</v>
      </c>
      <c r="AI152" s="251">
        <v>5.0</v>
      </c>
      <c r="AJ152" s="252">
        <v>8.5</v>
      </c>
      <c r="AK152" s="252">
        <v>8.0</v>
      </c>
      <c r="AL152" s="252">
        <v>7.5</v>
      </c>
      <c r="AM152" s="252">
        <v>7.0</v>
      </c>
      <c r="AN152" s="252">
        <v>6.5</v>
      </c>
      <c r="AO152" s="253">
        <v>0.25</v>
      </c>
      <c r="AP152" s="253"/>
      <c r="AQ152" s="253"/>
      <c r="AR152" s="253"/>
      <c r="AS152" s="253"/>
      <c r="AT152" s="254">
        <v>20.0</v>
      </c>
      <c r="AU152" s="254">
        <v>18.5</v>
      </c>
      <c r="AV152" s="254">
        <v>17.0</v>
      </c>
      <c r="AW152" s="254">
        <v>15.5</v>
      </c>
      <c r="AX152" s="254">
        <v>14.0</v>
      </c>
      <c r="AY152" s="256"/>
      <c r="AZ152" s="256"/>
      <c r="BA152" s="256"/>
      <c r="BB152" s="256"/>
      <c r="BC152" s="256"/>
      <c r="BD152" s="256"/>
      <c r="BE152" s="256"/>
      <c r="BF152" s="256"/>
      <c r="BG152" s="256"/>
      <c r="BH152" s="256"/>
      <c r="BI152" s="256"/>
      <c r="BJ152" s="256"/>
      <c r="BK152" s="256"/>
    </row>
    <row r="153" ht="18.75" customHeight="1">
      <c r="A153" s="257" t="s">
        <v>187</v>
      </c>
      <c r="B153" s="258">
        <f t="shared" ref="B153:AF153" si="150">if(ISBLANK(AG153)=true,"",if($M$1=10%,AG153*0.9,if($M$1=20%,AG153*0.8,IF($M$1=30%,AG153*0.7,IF($M$1=40%,AG153*0.6,AG153)))))</f>
        <v>78</v>
      </c>
      <c r="C153" s="258">
        <f t="shared" si="150"/>
        <v>72</v>
      </c>
      <c r="D153" s="258">
        <f t="shared" si="150"/>
        <v>66</v>
      </c>
      <c r="E153" s="259">
        <f t="shared" si="150"/>
        <v>4.2</v>
      </c>
      <c r="F153" s="259">
        <f t="shared" si="150"/>
        <v>3.9</v>
      </c>
      <c r="G153" s="259">
        <f t="shared" si="150"/>
        <v>3.6</v>
      </c>
      <c r="H153" s="259">
        <f t="shared" si="150"/>
        <v>3.3</v>
      </c>
      <c r="I153" s="259">
        <f t="shared" si="150"/>
        <v>3</v>
      </c>
      <c r="J153" s="260">
        <f t="shared" si="150"/>
        <v>12</v>
      </c>
      <c r="K153" s="260">
        <f t="shared" si="150"/>
        <v>10.8</v>
      </c>
      <c r="L153" s="260">
        <f t="shared" si="150"/>
        <v>9.6</v>
      </c>
      <c r="M153" s="260">
        <f t="shared" si="150"/>
        <v>8.4</v>
      </c>
      <c r="N153" s="260">
        <f t="shared" si="150"/>
        <v>7.2</v>
      </c>
      <c r="O153" s="261">
        <f t="shared" si="150"/>
        <v>7.2</v>
      </c>
      <c r="P153" s="261" t="str">
        <f t="shared" si="150"/>
        <v/>
      </c>
      <c r="Q153" s="261" t="str">
        <f t="shared" si="150"/>
        <v/>
      </c>
      <c r="R153" s="261" t="str">
        <f t="shared" si="150"/>
        <v/>
      </c>
      <c r="S153" s="261" t="str">
        <f t="shared" si="150"/>
        <v/>
      </c>
      <c r="T153" s="237" t="str">
        <f t="shared" si="150"/>
        <v/>
      </c>
      <c r="U153" s="237" t="str">
        <f t="shared" si="150"/>
        <v/>
      </c>
      <c r="V153" s="237" t="str">
        <f t="shared" si="150"/>
        <v/>
      </c>
      <c r="W153" s="237" t="str">
        <f t="shared" si="150"/>
        <v/>
      </c>
      <c r="X153" s="237" t="str">
        <f t="shared" si="150"/>
        <v/>
      </c>
      <c r="Y153" s="237" t="str">
        <f t="shared" si="150"/>
        <v/>
      </c>
      <c r="Z153" s="237" t="str">
        <f t="shared" si="150"/>
        <v/>
      </c>
      <c r="AA153" s="237" t="str">
        <f t="shared" si="150"/>
        <v/>
      </c>
      <c r="AB153" s="237" t="str">
        <f t="shared" si="150"/>
        <v/>
      </c>
      <c r="AC153" s="237" t="str">
        <f t="shared" si="150"/>
        <v/>
      </c>
      <c r="AD153" s="237" t="str">
        <f t="shared" si="150"/>
        <v/>
      </c>
      <c r="AE153" s="237" t="str">
        <f t="shared" si="150"/>
        <v/>
      </c>
      <c r="AF153" s="237" t="str">
        <f t="shared" si="150"/>
        <v/>
      </c>
      <c r="AG153" s="283">
        <v>130.0</v>
      </c>
      <c r="AH153" s="283">
        <v>120.0</v>
      </c>
      <c r="AI153" s="283">
        <v>110.0</v>
      </c>
      <c r="AJ153" s="284">
        <v>7.0</v>
      </c>
      <c r="AK153" s="284">
        <v>6.5</v>
      </c>
      <c r="AL153" s="284">
        <v>6.0</v>
      </c>
      <c r="AM153" s="284">
        <v>5.5</v>
      </c>
      <c r="AN153" s="284">
        <v>5.0</v>
      </c>
      <c r="AO153" s="285">
        <v>20.0</v>
      </c>
      <c r="AP153" s="285">
        <v>18.0</v>
      </c>
      <c r="AQ153" s="285">
        <v>16.0</v>
      </c>
      <c r="AR153" s="285">
        <v>14.0</v>
      </c>
      <c r="AS153" s="285">
        <v>12.0</v>
      </c>
      <c r="AT153" s="286">
        <v>12.0</v>
      </c>
      <c r="AU153" s="267"/>
      <c r="AV153" s="267"/>
      <c r="AW153" s="267"/>
      <c r="AX153" s="267"/>
      <c r="AY153" s="243"/>
      <c r="AZ153" s="268"/>
      <c r="BA153" s="268"/>
      <c r="BB153" s="268"/>
      <c r="BC153" s="268"/>
      <c r="BD153" s="268"/>
      <c r="BE153" s="268"/>
      <c r="BF153" s="268"/>
      <c r="BG153" s="268"/>
      <c r="BH153" s="268"/>
      <c r="BI153" s="268"/>
      <c r="BJ153" s="268"/>
      <c r="BK153" s="268"/>
    </row>
    <row r="154" ht="18.75" customHeight="1">
      <c r="A154" s="287"/>
      <c r="B154" s="219"/>
      <c r="C154" s="219"/>
      <c r="D154" s="219"/>
      <c r="E154" s="219"/>
      <c r="F154" s="219"/>
      <c r="G154" s="219"/>
      <c r="H154" s="219"/>
      <c r="I154" s="219"/>
      <c r="J154" s="219"/>
      <c r="K154" s="219"/>
      <c r="L154" s="219"/>
      <c r="M154" s="219"/>
      <c r="N154" s="219"/>
      <c r="O154" s="219"/>
      <c r="P154" s="219"/>
      <c r="Q154" s="219"/>
      <c r="R154" s="219"/>
      <c r="S154" s="219"/>
      <c r="T154" s="219"/>
      <c r="U154" s="219"/>
      <c r="V154" s="219"/>
      <c r="W154" s="219"/>
      <c r="X154" s="219"/>
      <c r="Y154" s="219"/>
      <c r="Z154" s="219"/>
      <c r="AA154" s="219"/>
      <c r="AB154" s="219"/>
      <c r="AC154" s="219"/>
      <c r="AD154" s="219"/>
      <c r="AE154" s="219"/>
      <c r="AF154" s="219"/>
      <c r="AG154" s="219"/>
      <c r="AH154" s="219"/>
      <c r="AI154" s="219"/>
      <c r="AJ154" s="219"/>
      <c r="AK154" s="219"/>
      <c r="AL154" s="219"/>
      <c r="AM154" s="219"/>
      <c r="AN154" s="219"/>
      <c r="AO154" s="219"/>
      <c r="AP154" s="219"/>
      <c r="AQ154" s="219"/>
      <c r="AR154" s="219"/>
      <c r="AS154" s="219"/>
      <c r="AT154" s="219"/>
      <c r="AU154" s="219"/>
      <c r="AV154" s="219"/>
      <c r="AW154" s="219"/>
      <c r="AX154" s="219"/>
      <c r="AY154" s="219"/>
      <c r="AZ154" s="219"/>
      <c r="BA154" s="219"/>
      <c r="BB154" s="219"/>
      <c r="BC154" s="219"/>
      <c r="BD154" s="219"/>
      <c r="BE154" s="219"/>
      <c r="BF154" s="219"/>
      <c r="BG154" s="219"/>
      <c r="BH154" s="219"/>
      <c r="BI154" s="219"/>
      <c r="BJ154" s="219"/>
      <c r="BK154" s="219"/>
    </row>
    <row r="155" ht="18.75" customHeight="1">
      <c r="A155" s="288"/>
      <c r="C155" s="218"/>
      <c r="D155" s="289" t="s">
        <v>188</v>
      </c>
      <c r="E155" s="177"/>
      <c r="F155" s="177"/>
      <c r="G155" s="178"/>
      <c r="H155" s="290"/>
      <c r="I155" s="291"/>
      <c r="J155" s="291"/>
      <c r="K155" s="289" t="s">
        <v>189</v>
      </c>
      <c r="L155" s="177"/>
      <c r="M155" s="177"/>
      <c r="N155" s="177"/>
      <c r="O155" s="291"/>
      <c r="P155" s="291"/>
      <c r="Q155" s="291"/>
      <c r="R155" s="291"/>
      <c r="S155" s="291"/>
      <c r="T155" s="291"/>
      <c r="U155" s="291"/>
      <c r="V155" s="291"/>
      <c r="W155" s="291"/>
      <c r="X155" s="291"/>
      <c r="Y155" s="291"/>
      <c r="Z155" s="291"/>
      <c r="AA155" s="291"/>
      <c r="AB155" s="291"/>
      <c r="AC155" s="291"/>
      <c r="AD155" s="291"/>
      <c r="AE155" s="291"/>
      <c r="AF155" s="291"/>
      <c r="AG155" s="291"/>
      <c r="AH155" s="291"/>
      <c r="AI155" s="291"/>
      <c r="AJ155" s="291"/>
      <c r="AK155" s="219"/>
      <c r="AX155" s="291"/>
      <c r="AY155" s="291"/>
      <c r="AZ155" s="291"/>
      <c r="BA155" s="291"/>
      <c r="BB155" s="291"/>
      <c r="BC155" s="291"/>
      <c r="BD155" s="291"/>
      <c r="BE155" s="291"/>
      <c r="BF155" s="291"/>
      <c r="BG155" s="291"/>
      <c r="BH155" s="291"/>
      <c r="BI155" s="291"/>
      <c r="BJ155" s="291"/>
      <c r="BK155" s="291"/>
    </row>
    <row r="156" ht="18.75" customHeight="1">
      <c r="A156" s="288"/>
      <c r="C156" s="292"/>
      <c r="D156" s="293" t="s">
        <v>190</v>
      </c>
      <c r="E156" s="294" t="s">
        <v>191</v>
      </c>
      <c r="F156" s="294" t="s">
        <v>192</v>
      </c>
      <c r="G156" s="295"/>
      <c r="H156" s="296" t="s">
        <v>193</v>
      </c>
      <c r="I156" s="291"/>
      <c r="J156" s="291"/>
      <c r="K156" s="293" t="s">
        <v>190</v>
      </c>
      <c r="L156" s="294" t="s">
        <v>191</v>
      </c>
      <c r="M156" s="294" t="s">
        <v>192</v>
      </c>
      <c r="N156" s="164"/>
      <c r="O156" s="291"/>
      <c r="P156" s="291"/>
      <c r="Q156" s="291"/>
      <c r="R156" s="291"/>
      <c r="S156" s="291"/>
      <c r="T156" s="291"/>
      <c r="U156" s="291"/>
      <c r="V156" s="291"/>
      <c r="W156" s="291"/>
      <c r="X156" s="291"/>
      <c r="Y156" s="291"/>
      <c r="Z156" s="291"/>
      <c r="AA156" s="291"/>
      <c r="AB156" s="291"/>
      <c r="AC156" s="291"/>
      <c r="AD156" s="291"/>
      <c r="AE156" s="291"/>
      <c r="AF156" s="291"/>
      <c r="AG156" s="291"/>
      <c r="AH156" s="291"/>
      <c r="AI156" s="291"/>
      <c r="AJ156" s="291"/>
      <c r="AK156" s="219"/>
      <c r="AX156" s="291"/>
      <c r="AY156" s="291"/>
      <c r="AZ156" s="291"/>
      <c r="BA156" s="291"/>
      <c r="BB156" s="291"/>
      <c r="BC156" s="291"/>
      <c r="BD156" s="291"/>
      <c r="BE156" s="291"/>
      <c r="BF156" s="291"/>
      <c r="BG156" s="291"/>
      <c r="BH156" s="291"/>
      <c r="BI156" s="291"/>
      <c r="BJ156" s="291"/>
      <c r="BK156" s="291"/>
    </row>
    <row r="157" ht="30.0" customHeight="1">
      <c r="A157" s="288"/>
      <c r="C157" s="219"/>
      <c r="D157" s="297"/>
      <c r="E157" s="298">
        <f>if(F166=true,if(F167=true,(5/1440)*0.85,(5/1440)*0.95),if(F167=true,(5/1440)*0.95,5/1440))</f>
        <v>0.003472222222</v>
      </c>
      <c r="F157" s="299"/>
      <c r="H157" s="300"/>
      <c r="I157" s="291"/>
      <c r="J157" s="291"/>
      <c r="K157" s="297"/>
      <c r="L157" s="298">
        <f>if(F166=true,if(F168=true,(2/1440)*0.85,(2/1440)*0.95),if(F168=true,(2/1440)*0.9,2/1440))</f>
        <v>0.001388888889</v>
      </c>
      <c r="M157" s="299" t="s">
        <v>194</v>
      </c>
      <c r="N157" s="301"/>
      <c r="O157" s="291"/>
      <c r="P157" s="291"/>
      <c r="Q157" s="291"/>
      <c r="R157" s="291"/>
      <c r="S157" s="291"/>
      <c r="T157" s="291"/>
      <c r="U157" s="291"/>
      <c r="V157" s="291"/>
      <c r="W157" s="291"/>
      <c r="X157" s="291"/>
      <c r="Y157" s="291"/>
      <c r="Z157" s="291"/>
      <c r="AA157" s="291"/>
      <c r="AB157" s="291"/>
      <c r="AC157" s="291"/>
      <c r="AD157" s="291"/>
      <c r="AE157" s="291"/>
      <c r="AF157" s="291"/>
      <c r="AG157" s="291"/>
      <c r="AH157" s="291"/>
      <c r="AI157" s="291"/>
      <c r="AJ157" s="291"/>
      <c r="AK157" s="219"/>
      <c r="AX157" s="291"/>
      <c r="AY157" s="291"/>
      <c r="AZ157" s="291"/>
      <c r="BA157" s="291"/>
      <c r="BB157" s="291"/>
      <c r="BC157" s="291"/>
      <c r="BD157" s="291"/>
      <c r="BE157" s="291"/>
      <c r="BF157" s="291"/>
      <c r="BG157" s="291"/>
      <c r="BH157" s="291"/>
      <c r="BI157" s="291"/>
      <c r="BJ157" s="291"/>
      <c r="BK157" s="291"/>
    </row>
    <row r="158" ht="30.0" customHeight="1">
      <c r="A158" s="288"/>
      <c r="C158" s="219"/>
      <c r="D158" s="302"/>
      <c r="E158" s="303">
        <f>if(F166=true,if(F167=true,(6/1440)*0.85,(6/1440)*0.95),if(F167=true,(6/1440)*0.9,6/1440))</f>
        <v>0.004166666667</v>
      </c>
      <c r="F158" s="304" t="s">
        <v>195</v>
      </c>
      <c r="H158" s="305">
        <f>if(F166=true,if(F167=true,(4/1440)*0.85,(4/1440)*0.95),if(F167=true,(4/1440)*0.9,4/1440))</f>
        <v>0.002777777778</v>
      </c>
      <c r="I158" s="291"/>
      <c r="J158" s="291"/>
      <c r="K158" s="302"/>
      <c r="L158" s="303">
        <f>if(F166=true,if(F168=true,(1.5/1440)*0.85,(1.5/1440)*0.95),if(F168=true,(1.5/1440)*0.9,1.5/1440))</f>
        <v>0.001041666667</v>
      </c>
      <c r="M158" s="304" t="s">
        <v>196</v>
      </c>
      <c r="N158" s="301"/>
      <c r="O158" s="291"/>
      <c r="P158" s="291"/>
      <c r="Q158" s="291"/>
      <c r="R158" s="291"/>
      <c r="S158" s="291"/>
      <c r="T158" s="291"/>
      <c r="U158" s="291"/>
      <c r="V158" s="291"/>
      <c r="W158" s="291"/>
      <c r="X158" s="291"/>
      <c r="Y158" s="291"/>
      <c r="Z158" s="291"/>
      <c r="AA158" s="291"/>
      <c r="AB158" s="291"/>
      <c r="AC158" s="291"/>
      <c r="AD158" s="291"/>
      <c r="AE158" s="291"/>
      <c r="AF158" s="291"/>
      <c r="AG158" s="291"/>
      <c r="AH158" s="291"/>
      <c r="AI158" s="291"/>
      <c r="AJ158" s="291"/>
      <c r="AK158" s="219"/>
      <c r="AX158" s="291"/>
      <c r="AY158" s="291"/>
      <c r="AZ158" s="291"/>
      <c r="BA158" s="291"/>
      <c r="BB158" s="291"/>
      <c r="BC158" s="291"/>
      <c r="BD158" s="291"/>
      <c r="BE158" s="291"/>
      <c r="BF158" s="291"/>
      <c r="BG158" s="291"/>
      <c r="BH158" s="291"/>
      <c r="BI158" s="291"/>
      <c r="BJ158" s="291"/>
      <c r="BK158" s="291"/>
    </row>
    <row r="159" ht="30.0" customHeight="1">
      <c r="A159" s="288"/>
      <c r="C159" s="219"/>
      <c r="D159" s="297"/>
      <c r="E159" s="306">
        <f>if(F166=true,if(F167=true,(3/1440)*0.85,(3/1440)*0.95),if(F167=true,(3/1440)*0.9,3/1440))</f>
        <v>0.002083333333</v>
      </c>
      <c r="F159" s="299" t="s">
        <v>197</v>
      </c>
      <c r="H159" s="300"/>
      <c r="I159" s="291"/>
      <c r="J159" s="291"/>
      <c r="K159" s="307"/>
      <c r="L159" s="306">
        <f>if(F166=true,if(F168=true,(5/1440)*0.85,(5/1440)*0.95),if(F168=true,(5/1440)*0.9,5/1440))</f>
        <v>0.003472222222</v>
      </c>
      <c r="M159" s="299" t="s">
        <v>198</v>
      </c>
      <c r="N159" s="301"/>
      <c r="O159" s="291"/>
      <c r="P159" s="291"/>
      <c r="Q159" s="291"/>
      <c r="R159" s="291"/>
      <c r="S159" s="291"/>
      <c r="T159" s="291"/>
      <c r="U159" s="291"/>
      <c r="V159" s="291"/>
      <c r="W159" s="291"/>
      <c r="X159" s="291"/>
      <c r="Y159" s="291"/>
      <c r="Z159" s="291"/>
      <c r="AA159" s="291"/>
      <c r="AB159" s="291"/>
      <c r="AC159" s="291"/>
      <c r="AD159" s="291"/>
      <c r="AE159" s="291"/>
      <c r="AF159" s="291"/>
      <c r="AG159" s="291"/>
      <c r="AH159" s="291"/>
      <c r="AI159" s="291"/>
      <c r="AJ159" s="291"/>
      <c r="AK159" s="219"/>
      <c r="AX159" s="291"/>
      <c r="AY159" s="291"/>
      <c r="AZ159" s="291"/>
      <c r="BA159" s="291"/>
      <c r="BB159" s="291"/>
      <c r="BC159" s="291"/>
      <c r="BD159" s="291"/>
      <c r="BE159" s="291"/>
      <c r="BF159" s="291"/>
      <c r="BG159" s="291"/>
      <c r="BH159" s="291"/>
      <c r="BI159" s="291"/>
      <c r="BJ159" s="291"/>
      <c r="BK159" s="291"/>
    </row>
    <row r="160" ht="30.0" customHeight="1">
      <c r="A160" s="288"/>
      <c r="C160" s="219"/>
      <c r="D160" s="302"/>
      <c r="E160" s="303">
        <f>if(F167=true,if(F166=true,(3.5/1440)*0.85,(3.5/1440)*0.95),if(F166=true,(3.5/1440)*0.9,3.5/1440))</f>
        <v>0.002430555556</v>
      </c>
      <c r="F160" s="304" t="s">
        <v>199</v>
      </c>
      <c r="H160" s="308"/>
      <c r="I160" s="291"/>
      <c r="J160" s="291"/>
      <c r="K160" s="309"/>
      <c r="L160" s="303">
        <f>if(F166=true,if(F168=true,(2/1440)*0.85,(2/1440)*0.95),if(F168=true,(2/1440)*0.9,2/1440))</f>
        <v>0.001388888889</v>
      </c>
      <c r="M160" s="304" t="s">
        <v>200</v>
      </c>
      <c r="N160" s="301"/>
      <c r="O160" s="291"/>
      <c r="P160" s="291"/>
      <c r="Q160" s="291"/>
      <c r="R160" s="291"/>
      <c r="S160" s="291"/>
      <c r="T160" s="291"/>
      <c r="U160" s="291"/>
      <c r="V160" s="291"/>
      <c r="W160" s="291"/>
      <c r="X160" s="291"/>
      <c r="Y160" s="291"/>
      <c r="Z160" s="291"/>
      <c r="AA160" s="291"/>
      <c r="AB160" s="291"/>
      <c r="AC160" s="291"/>
      <c r="AD160" s="291"/>
      <c r="AE160" s="291"/>
      <c r="AF160" s="291"/>
      <c r="AG160" s="291"/>
      <c r="AH160" s="291"/>
      <c r="AI160" s="291"/>
      <c r="AJ160" s="291"/>
      <c r="AK160" s="219"/>
      <c r="AX160" s="291"/>
      <c r="AY160" s="291"/>
      <c r="AZ160" s="291"/>
      <c r="BA160" s="291"/>
      <c r="BB160" s="291"/>
      <c r="BC160" s="291"/>
      <c r="BD160" s="291"/>
      <c r="BE160" s="291"/>
      <c r="BF160" s="291"/>
      <c r="BG160" s="291"/>
      <c r="BH160" s="291"/>
      <c r="BI160" s="291"/>
      <c r="BJ160" s="291"/>
      <c r="BK160" s="291"/>
    </row>
    <row r="161" ht="30.0" customHeight="1">
      <c r="A161" s="288"/>
      <c r="C161" s="219"/>
      <c r="D161" s="297"/>
      <c r="E161" s="306">
        <f>if(F166=true,if(F167=true,(4/1440)*0.85,(4/1440)*0.95),if(F167=true,(4/1440)*0.9,4/1440))</f>
        <v>0.002777777778</v>
      </c>
      <c r="F161" s="299" t="s">
        <v>201</v>
      </c>
      <c r="H161" s="300"/>
      <c r="I161" s="291"/>
      <c r="J161" s="291"/>
      <c r="K161" s="307"/>
      <c r="L161" s="306">
        <f>if(F166=true,if(F168=true,(1.5/1440)*0.85,(1.5/1440)*0.95),if(F168=true,(1.5/1440)*0.9,1.5/1440))</f>
        <v>0.001041666667</v>
      </c>
      <c r="M161" s="299" t="s">
        <v>202</v>
      </c>
      <c r="N161" s="301"/>
      <c r="O161" s="291"/>
      <c r="P161" s="291"/>
      <c r="Q161" s="291"/>
      <c r="R161" s="291"/>
      <c r="S161" s="291"/>
      <c r="T161" s="291"/>
      <c r="U161" s="291"/>
      <c r="V161" s="291"/>
      <c r="W161" s="291"/>
      <c r="X161" s="291"/>
      <c r="Y161" s="291"/>
      <c r="Z161" s="291"/>
      <c r="AA161" s="291"/>
      <c r="AB161" s="291"/>
      <c r="AC161" s="291"/>
      <c r="AD161" s="291"/>
      <c r="AE161" s="291"/>
      <c r="AF161" s="291"/>
      <c r="AG161" s="291"/>
      <c r="AH161" s="291"/>
      <c r="AI161" s="291"/>
      <c r="AJ161" s="291"/>
      <c r="AK161" s="219"/>
      <c r="AX161" s="291"/>
      <c r="AY161" s="291"/>
      <c r="AZ161" s="291"/>
      <c r="BA161" s="291"/>
      <c r="BB161" s="291"/>
      <c r="BC161" s="291"/>
      <c r="BD161" s="291"/>
      <c r="BE161" s="291"/>
      <c r="BF161" s="291"/>
      <c r="BG161" s="291"/>
      <c r="BH161" s="291"/>
      <c r="BI161" s="291"/>
      <c r="BJ161" s="291"/>
      <c r="BK161" s="291"/>
    </row>
    <row r="162" ht="30.0" customHeight="1">
      <c r="A162" s="288"/>
      <c r="C162" s="219"/>
      <c r="D162" s="302"/>
      <c r="E162" s="303">
        <f>if(F166=true,if(F167=true,(3.5/1440)*0.85,(3.5/1440)*0.95),if(F167=true,(3.5/1440)*0.9,3.5/1440))</f>
        <v>0.002430555556</v>
      </c>
      <c r="F162" s="304" t="s">
        <v>203</v>
      </c>
      <c r="H162" s="308"/>
      <c r="I162" s="291"/>
      <c r="J162" s="291"/>
      <c r="K162" s="309"/>
      <c r="L162" s="303">
        <f>if(F166=true,if(F168=true,(2/1440)*0.85,(2/1440)*0.95),if(F168=true,(2/1440)*0.9,2/1440))</f>
        <v>0.001388888889</v>
      </c>
      <c r="M162" s="304" t="s">
        <v>199</v>
      </c>
      <c r="N162" s="301"/>
      <c r="O162" s="291"/>
      <c r="P162" s="291"/>
      <c r="Q162" s="291"/>
      <c r="R162" s="291"/>
      <c r="S162" s="291"/>
      <c r="T162" s="291"/>
      <c r="U162" s="291"/>
      <c r="V162" s="291"/>
      <c r="W162" s="291"/>
      <c r="X162" s="291"/>
      <c r="Y162" s="291"/>
      <c r="Z162" s="291"/>
      <c r="AA162" s="291"/>
      <c r="AB162" s="291"/>
      <c r="AC162" s="291"/>
      <c r="AD162" s="291"/>
      <c r="AE162" s="291"/>
      <c r="AF162" s="291"/>
      <c r="AG162" s="291"/>
      <c r="AH162" s="291"/>
      <c r="AI162" s="291"/>
      <c r="AJ162" s="291"/>
      <c r="AK162" s="219"/>
      <c r="AX162" s="291"/>
      <c r="AY162" s="291"/>
      <c r="AZ162" s="291"/>
      <c r="BA162" s="291"/>
      <c r="BB162" s="291"/>
      <c r="BC162" s="291"/>
      <c r="BD162" s="291"/>
      <c r="BE162" s="291"/>
      <c r="BF162" s="291"/>
      <c r="BG162" s="291"/>
      <c r="BH162" s="291"/>
      <c r="BI162" s="291"/>
      <c r="BJ162" s="291"/>
      <c r="BK162" s="291"/>
    </row>
    <row r="163" ht="30.0" customHeight="1">
      <c r="A163" s="288"/>
      <c r="C163" s="219"/>
      <c r="D163" s="297"/>
      <c r="E163" s="306">
        <f>if(F166=true,if(F167=true,(3/1440)*0.85,(3/1440)*0.95),if(F167=true,(3/1440)*0.9,3/1440))</f>
        <v>0.002083333333</v>
      </c>
      <c r="F163" s="299" t="s">
        <v>204</v>
      </c>
      <c r="H163" s="300"/>
      <c r="I163" s="291"/>
      <c r="J163" s="291"/>
      <c r="K163" s="307"/>
      <c r="L163" s="306">
        <f>if(F166=true,if(F168=true,(5/1440)*0.85,(5/1440)*0.95),if(F168=true,(5/1440)*0.9,5/1440))</f>
        <v>0.003472222222</v>
      </c>
      <c r="M163" s="299" t="s">
        <v>198</v>
      </c>
      <c r="N163" s="301"/>
      <c r="O163" s="291"/>
      <c r="P163" s="291"/>
      <c r="Q163" s="291"/>
      <c r="R163" s="291"/>
      <c r="S163" s="291"/>
      <c r="T163" s="291"/>
      <c r="U163" s="291"/>
      <c r="V163" s="291"/>
      <c r="W163" s="291"/>
      <c r="X163" s="291"/>
      <c r="Y163" s="291"/>
      <c r="Z163" s="291"/>
      <c r="AA163" s="291"/>
      <c r="AB163" s="291"/>
      <c r="AC163" s="291"/>
      <c r="AD163" s="291"/>
      <c r="AE163" s="291"/>
      <c r="AF163" s="291"/>
      <c r="AG163" s="291"/>
      <c r="AH163" s="291"/>
      <c r="AI163" s="291"/>
      <c r="AJ163" s="291"/>
      <c r="AK163" s="219"/>
      <c r="AX163" s="291"/>
      <c r="AY163" s="291"/>
      <c r="AZ163" s="291"/>
      <c r="BA163" s="291"/>
      <c r="BB163" s="291"/>
      <c r="BC163" s="291"/>
      <c r="BD163" s="291"/>
      <c r="BE163" s="291"/>
      <c r="BF163" s="291"/>
      <c r="BG163" s="291"/>
      <c r="BH163" s="291"/>
      <c r="BI163" s="291"/>
      <c r="BJ163" s="291"/>
      <c r="BK163" s="291"/>
    </row>
    <row r="164" ht="30.0" customHeight="1">
      <c r="A164" s="288"/>
      <c r="C164" s="219"/>
      <c r="D164" s="302"/>
      <c r="E164" s="303">
        <f>if(F166=true,if(F167=true,(3/1440)*0.85,(3/1440)*0.95),if(F167=true,(3/1440)*0.9,3/1440))</f>
        <v>0.002083333333</v>
      </c>
      <c r="F164" s="304" t="s">
        <v>205</v>
      </c>
      <c r="H164" s="308"/>
      <c r="I164" s="291"/>
      <c r="J164" s="291"/>
      <c r="K164" s="309"/>
      <c r="L164" s="303">
        <f>if(F166=true,if(F168=true,(2/1440)*0.85,(2/1440)*0.95),if(F168=true,(2/1440)*0.9,2/1440))</f>
        <v>0.001388888889</v>
      </c>
      <c r="M164" s="304" t="s">
        <v>206</v>
      </c>
      <c r="N164" s="301"/>
      <c r="O164" s="291"/>
      <c r="P164" s="291"/>
      <c r="Q164" s="291"/>
      <c r="R164" s="291"/>
      <c r="S164" s="291"/>
      <c r="T164" s="291"/>
      <c r="U164" s="291"/>
      <c r="V164" s="291"/>
      <c r="W164" s="291"/>
      <c r="X164" s="291"/>
      <c r="Y164" s="291"/>
      <c r="Z164" s="291"/>
      <c r="AA164" s="291"/>
      <c r="AB164" s="291"/>
      <c r="AC164" s="291"/>
      <c r="AD164" s="291"/>
      <c r="AE164" s="291"/>
      <c r="AF164" s="291"/>
      <c r="AG164" s="291"/>
      <c r="AH164" s="291"/>
      <c r="AI164" s="291"/>
      <c r="AJ164" s="291"/>
      <c r="AK164" s="219"/>
      <c r="AX164" s="291"/>
      <c r="AY164" s="291"/>
      <c r="AZ164" s="291"/>
      <c r="BA164" s="291"/>
      <c r="BB164" s="291"/>
      <c r="BC164" s="291"/>
      <c r="BD164" s="291"/>
      <c r="BE164" s="291"/>
      <c r="BF164" s="291"/>
      <c r="BG164" s="291"/>
      <c r="BH164" s="291"/>
      <c r="BI164" s="291"/>
      <c r="BJ164" s="291"/>
      <c r="BK164" s="291"/>
    </row>
    <row r="165" ht="30.0" customHeight="1">
      <c r="A165" s="288"/>
      <c r="C165" s="219"/>
      <c r="D165" s="310"/>
      <c r="E165" s="311">
        <f>if(F166=true,if(F167=true,(1.5/1440)*0.85,(1.5/1440)*0.95),if(F167=true,(1.5/1440)*0.9,1.5/1440))</f>
        <v>0.001041666667</v>
      </c>
      <c r="F165" s="312" t="s">
        <v>207</v>
      </c>
      <c r="G165" s="313"/>
      <c r="H165" s="314"/>
      <c r="I165" s="291"/>
      <c r="J165" s="291"/>
      <c r="K165" s="315"/>
      <c r="L165" s="311">
        <f>if(F166=true,if(F168=true,(2/1440)*0.85,(2/1440)*0.95),if(F168=true,(2/1440)*0.9,2/1440))</f>
        <v>0.001388888889</v>
      </c>
      <c r="M165" s="312" t="s">
        <v>204</v>
      </c>
      <c r="N165" s="316"/>
      <c r="O165" s="291"/>
      <c r="P165" s="291"/>
      <c r="Q165" s="291"/>
      <c r="R165" s="291"/>
      <c r="S165" s="291"/>
      <c r="T165" s="291"/>
      <c r="U165" s="291"/>
      <c r="V165" s="291"/>
      <c r="W165" s="291"/>
      <c r="X165" s="291"/>
      <c r="Y165" s="291"/>
      <c r="Z165" s="291"/>
      <c r="AA165" s="291"/>
      <c r="AB165" s="291"/>
      <c r="AC165" s="291"/>
      <c r="AD165" s="291"/>
      <c r="AE165" s="291"/>
      <c r="AF165" s="291"/>
      <c r="AG165" s="291"/>
      <c r="AH165" s="291"/>
      <c r="AI165" s="291"/>
      <c r="AJ165" s="291"/>
      <c r="AK165" s="219"/>
      <c r="AX165" s="291"/>
      <c r="AY165" s="291"/>
      <c r="AZ165" s="291"/>
      <c r="BA165" s="291"/>
      <c r="BB165" s="291"/>
      <c r="BC165" s="291"/>
      <c r="BD165" s="291"/>
      <c r="BE165" s="291"/>
      <c r="BF165" s="291"/>
      <c r="BG165" s="291"/>
      <c r="BH165" s="291"/>
      <c r="BI165" s="291"/>
      <c r="BJ165" s="291"/>
      <c r="BK165" s="291"/>
    </row>
    <row r="166" ht="15.0" customHeight="1">
      <c r="A166" s="288"/>
      <c r="C166" s="317" t="s">
        <v>208</v>
      </c>
      <c r="D166" s="163"/>
      <c r="E166" s="164"/>
      <c r="F166" s="318" t="b">
        <v>0</v>
      </c>
      <c r="G166" s="319">
        <v>0.05</v>
      </c>
      <c r="H166" s="219"/>
      <c r="I166" s="320"/>
      <c r="K166" s="321"/>
      <c r="L166" s="219"/>
      <c r="M166" s="219"/>
      <c r="N166" s="219"/>
      <c r="O166" s="291"/>
      <c r="P166" s="291"/>
      <c r="Q166" s="291"/>
      <c r="R166" s="291"/>
      <c r="S166" s="291"/>
      <c r="T166" s="291"/>
      <c r="U166" s="291"/>
      <c r="V166" s="291"/>
      <c r="W166" s="291"/>
      <c r="X166" s="291"/>
      <c r="Y166" s="291"/>
      <c r="Z166" s="291"/>
      <c r="AA166" s="291"/>
      <c r="AB166" s="291"/>
      <c r="AC166" s="291"/>
      <c r="AD166" s="291"/>
      <c r="AE166" s="291"/>
      <c r="AF166" s="291"/>
      <c r="AG166" s="291"/>
      <c r="AH166" s="291"/>
      <c r="AI166" s="291"/>
      <c r="AJ166" s="291"/>
      <c r="AK166" s="219"/>
      <c r="AX166" s="291"/>
      <c r="AY166" s="291"/>
      <c r="AZ166" s="291"/>
      <c r="BA166" s="291"/>
      <c r="BB166" s="291"/>
      <c r="BC166" s="291"/>
      <c r="BD166" s="291"/>
      <c r="BE166" s="291"/>
      <c r="BF166" s="291"/>
      <c r="BG166" s="291"/>
      <c r="BH166" s="291"/>
      <c r="BI166" s="291"/>
      <c r="BJ166" s="291"/>
      <c r="BK166" s="291"/>
    </row>
    <row r="167" ht="15.0" customHeight="1">
      <c r="A167" s="288"/>
      <c r="C167" s="322" t="s">
        <v>209</v>
      </c>
      <c r="D167" s="163"/>
      <c r="E167" s="164"/>
      <c r="F167" s="318" t="b">
        <v>0</v>
      </c>
      <c r="G167" s="319">
        <v>0.15</v>
      </c>
      <c r="H167" s="219"/>
      <c r="I167" s="323">
        <f>(G166*100)/100</f>
        <v>0.05</v>
      </c>
      <c r="K167" s="321"/>
      <c r="L167" s="219"/>
      <c r="M167" s="219"/>
      <c r="N167" s="219"/>
      <c r="O167" s="291"/>
      <c r="P167" s="291"/>
      <c r="Q167" s="291"/>
      <c r="R167" s="291"/>
      <c r="S167" s="291"/>
      <c r="T167" s="291"/>
      <c r="U167" s="291"/>
      <c r="V167" s="291"/>
      <c r="W167" s="291"/>
      <c r="X167" s="291"/>
      <c r="Y167" s="291"/>
      <c r="Z167" s="291"/>
      <c r="AA167" s="291"/>
      <c r="AB167" s="291"/>
      <c r="AC167" s="291"/>
      <c r="AD167" s="291"/>
      <c r="AE167" s="291"/>
      <c r="AF167" s="291"/>
      <c r="AG167" s="291"/>
      <c r="AH167" s="291"/>
      <c r="AI167" s="291"/>
      <c r="AJ167" s="291"/>
      <c r="AK167" s="219"/>
      <c r="AX167" s="291"/>
      <c r="AY167" s="291"/>
      <c r="AZ167" s="291"/>
      <c r="BA167" s="291"/>
      <c r="BB167" s="291"/>
      <c r="BC167" s="291"/>
      <c r="BD167" s="291"/>
      <c r="BE167" s="291"/>
      <c r="BF167" s="291"/>
      <c r="BG167" s="291"/>
      <c r="BH167" s="291"/>
      <c r="BI167" s="291"/>
      <c r="BJ167" s="291"/>
      <c r="BK167" s="291"/>
    </row>
    <row r="168">
      <c r="A168" s="288"/>
      <c r="C168" s="322" t="s">
        <v>210</v>
      </c>
      <c r="D168" s="163"/>
      <c r="E168" s="164"/>
      <c r="F168" s="318" t="b">
        <v>0</v>
      </c>
      <c r="G168" s="319">
        <v>0.25</v>
      </c>
      <c r="H168" s="219"/>
      <c r="I168" s="219"/>
      <c r="J168" s="219"/>
      <c r="K168" s="219"/>
      <c r="L168" s="219"/>
      <c r="M168" s="219"/>
      <c r="N168" s="219"/>
      <c r="O168" s="291"/>
      <c r="P168" s="291"/>
      <c r="Q168" s="291"/>
      <c r="R168" s="291"/>
      <c r="S168" s="291"/>
      <c r="T168" s="291"/>
      <c r="U168" s="291"/>
      <c r="V168" s="291"/>
      <c r="W168" s="291"/>
      <c r="X168" s="291"/>
      <c r="Y168" s="291"/>
      <c r="Z168" s="291"/>
      <c r="AA168" s="291"/>
      <c r="AB168" s="291"/>
      <c r="AC168" s="291"/>
      <c r="AD168" s="291"/>
      <c r="AE168" s="291"/>
      <c r="AF168" s="291"/>
      <c r="AG168" s="291"/>
      <c r="AH168" s="291"/>
      <c r="AI168" s="291"/>
      <c r="AJ168" s="291"/>
      <c r="AK168" s="219"/>
      <c r="AX168" s="291"/>
      <c r="AY168" s="291"/>
      <c r="AZ168" s="291"/>
      <c r="BA168" s="291"/>
      <c r="BB168" s="291"/>
      <c r="BC168" s="291"/>
      <c r="BD168" s="291"/>
      <c r="BE168" s="291"/>
      <c r="BF168" s="291"/>
      <c r="BG168" s="291"/>
      <c r="BH168" s="291"/>
      <c r="BI168" s="291"/>
      <c r="BJ168" s="291"/>
      <c r="BK168" s="291"/>
    </row>
  </sheetData>
  <autoFilter ref="$A$3:$BK$153">
    <sortState ref="A3:BK153">
      <sortCondition ref="A3:A153"/>
    </sortState>
  </autoFilter>
  <mergeCells count="41">
    <mergeCell ref="O2:S2"/>
    <mergeCell ref="T2:AF2"/>
    <mergeCell ref="AG2:AI2"/>
    <mergeCell ref="AJ2:AN2"/>
    <mergeCell ref="AO2:AS2"/>
    <mergeCell ref="AT2:AX2"/>
    <mergeCell ref="AY2:BG2"/>
    <mergeCell ref="B1:G1"/>
    <mergeCell ref="K1:L1"/>
    <mergeCell ref="M1:O1"/>
    <mergeCell ref="P1:U1"/>
    <mergeCell ref="B2:D2"/>
    <mergeCell ref="E2:I2"/>
    <mergeCell ref="J2:N2"/>
    <mergeCell ref="M159:N159"/>
    <mergeCell ref="M160:N160"/>
    <mergeCell ref="M161:N161"/>
    <mergeCell ref="M162:N162"/>
    <mergeCell ref="M163:N163"/>
    <mergeCell ref="M164:N164"/>
    <mergeCell ref="M165:N165"/>
    <mergeCell ref="D155:G155"/>
    <mergeCell ref="K155:N155"/>
    <mergeCell ref="F156:G156"/>
    <mergeCell ref="M156:N156"/>
    <mergeCell ref="F157:G157"/>
    <mergeCell ref="M157:N157"/>
    <mergeCell ref="M158:N158"/>
    <mergeCell ref="F165:G165"/>
    <mergeCell ref="C166:E166"/>
    <mergeCell ref="I166:J166"/>
    <mergeCell ref="C167:E167"/>
    <mergeCell ref="I167:J167"/>
    <mergeCell ref="C168:E168"/>
    <mergeCell ref="F158:G158"/>
    <mergeCell ref="F159:G159"/>
    <mergeCell ref="F160:G160"/>
    <mergeCell ref="F161:G161"/>
    <mergeCell ref="F162:G162"/>
    <mergeCell ref="F163:G163"/>
    <mergeCell ref="F164:G164"/>
  </mergeCells>
  <dataValidations>
    <dataValidation type="list" allowBlank="1" sqref="M1">
      <formula1>"N/A,10%,20%,30%,40%"</formula1>
    </dataValidation>
  </dataValidations>
  <drawing r:id="rId1"/>
</worksheet>
</file>