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36" i="1" l="1"/>
  <c r="B38" i="1" s="1"/>
  <c r="B31" i="1"/>
  <c r="B25" i="1"/>
  <c r="B27" i="1" l="1"/>
  <c r="B28" i="1" s="1"/>
  <c r="B33" i="1"/>
  <c r="B13" i="1"/>
  <c r="B15" i="1"/>
  <c r="B10" i="1"/>
  <c r="B12" i="1"/>
  <c r="B11" i="1"/>
  <c r="B16" i="1" l="1"/>
  <c r="B18" i="1" s="1"/>
  <c r="B19" i="1" s="1"/>
</calcChain>
</file>

<file path=xl/sharedStrings.xml><?xml version="1.0" encoding="utf-8"?>
<sst xmlns="http://schemas.openxmlformats.org/spreadsheetml/2006/main" count="86" uniqueCount="55">
  <si>
    <t>HEURES T</t>
  </si>
  <si>
    <t>HEURES CHOMAGE</t>
  </si>
  <si>
    <t>HEURES VACANCES</t>
  </si>
  <si>
    <t>TAUX HORAIRE</t>
  </si>
  <si>
    <t>PAYE HEURES T</t>
  </si>
  <si>
    <t>PAYE HEURES CHOMAGE</t>
  </si>
  <si>
    <t>PAYE HEURES VACANCES</t>
  </si>
  <si>
    <t>PRIME SITE</t>
  </si>
  <si>
    <t>PRIME X-RAY</t>
  </si>
  <si>
    <t>TOTAL PAYE BRUT</t>
  </si>
  <si>
    <t>NOMBRE HEURES CONTRAT</t>
  </si>
  <si>
    <t>TOTAL PAYE NORMAL</t>
  </si>
  <si>
    <t>PERTE BRUT</t>
  </si>
  <si>
    <t xml:space="preserve">VOS HEURES DE CHOMAGE EFFECTIF </t>
  </si>
  <si>
    <t>VOS HEURES DE VACANCES</t>
  </si>
  <si>
    <t>VOTRE NOMBRE D'HEURES DE CONTRAT</t>
  </si>
  <si>
    <t>LA PAYE BRUT DE VOS HEURES TRAVAILLEES</t>
  </si>
  <si>
    <t xml:space="preserve">LA PAYE BRUT DE VOS HEURES DE CHOMAGE </t>
  </si>
  <si>
    <t>LA PAYE BRUT DE VOS HEURES DE VACANCES</t>
  </si>
  <si>
    <t>VOTRE PAYE BRUT AVEC LE CHOMAGE PARTIEL</t>
  </si>
  <si>
    <t>VOTRE PERTE TOTAL BRUT PAR RAPPORT A 100% D'ACTIVITE</t>
  </si>
  <si>
    <t>NE PAS TOUCHER</t>
  </si>
  <si>
    <t>PERTE BRUT  EN %</t>
  </si>
  <si>
    <t>SALAIRE BRUT GARANTIE</t>
  </si>
  <si>
    <t>VOTRE PAYE BRUT SI 100% D'ACTIVITE AVEC PRIME(S) SI PRIME(S)</t>
  </si>
  <si>
    <t>VOTRE PERTE EN % A COMPARER AVEC UNE ACTIVITE A 100 % PLUS PRIME(S) SI PRIME(S)</t>
  </si>
  <si>
    <t>CE TABLEAU SERT SEULEMENT D'OUTIL ET N'EST PAS CONTRACTUEL.</t>
  </si>
  <si>
    <t>MERCI A TOUS POUR VOTRE TRAVAIL, Adrien DARVEY</t>
  </si>
  <si>
    <t>VOTRE SALAIRE BRUT GARANTIE ( HORS PRIME(S))</t>
  </si>
  <si>
    <t>VOTRE TAUX HORAIRE PRIME DE SITE SI ELIGIBLE</t>
  </si>
  <si>
    <t>VOTRE TAUX HORAIRE PRIME X-RAY SI ELIGIBLE</t>
  </si>
  <si>
    <t>VOTRE TAUX HORAIRE BRUT</t>
  </si>
  <si>
    <t>A MODIFIER</t>
  </si>
  <si>
    <t>Commentaires</t>
  </si>
  <si>
    <t>Modifs, /Modifs</t>
  </si>
  <si>
    <t>Données</t>
  </si>
  <si>
    <t>Titres</t>
  </si>
  <si>
    <t>% DE CHOMAGE PARTIEL</t>
  </si>
  <si>
    <t>VOTRE POURCENAGE DE CHOMAGE PARTIEL</t>
  </si>
  <si>
    <t>AIDE POUR CALCUL NB HEURES CHOMAGE PARTIEL QUAND CHOMAGE INDIQUE EN %</t>
  </si>
  <si>
    <t xml:space="preserve">NOMBRE HEURES CHOMAGE </t>
  </si>
  <si>
    <t>VOTRE NOMBRE D'HEURES DE CONTRAT ( REMPLI AUTO AVEC LA CASE B8)</t>
  </si>
  <si>
    <t>AIDE POUR CALCUL NB HEURES CHOMAGE PARTIEL QUAND RIEN INDIQUE</t>
  </si>
  <si>
    <t>NOMBRE HEURES TRAVAILLEES</t>
  </si>
  <si>
    <t>NOMBRE HEURES CHOMAGE</t>
  </si>
  <si>
    <t>VOS HEURES DE TRAVAIL EFFECTIF HORS PAUSES</t>
  </si>
  <si>
    <t>AIDE POUR CALCUL HEURES VACANCES</t>
  </si>
  <si>
    <t>NOMBRE DE JOURS VACANCES</t>
  </si>
  <si>
    <t>NOMBRES HEURES VACANCES</t>
  </si>
  <si>
    <t>VOS JOURS DE VACANCES HORS INDISPOS</t>
  </si>
  <si>
    <t>MERCI D'UTILISER SEULEMENT UN DES DEUX TABLEAUX DE PLUS ATTENTION, LES VACANCES SE DECOMPTENT AUTOMATIQUEMENT.</t>
  </si>
  <si>
    <t xml:space="preserve">ARRONDIR A L'ENTIER INFERIEUR, SI PAS DE VACANCES ALORS "NB JOUR DE VANCANCES =0" </t>
  </si>
  <si>
    <r>
      <t xml:space="preserve">A REPORTER EN </t>
    </r>
    <r>
      <rPr>
        <b/>
        <sz val="11"/>
        <color rgb="FFFF0000"/>
        <rFont val="Calibri"/>
        <family val="2"/>
        <scheme val="minor"/>
      </rPr>
      <t>B2</t>
    </r>
    <r>
      <rPr>
        <sz val="11"/>
        <color rgb="FFFF0000"/>
        <rFont val="Calibri"/>
        <family val="2"/>
        <scheme val="minor"/>
      </rPr>
      <t xml:space="preserve"> ( HEURES TRAVAILLEES)</t>
    </r>
  </si>
  <si>
    <r>
      <t xml:space="preserve">A REPORTER EN </t>
    </r>
    <r>
      <rPr>
        <b/>
        <sz val="11"/>
        <color rgb="FFFF0000"/>
        <rFont val="Calibri"/>
        <family val="2"/>
        <scheme val="minor"/>
      </rPr>
      <t>B3</t>
    </r>
    <r>
      <rPr>
        <sz val="11"/>
        <color rgb="FFFF0000"/>
        <rFont val="Calibri"/>
        <family val="2"/>
        <scheme val="minor"/>
      </rPr>
      <t xml:space="preserve"> ( HEURES CHOMAGE)</t>
    </r>
  </si>
  <si>
    <r>
      <t xml:space="preserve">A REPORTER EN </t>
    </r>
    <r>
      <rPr>
        <b/>
        <sz val="11"/>
        <color rgb="FFFF0000"/>
        <rFont val="Calibri"/>
        <family val="2"/>
        <scheme val="minor"/>
      </rPr>
      <t>B4</t>
    </r>
    <r>
      <rPr>
        <sz val="11"/>
        <color rgb="FFFF0000"/>
        <rFont val="Calibri"/>
        <family val="2"/>
        <scheme val="minor"/>
      </rPr>
      <t xml:space="preserve"> ( HEURES VACANCES)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</si>
</sst>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0" borderId="0" xfId="0" applyFont="1"/>
    <xf numFmtId="0" fontId="2" fillId="5" borderId="1" xfId="0" applyFont="1" applyFill="1" applyBorder="1"/>
    <xf numFmtId="0" fontId="1" fillId="7" borderId="0" xfId="0" applyFont="1" applyFill="1"/>
    <xf numFmtId="0" fontId="0" fillId="6" borderId="0" xfId="0" applyFill="1"/>
    <xf numFmtId="0" fontId="3" fillId="0" borderId="0" xfId="0" applyFont="1"/>
    <xf numFmtId="0" fontId="0" fillId="2" borderId="2" xfId="0" applyFill="1" applyBorder="1"/>
    <xf numFmtId="0" fontId="0" fillId="3" borderId="2" xfId="0" applyFill="1" applyBorder="1"/>
    <xf numFmtId="0" fontId="0" fillId="6" borderId="2" xfId="0" applyFill="1" applyBorder="1"/>
    <xf numFmtId="0" fontId="0" fillId="4" borderId="2" xfId="0" applyFill="1" applyBorder="1"/>
    <xf numFmtId="0" fontId="0" fillId="5" borderId="2" xfId="0" applyFill="1" applyBorder="1"/>
    <xf numFmtId="0" fontId="2" fillId="5" borderId="2" xfId="0" applyFont="1" applyFill="1" applyBorder="1"/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" xfId="0" applyFill="1" applyBorder="1"/>
    <xf numFmtId="0" fontId="1" fillId="8" borderId="1" xfId="0" applyFont="1" applyFill="1" applyBorder="1"/>
    <xf numFmtId="0" fontId="0" fillId="8" borderId="1" xfId="0" applyFont="1" applyFill="1" applyBorder="1"/>
    <xf numFmtId="0" fontId="3" fillId="8" borderId="1" xfId="0" applyFont="1" applyFill="1" applyBorder="1"/>
    <xf numFmtId="0" fontId="0" fillId="8" borderId="9" xfId="0" applyFill="1" applyBorder="1"/>
    <xf numFmtId="0" fontId="1" fillId="8" borderId="9" xfId="0" applyFont="1" applyFill="1" applyBorder="1"/>
    <xf numFmtId="0" fontId="0" fillId="8" borderId="9" xfId="0" applyFont="1" applyFill="1" applyBorder="1"/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</cellXfs>
  <cellStyles count="1"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Paye Brute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Feuil1!$A$15:$A$18</c15:sqref>
                  </c15:fullRef>
                </c:ext>
              </c:extLst>
              <c:f>(Feuil1!$A$15:$A$16,Feuil1!$A$18)</c:f>
              <c:strCache>
                <c:ptCount val="3"/>
                <c:pt idx="0">
                  <c:v>TOTAL PAYE NORMAL</c:v>
                </c:pt>
                <c:pt idx="1">
                  <c:v>TOTAL PAYE BRUT</c:v>
                </c:pt>
                <c:pt idx="2">
                  <c:v>PERTE BRUT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Feuil1!$B$15:$B$18</c15:sqref>
                  </c15:fullRef>
                </c:ext>
              </c:extLst>
              <c:f>(Feuil1!$B$15:$B$16,Feuil1!$B$18)</c:f>
              <c:numCache>
                <c:formatCode>General</c:formatCode>
                <c:ptCount val="3"/>
                <c:pt idx="0">
                  <c:v>4912</c:v>
                </c:pt>
                <c:pt idx="1">
                  <c:v>4740.4160000000011</c:v>
                </c:pt>
                <c:pt idx="2">
                  <c:v>171.58399999999892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570304"/>
        <c:axId val="1185640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Feuil1!$A$15:$A$18</c15:sqref>
                        </c15:fullRef>
                        <c15:formulaRef>
                          <c15:sqref>(Feuil1!$A$15:$A$16,Feuil1!$A$18)</c15:sqref>
                        </c15:formulaRef>
                      </c:ext>
                    </c:extLst>
                    <c:strCache>
                      <c:ptCount val="3"/>
                      <c:pt idx="0">
                        <c:v>TOTAL PAYE NORMAL</c:v>
                      </c:pt>
                      <c:pt idx="1">
                        <c:v>TOTAL PAYE BRUT</c:v>
                      </c:pt>
                      <c:pt idx="2">
                        <c:v>PERTE BRUT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Feuil1!$C$15:$C$18</c15:sqref>
                        </c15:fullRef>
                        <c15:formulaRef>
                          <c15:sqref>(Feuil1!$C$15:$C$16,Feuil1!$C$18)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Feuil1!$A$15:$A$18</c15:sqref>
                        </c15:fullRef>
                        <c15:formulaRef>
                          <c15:sqref>(Feuil1!$A$15:$A$16,Feuil1!$A$18)</c15:sqref>
                        </c15:formulaRef>
                      </c:ext>
                    </c:extLst>
                    <c:strCache>
                      <c:ptCount val="3"/>
                      <c:pt idx="0">
                        <c:v>TOTAL PAYE NORMAL</c:v>
                      </c:pt>
                      <c:pt idx="1">
                        <c:v>TOTAL PAYE BRUT</c:v>
                      </c:pt>
                      <c:pt idx="2">
                        <c:v>PERTE BRUT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Feuil1!$D$15:$D$18</c15:sqref>
                        </c15:fullRef>
                        <c15:formulaRef>
                          <c15:sqref>(Feuil1!$D$15:$D$16,Feuil1!$D$18)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18570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564032"/>
        <c:crosses val="autoZero"/>
        <c:auto val="1"/>
        <c:lblAlgn val="ctr"/>
        <c:lblOffset val="100"/>
        <c:noMultiLvlLbl val="0"/>
      </c:catAx>
      <c:valAx>
        <c:axId val="11856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57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49696</xdr:colOff>
      <xdr:row>0</xdr:row>
      <xdr:rowOff>115127</xdr:rowOff>
    </xdr:from>
    <xdr:to>
      <xdr:col>6</xdr:col>
      <xdr:colOff>521804</xdr:colOff>
      <xdr:row>15</xdr:row>
      <xdr:rowOff>827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au1" displayName="Tableau1" ref="A1:D19" totalsRowShown="0" tableBorderDxfId="1">
  <autoFilter ref="A1:D19"/>
  <tableColumns count="4">
    <tableColumn id="1" name="Titres"/>
    <tableColumn id="2" name="Données"/>
    <tableColumn id="3" name="Modifs, /Modifs" dataDxfId="0"/>
    <tableColumn id="4" name="Commentai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="115" zoomScaleNormal="115" workbookViewId="0">
      <selection activeCell="B22" sqref="B22"/>
    </sheetView>
  </sheetViews>
  <sheetFormatPr baseColWidth="10" defaultRowHeight="15" x14ac:dyDescent="0.25"/>
  <cols>
    <col min="1" max="1" width="27.85546875" customWidth="1"/>
    <col min="2" max="2" width="11.5703125" customWidth="1"/>
    <col min="3" max="3" width="20.5703125" customWidth="1"/>
    <col min="4" max="4" width="80.28515625" customWidth="1"/>
    <col min="5" max="5" width="50" customWidth="1"/>
  </cols>
  <sheetData>
    <row r="1" spans="1:4" x14ac:dyDescent="0.25">
      <c r="A1" s="11" t="s">
        <v>36</v>
      </c>
      <c r="B1" s="1" t="s">
        <v>35</v>
      </c>
      <c r="C1" s="10" t="s">
        <v>34</v>
      </c>
      <c r="D1" t="s">
        <v>33</v>
      </c>
    </row>
    <row r="2" spans="1:4" x14ac:dyDescent="0.25">
      <c r="A2" s="11" t="s">
        <v>0</v>
      </c>
      <c r="B2" s="1">
        <v>137.6</v>
      </c>
      <c r="C2" s="10" t="s">
        <v>32</v>
      </c>
      <c r="D2" t="s">
        <v>45</v>
      </c>
    </row>
    <row r="3" spans="1:4" x14ac:dyDescent="0.25">
      <c r="A3" s="11" t="s">
        <v>1</v>
      </c>
      <c r="B3" s="1">
        <v>22.4</v>
      </c>
      <c r="C3" s="10" t="s">
        <v>32</v>
      </c>
      <c r="D3" t="s">
        <v>13</v>
      </c>
    </row>
    <row r="4" spans="1:4" x14ac:dyDescent="0.25">
      <c r="A4" s="11" t="s">
        <v>2</v>
      </c>
      <c r="B4" s="1">
        <v>0</v>
      </c>
      <c r="C4" s="10" t="s">
        <v>32</v>
      </c>
      <c r="D4" t="s">
        <v>14</v>
      </c>
    </row>
    <row r="5" spans="1:4" x14ac:dyDescent="0.25">
      <c r="A5" s="11" t="s">
        <v>3</v>
      </c>
      <c r="B5" s="1">
        <v>28.8</v>
      </c>
      <c r="C5" s="10" t="s">
        <v>32</v>
      </c>
      <c r="D5" t="s">
        <v>31</v>
      </c>
    </row>
    <row r="6" spans="1:4" x14ac:dyDescent="0.25">
      <c r="A6" s="11" t="s">
        <v>7</v>
      </c>
      <c r="B6" s="1">
        <v>1</v>
      </c>
      <c r="C6" s="10" t="s">
        <v>32</v>
      </c>
      <c r="D6" t="s">
        <v>29</v>
      </c>
    </row>
    <row r="7" spans="1:4" x14ac:dyDescent="0.25">
      <c r="A7" s="11" t="s">
        <v>8</v>
      </c>
      <c r="B7" s="1">
        <v>0.9</v>
      </c>
      <c r="C7" s="10" t="s">
        <v>32</v>
      </c>
      <c r="D7" t="s">
        <v>30</v>
      </c>
    </row>
    <row r="8" spans="1:4" x14ac:dyDescent="0.25">
      <c r="A8" s="12" t="s">
        <v>10</v>
      </c>
      <c r="B8" s="2">
        <v>160</v>
      </c>
      <c r="C8" s="10" t="s">
        <v>32</v>
      </c>
      <c r="D8" t="s">
        <v>15</v>
      </c>
    </row>
    <row r="9" spans="1:4" x14ac:dyDescent="0.25">
      <c r="A9" s="13"/>
      <c r="B9" s="5"/>
      <c r="C9" s="9"/>
      <c r="D9" s="9"/>
    </row>
    <row r="10" spans="1:4" x14ac:dyDescent="0.25">
      <c r="A10" s="12" t="s">
        <v>4</v>
      </c>
      <c r="B10" s="2">
        <f>SUM(B2*B5)+(B2*B6)+(B7*B2)</f>
        <v>4224.3200000000006</v>
      </c>
      <c r="C10" s="6" t="s">
        <v>21</v>
      </c>
      <c r="D10" t="s">
        <v>16</v>
      </c>
    </row>
    <row r="11" spans="1:4" x14ac:dyDescent="0.25">
      <c r="A11" s="12" t="s">
        <v>5</v>
      </c>
      <c r="B11" s="2">
        <f>SUM(B3*B5)*0.8</f>
        <v>516.096</v>
      </c>
      <c r="C11" s="6" t="s">
        <v>21</v>
      </c>
      <c r="D11" t="s">
        <v>17</v>
      </c>
    </row>
    <row r="12" spans="1:4" x14ac:dyDescent="0.25">
      <c r="A12" s="12" t="s">
        <v>6</v>
      </c>
      <c r="B12" s="2">
        <f>SUM(B4*B5)</f>
        <v>0</v>
      </c>
      <c r="C12" s="6" t="s">
        <v>21</v>
      </c>
      <c r="D12" t="s">
        <v>18</v>
      </c>
    </row>
    <row r="13" spans="1:4" x14ac:dyDescent="0.25">
      <c r="A13" s="12" t="s">
        <v>23</v>
      </c>
      <c r="B13" s="2">
        <f>SUM(B8*B5)</f>
        <v>4608</v>
      </c>
      <c r="C13" s="6" t="s">
        <v>21</v>
      </c>
      <c r="D13" t="s">
        <v>28</v>
      </c>
    </row>
    <row r="14" spans="1:4" x14ac:dyDescent="0.25">
      <c r="A14" s="13"/>
      <c r="B14" s="5"/>
      <c r="C14" s="9"/>
      <c r="D14" s="9"/>
    </row>
    <row r="15" spans="1:4" x14ac:dyDescent="0.25">
      <c r="A15" s="14" t="s">
        <v>11</v>
      </c>
      <c r="B15" s="3">
        <f>SUM(B8*B5)+(B6*B8)+(B7*B8)</f>
        <v>4912</v>
      </c>
      <c r="C15" s="6" t="s">
        <v>21</v>
      </c>
      <c r="D15" t="s">
        <v>24</v>
      </c>
    </row>
    <row r="16" spans="1:4" x14ac:dyDescent="0.25">
      <c r="A16" s="14" t="s">
        <v>9</v>
      </c>
      <c r="B16" s="3">
        <f>SUM(B10,B11,B12)</f>
        <v>4740.4160000000011</v>
      </c>
      <c r="C16" s="6" t="s">
        <v>21</v>
      </c>
      <c r="D16" t="s">
        <v>19</v>
      </c>
    </row>
    <row r="17" spans="1:5" x14ac:dyDescent="0.25">
      <c r="A17" s="13"/>
      <c r="B17" s="5"/>
      <c r="C17" s="9"/>
      <c r="D17" s="9"/>
    </row>
    <row r="18" spans="1:5" x14ac:dyDescent="0.25">
      <c r="A18" s="15" t="s">
        <v>12</v>
      </c>
      <c r="B18" s="4">
        <f>SUM(B15-B16)</f>
        <v>171.58399999999892</v>
      </c>
      <c r="C18" s="6" t="s">
        <v>21</v>
      </c>
      <c r="D18" t="s">
        <v>20</v>
      </c>
    </row>
    <row r="19" spans="1:5" x14ac:dyDescent="0.25">
      <c r="A19" s="16" t="s">
        <v>22</v>
      </c>
      <c r="B19" s="7">
        <f>SUM(B18)/(B15)*100</f>
        <v>3.4931596091204988</v>
      </c>
      <c r="C19" s="6" t="s">
        <v>21</v>
      </c>
      <c r="D19" t="s">
        <v>25</v>
      </c>
    </row>
    <row r="20" spans="1:5" x14ac:dyDescent="0.25">
      <c r="D20" s="8" t="s">
        <v>26</v>
      </c>
    </row>
    <row r="21" spans="1:5" x14ac:dyDescent="0.25">
      <c r="D21" s="8" t="s">
        <v>27</v>
      </c>
    </row>
    <row r="22" spans="1:5" x14ac:dyDescent="0.25">
      <c r="D22" s="6"/>
    </row>
    <row r="23" spans="1:5" ht="15.75" thickBot="1" x14ac:dyDescent="0.3"/>
    <row r="24" spans="1:5" x14ac:dyDescent="0.25">
      <c r="A24" s="17" t="s">
        <v>39</v>
      </c>
      <c r="B24" s="18"/>
      <c r="C24" s="18"/>
      <c r="D24" s="19"/>
      <c r="E24" s="30" t="s">
        <v>50</v>
      </c>
    </row>
    <row r="25" spans="1:5" x14ac:dyDescent="0.25">
      <c r="A25" s="20" t="s">
        <v>10</v>
      </c>
      <c r="B25" s="20">
        <f>B8</f>
        <v>160</v>
      </c>
      <c r="C25" s="21" t="s">
        <v>21</v>
      </c>
      <c r="D25" s="22" t="s">
        <v>41</v>
      </c>
      <c r="E25" s="31"/>
    </row>
    <row r="26" spans="1:5" x14ac:dyDescent="0.25">
      <c r="A26" s="20" t="s">
        <v>37</v>
      </c>
      <c r="B26" s="20">
        <v>10</v>
      </c>
      <c r="C26" s="23" t="s">
        <v>32</v>
      </c>
      <c r="D26" s="20" t="s">
        <v>38</v>
      </c>
      <c r="E26" s="31"/>
    </row>
    <row r="27" spans="1:5" x14ac:dyDescent="0.25">
      <c r="A27" s="20" t="s">
        <v>40</v>
      </c>
      <c r="B27" s="20">
        <f>(B25/100)*B26-B38</f>
        <v>16</v>
      </c>
      <c r="C27" s="21" t="s">
        <v>21</v>
      </c>
      <c r="D27" s="21" t="s">
        <v>53</v>
      </c>
      <c r="E27" s="31"/>
    </row>
    <row r="28" spans="1:5" x14ac:dyDescent="0.25">
      <c r="A28" s="20" t="s">
        <v>43</v>
      </c>
      <c r="B28" s="20">
        <f>SUM(B25-B27-B38)</f>
        <v>144</v>
      </c>
      <c r="C28" s="21" t="s">
        <v>21</v>
      </c>
      <c r="D28" s="21" t="s">
        <v>52</v>
      </c>
      <c r="E28" s="31"/>
    </row>
    <row r="29" spans="1:5" ht="15.75" thickBot="1" x14ac:dyDescent="0.3">
      <c r="A29" s="9"/>
      <c r="B29" s="9"/>
      <c r="C29" s="9"/>
      <c r="D29" s="9"/>
      <c r="E29" s="31"/>
    </row>
    <row r="30" spans="1:5" ht="15.75" thickBot="1" x14ac:dyDescent="0.3">
      <c r="A30" s="27" t="s">
        <v>42</v>
      </c>
      <c r="B30" s="28"/>
      <c r="C30" s="28"/>
      <c r="D30" s="29"/>
      <c r="E30" s="31"/>
    </row>
    <row r="31" spans="1:5" x14ac:dyDescent="0.25">
      <c r="A31" s="24" t="s">
        <v>10</v>
      </c>
      <c r="B31" s="24">
        <f>B8</f>
        <v>160</v>
      </c>
      <c r="C31" s="25" t="s">
        <v>21</v>
      </c>
      <c r="D31" s="26" t="s">
        <v>41</v>
      </c>
      <c r="E31" s="31"/>
    </row>
    <row r="32" spans="1:5" x14ac:dyDescent="0.25">
      <c r="A32" s="20" t="s">
        <v>43</v>
      </c>
      <c r="B32" s="20">
        <v>80</v>
      </c>
      <c r="C32" s="23" t="s">
        <v>32</v>
      </c>
      <c r="D32" s="22" t="s">
        <v>45</v>
      </c>
      <c r="E32" s="31"/>
    </row>
    <row r="33" spans="1:5" x14ac:dyDescent="0.25">
      <c r="A33" s="20" t="s">
        <v>44</v>
      </c>
      <c r="B33" s="20">
        <f>SUM(B31-B32)-B38</f>
        <v>80</v>
      </c>
      <c r="C33" s="21" t="s">
        <v>21</v>
      </c>
      <c r="D33" s="21" t="s">
        <v>53</v>
      </c>
      <c r="E33" s="31"/>
    </row>
    <row r="34" spans="1:5" ht="15.75" thickBot="1" x14ac:dyDescent="0.3">
      <c r="A34" s="9"/>
      <c r="B34" s="9"/>
      <c r="C34" s="9"/>
      <c r="D34" s="9"/>
    </row>
    <row r="35" spans="1:5" x14ac:dyDescent="0.25">
      <c r="A35" s="17" t="s">
        <v>46</v>
      </c>
      <c r="B35" s="18"/>
      <c r="C35" s="18"/>
      <c r="D35" s="19"/>
      <c r="E35" s="30" t="s">
        <v>51</v>
      </c>
    </row>
    <row r="36" spans="1:5" x14ac:dyDescent="0.25">
      <c r="A36" s="20" t="s">
        <v>10</v>
      </c>
      <c r="B36" s="20">
        <f>B8</f>
        <v>160</v>
      </c>
      <c r="C36" s="21" t="s">
        <v>21</v>
      </c>
      <c r="D36" s="20" t="s">
        <v>41</v>
      </c>
      <c r="E36" s="32"/>
    </row>
    <row r="37" spans="1:5" x14ac:dyDescent="0.25">
      <c r="A37" s="20" t="s">
        <v>47</v>
      </c>
      <c r="B37" s="20">
        <v>0</v>
      </c>
      <c r="C37" s="23" t="s">
        <v>32</v>
      </c>
      <c r="D37" s="20" t="s">
        <v>49</v>
      </c>
      <c r="E37" s="32"/>
    </row>
    <row r="38" spans="1:5" x14ac:dyDescent="0.25">
      <c r="A38" s="20" t="s">
        <v>48</v>
      </c>
      <c r="B38" s="20">
        <f>SUM((B36*12)/252)*B37</f>
        <v>0</v>
      </c>
      <c r="C38" s="21" t="s">
        <v>21</v>
      </c>
      <c r="D38" s="21" t="s">
        <v>54</v>
      </c>
      <c r="E38" s="32"/>
    </row>
  </sheetData>
  <mergeCells count="5">
    <mergeCell ref="A24:D24"/>
    <mergeCell ref="A30:D30"/>
    <mergeCell ref="A35:D35"/>
    <mergeCell ref="E24:E33"/>
    <mergeCell ref="E35:E38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Protectas 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prota</dc:creator>
  <cp:lastModifiedBy>User</cp:lastModifiedBy>
  <dcterms:created xsi:type="dcterms:W3CDTF">2020-04-18T14:02:06Z</dcterms:created>
  <dcterms:modified xsi:type="dcterms:W3CDTF">2020-04-19T07:45:02Z</dcterms:modified>
</cp:coreProperties>
</file>