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7" activeTab="2"/>
  </bookViews>
  <sheets>
    <sheet name="Réglement" sheetId="1" r:id="rId1"/>
    <sheet name="Classement" sheetId="2" r:id="rId2"/>
    <sheet name="Australie" sheetId="3" r:id="rId3"/>
  </sheets>
  <definedNames/>
  <calcPr fullCalcOnLoad="1"/>
</workbook>
</file>

<file path=xl/sharedStrings.xml><?xml version="1.0" encoding="utf-8"?>
<sst xmlns="http://schemas.openxmlformats.org/spreadsheetml/2006/main" count="238" uniqueCount="120">
  <si>
    <t>Pronos</t>
  </si>
  <si>
    <t>Pts attribués</t>
  </si>
  <si>
    <t>Ecart</t>
  </si>
  <si>
    <t>Ecurie</t>
  </si>
  <si>
    <t>Pilote 1</t>
  </si>
  <si>
    <t>Pilote 2</t>
  </si>
  <si>
    <t>Coef multip.</t>
  </si>
  <si>
    <t>Mercedes-Benz</t>
  </si>
  <si>
    <t>luigi44400</t>
  </si>
  <si>
    <t>arnaudham1</t>
  </si>
  <si>
    <t>Q+GP</t>
  </si>
  <si>
    <t>GP</t>
  </si>
  <si>
    <t>1er</t>
  </si>
  <si>
    <t>Red Bull</t>
  </si>
  <si>
    <t>guilminr</t>
  </si>
  <si>
    <t>gromarco67</t>
  </si>
  <si>
    <t>2è</t>
  </si>
  <si>
    <t>Williams</t>
  </si>
  <si>
    <t>davcor</t>
  </si>
  <si>
    <t>Bergkamp</t>
  </si>
  <si>
    <t>3è</t>
  </si>
  <si>
    <t>Ferrari</t>
  </si>
  <si>
    <t>Gregounet</t>
  </si>
  <si>
    <t>tibelini</t>
  </si>
  <si>
    <t>4e</t>
  </si>
  <si>
    <t xml:space="preserve">McLaren </t>
  </si>
  <si>
    <t>lolo221034</t>
  </si>
  <si>
    <t>Ydello</t>
  </si>
  <si>
    <t>5e</t>
  </si>
  <si>
    <t>Force India</t>
  </si>
  <si>
    <t>fabriceminana</t>
  </si>
  <si>
    <t>aupabo37</t>
  </si>
  <si>
    <t>6e</t>
  </si>
  <si>
    <t>Toro Rosso</t>
  </si>
  <si>
    <t>7e</t>
  </si>
  <si>
    <t>Lotus</t>
  </si>
  <si>
    <t>lemarteaudeThor</t>
  </si>
  <si>
    <t>boomer80</t>
  </si>
  <si>
    <t>8e</t>
  </si>
  <si>
    <t>Sauber</t>
  </si>
  <si>
    <t>babikov</t>
  </si>
  <si>
    <t>OzloW</t>
  </si>
  <si>
    <t>9e</t>
  </si>
  <si>
    <t>Manor</t>
  </si>
  <si>
    <t>asmchampion</t>
  </si>
  <si>
    <t>rismo</t>
  </si>
  <si>
    <t>10e</t>
  </si>
  <si>
    <t>Cl.</t>
  </si>
  <si>
    <t>Pilote</t>
  </si>
  <si>
    <t>AUS</t>
  </si>
  <si>
    <t>MYS</t>
  </si>
  <si>
    <t>CHN</t>
  </si>
  <si>
    <t>BHR</t>
  </si>
  <si>
    <t>ESP</t>
  </si>
  <si>
    <t>MCO</t>
  </si>
  <si>
    <t>CAN</t>
  </si>
  <si>
    <t>AUT</t>
  </si>
  <si>
    <t>GBR</t>
  </si>
  <si>
    <t>HUN</t>
  </si>
  <si>
    <t>BEL</t>
  </si>
  <si>
    <t>ITA</t>
  </si>
  <si>
    <t>SGP</t>
  </si>
  <si>
    <t>JPN</t>
  </si>
  <si>
    <t>RUS</t>
  </si>
  <si>
    <t>USA</t>
  </si>
  <si>
    <t>MEX</t>
  </si>
  <si>
    <t>BRA</t>
  </si>
  <si>
    <t>EAU</t>
  </si>
  <si>
    <t>Classement Pilotes</t>
  </si>
  <si>
    <t>Points</t>
  </si>
  <si>
    <t>EUR</t>
  </si>
  <si>
    <t>GER</t>
  </si>
  <si>
    <t>Renault</t>
  </si>
  <si>
    <t>Haas</t>
  </si>
  <si>
    <t>Classement Constructeurs</t>
  </si>
  <si>
    <t>Bottas</t>
  </si>
  <si>
    <t>Hamilton</t>
  </si>
  <si>
    <t>Vettel</t>
  </si>
  <si>
    <t>Ricciardo</t>
  </si>
  <si>
    <t>Grosjean</t>
  </si>
  <si>
    <t>Sainz</t>
  </si>
  <si>
    <t>Kvyat</t>
  </si>
  <si>
    <t>Verstappen</t>
  </si>
  <si>
    <t>PRONO</t>
  </si>
  <si>
    <t>RESULTAT</t>
  </si>
  <si>
    <t>ECART</t>
  </si>
  <si>
    <t>SCORE</t>
  </si>
  <si>
    <t>Grand Prix d'Australie Melbourne</t>
  </si>
  <si>
    <t>Pos.</t>
  </si>
  <si>
    <t>Course</t>
  </si>
  <si>
    <t>Pts</t>
  </si>
  <si>
    <t>2019 COTEUR FORMULA ONE WORLD CHAMPIONSHIP</t>
  </si>
  <si>
    <t>AZE</t>
  </si>
  <si>
    <t>FRA</t>
  </si>
  <si>
    <t>Nico2778</t>
  </si>
  <si>
    <t>Jajah</t>
  </si>
  <si>
    <t>jeanluc2000</t>
  </si>
  <si>
    <t>AsSe59</t>
  </si>
  <si>
    <t>taz66</t>
  </si>
  <si>
    <t>Leclerc</t>
  </si>
  <si>
    <t>Gasly</t>
  </si>
  <si>
    <t>Hulkenberg</t>
  </si>
  <si>
    <t>Magnussen</t>
  </si>
  <si>
    <t>Norris</t>
  </si>
  <si>
    <t>Perez</t>
  </si>
  <si>
    <t>Stroll</t>
  </si>
  <si>
    <t>Raikkonen</t>
  </si>
  <si>
    <t>Albon</t>
  </si>
  <si>
    <t>Russell</t>
  </si>
  <si>
    <t>Kubica</t>
  </si>
  <si>
    <t>MT</t>
  </si>
  <si>
    <t>Meilleur tour</t>
  </si>
  <si>
    <t>Dernier classé</t>
  </si>
  <si>
    <t>Meilleur Tour</t>
  </si>
  <si>
    <t>Dernier Classé</t>
  </si>
  <si>
    <t>Mercedes</t>
  </si>
  <si>
    <t>McLaren</t>
  </si>
  <si>
    <t>Racing Point</t>
  </si>
  <si>
    <t>Giovinazzi</t>
  </si>
  <si>
    <t>DC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</si>
</sst>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;@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0"/>
      <color indexed="8"/>
      <name val="Arial"/>
      <family val="2"/>
    </font>
    <font>
      <b/>
      <i/>
      <sz val="18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0" borderId="0" applyNumberFormat="0" applyBorder="0" applyAlignment="0" applyProtection="0"/>
    <xf numFmtId="9" fontId="1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164" fontId="0" fillId="33" borderId="0" xfId="0" applyNumberFormat="1" applyFill="1" applyAlignment="1">
      <alignment/>
    </xf>
    <xf numFmtId="164" fontId="8" fillId="37" borderId="13" xfId="0" applyNumberFormat="1" applyFont="1" applyFill="1" applyBorder="1" applyAlignment="1">
      <alignment horizontal="center" vertical="center"/>
    </xf>
    <xf numFmtId="164" fontId="0" fillId="33" borderId="0" xfId="0" applyNumberFormat="1" applyFill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33" borderId="0" xfId="0" applyFont="1" applyFill="1" applyAlignment="1">
      <alignment/>
    </xf>
    <xf numFmtId="1" fontId="10" fillId="33" borderId="0" xfId="0" applyNumberFormat="1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1" fontId="9" fillId="33" borderId="0" xfId="0" applyNumberFormat="1" applyFont="1" applyFill="1" applyAlignment="1">
      <alignment horizontal="center" vertical="center"/>
    </xf>
    <xf numFmtId="0" fontId="4" fillId="37" borderId="10" xfId="0" applyFont="1" applyFill="1" applyBorder="1" applyAlignment="1">
      <alignment horizontal="left" vertical="center"/>
    </xf>
    <xf numFmtId="1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left"/>
    </xf>
    <xf numFmtId="1" fontId="5" fillId="33" borderId="1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" fontId="10" fillId="33" borderId="0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0">
    <dxf>
      <font>
        <b/>
        <i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123825</xdr:rowOff>
    </xdr:from>
    <xdr:to>
      <xdr:col>4</xdr:col>
      <xdr:colOff>304800</xdr:colOff>
      <xdr:row>2</xdr:row>
      <xdr:rowOff>85725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14325"/>
          <a:ext cx="2628900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76</xdr:row>
      <xdr:rowOff>66675</xdr:rowOff>
    </xdr:from>
    <xdr:to>
      <xdr:col>2</xdr:col>
      <xdr:colOff>809625</xdr:colOff>
      <xdr:row>76</xdr:row>
      <xdr:rowOff>552450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4544675"/>
          <a:ext cx="10477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14"/>
  <sheetViews>
    <sheetView zoomScalePageLayoutView="0" workbookViewId="0" topLeftCell="A1">
      <selection activeCell="N24" sqref="N24"/>
    </sheetView>
  </sheetViews>
  <sheetFormatPr defaultColWidth="11.421875" defaultRowHeight="15"/>
  <cols>
    <col min="1" max="1" width="5.7109375" style="1" customWidth="1"/>
    <col min="2" max="2" width="7.140625" style="1" customWidth="1"/>
    <col min="3" max="3" width="16.57421875" style="1" customWidth="1"/>
    <col min="4" max="4" width="12.00390625" style="1" customWidth="1"/>
    <col min="5" max="14" width="7.7109375" style="1" customWidth="1"/>
    <col min="15" max="16" width="5.7109375" style="1" customWidth="1"/>
    <col min="17" max="17" width="14.7109375" style="1" customWidth="1"/>
    <col min="18" max="19" width="16.57421875" style="1" customWidth="1"/>
    <col min="20" max="20" width="5.7109375" style="1" customWidth="1"/>
    <col min="21" max="16384" width="11.421875" style="1" customWidth="1"/>
  </cols>
  <sheetData>
    <row r="3" spans="2:19" ht="15">
      <c r="B3" s="38" t="s">
        <v>0</v>
      </c>
      <c r="C3" s="38" t="s">
        <v>1</v>
      </c>
      <c r="D3" s="2" t="s">
        <v>2</v>
      </c>
      <c r="E3" s="2">
        <v>0</v>
      </c>
      <c r="F3" s="2">
        <v>1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2">
        <v>7</v>
      </c>
      <c r="M3" s="2">
        <v>8</v>
      </c>
      <c r="N3" s="2">
        <v>9</v>
      </c>
      <c r="Q3" s="2" t="s">
        <v>3</v>
      </c>
      <c r="R3" s="2" t="s">
        <v>4</v>
      </c>
      <c r="S3" s="2" t="s">
        <v>5</v>
      </c>
    </row>
    <row r="4" spans="2:22" ht="15">
      <c r="B4" s="38"/>
      <c r="C4" s="38"/>
      <c r="D4" s="3" t="s">
        <v>6</v>
      </c>
      <c r="E4" s="2">
        <v>25</v>
      </c>
      <c r="F4" s="2">
        <v>18</v>
      </c>
      <c r="G4" s="2">
        <v>15</v>
      </c>
      <c r="H4" s="2">
        <v>12</v>
      </c>
      <c r="I4" s="2">
        <v>10</v>
      </c>
      <c r="J4" s="2">
        <v>8</v>
      </c>
      <c r="K4" s="2">
        <v>6</v>
      </c>
      <c r="L4" s="2">
        <v>4</v>
      </c>
      <c r="M4" s="2">
        <v>2</v>
      </c>
      <c r="N4" s="2">
        <v>1</v>
      </c>
      <c r="Q4" s="4" t="s">
        <v>7</v>
      </c>
      <c r="R4" s="5" t="s">
        <v>8</v>
      </c>
      <c r="S4" s="5" t="s">
        <v>9</v>
      </c>
      <c r="U4" s="6" t="s">
        <v>10</v>
      </c>
      <c r="V4" s="6" t="s">
        <v>11</v>
      </c>
    </row>
    <row r="5" spans="2:22" ht="15">
      <c r="B5" s="7" t="s">
        <v>12</v>
      </c>
      <c r="C5" s="5">
        <v>25</v>
      </c>
      <c r="D5" s="39"/>
      <c r="E5" s="5">
        <f aca="true" t="shared" si="0" ref="E5:E14">C5*25</f>
        <v>625</v>
      </c>
      <c r="F5" s="5">
        <f aca="true" t="shared" si="1" ref="F5:F14">C5*18</f>
        <v>450</v>
      </c>
      <c r="G5" s="5">
        <f aca="true" t="shared" si="2" ref="G5:G14">C5*15</f>
        <v>375</v>
      </c>
      <c r="H5" s="5">
        <f aca="true" t="shared" si="3" ref="H5:H14">C5*12</f>
        <v>300</v>
      </c>
      <c r="I5" s="5">
        <f aca="true" t="shared" si="4" ref="I5:I14">C5*10</f>
        <v>250</v>
      </c>
      <c r="J5" s="5">
        <f aca="true" t="shared" si="5" ref="J5:J14">C5*8</f>
        <v>200</v>
      </c>
      <c r="K5" s="5">
        <f aca="true" t="shared" si="6" ref="K5:K14">C5*6</f>
        <v>150</v>
      </c>
      <c r="L5" s="5">
        <f aca="true" t="shared" si="7" ref="L5:L14">C5*4</f>
        <v>100</v>
      </c>
      <c r="M5" s="5">
        <f aca="true" t="shared" si="8" ref="M5:M14">C5*2</f>
        <v>50</v>
      </c>
      <c r="N5" s="5">
        <f aca="true" t="shared" si="9" ref="N5:N14">C5</f>
        <v>25</v>
      </c>
      <c r="Q5" s="4" t="s">
        <v>13</v>
      </c>
      <c r="R5" s="5" t="s">
        <v>14</v>
      </c>
      <c r="S5" s="5" t="s">
        <v>15</v>
      </c>
      <c r="V5" s="1" t="s">
        <v>8</v>
      </c>
    </row>
    <row r="6" spans="2:19" ht="15">
      <c r="B6" s="7" t="s">
        <v>16</v>
      </c>
      <c r="C6" s="5">
        <v>18</v>
      </c>
      <c r="D6" s="39"/>
      <c r="E6" s="5">
        <f t="shared" si="0"/>
        <v>450</v>
      </c>
      <c r="F6" s="5">
        <f t="shared" si="1"/>
        <v>324</v>
      </c>
      <c r="G6" s="5">
        <f t="shared" si="2"/>
        <v>270</v>
      </c>
      <c r="H6" s="5">
        <f t="shared" si="3"/>
        <v>216</v>
      </c>
      <c r="I6" s="5">
        <f t="shared" si="4"/>
        <v>180</v>
      </c>
      <c r="J6" s="5">
        <f t="shared" si="5"/>
        <v>144</v>
      </c>
      <c r="K6" s="5">
        <f t="shared" si="6"/>
        <v>108</v>
      </c>
      <c r="L6" s="5">
        <f t="shared" si="7"/>
        <v>72</v>
      </c>
      <c r="M6" s="5">
        <f t="shared" si="8"/>
        <v>36</v>
      </c>
      <c r="N6" s="5">
        <f t="shared" si="9"/>
        <v>18</v>
      </c>
      <c r="Q6" s="4" t="s">
        <v>17</v>
      </c>
      <c r="R6" s="5" t="s">
        <v>18</v>
      </c>
      <c r="S6" s="5" t="s">
        <v>19</v>
      </c>
    </row>
    <row r="7" spans="2:19" ht="15">
      <c r="B7" s="7" t="s">
        <v>20</v>
      </c>
      <c r="C7" s="5">
        <v>15</v>
      </c>
      <c r="D7" s="39"/>
      <c r="E7" s="5">
        <f t="shared" si="0"/>
        <v>375</v>
      </c>
      <c r="F7" s="5">
        <f t="shared" si="1"/>
        <v>270</v>
      </c>
      <c r="G7" s="9">
        <f t="shared" si="2"/>
        <v>225</v>
      </c>
      <c r="H7" s="5">
        <f t="shared" si="3"/>
        <v>180</v>
      </c>
      <c r="I7" s="5">
        <f t="shared" si="4"/>
        <v>150</v>
      </c>
      <c r="J7" s="5">
        <f t="shared" si="5"/>
        <v>120</v>
      </c>
      <c r="K7" s="5">
        <f t="shared" si="6"/>
        <v>90</v>
      </c>
      <c r="L7" s="5">
        <f t="shared" si="7"/>
        <v>60</v>
      </c>
      <c r="M7" s="5">
        <f t="shared" si="8"/>
        <v>30</v>
      </c>
      <c r="N7" s="5">
        <f t="shared" si="9"/>
        <v>15</v>
      </c>
      <c r="Q7" s="4" t="s">
        <v>21</v>
      </c>
      <c r="R7" s="5" t="s">
        <v>22</v>
      </c>
      <c r="S7" s="5" t="s">
        <v>23</v>
      </c>
    </row>
    <row r="8" spans="2:19" ht="15">
      <c r="B8" s="7" t="s">
        <v>24</v>
      </c>
      <c r="C8" s="5">
        <v>12</v>
      </c>
      <c r="D8" s="39"/>
      <c r="E8" s="5">
        <f t="shared" si="0"/>
        <v>300</v>
      </c>
      <c r="F8" s="5">
        <f t="shared" si="1"/>
        <v>216</v>
      </c>
      <c r="G8" s="5">
        <f t="shared" si="2"/>
        <v>180</v>
      </c>
      <c r="H8" s="5">
        <f t="shared" si="3"/>
        <v>144</v>
      </c>
      <c r="I8" s="5">
        <f t="shared" si="4"/>
        <v>120</v>
      </c>
      <c r="J8" s="5">
        <f t="shared" si="5"/>
        <v>96</v>
      </c>
      <c r="K8" s="5">
        <f t="shared" si="6"/>
        <v>72</v>
      </c>
      <c r="L8" s="5">
        <f t="shared" si="7"/>
        <v>48</v>
      </c>
      <c r="M8" s="5">
        <f t="shared" si="8"/>
        <v>24</v>
      </c>
      <c r="N8" s="5">
        <f t="shared" si="9"/>
        <v>12</v>
      </c>
      <c r="Q8" s="4" t="s">
        <v>25</v>
      </c>
      <c r="R8" s="5" t="s">
        <v>26</v>
      </c>
      <c r="S8" s="5" t="s">
        <v>27</v>
      </c>
    </row>
    <row r="9" spans="2:19" ht="15">
      <c r="B9" s="7" t="s">
        <v>28</v>
      </c>
      <c r="C9" s="5">
        <v>10</v>
      </c>
      <c r="D9" s="39"/>
      <c r="E9" s="5">
        <f t="shared" si="0"/>
        <v>250</v>
      </c>
      <c r="F9" s="5">
        <f t="shared" si="1"/>
        <v>180</v>
      </c>
      <c r="G9" s="5">
        <f t="shared" si="2"/>
        <v>150</v>
      </c>
      <c r="H9" s="5">
        <f t="shared" si="3"/>
        <v>120</v>
      </c>
      <c r="I9" s="5">
        <f t="shared" si="4"/>
        <v>100</v>
      </c>
      <c r="J9" s="5">
        <f t="shared" si="5"/>
        <v>80</v>
      </c>
      <c r="K9" s="10">
        <f t="shared" si="6"/>
        <v>60</v>
      </c>
      <c r="L9" s="5">
        <f t="shared" si="7"/>
        <v>40</v>
      </c>
      <c r="M9" s="5">
        <f t="shared" si="8"/>
        <v>20</v>
      </c>
      <c r="N9" s="5">
        <f t="shared" si="9"/>
        <v>10</v>
      </c>
      <c r="Q9" s="4" t="s">
        <v>29</v>
      </c>
      <c r="R9" s="5" t="s">
        <v>30</v>
      </c>
      <c r="S9" s="5" t="s">
        <v>31</v>
      </c>
    </row>
    <row r="10" spans="2:19" ht="15">
      <c r="B10" s="7" t="s">
        <v>32</v>
      </c>
      <c r="C10" s="5">
        <v>8</v>
      </c>
      <c r="D10" s="39"/>
      <c r="E10" s="5">
        <f t="shared" si="0"/>
        <v>200</v>
      </c>
      <c r="F10" s="5">
        <f t="shared" si="1"/>
        <v>144</v>
      </c>
      <c r="G10" s="5">
        <f t="shared" si="2"/>
        <v>120</v>
      </c>
      <c r="H10" s="5">
        <f t="shared" si="3"/>
        <v>96</v>
      </c>
      <c r="I10" s="5">
        <f t="shared" si="4"/>
        <v>80</v>
      </c>
      <c r="J10" s="5">
        <f t="shared" si="5"/>
        <v>64</v>
      </c>
      <c r="K10" s="5">
        <f t="shared" si="6"/>
        <v>48</v>
      </c>
      <c r="L10" s="5">
        <f t="shared" si="7"/>
        <v>32</v>
      </c>
      <c r="M10" s="5">
        <f t="shared" si="8"/>
        <v>16</v>
      </c>
      <c r="N10" s="5">
        <f t="shared" si="9"/>
        <v>8</v>
      </c>
      <c r="Q10" s="4" t="s">
        <v>33</v>
      </c>
      <c r="R10" s="5"/>
      <c r="S10" s="5"/>
    </row>
    <row r="11" spans="2:19" ht="15">
      <c r="B11" s="7" t="s">
        <v>34</v>
      </c>
      <c r="C11" s="5">
        <v>6</v>
      </c>
      <c r="D11" s="39"/>
      <c r="E11" s="5">
        <f t="shared" si="0"/>
        <v>150</v>
      </c>
      <c r="F11" s="5">
        <f t="shared" si="1"/>
        <v>108</v>
      </c>
      <c r="G11" s="5">
        <f t="shared" si="2"/>
        <v>90</v>
      </c>
      <c r="H11" s="5">
        <f t="shared" si="3"/>
        <v>72</v>
      </c>
      <c r="I11" s="5">
        <f t="shared" si="4"/>
        <v>60</v>
      </c>
      <c r="J11" s="5">
        <f t="shared" si="5"/>
        <v>48</v>
      </c>
      <c r="K11" s="5">
        <f t="shared" si="6"/>
        <v>36</v>
      </c>
      <c r="L11" s="5">
        <f t="shared" si="7"/>
        <v>24</v>
      </c>
      <c r="M11" s="5">
        <f t="shared" si="8"/>
        <v>12</v>
      </c>
      <c r="N11" s="5">
        <f t="shared" si="9"/>
        <v>6</v>
      </c>
      <c r="Q11" s="4" t="s">
        <v>35</v>
      </c>
      <c r="R11" s="5" t="s">
        <v>36</v>
      </c>
      <c r="S11" s="5" t="s">
        <v>37</v>
      </c>
    </row>
    <row r="12" spans="2:19" ht="15">
      <c r="B12" s="7" t="s">
        <v>38</v>
      </c>
      <c r="C12" s="5">
        <v>4</v>
      </c>
      <c r="D12" s="39"/>
      <c r="E12" s="5">
        <f t="shared" si="0"/>
        <v>100</v>
      </c>
      <c r="F12" s="5">
        <f t="shared" si="1"/>
        <v>72</v>
      </c>
      <c r="G12" s="5">
        <f t="shared" si="2"/>
        <v>60</v>
      </c>
      <c r="H12" s="5">
        <f t="shared" si="3"/>
        <v>48</v>
      </c>
      <c r="I12" s="5">
        <f t="shared" si="4"/>
        <v>40</v>
      </c>
      <c r="J12" s="5">
        <f t="shared" si="5"/>
        <v>32</v>
      </c>
      <c r="K12" s="5">
        <f t="shared" si="6"/>
        <v>24</v>
      </c>
      <c r="L12" s="5">
        <f t="shared" si="7"/>
        <v>16</v>
      </c>
      <c r="M12" s="5">
        <f t="shared" si="8"/>
        <v>8</v>
      </c>
      <c r="N12" s="5">
        <f t="shared" si="9"/>
        <v>4</v>
      </c>
      <c r="Q12" s="4" t="s">
        <v>39</v>
      </c>
      <c r="R12" s="5" t="s">
        <v>40</v>
      </c>
      <c r="S12" s="5" t="s">
        <v>41</v>
      </c>
    </row>
    <row r="13" spans="2:19" ht="15">
      <c r="B13" s="7" t="s">
        <v>42</v>
      </c>
      <c r="C13" s="5">
        <v>2</v>
      </c>
      <c r="D13" s="39"/>
      <c r="E13" s="5">
        <f t="shared" si="0"/>
        <v>50</v>
      </c>
      <c r="F13" s="5">
        <f t="shared" si="1"/>
        <v>36</v>
      </c>
      <c r="G13" s="5">
        <f t="shared" si="2"/>
        <v>30</v>
      </c>
      <c r="H13" s="5">
        <f t="shared" si="3"/>
        <v>24</v>
      </c>
      <c r="I13" s="5">
        <f t="shared" si="4"/>
        <v>20</v>
      </c>
      <c r="J13" s="5">
        <f t="shared" si="5"/>
        <v>16</v>
      </c>
      <c r="K13" s="5">
        <f t="shared" si="6"/>
        <v>12</v>
      </c>
      <c r="L13" s="5">
        <f t="shared" si="7"/>
        <v>8</v>
      </c>
      <c r="M13" s="5">
        <f t="shared" si="8"/>
        <v>4</v>
      </c>
      <c r="N13" s="5">
        <f t="shared" si="9"/>
        <v>2</v>
      </c>
      <c r="Q13" s="4" t="s">
        <v>43</v>
      </c>
      <c r="R13" s="5" t="s">
        <v>44</v>
      </c>
      <c r="S13" s="5" t="s">
        <v>45</v>
      </c>
    </row>
    <row r="14" spans="2:14" ht="15">
      <c r="B14" s="7" t="s">
        <v>46</v>
      </c>
      <c r="C14" s="5">
        <v>1</v>
      </c>
      <c r="D14" s="39"/>
      <c r="E14" s="5">
        <f t="shared" si="0"/>
        <v>25</v>
      </c>
      <c r="F14" s="5">
        <f t="shared" si="1"/>
        <v>18</v>
      </c>
      <c r="G14" s="5">
        <f t="shared" si="2"/>
        <v>15</v>
      </c>
      <c r="H14" s="5">
        <f t="shared" si="3"/>
        <v>12</v>
      </c>
      <c r="I14" s="5">
        <f t="shared" si="4"/>
        <v>10</v>
      </c>
      <c r="J14" s="5">
        <f t="shared" si="5"/>
        <v>8</v>
      </c>
      <c r="K14" s="5">
        <f t="shared" si="6"/>
        <v>6</v>
      </c>
      <c r="L14" s="5">
        <f t="shared" si="7"/>
        <v>4</v>
      </c>
      <c r="M14" s="5">
        <f t="shared" si="8"/>
        <v>2</v>
      </c>
      <c r="N14" s="5">
        <f t="shared" si="9"/>
        <v>1</v>
      </c>
    </row>
  </sheetData>
  <sheetProtection selectLockedCells="1" selectUnlockedCells="1"/>
  <mergeCells count="3">
    <mergeCell ref="B3:B4"/>
    <mergeCell ref="C3:C4"/>
    <mergeCell ref="D5:D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E30"/>
  <sheetViews>
    <sheetView zoomScalePageLayoutView="0" workbookViewId="0" topLeftCell="V4">
      <selection activeCell="AC6" sqref="AC6:AC19"/>
    </sheetView>
  </sheetViews>
  <sheetFormatPr defaultColWidth="11.421875" defaultRowHeight="15"/>
  <cols>
    <col min="1" max="1" width="4.7109375" style="1" customWidth="1"/>
    <col min="2" max="2" width="4.7109375" style="14" customWidth="1"/>
    <col min="3" max="3" width="16.57421875" style="14" customWidth="1"/>
    <col min="4" max="4" width="14.7109375" style="14" customWidth="1"/>
    <col min="5" max="5" width="8.7109375" style="14" customWidth="1"/>
    <col min="6" max="26" width="6.28125" style="1" customWidth="1"/>
    <col min="27" max="27" width="4.7109375" style="1" customWidth="1"/>
    <col min="28" max="28" width="11.421875" style="1" customWidth="1"/>
    <col min="29" max="29" width="18.00390625" style="1" customWidth="1"/>
    <col min="30" max="30" width="16.57421875" style="14" customWidth="1"/>
    <col min="31" max="16384" width="11.421875" style="1" customWidth="1"/>
  </cols>
  <sheetData>
    <row r="2" spans="3:26" ht="99.75" customHeight="1">
      <c r="C2" s="1"/>
      <c r="D2" s="1"/>
      <c r="G2" s="42" t="s">
        <v>91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2:26" ht="30" customHeight="1">
      <c r="B3" s="40" t="s">
        <v>68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2:26" ht="19.5" customHeight="1">
      <c r="B4" s="41" t="s">
        <v>47</v>
      </c>
      <c r="C4" s="41" t="s">
        <v>48</v>
      </c>
      <c r="D4" s="41" t="s">
        <v>3</v>
      </c>
      <c r="E4" s="41" t="s">
        <v>69</v>
      </c>
      <c r="F4" s="15" t="s">
        <v>49</v>
      </c>
      <c r="G4" s="15" t="s">
        <v>52</v>
      </c>
      <c r="H4" s="15" t="s">
        <v>51</v>
      </c>
      <c r="I4" s="15" t="s">
        <v>92</v>
      </c>
      <c r="J4" s="15" t="s">
        <v>53</v>
      </c>
      <c r="K4" s="15" t="s">
        <v>54</v>
      </c>
      <c r="L4" s="15" t="s">
        <v>55</v>
      </c>
      <c r="M4" s="15" t="s">
        <v>93</v>
      </c>
      <c r="N4" s="15" t="s">
        <v>56</v>
      </c>
      <c r="O4" s="15" t="s">
        <v>57</v>
      </c>
      <c r="P4" s="15" t="s">
        <v>71</v>
      </c>
      <c r="Q4" s="15" t="s">
        <v>58</v>
      </c>
      <c r="R4" s="15" t="s">
        <v>59</v>
      </c>
      <c r="S4" s="15" t="s">
        <v>60</v>
      </c>
      <c r="T4" s="15" t="s">
        <v>61</v>
      </c>
      <c r="U4" s="15" t="s">
        <v>63</v>
      </c>
      <c r="V4" s="15" t="s">
        <v>62</v>
      </c>
      <c r="W4" s="15" t="s">
        <v>65</v>
      </c>
      <c r="X4" s="15" t="s">
        <v>64</v>
      </c>
      <c r="Y4" s="15" t="s">
        <v>66</v>
      </c>
      <c r="Z4" s="15" t="s">
        <v>67</v>
      </c>
    </row>
    <row r="5" spans="2:30" s="16" customFormat="1" ht="19.5" customHeight="1">
      <c r="B5" s="41"/>
      <c r="C5" s="41"/>
      <c r="D5" s="41"/>
      <c r="E5" s="41"/>
      <c r="F5" s="17">
        <v>43541</v>
      </c>
      <c r="G5" s="17">
        <v>43555</v>
      </c>
      <c r="H5" s="17">
        <v>43569</v>
      </c>
      <c r="I5" s="17">
        <v>43583</v>
      </c>
      <c r="J5" s="17">
        <v>43597</v>
      </c>
      <c r="K5" s="17">
        <v>43611</v>
      </c>
      <c r="L5" s="17">
        <v>43625</v>
      </c>
      <c r="M5" s="17">
        <v>43639</v>
      </c>
      <c r="N5" s="17">
        <v>43646</v>
      </c>
      <c r="O5" s="17">
        <v>43660</v>
      </c>
      <c r="P5" s="17">
        <v>43674</v>
      </c>
      <c r="Q5" s="17">
        <v>43681</v>
      </c>
      <c r="R5" s="17">
        <v>43709</v>
      </c>
      <c r="S5" s="17">
        <v>43716</v>
      </c>
      <c r="T5" s="17">
        <v>43730</v>
      </c>
      <c r="U5" s="17">
        <v>43737</v>
      </c>
      <c r="V5" s="17">
        <v>43751</v>
      </c>
      <c r="W5" s="17">
        <v>43765</v>
      </c>
      <c r="X5" s="17">
        <v>43772</v>
      </c>
      <c r="Y5" s="17">
        <v>43786</v>
      </c>
      <c r="Z5" s="17">
        <v>43800</v>
      </c>
      <c r="AD5" s="18"/>
    </row>
    <row r="6" spans="2:30" ht="15">
      <c r="B6" s="11">
        <v>1</v>
      </c>
      <c r="C6" s="5"/>
      <c r="D6" s="19"/>
      <c r="E6" s="20">
        <f aca="true" t="shared" si="0" ref="E6:E19">SUM(F6:Z6)</f>
        <v>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C6" s="5" t="s">
        <v>40</v>
      </c>
      <c r="AD6" s="19" t="s">
        <v>115</v>
      </c>
    </row>
    <row r="7" spans="2:30" ht="15">
      <c r="B7" s="11">
        <v>2</v>
      </c>
      <c r="C7" s="5"/>
      <c r="D7" s="19"/>
      <c r="E7" s="20">
        <f t="shared" si="0"/>
        <v>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C7" s="5" t="s">
        <v>27</v>
      </c>
      <c r="AD7" s="19" t="s">
        <v>115</v>
      </c>
    </row>
    <row r="8" spans="2:30" ht="15">
      <c r="B8" s="11">
        <v>3</v>
      </c>
      <c r="C8" s="5"/>
      <c r="D8" s="19"/>
      <c r="E8" s="20">
        <f t="shared" si="0"/>
        <v>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C8" s="5" t="s">
        <v>94</v>
      </c>
      <c r="AD8" s="19" t="s">
        <v>21</v>
      </c>
    </row>
    <row r="9" spans="2:30" ht="15">
      <c r="B9" s="11">
        <v>4</v>
      </c>
      <c r="C9" s="5"/>
      <c r="D9" s="19"/>
      <c r="E9" s="20">
        <f t="shared" si="0"/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C9" s="5" t="s">
        <v>95</v>
      </c>
      <c r="AD9" s="19" t="s">
        <v>21</v>
      </c>
    </row>
    <row r="10" spans="2:30" ht="15">
      <c r="B10" s="11">
        <v>5</v>
      </c>
      <c r="C10" s="5"/>
      <c r="D10" s="19"/>
      <c r="E10" s="20">
        <f t="shared" si="0"/>
        <v>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C10" s="5" t="s">
        <v>18</v>
      </c>
      <c r="AD10" s="19" t="s">
        <v>13</v>
      </c>
    </row>
    <row r="11" spans="2:30" ht="15">
      <c r="B11" s="11">
        <v>6</v>
      </c>
      <c r="C11" s="5"/>
      <c r="D11" s="19"/>
      <c r="E11" s="20">
        <f t="shared" si="0"/>
        <v>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C11" s="5" t="s">
        <v>19</v>
      </c>
      <c r="AD11" s="19" t="s">
        <v>13</v>
      </c>
    </row>
    <row r="12" spans="2:30" ht="15">
      <c r="B12" s="11">
        <v>7</v>
      </c>
      <c r="C12" s="5"/>
      <c r="D12" s="19"/>
      <c r="E12" s="20">
        <f t="shared" si="0"/>
        <v>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C12" s="5" t="s">
        <v>96</v>
      </c>
      <c r="AD12" s="19" t="s">
        <v>72</v>
      </c>
    </row>
    <row r="13" spans="2:30" ht="15">
      <c r="B13" s="11">
        <v>8</v>
      </c>
      <c r="C13" s="5"/>
      <c r="D13" s="19"/>
      <c r="E13" s="20">
        <f t="shared" si="0"/>
        <v>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C13" s="5" t="s">
        <v>14</v>
      </c>
      <c r="AD13" s="19" t="s">
        <v>72</v>
      </c>
    </row>
    <row r="14" spans="2:30" ht="15">
      <c r="B14" s="11">
        <v>9</v>
      </c>
      <c r="C14" s="5"/>
      <c r="D14" s="19"/>
      <c r="E14" s="20">
        <f t="shared" si="0"/>
        <v>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C14" s="5" t="s">
        <v>97</v>
      </c>
      <c r="AD14" s="19" t="s">
        <v>73</v>
      </c>
    </row>
    <row r="15" spans="2:30" ht="15">
      <c r="B15" s="11">
        <v>10</v>
      </c>
      <c r="C15" s="5"/>
      <c r="D15" s="19"/>
      <c r="E15" s="20">
        <f t="shared" si="0"/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C15" s="5" t="s">
        <v>98</v>
      </c>
      <c r="AD15" s="19" t="s">
        <v>73</v>
      </c>
    </row>
    <row r="16" spans="2:30" ht="15">
      <c r="B16" s="11">
        <v>11</v>
      </c>
      <c r="C16" s="5"/>
      <c r="D16" s="19"/>
      <c r="E16" s="20">
        <f t="shared" si="0"/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C16" s="5" t="s">
        <v>30</v>
      </c>
      <c r="AD16" s="19" t="s">
        <v>116</v>
      </c>
    </row>
    <row r="17" spans="2:30" ht="15">
      <c r="B17" s="11">
        <v>12</v>
      </c>
      <c r="C17" s="5"/>
      <c r="D17" s="19"/>
      <c r="E17" s="20">
        <f t="shared" si="0"/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C17" s="5" t="s">
        <v>26</v>
      </c>
      <c r="AD17" s="19" t="s">
        <v>116</v>
      </c>
    </row>
    <row r="18" spans="2:30" ht="15">
      <c r="B18" s="11">
        <v>13</v>
      </c>
      <c r="C18" s="5"/>
      <c r="D18" s="19"/>
      <c r="E18" s="20">
        <f t="shared" si="0"/>
        <v>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C18" s="5" t="s">
        <v>31</v>
      </c>
      <c r="AD18" s="19" t="s">
        <v>117</v>
      </c>
    </row>
    <row r="19" spans="2:30" ht="15">
      <c r="B19" s="11">
        <v>14</v>
      </c>
      <c r="C19" s="5"/>
      <c r="D19" s="19"/>
      <c r="E19" s="20">
        <f t="shared" si="0"/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C19" s="5" t="s">
        <v>15</v>
      </c>
      <c r="AD19" s="19" t="s">
        <v>117</v>
      </c>
    </row>
    <row r="20" spans="2:26" ht="30" customHeight="1">
      <c r="B20" s="40" t="s">
        <v>74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2:31" ht="24.75" customHeight="1">
      <c r="B21" s="11" t="s">
        <v>47</v>
      </c>
      <c r="C21" s="41" t="s">
        <v>3</v>
      </c>
      <c r="D21" s="41"/>
      <c r="E21" s="11" t="s">
        <v>69</v>
      </c>
      <c r="F21" s="11" t="s">
        <v>49</v>
      </c>
      <c r="G21" s="11" t="s">
        <v>52</v>
      </c>
      <c r="H21" s="11" t="s">
        <v>51</v>
      </c>
      <c r="I21" s="11" t="s">
        <v>63</v>
      </c>
      <c r="J21" s="11" t="s">
        <v>53</v>
      </c>
      <c r="K21" s="11" t="s">
        <v>54</v>
      </c>
      <c r="L21" s="11" t="s">
        <v>55</v>
      </c>
      <c r="M21" s="11" t="s">
        <v>70</v>
      </c>
      <c r="N21" s="11" t="s">
        <v>56</v>
      </c>
      <c r="O21" s="11" t="s">
        <v>57</v>
      </c>
      <c r="P21" s="11" t="s">
        <v>58</v>
      </c>
      <c r="Q21" s="11" t="s">
        <v>71</v>
      </c>
      <c r="R21" s="11" t="s">
        <v>59</v>
      </c>
      <c r="S21" s="11" t="s">
        <v>60</v>
      </c>
      <c r="T21" s="11" t="s">
        <v>61</v>
      </c>
      <c r="U21" s="11" t="s">
        <v>50</v>
      </c>
      <c r="V21" s="11" t="s">
        <v>62</v>
      </c>
      <c r="W21" s="11" t="s">
        <v>64</v>
      </c>
      <c r="X21" s="11" t="s">
        <v>65</v>
      </c>
      <c r="Y21" s="11" t="s">
        <v>66</v>
      </c>
      <c r="Z21" s="11" t="s">
        <v>67</v>
      </c>
      <c r="AB21" s="21"/>
      <c r="AC21" s="21"/>
      <c r="AD21" s="22"/>
      <c r="AE21" s="21"/>
    </row>
    <row r="22" spans="2:31" ht="15">
      <c r="B22" s="11">
        <v>1</v>
      </c>
      <c r="C22" s="12"/>
      <c r="D22" s="23"/>
      <c r="E22" s="20">
        <f aca="true" t="shared" si="1" ref="E22:E28">SUM(F22:Z22)</f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B22" s="21"/>
      <c r="AC22" s="21"/>
      <c r="AD22" s="22"/>
      <c r="AE22" s="21"/>
    </row>
    <row r="23" spans="2:31" ht="15">
      <c r="B23" s="11">
        <v>2</v>
      </c>
      <c r="C23" s="12"/>
      <c r="D23" s="23"/>
      <c r="E23" s="20">
        <f t="shared" si="1"/>
        <v>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B23" s="21"/>
      <c r="AC23" s="21"/>
      <c r="AD23" s="22"/>
      <c r="AE23" s="21"/>
    </row>
    <row r="24" spans="2:31" ht="15">
      <c r="B24" s="11">
        <v>3</v>
      </c>
      <c r="C24" s="12"/>
      <c r="D24" s="23"/>
      <c r="E24" s="20">
        <f t="shared" si="1"/>
        <v>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B24" s="21"/>
      <c r="AC24" s="21"/>
      <c r="AD24" s="22"/>
      <c r="AE24" s="21"/>
    </row>
    <row r="25" spans="2:31" ht="15">
      <c r="B25" s="11">
        <v>4</v>
      </c>
      <c r="C25" s="12"/>
      <c r="D25" s="23"/>
      <c r="E25" s="20">
        <f t="shared" si="1"/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B25" s="21"/>
      <c r="AC25" s="21"/>
      <c r="AD25" s="22"/>
      <c r="AE25" s="21"/>
    </row>
    <row r="26" spans="2:31" ht="15">
      <c r="B26" s="11">
        <v>5</v>
      </c>
      <c r="C26" s="12"/>
      <c r="D26" s="23"/>
      <c r="E26" s="20">
        <f t="shared" si="1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B26" s="21"/>
      <c r="AC26" s="21"/>
      <c r="AD26" s="22"/>
      <c r="AE26" s="21"/>
    </row>
    <row r="27" spans="2:31" ht="15">
      <c r="B27" s="11">
        <v>6</v>
      </c>
      <c r="C27" s="12"/>
      <c r="D27" s="23"/>
      <c r="E27" s="20">
        <f t="shared" si="1"/>
        <v>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B27" s="21"/>
      <c r="AC27" s="21"/>
      <c r="AD27" s="22"/>
      <c r="AE27" s="21"/>
    </row>
    <row r="28" spans="2:31" ht="15">
      <c r="B28" s="11">
        <v>7</v>
      </c>
      <c r="C28" s="12"/>
      <c r="D28" s="23"/>
      <c r="E28" s="20">
        <f t="shared" si="1"/>
        <v>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B28" s="21"/>
      <c r="AC28" s="21"/>
      <c r="AD28" s="22"/>
      <c r="AE28" s="21"/>
    </row>
    <row r="29" spans="28:31" ht="15">
      <c r="AB29" s="21"/>
      <c r="AC29" s="21"/>
      <c r="AD29" s="22"/>
      <c r="AE29" s="21"/>
    </row>
    <row r="30" spans="28:31" ht="15">
      <c r="AB30" s="21"/>
      <c r="AC30" s="21"/>
      <c r="AD30" s="22"/>
      <c r="AE30" s="21"/>
    </row>
  </sheetData>
  <sheetProtection selectLockedCells="1" selectUnlockedCells="1"/>
  <mergeCells count="8">
    <mergeCell ref="B20:Z20"/>
    <mergeCell ref="C21:D21"/>
    <mergeCell ref="G2:Z2"/>
    <mergeCell ref="B3:Z3"/>
    <mergeCell ref="B4:B5"/>
    <mergeCell ref="C4:C5"/>
    <mergeCell ref="D4:D5"/>
    <mergeCell ref="E4:E5"/>
  </mergeCells>
  <conditionalFormatting sqref="C6:C19 AC6:AC19">
    <cfRule type="cellIs" priority="1" dxfId="9" operator="equal" stopIfTrue="1">
      <formula>25</formula>
    </cfRule>
  </conditionalFormatting>
  <conditionalFormatting sqref="F6:Z19">
    <cfRule type="cellIs" priority="2" dxfId="9" operator="equal" stopIfTrue="1">
      <formula>25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93"/>
  <sheetViews>
    <sheetView tabSelected="1" zoomScalePageLayoutView="0" workbookViewId="0" topLeftCell="A1">
      <selection activeCell="K36" sqref="K36"/>
    </sheetView>
  </sheetViews>
  <sheetFormatPr defaultColWidth="11.421875" defaultRowHeight="15"/>
  <cols>
    <col min="1" max="1" width="10.7109375" style="0" customWidth="1"/>
    <col min="2" max="2" width="4.7109375" style="24" customWidth="1"/>
    <col min="3" max="3" width="16.57421875" style="24" customWidth="1"/>
    <col min="4" max="4" width="14.7109375" style="25" customWidth="1"/>
    <col min="5" max="24" width="10.7109375" style="25" customWidth="1"/>
    <col min="25" max="27" width="10.7109375" style="0" customWidth="1"/>
  </cols>
  <sheetData>
    <row r="2" spans="5:29" ht="15">
      <c r="E2" s="25">
        <v>0</v>
      </c>
      <c r="F2" s="25">
        <v>1</v>
      </c>
      <c r="G2" s="25">
        <v>2</v>
      </c>
      <c r="H2" s="25">
        <v>3</v>
      </c>
      <c r="I2" s="25">
        <v>4</v>
      </c>
      <c r="J2" s="25">
        <v>5</v>
      </c>
      <c r="K2" s="25">
        <v>6</v>
      </c>
      <c r="L2" s="25">
        <v>7</v>
      </c>
      <c r="M2" s="25">
        <v>8</v>
      </c>
      <c r="N2" s="25">
        <v>9</v>
      </c>
      <c r="O2" s="25">
        <v>10</v>
      </c>
      <c r="P2" s="25">
        <v>11</v>
      </c>
      <c r="Q2" s="25">
        <v>12</v>
      </c>
      <c r="R2" s="25">
        <v>13</v>
      </c>
      <c r="S2" s="25">
        <v>14</v>
      </c>
      <c r="T2" s="25">
        <v>15</v>
      </c>
      <c r="U2" s="25">
        <v>16</v>
      </c>
      <c r="V2" s="25">
        <v>17</v>
      </c>
      <c r="W2" s="25">
        <v>18</v>
      </c>
      <c r="X2" s="25">
        <v>19</v>
      </c>
      <c r="Y2" s="25">
        <v>20</v>
      </c>
      <c r="Z2" s="25">
        <v>21</v>
      </c>
      <c r="AA2" s="25">
        <v>22</v>
      </c>
      <c r="AC2" s="26" t="s">
        <v>107</v>
      </c>
    </row>
    <row r="3" spans="1:29" ht="15">
      <c r="A3" s="27" t="s">
        <v>75</v>
      </c>
      <c r="B3" s="24">
        <v>1</v>
      </c>
      <c r="D3" s="25">
        <v>25</v>
      </c>
      <c r="E3" s="25">
        <f aca="true" t="shared" si="0" ref="E3:E22">D3*25</f>
        <v>625</v>
      </c>
      <c r="F3" s="25">
        <f aca="true" t="shared" si="1" ref="F3:F22">D3*18</f>
        <v>450</v>
      </c>
      <c r="G3" s="25">
        <f aca="true" t="shared" si="2" ref="G3:G22">D3*15</f>
        <v>375</v>
      </c>
      <c r="H3" s="25">
        <f aca="true" t="shared" si="3" ref="H3:H22">D3*12</f>
        <v>300</v>
      </c>
      <c r="I3" s="25">
        <f aca="true" t="shared" si="4" ref="I3:I22">D3*10</f>
        <v>250</v>
      </c>
      <c r="J3" s="25">
        <f aca="true" t="shared" si="5" ref="J3:J22">D3*8</f>
        <v>200</v>
      </c>
      <c r="K3" s="25">
        <f aca="true" t="shared" si="6" ref="K3:K22">D3*6</f>
        <v>150</v>
      </c>
      <c r="L3" s="25">
        <f aca="true" t="shared" si="7" ref="L3:L22">D3*4</f>
        <v>100</v>
      </c>
      <c r="M3" s="25">
        <f aca="true" t="shared" si="8" ref="M3:M22">D3*2</f>
        <v>50</v>
      </c>
      <c r="N3" s="25">
        <f aca="true" t="shared" si="9" ref="N3:N22">D3</f>
        <v>25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C3" s="26" t="s">
        <v>75</v>
      </c>
    </row>
    <row r="4" spans="1:29" ht="15">
      <c r="A4" s="27" t="s">
        <v>76</v>
      </c>
      <c r="B4" s="24">
        <v>2</v>
      </c>
      <c r="D4" s="25">
        <v>18</v>
      </c>
      <c r="E4" s="25">
        <f t="shared" si="0"/>
        <v>450</v>
      </c>
      <c r="F4" s="25">
        <f t="shared" si="1"/>
        <v>324</v>
      </c>
      <c r="G4" s="25">
        <f t="shared" si="2"/>
        <v>270</v>
      </c>
      <c r="H4" s="25">
        <f t="shared" si="3"/>
        <v>216</v>
      </c>
      <c r="I4" s="25">
        <f t="shared" si="4"/>
        <v>180</v>
      </c>
      <c r="J4" s="25">
        <f t="shared" si="5"/>
        <v>144</v>
      </c>
      <c r="K4" s="25">
        <f t="shared" si="6"/>
        <v>108</v>
      </c>
      <c r="L4" s="25">
        <f t="shared" si="7"/>
        <v>72</v>
      </c>
      <c r="M4" s="25">
        <f t="shared" si="8"/>
        <v>36</v>
      </c>
      <c r="N4" s="25">
        <f t="shared" si="9"/>
        <v>18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0</v>
      </c>
      <c r="W4" s="25">
        <v>0</v>
      </c>
      <c r="X4" s="25">
        <v>0</v>
      </c>
      <c r="Y4" s="25">
        <v>0</v>
      </c>
      <c r="Z4" s="25">
        <v>0</v>
      </c>
      <c r="AA4" s="25">
        <v>0</v>
      </c>
      <c r="AC4" s="26" t="s">
        <v>100</v>
      </c>
    </row>
    <row r="5" spans="1:29" ht="15">
      <c r="A5" s="27" t="s">
        <v>82</v>
      </c>
      <c r="B5" s="24">
        <v>3</v>
      </c>
      <c r="D5" s="25">
        <v>15</v>
      </c>
      <c r="E5" s="25">
        <f t="shared" si="0"/>
        <v>375</v>
      </c>
      <c r="F5" s="25">
        <f t="shared" si="1"/>
        <v>270</v>
      </c>
      <c r="G5" s="25">
        <f t="shared" si="2"/>
        <v>225</v>
      </c>
      <c r="H5" s="25">
        <f t="shared" si="3"/>
        <v>180</v>
      </c>
      <c r="I5" s="25">
        <f t="shared" si="4"/>
        <v>150</v>
      </c>
      <c r="J5" s="25">
        <f t="shared" si="5"/>
        <v>120</v>
      </c>
      <c r="K5" s="25">
        <f t="shared" si="6"/>
        <v>90</v>
      </c>
      <c r="L5" s="25">
        <f t="shared" si="7"/>
        <v>60</v>
      </c>
      <c r="M5" s="25">
        <f t="shared" si="8"/>
        <v>30</v>
      </c>
      <c r="N5" s="25">
        <f t="shared" si="9"/>
        <v>15</v>
      </c>
      <c r="O5" s="25">
        <v>0</v>
      </c>
      <c r="P5" s="25">
        <v>0</v>
      </c>
      <c r="Q5" s="25">
        <v>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25">
        <v>0</v>
      </c>
      <c r="AA5" s="25">
        <v>0</v>
      </c>
      <c r="AC5" s="26" t="s">
        <v>118</v>
      </c>
    </row>
    <row r="6" spans="1:29" ht="15">
      <c r="A6" s="27" t="s">
        <v>77</v>
      </c>
      <c r="B6" s="24">
        <v>4</v>
      </c>
      <c r="D6" s="25">
        <v>12</v>
      </c>
      <c r="E6" s="25">
        <f t="shared" si="0"/>
        <v>300</v>
      </c>
      <c r="F6" s="25">
        <f t="shared" si="1"/>
        <v>216</v>
      </c>
      <c r="G6" s="25">
        <f t="shared" si="2"/>
        <v>180</v>
      </c>
      <c r="H6" s="25">
        <f t="shared" si="3"/>
        <v>144</v>
      </c>
      <c r="I6" s="25">
        <f t="shared" si="4"/>
        <v>120</v>
      </c>
      <c r="J6" s="25">
        <f t="shared" si="5"/>
        <v>96</v>
      </c>
      <c r="K6" s="25">
        <f t="shared" si="6"/>
        <v>72</v>
      </c>
      <c r="L6" s="25">
        <f t="shared" si="7"/>
        <v>48</v>
      </c>
      <c r="M6" s="25">
        <f t="shared" si="8"/>
        <v>24</v>
      </c>
      <c r="N6" s="25">
        <f t="shared" si="9"/>
        <v>12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C6" s="26" t="s">
        <v>79</v>
      </c>
    </row>
    <row r="7" spans="1:29" ht="15">
      <c r="A7" s="27" t="s">
        <v>99</v>
      </c>
      <c r="B7" s="24">
        <v>5</v>
      </c>
      <c r="D7" s="25">
        <v>10</v>
      </c>
      <c r="E7" s="25">
        <f t="shared" si="0"/>
        <v>250</v>
      </c>
      <c r="F7" s="25">
        <f t="shared" si="1"/>
        <v>180</v>
      </c>
      <c r="G7" s="25">
        <f t="shared" si="2"/>
        <v>150</v>
      </c>
      <c r="H7" s="25">
        <f t="shared" si="3"/>
        <v>120</v>
      </c>
      <c r="I7" s="25">
        <f t="shared" si="4"/>
        <v>100</v>
      </c>
      <c r="J7" s="25">
        <f t="shared" si="5"/>
        <v>80</v>
      </c>
      <c r="K7" s="25">
        <f t="shared" si="6"/>
        <v>60</v>
      </c>
      <c r="L7" s="25">
        <f t="shared" si="7"/>
        <v>40</v>
      </c>
      <c r="M7" s="25">
        <f t="shared" si="8"/>
        <v>20</v>
      </c>
      <c r="N7" s="25">
        <f t="shared" si="9"/>
        <v>10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C7" s="26" t="s">
        <v>76</v>
      </c>
    </row>
    <row r="8" spans="1:29" ht="15">
      <c r="A8" s="27" t="s">
        <v>102</v>
      </c>
      <c r="B8" s="24">
        <v>6</v>
      </c>
      <c r="D8" s="25">
        <v>8</v>
      </c>
      <c r="E8" s="25">
        <f t="shared" si="0"/>
        <v>200</v>
      </c>
      <c r="F8" s="25">
        <f t="shared" si="1"/>
        <v>144</v>
      </c>
      <c r="G8" s="25">
        <f t="shared" si="2"/>
        <v>120</v>
      </c>
      <c r="H8" s="25">
        <f t="shared" si="3"/>
        <v>96</v>
      </c>
      <c r="I8" s="25">
        <f t="shared" si="4"/>
        <v>80</v>
      </c>
      <c r="J8" s="25">
        <f t="shared" si="5"/>
        <v>64</v>
      </c>
      <c r="K8" s="25">
        <f t="shared" si="6"/>
        <v>48</v>
      </c>
      <c r="L8" s="25">
        <f t="shared" si="7"/>
        <v>32</v>
      </c>
      <c r="M8" s="25">
        <f t="shared" si="8"/>
        <v>16</v>
      </c>
      <c r="N8" s="25">
        <f t="shared" si="9"/>
        <v>8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C8" s="26" t="s">
        <v>101</v>
      </c>
    </row>
    <row r="9" spans="1:29" ht="15">
      <c r="A9" s="27" t="s">
        <v>101</v>
      </c>
      <c r="B9" s="24">
        <v>7</v>
      </c>
      <c r="D9" s="25">
        <v>6</v>
      </c>
      <c r="E9" s="25">
        <f t="shared" si="0"/>
        <v>150</v>
      </c>
      <c r="F9" s="25">
        <f t="shared" si="1"/>
        <v>108</v>
      </c>
      <c r="G9" s="25">
        <f t="shared" si="2"/>
        <v>90</v>
      </c>
      <c r="H9" s="25">
        <f t="shared" si="3"/>
        <v>72</v>
      </c>
      <c r="I9" s="25">
        <f t="shared" si="4"/>
        <v>60</v>
      </c>
      <c r="J9" s="25">
        <f t="shared" si="5"/>
        <v>48</v>
      </c>
      <c r="K9" s="25">
        <f t="shared" si="6"/>
        <v>36</v>
      </c>
      <c r="L9" s="25">
        <f t="shared" si="7"/>
        <v>24</v>
      </c>
      <c r="M9" s="25">
        <f t="shared" si="8"/>
        <v>12</v>
      </c>
      <c r="N9" s="25">
        <f t="shared" si="9"/>
        <v>6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C9" s="26" t="s">
        <v>109</v>
      </c>
    </row>
    <row r="10" spans="1:29" ht="15">
      <c r="A10" s="27" t="s">
        <v>106</v>
      </c>
      <c r="B10" s="24">
        <v>8</v>
      </c>
      <c r="D10" s="25">
        <v>4</v>
      </c>
      <c r="E10" s="25">
        <f t="shared" si="0"/>
        <v>100</v>
      </c>
      <c r="F10" s="25">
        <f t="shared" si="1"/>
        <v>72</v>
      </c>
      <c r="G10" s="25">
        <f t="shared" si="2"/>
        <v>60</v>
      </c>
      <c r="H10" s="25">
        <f t="shared" si="3"/>
        <v>48</v>
      </c>
      <c r="I10" s="25">
        <f t="shared" si="4"/>
        <v>40</v>
      </c>
      <c r="J10" s="25">
        <f t="shared" si="5"/>
        <v>32</v>
      </c>
      <c r="K10" s="25">
        <f t="shared" si="6"/>
        <v>24</v>
      </c>
      <c r="L10" s="25">
        <f t="shared" si="7"/>
        <v>16</v>
      </c>
      <c r="M10" s="25">
        <f t="shared" si="8"/>
        <v>8</v>
      </c>
      <c r="N10" s="25">
        <f t="shared" si="9"/>
        <v>4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C10" s="26" t="s">
        <v>81</v>
      </c>
    </row>
    <row r="11" spans="1:29" ht="15">
      <c r="A11" s="27" t="s">
        <v>105</v>
      </c>
      <c r="B11" s="24">
        <v>9</v>
      </c>
      <c r="D11" s="25">
        <v>2</v>
      </c>
      <c r="E11" s="25">
        <f t="shared" si="0"/>
        <v>50</v>
      </c>
      <c r="F11" s="25">
        <f t="shared" si="1"/>
        <v>36</v>
      </c>
      <c r="G11" s="25">
        <f t="shared" si="2"/>
        <v>30</v>
      </c>
      <c r="H11" s="25">
        <f t="shared" si="3"/>
        <v>24</v>
      </c>
      <c r="I11" s="25">
        <f t="shared" si="4"/>
        <v>20</v>
      </c>
      <c r="J11" s="25">
        <f t="shared" si="5"/>
        <v>16</v>
      </c>
      <c r="K11" s="25">
        <f t="shared" si="6"/>
        <v>12</v>
      </c>
      <c r="L11" s="25">
        <f t="shared" si="7"/>
        <v>8</v>
      </c>
      <c r="M11" s="25">
        <f t="shared" si="8"/>
        <v>4</v>
      </c>
      <c r="N11" s="25">
        <f t="shared" si="9"/>
        <v>2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C11" s="26" t="s">
        <v>99</v>
      </c>
    </row>
    <row r="12" spans="1:29" ht="15">
      <c r="A12" s="27" t="s">
        <v>81</v>
      </c>
      <c r="B12" s="24">
        <v>10</v>
      </c>
      <c r="D12" s="25">
        <v>1</v>
      </c>
      <c r="E12" s="25">
        <f t="shared" si="0"/>
        <v>25</v>
      </c>
      <c r="F12" s="25">
        <f t="shared" si="1"/>
        <v>18</v>
      </c>
      <c r="G12" s="25">
        <f t="shared" si="2"/>
        <v>15</v>
      </c>
      <c r="H12" s="25">
        <f t="shared" si="3"/>
        <v>12</v>
      </c>
      <c r="I12" s="25">
        <f t="shared" si="4"/>
        <v>10</v>
      </c>
      <c r="J12" s="25">
        <f t="shared" si="5"/>
        <v>8</v>
      </c>
      <c r="K12" s="25">
        <f t="shared" si="6"/>
        <v>6</v>
      </c>
      <c r="L12" s="25">
        <f t="shared" si="7"/>
        <v>4</v>
      </c>
      <c r="M12" s="25">
        <f t="shared" si="8"/>
        <v>2</v>
      </c>
      <c r="N12" s="25">
        <f t="shared" si="9"/>
        <v>1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C12" s="26" t="s">
        <v>102</v>
      </c>
    </row>
    <row r="13" spans="1:29" ht="15">
      <c r="A13" s="27" t="s">
        <v>100</v>
      </c>
      <c r="B13" s="24">
        <v>11</v>
      </c>
      <c r="D13" s="25">
        <v>0</v>
      </c>
      <c r="E13" s="25">
        <f t="shared" si="0"/>
        <v>0</v>
      </c>
      <c r="F13" s="25">
        <f t="shared" si="1"/>
        <v>0</v>
      </c>
      <c r="G13" s="25">
        <f t="shared" si="2"/>
        <v>0</v>
      </c>
      <c r="H13" s="25">
        <f t="shared" si="3"/>
        <v>0</v>
      </c>
      <c r="I13" s="25">
        <f t="shared" si="4"/>
        <v>0</v>
      </c>
      <c r="J13" s="25">
        <f t="shared" si="5"/>
        <v>0</v>
      </c>
      <c r="K13" s="25">
        <f t="shared" si="6"/>
        <v>0</v>
      </c>
      <c r="L13" s="25">
        <f t="shared" si="7"/>
        <v>0</v>
      </c>
      <c r="M13" s="25">
        <f t="shared" si="8"/>
        <v>0</v>
      </c>
      <c r="N13" s="25">
        <f t="shared" si="9"/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C13" s="26" t="s">
        <v>103</v>
      </c>
    </row>
    <row r="14" spans="1:29" ht="15">
      <c r="A14" s="27" t="s">
        <v>103</v>
      </c>
      <c r="B14" s="24">
        <v>12</v>
      </c>
      <c r="D14" s="25">
        <v>0</v>
      </c>
      <c r="E14" s="25">
        <f t="shared" si="0"/>
        <v>0</v>
      </c>
      <c r="F14" s="25">
        <f t="shared" si="1"/>
        <v>0</v>
      </c>
      <c r="G14" s="25">
        <f t="shared" si="2"/>
        <v>0</v>
      </c>
      <c r="H14" s="25">
        <f t="shared" si="3"/>
        <v>0</v>
      </c>
      <c r="I14" s="25">
        <f t="shared" si="4"/>
        <v>0</v>
      </c>
      <c r="J14" s="25">
        <f t="shared" si="5"/>
        <v>0</v>
      </c>
      <c r="K14" s="25">
        <f t="shared" si="6"/>
        <v>0</v>
      </c>
      <c r="L14" s="25">
        <f t="shared" si="7"/>
        <v>0</v>
      </c>
      <c r="M14" s="25">
        <f t="shared" si="8"/>
        <v>0</v>
      </c>
      <c r="N14" s="25">
        <f t="shared" si="9"/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C14" s="26" t="s">
        <v>104</v>
      </c>
    </row>
    <row r="15" spans="1:29" ht="15">
      <c r="A15" s="27" t="s">
        <v>104</v>
      </c>
      <c r="B15" s="24">
        <v>13</v>
      </c>
      <c r="D15" s="25">
        <v>0</v>
      </c>
      <c r="E15" s="25">
        <f t="shared" si="0"/>
        <v>0</v>
      </c>
      <c r="F15" s="25">
        <f t="shared" si="1"/>
        <v>0</v>
      </c>
      <c r="G15" s="25">
        <f t="shared" si="2"/>
        <v>0</v>
      </c>
      <c r="H15" s="25">
        <f t="shared" si="3"/>
        <v>0</v>
      </c>
      <c r="I15" s="25">
        <f t="shared" si="4"/>
        <v>0</v>
      </c>
      <c r="J15" s="25">
        <f t="shared" si="5"/>
        <v>0</v>
      </c>
      <c r="K15" s="25">
        <f t="shared" si="6"/>
        <v>0</v>
      </c>
      <c r="L15" s="25">
        <f t="shared" si="7"/>
        <v>0</v>
      </c>
      <c r="M15" s="25">
        <f t="shared" si="8"/>
        <v>0</v>
      </c>
      <c r="N15" s="25">
        <f t="shared" si="9"/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C15" s="26" t="s">
        <v>106</v>
      </c>
    </row>
    <row r="16" spans="1:29" ht="15">
      <c r="A16" s="27" t="s">
        <v>107</v>
      </c>
      <c r="B16" s="24">
        <v>14</v>
      </c>
      <c r="D16" s="25">
        <v>0</v>
      </c>
      <c r="E16" s="25">
        <f t="shared" si="0"/>
        <v>0</v>
      </c>
      <c r="F16" s="25">
        <f t="shared" si="1"/>
        <v>0</v>
      </c>
      <c r="G16" s="25">
        <f t="shared" si="2"/>
        <v>0</v>
      </c>
      <c r="H16" s="25">
        <f t="shared" si="3"/>
        <v>0</v>
      </c>
      <c r="I16" s="25">
        <f t="shared" si="4"/>
        <v>0</v>
      </c>
      <c r="J16" s="25">
        <f t="shared" si="5"/>
        <v>0</v>
      </c>
      <c r="K16" s="25">
        <f t="shared" si="6"/>
        <v>0</v>
      </c>
      <c r="L16" s="25">
        <f t="shared" si="7"/>
        <v>0</v>
      </c>
      <c r="M16" s="25">
        <f t="shared" si="8"/>
        <v>0</v>
      </c>
      <c r="N16" s="25">
        <f t="shared" si="9"/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C16" s="26" t="s">
        <v>78</v>
      </c>
    </row>
    <row r="17" spans="1:29" ht="15">
      <c r="A17" s="27" t="s">
        <v>118</v>
      </c>
      <c r="B17" s="24">
        <v>15</v>
      </c>
      <c r="D17" s="25">
        <v>0</v>
      </c>
      <c r="E17" s="25">
        <f t="shared" si="0"/>
        <v>0</v>
      </c>
      <c r="F17" s="25">
        <f t="shared" si="1"/>
        <v>0</v>
      </c>
      <c r="G17" s="25">
        <f t="shared" si="2"/>
        <v>0</v>
      </c>
      <c r="H17" s="25">
        <f t="shared" si="3"/>
        <v>0</v>
      </c>
      <c r="I17" s="25">
        <f t="shared" si="4"/>
        <v>0</v>
      </c>
      <c r="J17" s="25">
        <f t="shared" si="5"/>
        <v>0</v>
      </c>
      <c r="K17" s="25">
        <f t="shared" si="6"/>
        <v>0</v>
      </c>
      <c r="L17" s="25">
        <f t="shared" si="7"/>
        <v>0</v>
      </c>
      <c r="M17" s="25">
        <f t="shared" si="8"/>
        <v>0</v>
      </c>
      <c r="N17" s="25">
        <f t="shared" si="9"/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C17" s="26" t="s">
        <v>108</v>
      </c>
    </row>
    <row r="18" spans="1:29" ht="15">
      <c r="A18" s="27" t="s">
        <v>108</v>
      </c>
      <c r="B18" s="24">
        <v>16</v>
      </c>
      <c r="D18" s="25">
        <v>0</v>
      </c>
      <c r="E18" s="25">
        <f t="shared" si="0"/>
        <v>0</v>
      </c>
      <c r="F18" s="25">
        <f t="shared" si="1"/>
        <v>0</v>
      </c>
      <c r="G18" s="25">
        <f t="shared" si="2"/>
        <v>0</v>
      </c>
      <c r="H18" s="25">
        <f t="shared" si="3"/>
        <v>0</v>
      </c>
      <c r="I18" s="25">
        <f t="shared" si="4"/>
        <v>0</v>
      </c>
      <c r="J18" s="25">
        <f t="shared" si="5"/>
        <v>0</v>
      </c>
      <c r="K18" s="25">
        <f t="shared" si="6"/>
        <v>0</v>
      </c>
      <c r="L18" s="25">
        <f t="shared" si="7"/>
        <v>0</v>
      </c>
      <c r="M18" s="25">
        <f t="shared" si="8"/>
        <v>0</v>
      </c>
      <c r="N18" s="25">
        <f t="shared" si="9"/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C18" s="26" t="s">
        <v>80</v>
      </c>
    </row>
    <row r="19" spans="1:29" ht="15">
      <c r="A19" s="27" t="s">
        <v>109</v>
      </c>
      <c r="B19" s="24">
        <v>17</v>
      </c>
      <c r="D19" s="25">
        <v>0</v>
      </c>
      <c r="E19" s="25">
        <f t="shared" si="0"/>
        <v>0</v>
      </c>
      <c r="F19" s="25">
        <f t="shared" si="1"/>
        <v>0</v>
      </c>
      <c r="G19" s="25">
        <f t="shared" si="2"/>
        <v>0</v>
      </c>
      <c r="H19" s="25">
        <f t="shared" si="3"/>
        <v>0</v>
      </c>
      <c r="I19" s="25">
        <f t="shared" si="4"/>
        <v>0</v>
      </c>
      <c r="J19" s="25">
        <f t="shared" si="5"/>
        <v>0</v>
      </c>
      <c r="K19" s="25">
        <f t="shared" si="6"/>
        <v>0</v>
      </c>
      <c r="L19" s="25">
        <f t="shared" si="7"/>
        <v>0</v>
      </c>
      <c r="M19" s="25">
        <f t="shared" si="8"/>
        <v>0</v>
      </c>
      <c r="N19" s="25">
        <f t="shared" si="9"/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C19" s="26" t="s">
        <v>105</v>
      </c>
    </row>
    <row r="20" spans="1:29" ht="15">
      <c r="A20" s="27" t="s">
        <v>79</v>
      </c>
      <c r="B20" s="24">
        <v>18</v>
      </c>
      <c r="D20" s="25">
        <v>0</v>
      </c>
      <c r="E20" s="25">
        <f t="shared" si="0"/>
        <v>0</v>
      </c>
      <c r="F20" s="25">
        <f t="shared" si="1"/>
        <v>0</v>
      </c>
      <c r="G20" s="25">
        <f t="shared" si="2"/>
        <v>0</v>
      </c>
      <c r="H20" s="25">
        <f t="shared" si="3"/>
        <v>0</v>
      </c>
      <c r="I20" s="25">
        <f t="shared" si="4"/>
        <v>0</v>
      </c>
      <c r="J20" s="25">
        <f t="shared" si="5"/>
        <v>0</v>
      </c>
      <c r="K20" s="25">
        <f t="shared" si="6"/>
        <v>0</v>
      </c>
      <c r="L20" s="25">
        <f t="shared" si="7"/>
        <v>0</v>
      </c>
      <c r="M20" s="25">
        <f t="shared" si="8"/>
        <v>0</v>
      </c>
      <c r="N20" s="25">
        <f t="shared" si="9"/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C20" s="26" t="s">
        <v>82</v>
      </c>
    </row>
    <row r="21" spans="1:29" ht="15">
      <c r="A21" s="27" t="s">
        <v>78</v>
      </c>
      <c r="B21" s="24">
        <v>19</v>
      </c>
      <c r="D21" s="25">
        <v>0</v>
      </c>
      <c r="E21" s="25">
        <f t="shared" si="0"/>
        <v>0</v>
      </c>
      <c r="F21" s="25">
        <f t="shared" si="1"/>
        <v>0</v>
      </c>
      <c r="G21" s="25">
        <f t="shared" si="2"/>
        <v>0</v>
      </c>
      <c r="H21" s="25">
        <f t="shared" si="3"/>
        <v>0</v>
      </c>
      <c r="I21" s="25">
        <f t="shared" si="4"/>
        <v>0</v>
      </c>
      <c r="J21" s="25">
        <f t="shared" si="5"/>
        <v>0</v>
      </c>
      <c r="K21" s="25">
        <f t="shared" si="6"/>
        <v>0</v>
      </c>
      <c r="L21" s="25">
        <f t="shared" si="7"/>
        <v>0</v>
      </c>
      <c r="M21" s="25">
        <f t="shared" si="8"/>
        <v>0</v>
      </c>
      <c r="N21" s="25">
        <f t="shared" si="9"/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C21" s="26" t="s">
        <v>77</v>
      </c>
    </row>
    <row r="22" spans="1:29" ht="15">
      <c r="A22" s="27" t="s">
        <v>80</v>
      </c>
      <c r="B22" s="24">
        <v>20</v>
      </c>
      <c r="D22" s="25">
        <v>0</v>
      </c>
      <c r="E22" s="25">
        <f t="shared" si="0"/>
        <v>0</v>
      </c>
      <c r="F22" s="25">
        <f t="shared" si="1"/>
        <v>0</v>
      </c>
      <c r="G22" s="25">
        <f t="shared" si="2"/>
        <v>0</v>
      </c>
      <c r="H22" s="25">
        <f t="shared" si="3"/>
        <v>0</v>
      </c>
      <c r="I22" s="25">
        <f t="shared" si="4"/>
        <v>0</v>
      </c>
      <c r="J22" s="25">
        <f t="shared" si="5"/>
        <v>0</v>
      </c>
      <c r="K22" s="25">
        <f t="shared" si="6"/>
        <v>0</v>
      </c>
      <c r="L22" s="25">
        <f t="shared" si="7"/>
        <v>0</v>
      </c>
      <c r="M22" s="25">
        <f t="shared" si="8"/>
        <v>0</v>
      </c>
      <c r="N22" s="25">
        <f t="shared" si="9"/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C22" s="26"/>
    </row>
    <row r="23" spans="1:29" ht="15">
      <c r="A23" s="27" t="s">
        <v>75</v>
      </c>
      <c r="C23" s="24" t="s">
        <v>111</v>
      </c>
      <c r="Y23" s="25"/>
      <c r="Z23" s="25"/>
      <c r="AA23" s="25"/>
      <c r="AC23" s="26"/>
    </row>
    <row r="24" spans="1:29" ht="15">
      <c r="A24" s="27" t="s">
        <v>109</v>
      </c>
      <c r="C24" s="24" t="s">
        <v>112</v>
      </c>
      <c r="Y24" s="25"/>
      <c r="Z24" s="25"/>
      <c r="AA24" s="25"/>
      <c r="AC24" s="26"/>
    </row>
    <row r="25" ht="15">
      <c r="AC25" s="26"/>
    </row>
    <row r="27" spans="3:16" ht="15">
      <c r="C27" s="24" t="s">
        <v>40</v>
      </c>
      <c r="D27" s="25" t="s">
        <v>27</v>
      </c>
      <c r="E27" s="25" t="s">
        <v>94</v>
      </c>
      <c r="F27" s="25" t="s">
        <v>95</v>
      </c>
      <c r="G27" s="25" t="s">
        <v>18</v>
      </c>
      <c r="H27" s="25" t="s">
        <v>19</v>
      </c>
      <c r="I27" s="25" t="s">
        <v>96</v>
      </c>
      <c r="J27" s="25" t="s">
        <v>14</v>
      </c>
      <c r="K27" s="25" t="s">
        <v>97</v>
      </c>
      <c r="L27" s="25" t="s">
        <v>98</v>
      </c>
      <c r="M27" s="25" t="s">
        <v>30</v>
      </c>
      <c r="N27" s="25" t="s">
        <v>26</v>
      </c>
      <c r="O27" s="25" t="s">
        <v>31</v>
      </c>
      <c r="P27" s="25" t="s">
        <v>15</v>
      </c>
    </row>
    <row r="28" spans="1:22" ht="15">
      <c r="A28" s="43" t="s">
        <v>83</v>
      </c>
      <c r="B28" s="24">
        <v>1</v>
      </c>
      <c r="D28" s="24"/>
      <c r="E28" s="24"/>
      <c r="F28" s="24"/>
      <c r="G28" s="24"/>
      <c r="H28" s="24"/>
      <c r="I28" s="24" t="s">
        <v>76</v>
      </c>
      <c r="J28" s="24"/>
      <c r="K28" s="24"/>
      <c r="L28" s="24"/>
      <c r="M28" s="24"/>
      <c r="N28" s="24"/>
      <c r="O28" s="24"/>
      <c r="P28" s="24" t="s">
        <v>76</v>
      </c>
      <c r="Q28" s="24"/>
      <c r="R28" s="24"/>
      <c r="S28" s="24"/>
      <c r="T28" s="24"/>
      <c r="U28" s="24"/>
      <c r="V28" s="24"/>
    </row>
    <row r="29" spans="1:22" ht="15">
      <c r="A29" s="43"/>
      <c r="B29" s="24">
        <v>2</v>
      </c>
      <c r="D29" s="24"/>
      <c r="E29" s="24"/>
      <c r="F29" s="24"/>
      <c r="G29" s="24"/>
      <c r="H29" s="24"/>
      <c r="I29" s="24" t="s">
        <v>77</v>
      </c>
      <c r="J29" s="24"/>
      <c r="K29" s="24"/>
      <c r="L29" s="24"/>
      <c r="M29" s="24"/>
      <c r="N29" s="24"/>
      <c r="O29" s="24"/>
      <c r="P29" s="24" t="s">
        <v>75</v>
      </c>
      <c r="Q29" s="24"/>
      <c r="R29" s="24"/>
      <c r="S29" s="24"/>
      <c r="T29" s="24"/>
      <c r="U29" s="24"/>
      <c r="V29" s="24"/>
    </row>
    <row r="30" spans="1:22" ht="15">
      <c r="A30" s="43"/>
      <c r="B30" s="24">
        <v>3</v>
      </c>
      <c r="D30" s="24"/>
      <c r="E30" s="24"/>
      <c r="F30" s="24"/>
      <c r="G30" s="24"/>
      <c r="H30" s="24"/>
      <c r="I30" s="24" t="s">
        <v>75</v>
      </c>
      <c r="J30" s="24"/>
      <c r="K30" s="24"/>
      <c r="L30" s="24"/>
      <c r="M30" s="24"/>
      <c r="N30" s="24"/>
      <c r="O30" s="24"/>
      <c r="P30" s="24" t="s">
        <v>77</v>
      </c>
      <c r="Q30" s="24"/>
      <c r="R30" s="24"/>
      <c r="S30" s="24"/>
      <c r="T30" s="24"/>
      <c r="U30" s="24"/>
      <c r="V30" s="24"/>
    </row>
    <row r="31" spans="1:22" ht="15">
      <c r="A31" s="43"/>
      <c r="B31" s="24">
        <v>4</v>
      </c>
      <c r="C31" s="28"/>
      <c r="D31" s="24"/>
      <c r="E31" s="24"/>
      <c r="F31" s="24"/>
      <c r="G31" s="24"/>
      <c r="H31" s="24"/>
      <c r="I31" s="24" t="s">
        <v>82</v>
      </c>
      <c r="J31" s="24"/>
      <c r="K31" s="24"/>
      <c r="L31" s="24"/>
      <c r="M31" s="24"/>
      <c r="N31" s="24"/>
      <c r="O31" s="24"/>
      <c r="P31" s="24" t="s">
        <v>82</v>
      </c>
      <c r="Q31" s="24"/>
      <c r="R31" s="24"/>
      <c r="S31" s="24"/>
      <c r="T31" s="24"/>
      <c r="U31" s="24"/>
      <c r="V31" s="24"/>
    </row>
    <row r="32" spans="1:22" ht="15">
      <c r="A32" s="43"/>
      <c r="B32" s="24">
        <v>5</v>
      </c>
      <c r="C32" s="28"/>
      <c r="D32" s="24"/>
      <c r="E32" s="24"/>
      <c r="F32" s="24"/>
      <c r="G32" s="24"/>
      <c r="H32" s="24"/>
      <c r="I32" s="28" t="s">
        <v>99</v>
      </c>
      <c r="J32" s="28"/>
      <c r="K32" s="24"/>
      <c r="L32" s="24"/>
      <c r="M32" s="24"/>
      <c r="N32" s="24"/>
      <c r="O32" s="24"/>
      <c r="P32" s="24" t="s">
        <v>106</v>
      </c>
      <c r="Q32" s="24"/>
      <c r="R32" s="24"/>
      <c r="S32" s="24"/>
      <c r="T32" s="24"/>
      <c r="U32" s="24"/>
      <c r="V32" s="24"/>
    </row>
    <row r="33" spans="1:22" ht="15">
      <c r="A33" s="43"/>
      <c r="B33" s="24">
        <v>6</v>
      </c>
      <c r="D33" s="28"/>
      <c r="E33" s="28"/>
      <c r="F33" s="28"/>
      <c r="G33" s="24"/>
      <c r="H33" s="24"/>
      <c r="I33" s="24" t="s">
        <v>104</v>
      </c>
      <c r="J33" s="24"/>
      <c r="K33" s="28"/>
      <c r="L33" s="28"/>
      <c r="M33" s="24"/>
      <c r="N33" s="24"/>
      <c r="O33" s="28"/>
      <c r="P33" s="24" t="s">
        <v>99</v>
      </c>
      <c r="Q33" s="24"/>
      <c r="R33" s="24"/>
      <c r="S33" s="24"/>
      <c r="T33" s="24"/>
      <c r="U33" s="24"/>
      <c r="V33" s="24"/>
    </row>
    <row r="34" spans="1:22" ht="15">
      <c r="A34" s="43"/>
      <c r="B34" s="24">
        <v>7</v>
      </c>
      <c r="D34" s="24"/>
      <c r="E34" s="28"/>
      <c r="F34" s="24"/>
      <c r="G34" s="28"/>
      <c r="H34" s="28"/>
      <c r="I34" s="28" t="s">
        <v>79</v>
      </c>
      <c r="J34" s="24"/>
      <c r="K34" s="24"/>
      <c r="L34" s="24"/>
      <c r="M34" s="28"/>
      <c r="N34" s="24"/>
      <c r="O34" s="28"/>
      <c r="P34" s="24" t="s">
        <v>79</v>
      </c>
      <c r="Q34" s="24"/>
      <c r="R34" s="24"/>
      <c r="S34" s="24"/>
      <c r="T34" s="24"/>
      <c r="U34" s="24"/>
      <c r="V34" s="24"/>
    </row>
    <row r="35" spans="1:22" ht="15">
      <c r="A35" s="43"/>
      <c r="B35" s="24">
        <v>8</v>
      </c>
      <c r="D35" s="28"/>
      <c r="E35" s="24"/>
      <c r="F35" s="28"/>
      <c r="G35" s="24"/>
      <c r="H35" s="24"/>
      <c r="I35" s="24" t="s">
        <v>102</v>
      </c>
      <c r="J35" s="28"/>
      <c r="K35" s="28"/>
      <c r="L35" s="28"/>
      <c r="M35" s="24"/>
      <c r="N35" s="24"/>
      <c r="O35" s="28"/>
      <c r="P35" s="24" t="s">
        <v>102</v>
      </c>
      <c r="Q35" s="24"/>
      <c r="R35" s="24"/>
      <c r="S35" s="24"/>
      <c r="T35" s="24"/>
      <c r="U35" s="24"/>
      <c r="V35" s="24"/>
    </row>
    <row r="36" spans="1:22" ht="15">
      <c r="A36" s="43"/>
      <c r="B36" s="24">
        <v>9</v>
      </c>
      <c r="C36" s="28"/>
      <c r="D36" s="24"/>
      <c r="E36" s="24"/>
      <c r="F36" s="24"/>
      <c r="G36" s="28"/>
      <c r="H36" s="28"/>
      <c r="I36" s="24" t="s">
        <v>78</v>
      </c>
      <c r="J36" s="24"/>
      <c r="K36" s="24"/>
      <c r="L36" s="24"/>
      <c r="M36" s="28"/>
      <c r="N36" s="24"/>
      <c r="O36" s="24"/>
      <c r="P36" s="24" t="s">
        <v>101</v>
      </c>
      <c r="Q36" s="24"/>
      <c r="R36" s="24"/>
      <c r="S36" s="24"/>
      <c r="T36" s="24"/>
      <c r="U36" s="24"/>
      <c r="V36" s="24"/>
    </row>
    <row r="37" spans="1:22" ht="15">
      <c r="A37" s="43"/>
      <c r="B37" s="24">
        <v>10</v>
      </c>
      <c r="D37" s="24"/>
      <c r="E37" s="24"/>
      <c r="F37" s="24"/>
      <c r="G37" s="28"/>
      <c r="H37" s="24"/>
      <c r="I37" s="28" t="s">
        <v>103</v>
      </c>
      <c r="J37" s="24"/>
      <c r="K37" s="24"/>
      <c r="L37" s="24"/>
      <c r="M37" s="24"/>
      <c r="N37" s="24"/>
      <c r="O37" s="24"/>
      <c r="P37" s="24" t="s">
        <v>103</v>
      </c>
      <c r="Q37" s="24"/>
      <c r="R37" s="24"/>
      <c r="S37" s="24"/>
      <c r="T37" s="24"/>
      <c r="U37" s="24"/>
      <c r="V37" s="24"/>
    </row>
    <row r="38" spans="1:22" ht="15">
      <c r="A38" s="43" t="s">
        <v>113</v>
      </c>
      <c r="B38" s="43"/>
      <c r="D38" s="24"/>
      <c r="E38" s="24"/>
      <c r="F38" s="24"/>
      <c r="G38" s="28"/>
      <c r="H38" s="24"/>
      <c r="I38" s="28" t="s">
        <v>76</v>
      </c>
      <c r="J38" s="24"/>
      <c r="K38" s="24"/>
      <c r="L38" s="24"/>
      <c r="M38" s="24"/>
      <c r="N38" s="24"/>
      <c r="O38" s="24"/>
      <c r="P38" s="24" t="s">
        <v>76</v>
      </c>
      <c r="Q38" s="24"/>
      <c r="R38" s="24"/>
      <c r="S38" s="24"/>
      <c r="T38" s="24"/>
      <c r="U38" s="24"/>
      <c r="V38" s="24"/>
    </row>
    <row r="39" spans="1:22" ht="15">
      <c r="A39" s="43" t="s">
        <v>114</v>
      </c>
      <c r="B39" s="43"/>
      <c r="D39" s="24"/>
      <c r="E39" s="24"/>
      <c r="F39" s="24"/>
      <c r="G39" s="28"/>
      <c r="H39" s="24"/>
      <c r="I39" s="28" t="s">
        <v>108</v>
      </c>
      <c r="J39" s="24"/>
      <c r="K39" s="24"/>
      <c r="L39" s="24"/>
      <c r="M39" s="24"/>
      <c r="N39" s="24"/>
      <c r="O39" s="24"/>
      <c r="P39" s="24" t="s">
        <v>109</v>
      </c>
      <c r="Q39" s="24"/>
      <c r="R39" s="24"/>
      <c r="S39" s="24"/>
      <c r="T39" s="24"/>
      <c r="U39" s="24"/>
      <c r="V39" s="24"/>
    </row>
    <row r="40" spans="2:22" s="29" customFormat="1" ht="15">
      <c r="B40" s="30"/>
      <c r="C40" s="30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s="29" customFormat="1" ht="15">
      <c r="A41" s="44" t="s">
        <v>84</v>
      </c>
      <c r="B41" s="30">
        <v>1</v>
      </c>
      <c r="C41" s="30" t="e">
        <f aca="true" t="shared" si="10" ref="C41:O41">VLOOKUP(C28,$A$3:$B$24,2,FALSE)</f>
        <v>#N/A</v>
      </c>
      <c r="D41" s="30" t="e">
        <f t="shared" si="10"/>
        <v>#N/A</v>
      </c>
      <c r="E41" s="30" t="e">
        <f t="shared" si="10"/>
        <v>#N/A</v>
      </c>
      <c r="F41" s="30" t="e">
        <f t="shared" si="10"/>
        <v>#N/A</v>
      </c>
      <c r="G41" s="30" t="e">
        <f t="shared" si="10"/>
        <v>#N/A</v>
      </c>
      <c r="H41" s="30" t="e">
        <f t="shared" si="10"/>
        <v>#N/A</v>
      </c>
      <c r="I41" s="30">
        <f t="shared" si="10"/>
        <v>2</v>
      </c>
      <c r="J41" s="30" t="e">
        <f t="shared" si="10"/>
        <v>#N/A</v>
      </c>
      <c r="K41" s="30" t="e">
        <f t="shared" si="10"/>
        <v>#N/A</v>
      </c>
      <c r="L41" s="30" t="e">
        <f t="shared" si="10"/>
        <v>#N/A</v>
      </c>
      <c r="M41" s="30" t="e">
        <f t="shared" si="10"/>
        <v>#N/A</v>
      </c>
      <c r="N41" s="30" t="e">
        <f t="shared" si="10"/>
        <v>#N/A</v>
      </c>
      <c r="O41" s="30" t="e">
        <f t="shared" si="10"/>
        <v>#N/A</v>
      </c>
      <c r="P41" s="30">
        <f>VLOOKUP(P28,$A$3:$B$22,2,FALSE)</f>
        <v>2</v>
      </c>
      <c r="Q41" s="30" t="e">
        <f>VLOOKUP(Q28,$A$3:$B$22,2,FALSE)</f>
        <v>#N/A</v>
      </c>
      <c r="R41" s="30" t="e">
        <f>VLOOKUP(R28,$A$3:$B$22,2,FALSE)</f>
        <v>#N/A</v>
      </c>
      <c r="S41" s="30" t="e">
        <f>VLOOKUP(S28,$A$3:$B$22,2,FALSE)</f>
        <v>#N/A</v>
      </c>
      <c r="T41" s="30" t="e">
        <f>VLOOKUP(T28,$A$3:$B$22,2,FALSE)</f>
        <v>#N/A</v>
      </c>
      <c r="U41" s="30" t="e">
        <f>VLOOKUP(U28,$A$3:$B$22,2,FALSE)</f>
        <v>#N/A</v>
      </c>
      <c r="V41" s="30" t="e">
        <f>VLOOKUP(V28,$A$3:$B$22,2,FALSE)</f>
        <v>#N/A</v>
      </c>
    </row>
    <row r="42" spans="1:22" s="29" customFormat="1" ht="15">
      <c r="A42" s="44"/>
      <c r="B42" s="30">
        <v>2</v>
      </c>
      <c r="C42" s="30" t="e">
        <f aca="true" t="shared" si="11" ref="C42:O42">VLOOKUP(C29,$A$3:$B$24,2,FALSE)</f>
        <v>#N/A</v>
      </c>
      <c r="D42" s="30" t="e">
        <f t="shared" si="11"/>
        <v>#N/A</v>
      </c>
      <c r="E42" s="30" t="e">
        <f t="shared" si="11"/>
        <v>#N/A</v>
      </c>
      <c r="F42" s="30" t="e">
        <f t="shared" si="11"/>
        <v>#N/A</v>
      </c>
      <c r="G42" s="30" t="e">
        <f t="shared" si="11"/>
        <v>#N/A</v>
      </c>
      <c r="H42" s="30" t="e">
        <f t="shared" si="11"/>
        <v>#N/A</v>
      </c>
      <c r="I42" s="30">
        <f t="shared" si="11"/>
        <v>4</v>
      </c>
      <c r="J42" s="30" t="e">
        <f t="shared" si="11"/>
        <v>#N/A</v>
      </c>
      <c r="K42" s="30" t="e">
        <f t="shared" si="11"/>
        <v>#N/A</v>
      </c>
      <c r="L42" s="30" t="e">
        <f t="shared" si="11"/>
        <v>#N/A</v>
      </c>
      <c r="M42" s="30" t="e">
        <f t="shared" si="11"/>
        <v>#N/A</v>
      </c>
      <c r="N42" s="30" t="e">
        <f t="shared" si="11"/>
        <v>#N/A</v>
      </c>
      <c r="O42" s="30" t="e">
        <f t="shared" si="11"/>
        <v>#N/A</v>
      </c>
      <c r="P42" s="30">
        <f>VLOOKUP(P29,$A$3:$B$22,2,FALSE)</f>
        <v>1</v>
      </c>
      <c r="Q42" s="30" t="e">
        <f>VLOOKUP(Q29,$A$3:$B$22,2,FALSE)</f>
        <v>#N/A</v>
      </c>
      <c r="R42" s="30" t="e">
        <f>VLOOKUP(R29,$A$3:$B$22,2,FALSE)</f>
        <v>#N/A</v>
      </c>
      <c r="S42" s="30" t="e">
        <f>VLOOKUP(S29,$A$3:$B$22,2,FALSE)</f>
        <v>#N/A</v>
      </c>
      <c r="T42" s="30" t="e">
        <f>VLOOKUP(T29,$A$3:$B$22,2,FALSE)</f>
        <v>#N/A</v>
      </c>
      <c r="U42" s="30" t="e">
        <f>VLOOKUP(U29,$A$3:$B$22,2,FALSE)</f>
        <v>#N/A</v>
      </c>
      <c r="V42" s="30" t="e">
        <f>VLOOKUP(V29,$A$3:$B$22,2,FALSE)</f>
        <v>#N/A</v>
      </c>
    </row>
    <row r="43" spans="1:22" s="29" customFormat="1" ht="15">
      <c r="A43" s="44"/>
      <c r="B43" s="30">
        <v>3</v>
      </c>
      <c r="C43" s="30" t="e">
        <f aca="true" t="shared" si="12" ref="C43:O43">VLOOKUP(C30,$A$3:$B$24,2,FALSE)</f>
        <v>#N/A</v>
      </c>
      <c r="D43" s="30" t="e">
        <f t="shared" si="12"/>
        <v>#N/A</v>
      </c>
      <c r="E43" s="30" t="e">
        <f t="shared" si="12"/>
        <v>#N/A</v>
      </c>
      <c r="F43" s="30" t="e">
        <f t="shared" si="12"/>
        <v>#N/A</v>
      </c>
      <c r="G43" s="30" t="e">
        <f t="shared" si="12"/>
        <v>#N/A</v>
      </c>
      <c r="H43" s="30" t="e">
        <f t="shared" si="12"/>
        <v>#N/A</v>
      </c>
      <c r="I43" s="30">
        <f t="shared" si="12"/>
        <v>1</v>
      </c>
      <c r="J43" s="30" t="e">
        <f t="shared" si="12"/>
        <v>#N/A</v>
      </c>
      <c r="K43" s="30" t="e">
        <f t="shared" si="12"/>
        <v>#N/A</v>
      </c>
      <c r="L43" s="30" t="e">
        <f t="shared" si="12"/>
        <v>#N/A</v>
      </c>
      <c r="M43" s="30" t="e">
        <f t="shared" si="12"/>
        <v>#N/A</v>
      </c>
      <c r="N43" s="30" t="e">
        <f t="shared" si="12"/>
        <v>#N/A</v>
      </c>
      <c r="O43" s="30" t="e">
        <f t="shared" si="12"/>
        <v>#N/A</v>
      </c>
      <c r="P43" s="30">
        <f>VLOOKUP(P30,$A$3:$B$22,2,FALSE)</f>
        <v>4</v>
      </c>
      <c r="Q43" s="30" t="e">
        <f>VLOOKUP(Q30,$A$3:$B$22,2,FALSE)</f>
        <v>#N/A</v>
      </c>
      <c r="R43" s="30" t="e">
        <f>VLOOKUP(R30,$A$3:$B$22,2,FALSE)</f>
        <v>#N/A</v>
      </c>
      <c r="S43" s="30" t="e">
        <f>VLOOKUP(S30,$A$3:$B$22,2,FALSE)</f>
        <v>#N/A</v>
      </c>
      <c r="T43" s="30" t="e">
        <f>VLOOKUP(T30,$A$3:$B$22,2,FALSE)</f>
        <v>#N/A</v>
      </c>
      <c r="U43" s="30" t="e">
        <f>VLOOKUP(U30,$A$3:$B$22,2,FALSE)</f>
        <v>#N/A</v>
      </c>
      <c r="V43" s="30" t="e">
        <f>VLOOKUP(V30,$A$3:$B$22,2,FALSE)</f>
        <v>#N/A</v>
      </c>
    </row>
    <row r="44" spans="1:22" s="29" customFormat="1" ht="15">
      <c r="A44" s="44"/>
      <c r="B44" s="30">
        <v>4</v>
      </c>
      <c r="C44" s="30" t="e">
        <f aca="true" t="shared" si="13" ref="C44:O44">VLOOKUP(C31,$A$3:$B$24,2,FALSE)</f>
        <v>#N/A</v>
      </c>
      <c r="D44" s="30" t="e">
        <f t="shared" si="13"/>
        <v>#N/A</v>
      </c>
      <c r="E44" s="30" t="e">
        <f t="shared" si="13"/>
        <v>#N/A</v>
      </c>
      <c r="F44" s="30" t="e">
        <f t="shared" si="13"/>
        <v>#N/A</v>
      </c>
      <c r="G44" s="30" t="e">
        <f t="shared" si="13"/>
        <v>#N/A</v>
      </c>
      <c r="H44" s="30" t="e">
        <f t="shared" si="13"/>
        <v>#N/A</v>
      </c>
      <c r="I44" s="30">
        <f t="shared" si="13"/>
        <v>3</v>
      </c>
      <c r="J44" s="30" t="e">
        <f t="shared" si="13"/>
        <v>#N/A</v>
      </c>
      <c r="K44" s="30" t="e">
        <f t="shared" si="13"/>
        <v>#N/A</v>
      </c>
      <c r="L44" s="30" t="e">
        <f t="shared" si="13"/>
        <v>#N/A</v>
      </c>
      <c r="M44" s="30" t="e">
        <f t="shared" si="13"/>
        <v>#N/A</v>
      </c>
      <c r="N44" s="30" t="e">
        <f t="shared" si="13"/>
        <v>#N/A</v>
      </c>
      <c r="O44" s="30" t="e">
        <f t="shared" si="13"/>
        <v>#N/A</v>
      </c>
      <c r="P44" s="30">
        <f>VLOOKUP(P31,$A$3:$B$22,2,FALSE)</f>
        <v>3</v>
      </c>
      <c r="Q44" s="30" t="e">
        <f>VLOOKUP(Q31,$A$3:$B$22,2,FALSE)</f>
        <v>#N/A</v>
      </c>
      <c r="R44" s="30" t="e">
        <f>VLOOKUP(R31,$A$3:$B$22,2,FALSE)</f>
        <v>#N/A</v>
      </c>
      <c r="S44" s="30" t="e">
        <f>VLOOKUP(S31,$A$3:$B$22,2,FALSE)</f>
        <v>#N/A</v>
      </c>
      <c r="T44" s="30" t="e">
        <f>VLOOKUP(T31,$A$3:$B$22,2,FALSE)</f>
        <v>#N/A</v>
      </c>
      <c r="U44" s="30" t="e">
        <f>VLOOKUP(U31,$A$3:$B$22,2,FALSE)</f>
        <v>#N/A</v>
      </c>
      <c r="V44" s="30" t="e">
        <f>VLOOKUP(V31,$A$3:$B$22,2,FALSE)</f>
        <v>#N/A</v>
      </c>
    </row>
    <row r="45" spans="1:22" s="29" customFormat="1" ht="15">
      <c r="A45" s="44"/>
      <c r="B45" s="30">
        <v>5</v>
      </c>
      <c r="C45" s="30" t="e">
        <f aca="true" t="shared" si="14" ref="C45:O45">VLOOKUP(C32,$A$3:$B$24,2,FALSE)</f>
        <v>#N/A</v>
      </c>
      <c r="D45" s="30" t="e">
        <f t="shared" si="14"/>
        <v>#N/A</v>
      </c>
      <c r="E45" s="30" t="e">
        <f t="shared" si="14"/>
        <v>#N/A</v>
      </c>
      <c r="F45" s="30" t="e">
        <f t="shared" si="14"/>
        <v>#N/A</v>
      </c>
      <c r="G45" s="30" t="e">
        <f t="shared" si="14"/>
        <v>#N/A</v>
      </c>
      <c r="H45" s="30" t="e">
        <f t="shared" si="14"/>
        <v>#N/A</v>
      </c>
      <c r="I45" s="30">
        <f t="shared" si="14"/>
        <v>5</v>
      </c>
      <c r="J45" s="30" t="e">
        <f t="shared" si="14"/>
        <v>#N/A</v>
      </c>
      <c r="K45" s="30" t="e">
        <f t="shared" si="14"/>
        <v>#N/A</v>
      </c>
      <c r="L45" s="30" t="e">
        <f t="shared" si="14"/>
        <v>#N/A</v>
      </c>
      <c r="M45" s="30" t="e">
        <f t="shared" si="14"/>
        <v>#N/A</v>
      </c>
      <c r="N45" s="30" t="e">
        <f t="shared" si="14"/>
        <v>#N/A</v>
      </c>
      <c r="O45" s="30" t="e">
        <f t="shared" si="14"/>
        <v>#N/A</v>
      </c>
      <c r="P45" s="30">
        <f>VLOOKUP(P32,$A$3:$B$22,2,FALSE)</f>
        <v>8</v>
      </c>
      <c r="Q45" s="30" t="e">
        <f>VLOOKUP(Q32,$A$3:$B$22,2,FALSE)</f>
        <v>#N/A</v>
      </c>
      <c r="R45" s="30" t="e">
        <f>VLOOKUP(R32,$A$3:$B$22,2,FALSE)</f>
        <v>#N/A</v>
      </c>
      <c r="S45" s="30" t="e">
        <f>VLOOKUP(S32,$A$3:$B$22,2,FALSE)</f>
        <v>#N/A</v>
      </c>
      <c r="T45" s="30" t="e">
        <f>VLOOKUP(T32,$A$3:$B$22,2,FALSE)</f>
        <v>#N/A</v>
      </c>
      <c r="U45" s="30" t="e">
        <f>VLOOKUP(U32,$A$3:$B$22,2,FALSE)</f>
        <v>#N/A</v>
      </c>
      <c r="V45" s="30" t="e">
        <f>VLOOKUP(V32,$A$3:$B$22,2,FALSE)</f>
        <v>#N/A</v>
      </c>
    </row>
    <row r="46" spans="1:22" s="29" customFormat="1" ht="15">
      <c r="A46" s="44"/>
      <c r="B46" s="30">
        <v>6</v>
      </c>
      <c r="C46" s="30" t="e">
        <f aca="true" t="shared" si="15" ref="C46:O46">VLOOKUP(C33,$A$3:$B$24,2,FALSE)</f>
        <v>#N/A</v>
      </c>
      <c r="D46" s="30" t="e">
        <f t="shared" si="15"/>
        <v>#N/A</v>
      </c>
      <c r="E46" s="30" t="e">
        <f t="shared" si="15"/>
        <v>#N/A</v>
      </c>
      <c r="F46" s="30" t="e">
        <f t="shared" si="15"/>
        <v>#N/A</v>
      </c>
      <c r="G46" s="30" t="e">
        <f t="shared" si="15"/>
        <v>#N/A</v>
      </c>
      <c r="H46" s="30" t="e">
        <f t="shared" si="15"/>
        <v>#N/A</v>
      </c>
      <c r="I46" s="30">
        <f t="shared" si="15"/>
        <v>13</v>
      </c>
      <c r="J46" s="30" t="e">
        <f t="shared" si="15"/>
        <v>#N/A</v>
      </c>
      <c r="K46" s="30" t="e">
        <f t="shared" si="15"/>
        <v>#N/A</v>
      </c>
      <c r="L46" s="30" t="e">
        <f t="shared" si="15"/>
        <v>#N/A</v>
      </c>
      <c r="M46" s="30" t="e">
        <f t="shared" si="15"/>
        <v>#N/A</v>
      </c>
      <c r="N46" s="30" t="e">
        <f t="shared" si="15"/>
        <v>#N/A</v>
      </c>
      <c r="O46" s="30" t="e">
        <f t="shared" si="15"/>
        <v>#N/A</v>
      </c>
      <c r="P46" s="30">
        <f>VLOOKUP(P33,$A$3:$B$22,2,FALSE)</f>
        <v>5</v>
      </c>
      <c r="Q46" s="30" t="e">
        <f>VLOOKUP(Q33,$A$3:$B$22,2,FALSE)</f>
        <v>#N/A</v>
      </c>
      <c r="R46" s="30" t="e">
        <f>VLOOKUP(R33,$A$3:$B$22,2,FALSE)</f>
        <v>#N/A</v>
      </c>
      <c r="S46" s="30" t="e">
        <f>VLOOKUP(S33,$A$3:$B$22,2,FALSE)</f>
        <v>#N/A</v>
      </c>
      <c r="T46" s="30" t="e">
        <f>VLOOKUP(T33,$A$3:$B$22,2,FALSE)</f>
        <v>#N/A</v>
      </c>
      <c r="U46" s="30" t="e">
        <f>VLOOKUP(U33,$A$3:$B$22,2,FALSE)</f>
        <v>#N/A</v>
      </c>
      <c r="V46" s="30" t="e">
        <f>VLOOKUP(V33,$A$3:$B$22,2,FALSE)</f>
        <v>#N/A</v>
      </c>
    </row>
    <row r="47" spans="1:22" s="29" customFormat="1" ht="15">
      <c r="A47" s="44"/>
      <c r="B47" s="30">
        <v>7</v>
      </c>
      <c r="C47" s="30" t="e">
        <f aca="true" t="shared" si="16" ref="C47:O47">VLOOKUP(C34,$A$3:$B$24,2,FALSE)</f>
        <v>#N/A</v>
      </c>
      <c r="D47" s="30" t="e">
        <f t="shared" si="16"/>
        <v>#N/A</v>
      </c>
      <c r="E47" s="30" t="e">
        <f t="shared" si="16"/>
        <v>#N/A</v>
      </c>
      <c r="F47" s="30" t="e">
        <f t="shared" si="16"/>
        <v>#N/A</v>
      </c>
      <c r="G47" s="30" t="e">
        <f t="shared" si="16"/>
        <v>#N/A</v>
      </c>
      <c r="H47" s="30" t="e">
        <f t="shared" si="16"/>
        <v>#N/A</v>
      </c>
      <c r="I47" s="30">
        <f t="shared" si="16"/>
        <v>18</v>
      </c>
      <c r="J47" s="30" t="e">
        <f t="shared" si="16"/>
        <v>#N/A</v>
      </c>
      <c r="K47" s="30" t="e">
        <f t="shared" si="16"/>
        <v>#N/A</v>
      </c>
      <c r="L47" s="30" t="e">
        <f t="shared" si="16"/>
        <v>#N/A</v>
      </c>
      <c r="M47" s="30" t="e">
        <f t="shared" si="16"/>
        <v>#N/A</v>
      </c>
      <c r="N47" s="30" t="e">
        <f t="shared" si="16"/>
        <v>#N/A</v>
      </c>
      <c r="O47" s="30" t="e">
        <f t="shared" si="16"/>
        <v>#N/A</v>
      </c>
      <c r="P47" s="30">
        <f>VLOOKUP(P34,$A$3:$B$22,2,FALSE)</f>
        <v>18</v>
      </c>
      <c r="Q47" s="30" t="e">
        <f>VLOOKUP(Q34,$A$3:$B$22,2,FALSE)</f>
        <v>#N/A</v>
      </c>
      <c r="R47" s="30" t="e">
        <f>VLOOKUP(R34,$A$3:$B$22,2,FALSE)</f>
        <v>#N/A</v>
      </c>
      <c r="S47" s="30" t="e">
        <f>VLOOKUP(S34,$A$3:$B$22,2,FALSE)</f>
        <v>#N/A</v>
      </c>
      <c r="T47" s="30" t="e">
        <f>VLOOKUP(T34,$A$3:$B$22,2,FALSE)</f>
        <v>#N/A</v>
      </c>
      <c r="U47" s="30" t="e">
        <f>VLOOKUP(U34,$A$3:$B$22,2,FALSE)</f>
        <v>#N/A</v>
      </c>
      <c r="V47" s="30" t="e">
        <f>VLOOKUP(V34,$A$3:$B$22,2,FALSE)</f>
        <v>#N/A</v>
      </c>
    </row>
    <row r="48" spans="1:22" s="29" customFormat="1" ht="15">
      <c r="A48" s="44"/>
      <c r="B48" s="30">
        <v>8</v>
      </c>
      <c r="C48" s="30" t="e">
        <f aca="true" t="shared" si="17" ref="C48:O48">VLOOKUP(C35,$A$3:$B$24,2,FALSE)</f>
        <v>#N/A</v>
      </c>
      <c r="D48" s="30" t="e">
        <f t="shared" si="17"/>
        <v>#N/A</v>
      </c>
      <c r="E48" s="30" t="e">
        <f t="shared" si="17"/>
        <v>#N/A</v>
      </c>
      <c r="F48" s="30" t="e">
        <f t="shared" si="17"/>
        <v>#N/A</v>
      </c>
      <c r="G48" s="30" t="e">
        <f t="shared" si="17"/>
        <v>#N/A</v>
      </c>
      <c r="H48" s="30" t="e">
        <f t="shared" si="17"/>
        <v>#N/A</v>
      </c>
      <c r="I48" s="30">
        <f t="shared" si="17"/>
        <v>6</v>
      </c>
      <c r="J48" s="30" t="e">
        <f t="shared" si="17"/>
        <v>#N/A</v>
      </c>
      <c r="K48" s="30" t="e">
        <f t="shared" si="17"/>
        <v>#N/A</v>
      </c>
      <c r="L48" s="30" t="e">
        <f t="shared" si="17"/>
        <v>#N/A</v>
      </c>
      <c r="M48" s="30" t="e">
        <f t="shared" si="17"/>
        <v>#N/A</v>
      </c>
      <c r="N48" s="30" t="e">
        <f t="shared" si="17"/>
        <v>#N/A</v>
      </c>
      <c r="O48" s="30" t="e">
        <f t="shared" si="17"/>
        <v>#N/A</v>
      </c>
      <c r="P48" s="30">
        <f>VLOOKUP(P35,$A$3:$B$22,2,FALSE)</f>
        <v>6</v>
      </c>
      <c r="Q48" s="30" t="e">
        <f>VLOOKUP(Q35,$A$3:$B$22,2,FALSE)</f>
        <v>#N/A</v>
      </c>
      <c r="R48" s="30" t="e">
        <f>VLOOKUP(R35,$A$3:$B$22,2,FALSE)</f>
        <v>#N/A</v>
      </c>
      <c r="S48" s="30" t="e">
        <f>VLOOKUP(S35,$A$3:$B$22,2,FALSE)</f>
        <v>#N/A</v>
      </c>
      <c r="T48" s="30" t="e">
        <f>VLOOKUP(T35,$A$3:$B$22,2,FALSE)</f>
        <v>#N/A</v>
      </c>
      <c r="U48" s="30" t="e">
        <f>VLOOKUP(U35,$A$3:$B$22,2,FALSE)</f>
        <v>#N/A</v>
      </c>
      <c r="V48" s="30" t="e">
        <f>VLOOKUP(V35,$A$3:$B$22,2,FALSE)</f>
        <v>#N/A</v>
      </c>
    </row>
    <row r="49" spans="1:22" s="29" customFormat="1" ht="15">
      <c r="A49" s="44"/>
      <c r="B49" s="30">
        <v>9</v>
      </c>
      <c r="C49" s="30" t="e">
        <f aca="true" t="shared" si="18" ref="C49:O49">VLOOKUP(C36,$A$3:$B$24,2,FALSE)</f>
        <v>#N/A</v>
      </c>
      <c r="D49" s="30" t="e">
        <f t="shared" si="18"/>
        <v>#N/A</v>
      </c>
      <c r="E49" s="30" t="e">
        <f t="shared" si="18"/>
        <v>#N/A</v>
      </c>
      <c r="F49" s="30" t="e">
        <f t="shared" si="18"/>
        <v>#N/A</v>
      </c>
      <c r="G49" s="30" t="e">
        <f t="shared" si="18"/>
        <v>#N/A</v>
      </c>
      <c r="H49" s="30" t="e">
        <f t="shared" si="18"/>
        <v>#N/A</v>
      </c>
      <c r="I49" s="30">
        <f t="shared" si="18"/>
        <v>19</v>
      </c>
      <c r="J49" s="30" t="e">
        <f t="shared" si="18"/>
        <v>#N/A</v>
      </c>
      <c r="K49" s="30" t="e">
        <f t="shared" si="18"/>
        <v>#N/A</v>
      </c>
      <c r="L49" s="30" t="e">
        <f t="shared" si="18"/>
        <v>#N/A</v>
      </c>
      <c r="M49" s="30" t="e">
        <f t="shared" si="18"/>
        <v>#N/A</v>
      </c>
      <c r="N49" s="30" t="e">
        <f t="shared" si="18"/>
        <v>#N/A</v>
      </c>
      <c r="O49" s="30" t="e">
        <f t="shared" si="18"/>
        <v>#N/A</v>
      </c>
      <c r="P49" s="30">
        <f>VLOOKUP(P36,$A$3:$B$22,2,FALSE)</f>
        <v>7</v>
      </c>
      <c r="Q49" s="30" t="e">
        <f>VLOOKUP(Q36,$A$3:$B$22,2,FALSE)</f>
        <v>#N/A</v>
      </c>
      <c r="R49" s="30" t="e">
        <f>VLOOKUP(R36,$A$3:$B$22,2,FALSE)</f>
        <v>#N/A</v>
      </c>
      <c r="S49" s="30" t="e">
        <f>VLOOKUP(S36,$A$3:$B$22,2,FALSE)</f>
        <v>#N/A</v>
      </c>
      <c r="T49" s="30" t="e">
        <f>VLOOKUP(T36,$A$3:$B$22,2,FALSE)</f>
        <v>#N/A</v>
      </c>
      <c r="U49" s="30" t="e">
        <f>VLOOKUP(U36,$A$3:$B$22,2,FALSE)</f>
        <v>#N/A</v>
      </c>
      <c r="V49" s="30" t="e">
        <f>VLOOKUP(V36,$A$3:$B$22,2,FALSE)</f>
        <v>#N/A</v>
      </c>
    </row>
    <row r="50" spans="1:22" s="29" customFormat="1" ht="15">
      <c r="A50" s="44"/>
      <c r="B50" s="30">
        <v>10</v>
      </c>
      <c r="C50" s="30" t="e">
        <f aca="true" t="shared" si="19" ref="C50:O50">VLOOKUP(C37,$A$3:$B$24,2,FALSE)</f>
        <v>#N/A</v>
      </c>
      <c r="D50" s="30" t="e">
        <f t="shared" si="19"/>
        <v>#N/A</v>
      </c>
      <c r="E50" s="30" t="e">
        <f t="shared" si="19"/>
        <v>#N/A</v>
      </c>
      <c r="F50" s="30" t="e">
        <f t="shared" si="19"/>
        <v>#N/A</v>
      </c>
      <c r="G50" s="30" t="e">
        <f t="shared" si="19"/>
        <v>#N/A</v>
      </c>
      <c r="H50" s="30" t="e">
        <f t="shared" si="19"/>
        <v>#N/A</v>
      </c>
      <c r="I50" s="30">
        <f t="shared" si="19"/>
        <v>12</v>
      </c>
      <c r="J50" s="30" t="e">
        <f t="shared" si="19"/>
        <v>#N/A</v>
      </c>
      <c r="K50" s="30" t="e">
        <f t="shared" si="19"/>
        <v>#N/A</v>
      </c>
      <c r="L50" s="30" t="e">
        <f t="shared" si="19"/>
        <v>#N/A</v>
      </c>
      <c r="M50" s="30" t="e">
        <f t="shared" si="19"/>
        <v>#N/A</v>
      </c>
      <c r="N50" s="30" t="e">
        <f t="shared" si="19"/>
        <v>#N/A</v>
      </c>
      <c r="O50" s="30" t="e">
        <f t="shared" si="19"/>
        <v>#N/A</v>
      </c>
      <c r="P50" s="30">
        <f>VLOOKUP(P37,$A$3:$B$22,2,FALSE)</f>
        <v>12</v>
      </c>
      <c r="Q50" s="30" t="e">
        <f>VLOOKUP(Q37,$A$3:$B$22,2,FALSE)</f>
        <v>#N/A</v>
      </c>
      <c r="R50" s="30" t="e">
        <f>VLOOKUP(R37,$A$3:$B$22,2,FALSE)</f>
        <v>#N/A</v>
      </c>
      <c r="S50" s="30" t="e">
        <f>VLOOKUP(S37,$A$3:$B$22,2,FALSE)</f>
        <v>#N/A</v>
      </c>
      <c r="T50" s="30" t="e">
        <f>VLOOKUP(T37,$A$3:$B$22,2,FALSE)</f>
        <v>#N/A</v>
      </c>
      <c r="U50" s="30" t="e">
        <f>VLOOKUP(U37,$A$3:$B$22,2,FALSE)</f>
        <v>#N/A</v>
      </c>
      <c r="V50" s="30" t="e">
        <f>VLOOKUP(V37,$A$3:$B$22,2,FALSE)</f>
        <v>#N/A</v>
      </c>
    </row>
    <row r="51" spans="2:22" s="29" customFormat="1" ht="15">
      <c r="B51" s="30"/>
      <c r="C51" s="30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</row>
    <row r="52" spans="1:22" s="29" customFormat="1" ht="15">
      <c r="A52" s="44" t="s">
        <v>85</v>
      </c>
      <c r="B52" s="30">
        <v>1</v>
      </c>
      <c r="C52" s="30" t="e">
        <f aca="true" t="shared" si="20" ref="C52:V52">IF(C41&gt;1,C41-1,1-C41)</f>
        <v>#N/A</v>
      </c>
      <c r="D52" s="30" t="e">
        <f t="shared" si="20"/>
        <v>#N/A</v>
      </c>
      <c r="E52" s="30" t="e">
        <f t="shared" si="20"/>
        <v>#N/A</v>
      </c>
      <c r="F52" s="30" t="e">
        <f t="shared" si="20"/>
        <v>#N/A</v>
      </c>
      <c r="G52" s="30" t="e">
        <f t="shared" si="20"/>
        <v>#N/A</v>
      </c>
      <c r="H52" s="30" t="e">
        <f t="shared" si="20"/>
        <v>#N/A</v>
      </c>
      <c r="I52" s="30">
        <f t="shared" si="20"/>
        <v>1</v>
      </c>
      <c r="J52" s="30" t="e">
        <f t="shared" si="20"/>
        <v>#N/A</v>
      </c>
      <c r="K52" s="30" t="e">
        <f t="shared" si="20"/>
        <v>#N/A</v>
      </c>
      <c r="L52" s="30" t="e">
        <f t="shared" si="20"/>
        <v>#N/A</v>
      </c>
      <c r="M52" s="30" t="e">
        <f t="shared" si="20"/>
        <v>#N/A</v>
      </c>
      <c r="N52" s="30" t="e">
        <f t="shared" si="20"/>
        <v>#N/A</v>
      </c>
      <c r="O52" s="30" t="e">
        <f t="shared" si="20"/>
        <v>#N/A</v>
      </c>
      <c r="P52" s="30">
        <f t="shared" si="20"/>
        <v>1</v>
      </c>
      <c r="Q52" s="30" t="e">
        <f t="shared" si="20"/>
        <v>#N/A</v>
      </c>
      <c r="R52" s="30" t="e">
        <f t="shared" si="20"/>
        <v>#N/A</v>
      </c>
      <c r="S52" s="30" t="e">
        <f t="shared" si="20"/>
        <v>#N/A</v>
      </c>
      <c r="T52" s="30" t="e">
        <f t="shared" si="20"/>
        <v>#N/A</v>
      </c>
      <c r="U52" s="30" t="e">
        <f t="shared" si="20"/>
        <v>#N/A</v>
      </c>
      <c r="V52" s="30" t="e">
        <f t="shared" si="20"/>
        <v>#N/A</v>
      </c>
    </row>
    <row r="53" spans="1:22" s="29" customFormat="1" ht="15">
      <c r="A53" s="44"/>
      <c r="B53" s="30">
        <v>2</v>
      </c>
      <c r="C53" s="30" t="e">
        <f aca="true" t="shared" si="21" ref="C53:V53">IF(C42&gt;2,C42-2,2-C42)</f>
        <v>#N/A</v>
      </c>
      <c r="D53" s="30" t="e">
        <f t="shared" si="21"/>
        <v>#N/A</v>
      </c>
      <c r="E53" s="30" t="e">
        <f t="shared" si="21"/>
        <v>#N/A</v>
      </c>
      <c r="F53" s="30" t="e">
        <f t="shared" si="21"/>
        <v>#N/A</v>
      </c>
      <c r="G53" s="30" t="e">
        <f t="shared" si="21"/>
        <v>#N/A</v>
      </c>
      <c r="H53" s="30" t="e">
        <f t="shared" si="21"/>
        <v>#N/A</v>
      </c>
      <c r="I53" s="30">
        <f t="shared" si="21"/>
        <v>2</v>
      </c>
      <c r="J53" s="30" t="e">
        <f t="shared" si="21"/>
        <v>#N/A</v>
      </c>
      <c r="K53" s="30" t="e">
        <f t="shared" si="21"/>
        <v>#N/A</v>
      </c>
      <c r="L53" s="30" t="e">
        <f t="shared" si="21"/>
        <v>#N/A</v>
      </c>
      <c r="M53" s="30" t="e">
        <f t="shared" si="21"/>
        <v>#N/A</v>
      </c>
      <c r="N53" s="30" t="e">
        <f t="shared" si="21"/>
        <v>#N/A</v>
      </c>
      <c r="O53" s="30" t="e">
        <f t="shared" si="21"/>
        <v>#N/A</v>
      </c>
      <c r="P53" s="30">
        <f t="shared" si="21"/>
        <v>1</v>
      </c>
      <c r="Q53" s="30" t="e">
        <f t="shared" si="21"/>
        <v>#N/A</v>
      </c>
      <c r="R53" s="30" t="e">
        <f t="shared" si="21"/>
        <v>#N/A</v>
      </c>
      <c r="S53" s="30" t="e">
        <f t="shared" si="21"/>
        <v>#N/A</v>
      </c>
      <c r="T53" s="30" t="e">
        <f t="shared" si="21"/>
        <v>#N/A</v>
      </c>
      <c r="U53" s="30" t="e">
        <f t="shared" si="21"/>
        <v>#N/A</v>
      </c>
      <c r="V53" s="30" t="e">
        <f t="shared" si="21"/>
        <v>#N/A</v>
      </c>
    </row>
    <row r="54" spans="1:22" s="29" customFormat="1" ht="15">
      <c r="A54" s="44"/>
      <c r="B54" s="30">
        <v>3</v>
      </c>
      <c r="C54" s="30" t="e">
        <f aca="true" t="shared" si="22" ref="C54:V54">IF(C43&gt;3,C43-3,3-C43)</f>
        <v>#N/A</v>
      </c>
      <c r="D54" s="30" t="e">
        <f t="shared" si="22"/>
        <v>#N/A</v>
      </c>
      <c r="E54" s="30" t="e">
        <f t="shared" si="22"/>
        <v>#N/A</v>
      </c>
      <c r="F54" s="30" t="e">
        <f t="shared" si="22"/>
        <v>#N/A</v>
      </c>
      <c r="G54" s="30" t="e">
        <f t="shared" si="22"/>
        <v>#N/A</v>
      </c>
      <c r="H54" s="30" t="e">
        <f t="shared" si="22"/>
        <v>#N/A</v>
      </c>
      <c r="I54" s="30">
        <f t="shared" si="22"/>
        <v>2</v>
      </c>
      <c r="J54" s="30" t="e">
        <f t="shared" si="22"/>
        <v>#N/A</v>
      </c>
      <c r="K54" s="30" t="e">
        <f t="shared" si="22"/>
        <v>#N/A</v>
      </c>
      <c r="L54" s="30" t="e">
        <f t="shared" si="22"/>
        <v>#N/A</v>
      </c>
      <c r="M54" s="30" t="e">
        <f t="shared" si="22"/>
        <v>#N/A</v>
      </c>
      <c r="N54" s="30" t="e">
        <f t="shared" si="22"/>
        <v>#N/A</v>
      </c>
      <c r="O54" s="30" t="e">
        <f t="shared" si="22"/>
        <v>#N/A</v>
      </c>
      <c r="P54" s="30">
        <f t="shared" si="22"/>
        <v>1</v>
      </c>
      <c r="Q54" s="30" t="e">
        <f t="shared" si="22"/>
        <v>#N/A</v>
      </c>
      <c r="R54" s="30" t="e">
        <f t="shared" si="22"/>
        <v>#N/A</v>
      </c>
      <c r="S54" s="30" t="e">
        <f t="shared" si="22"/>
        <v>#N/A</v>
      </c>
      <c r="T54" s="30" t="e">
        <f t="shared" si="22"/>
        <v>#N/A</v>
      </c>
      <c r="U54" s="30" t="e">
        <f t="shared" si="22"/>
        <v>#N/A</v>
      </c>
      <c r="V54" s="30" t="e">
        <f t="shared" si="22"/>
        <v>#N/A</v>
      </c>
    </row>
    <row r="55" spans="1:22" s="29" customFormat="1" ht="15">
      <c r="A55" s="44"/>
      <c r="B55" s="30">
        <v>4</v>
      </c>
      <c r="C55" s="30" t="e">
        <f aca="true" t="shared" si="23" ref="C55:V55">IF(C44&gt;4,C44-4,4-C44)</f>
        <v>#N/A</v>
      </c>
      <c r="D55" s="30" t="e">
        <f t="shared" si="23"/>
        <v>#N/A</v>
      </c>
      <c r="E55" s="30" t="e">
        <f t="shared" si="23"/>
        <v>#N/A</v>
      </c>
      <c r="F55" s="30" t="e">
        <f t="shared" si="23"/>
        <v>#N/A</v>
      </c>
      <c r="G55" s="30" t="e">
        <f t="shared" si="23"/>
        <v>#N/A</v>
      </c>
      <c r="H55" s="30" t="e">
        <f t="shared" si="23"/>
        <v>#N/A</v>
      </c>
      <c r="I55" s="30">
        <f t="shared" si="23"/>
        <v>1</v>
      </c>
      <c r="J55" s="30" t="e">
        <f t="shared" si="23"/>
        <v>#N/A</v>
      </c>
      <c r="K55" s="30" t="e">
        <f t="shared" si="23"/>
        <v>#N/A</v>
      </c>
      <c r="L55" s="30" t="e">
        <f t="shared" si="23"/>
        <v>#N/A</v>
      </c>
      <c r="M55" s="30" t="e">
        <f t="shared" si="23"/>
        <v>#N/A</v>
      </c>
      <c r="N55" s="30" t="e">
        <f t="shared" si="23"/>
        <v>#N/A</v>
      </c>
      <c r="O55" s="30" t="e">
        <f t="shared" si="23"/>
        <v>#N/A</v>
      </c>
      <c r="P55" s="30">
        <f t="shared" si="23"/>
        <v>1</v>
      </c>
      <c r="Q55" s="30" t="e">
        <f t="shared" si="23"/>
        <v>#N/A</v>
      </c>
      <c r="R55" s="30" t="e">
        <f t="shared" si="23"/>
        <v>#N/A</v>
      </c>
      <c r="S55" s="30" t="e">
        <f t="shared" si="23"/>
        <v>#N/A</v>
      </c>
      <c r="T55" s="30" t="e">
        <f t="shared" si="23"/>
        <v>#N/A</v>
      </c>
      <c r="U55" s="30" t="e">
        <f t="shared" si="23"/>
        <v>#N/A</v>
      </c>
      <c r="V55" s="30" t="e">
        <f t="shared" si="23"/>
        <v>#N/A</v>
      </c>
    </row>
    <row r="56" spans="1:22" s="29" customFormat="1" ht="15">
      <c r="A56" s="44"/>
      <c r="B56" s="30">
        <v>5</v>
      </c>
      <c r="C56" s="30" t="e">
        <f aca="true" t="shared" si="24" ref="C56:V56">IF(C45&gt;5,C45-5,5-C45)</f>
        <v>#N/A</v>
      </c>
      <c r="D56" s="30" t="e">
        <f t="shared" si="24"/>
        <v>#N/A</v>
      </c>
      <c r="E56" s="30" t="e">
        <f t="shared" si="24"/>
        <v>#N/A</v>
      </c>
      <c r="F56" s="30" t="e">
        <f t="shared" si="24"/>
        <v>#N/A</v>
      </c>
      <c r="G56" s="30" t="e">
        <f t="shared" si="24"/>
        <v>#N/A</v>
      </c>
      <c r="H56" s="30" t="e">
        <f t="shared" si="24"/>
        <v>#N/A</v>
      </c>
      <c r="I56" s="30">
        <f t="shared" si="24"/>
        <v>0</v>
      </c>
      <c r="J56" s="30" t="e">
        <f t="shared" si="24"/>
        <v>#N/A</v>
      </c>
      <c r="K56" s="30" t="e">
        <f t="shared" si="24"/>
        <v>#N/A</v>
      </c>
      <c r="L56" s="30" t="e">
        <f t="shared" si="24"/>
        <v>#N/A</v>
      </c>
      <c r="M56" s="30" t="e">
        <f t="shared" si="24"/>
        <v>#N/A</v>
      </c>
      <c r="N56" s="30" t="e">
        <f t="shared" si="24"/>
        <v>#N/A</v>
      </c>
      <c r="O56" s="30" t="e">
        <f t="shared" si="24"/>
        <v>#N/A</v>
      </c>
      <c r="P56" s="30">
        <f t="shared" si="24"/>
        <v>3</v>
      </c>
      <c r="Q56" s="30" t="e">
        <f t="shared" si="24"/>
        <v>#N/A</v>
      </c>
      <c r="R56" s="30" t="e">
        <f t="shared" si="24"/>
        <v>#N/A</v>
      </c>
      <c r="S56" s="30" t="e">
        <f t="shared" si="24"/>
        <v>#N/A</v>
      </c>
      <c r="T56" s="30" t="e">
        <f t="shared" si="24"/>
        <v>#N/A</v>
      </c>
      <c r="U56" s="30" t="e">
        <f t="shared" si="24"/>
        <v>#N/A</v>
      </c>
      <c r="V56" s="30" t="e">
        <f t="shared" si="24"/>
        <v>#N/A</v>
      </c>
    </row>
    <row r="57" spans="1:22" s="29" customFormat="1" ht="15">
      <c r="A57" s="44"/>
      <c r="B57" s="30">
        <v>6</v>
      </c>
      <c r="C57" s="30" t="e">
        <f aca="true" t="shared" si="25" ref="C57:V57">IF(C46&gt;6,C46-6,6-C46)</f>
        <v>#N/A</v>
      </c>
      <c r="D57" s="30" t="e">
        <f t="shared" si="25"/>
        <v>#N/A</v>
      </c>
      <c r="E57" s="30" t="e">
        <f t="shared" si="25"/>
        <v>#N/A</v>
      </c>
      <c r="F57" s="30" t="e">
        <f t="shared" si="25"/>
        <v>#N/A</v>
      </c>
      <c r="G57" s="30" t="e">
        <f t="shared" si="25"/>
        <v>#N/A</v>
      </c>
      <c r="H57" s="30" t="e">
        <f t="shared" si="25"/>
        <v>#N/A</v>
      </c>
      <c r="I57" s="30">
        <f t="shared" si="25"/>
        <v>7</v>
      </c>
      <c r="J57" s="30" t="e">
        <f t="shared" si="25"/>
        <v>#N/A</v>
      </c>
      <c r="K57" s="30" t="e">
        <f t="shared" si="25"/>
        <v>#N/A</v>
      </c>
      <c r="L57" s="30" t="e">
        <f t="shared" si="25"/>
        <v>#N/A</v>
      </c>
      <c r="M57" s="30" t="e">
        <f t="shared" si="25"/>
        <v>#N/A</v>
      </c>
      <c r="N57" s="30" t="e">
        <f t="shared" si="25"/>
        <v>#N/A</v>
      </c>
      <c r="O57" s="30" t="e">
        <f t="shared" si="25"/>
        <v>#N/A</v>
      </c>
      <c r="P57" s="30">
        <f t="shared" si="25"/>
        <v>1</v>
      </c>
      <c r="Q57" s="30" t="e">
        <f t="shared" si="25"/>
        <v>#N/A</v>
      </c>
      <c r="R57" s="30" t="e">
        <f t="shared" si="25"/>
        <v>#N/A</v>
      </c>
      <c r="S57" s="30" t="e">
        <f t="shared" si="25"/>
        <v>#N/A</v>
      </c>
      <c r="T57" s="30" t="e">
        <f t="shared" si="25"/>
        <v>#N/A</v>
      </c>
      <c r="U57" s="30" t="e">
        <f t="shared" si="25"/>
        <v>#N/A</v>
      </c>
      <c r="V57" s="30" t="e">
        <f t="shared" si="25"/>
        <v>#N/A</v>
      </c>
    </row>
    <row r="58" spans="1:22" s="29" customFormat="1" ht="15">
      <c r="A58" s="44"/>
      <c r="B58" s="30">
        <v>7</v>
      </c>
      <c r="C58" s="30" t="e">
        <f aca="true" t="shared" si="26" ref="C58:V58">IF(C47&gt;7,C47-7,7-C47)</f>
        <v>#N/A</v>
      </c>
      <c r="D58" s="30" t="e">
        <f t="shared" si="26"/>
        <v>#N/A</v>
      </c>
      <c r="E58" s="30" t="e">
        <f t="shared" si="26"/>
        <v>#N/A</v>
      </c>
      <c r="F58" s="30" t="e">
        <f t="shared" si="26"/>
        <v>#N/A</v>
      </c>
      <c r="G58" s="30" t="e">
        <f t="shared" si="26"/>
        <v>#N/A</v>
      </c>
      <c r="H58" s="30" t="e">
        <f t="shared" si="26"/>
        <v>#N/A</v>
      </c>
      <c r="I58" s="30">
        <f t="shared" si="26"/>
        <v>11</v>
      </c>
      <c r="J58" s="30" t="e">
        <f t="shared" si="26"/>
        <v>#N/A</v>
      </c>
      <c r="K58" s="30" t="e">
        <f t="shared" si="26"/>
        <v>#N/A</v>
      </c>
      <c r="L58" s="30" t="e">
        <f t="shared" si="26"/>
        <v>#N/A</v>
      </c>
      <c r="M58" s="30" t="e">
        <f t="shared" si="26"/>
        <v>#N/A</v>
      </c>
      <c r="N58" s="30" t="e">
        <f t="shared" si="26"/>
        <v>#N/A</v>
      </c>
      <c r="O58" s="30" t="e">
        <f t="shared" si="26"/>
        <v>#N/A</v>
      </c>
      <c r="P58" s="30">
        <f t="shared" si="26"/>
        <v>11</v>
      </c>
      <c r="Q58" s="30" t="e">
        <f t="shared" si="26"/>
        <v>#N/A</v>
      </c>
      <c r="R58" s="30" t="e">
        <f t="shared" si="26"/>
        <v>#N/A</v>
      </c>
      <c r="S58" s="30" t="e">
        <f t="shared" si="26"/>
        <v>#N/A</v>
      </c>
      <c r="T58" s="30" t="e">
        <f t="shared" si="26"/>
        <v>#N/A</v>
      </c>
      <c r="U58" s="30" t="e">
        <f t="shared" si="26"/>
        <v>#N/A</v>
      </c>
      <c r="V58" s="30" t="e">
        <f t="shared" si="26"/>
        <v>#N/A</v>
      </c>
    </row>
    <row r="59" spans="1:22" s="29" customFormat="1" ht="15">
      <c r="A59" s="44"/>
      <c r="B59" s="30">
        <v>8</v>
      </c>
      <c r="C59" s="30" t="e">
        <f aca="true" t="shared" si="27" ref="C59:V59">IF(C48&gt;8,C48-8,8-C48)</f>
        <v>#N/A</v>
      </c>
      <c r="D59" s="30" t="e">
        <f t="shared" si="27"/>
        <v>#N/A</v>
      </c>
      <c r="E59" s="30" t="e">
        <f t="shared" si="27"/>
        <v>#N/A</v>
      </c>
      <c r="F59" s="30" t="e">
        <f t="shared" si="27"/>
        <v>#N/A</v>
      </c>
      <c r="G59" s="30" t="e">
        <f t="shared" si="27"/>
        <v>#N/A</v>
      </c>
      <c r="H59" s="30" t="e">
        <f t="shared" si="27"/>
        <v>#N/A</v>
      </c>
      <c r="I59" s="30">
        <f t="shared" si="27"/>
        <v>2</v>
      </c>
      <c r="J59" s="30" t="e">
        <f t="shared" si="27"/>
        <v>#N/A</v>
      </c>
      <c r="K59" s="30" t="e">
        <f t="shared" si="27"/>
        <v>#N/A</v>
      </c>
      <c r="L59" s="30" t="e">
        <f t="shared" si="27"/>
        <v>#N/A</v>
      </c>
      <c r="M59" s="30" t="e">
        <f t="shared" si="27"/>
        <v>#N/A</v>
      </c>
      <c r="N59" s="30" t="e">
        <f t="shared" si="27"/>
        <v>#N/A</v>
      </c>
      <c r="O59" s="30" t="e">
        <f t="shared" si="27"/>
        <v>#N/A</v>
      </c>
      <c r="P59" s="30">
        <f t="shared" si="27"/>
        <v>2</v>
      </c>
      <c r="Q59" s="30" t="e">
        <f t="shared" si="27"/>
        <v>#N/A</v>
      </c>
      <c r="R59" s="30" t="e">
        <f t="shared" si="27"/>
        <v>#N/A</v>
      </c>
      <c r="S59" s="30" t="e">
        <f t="shared" si="27"/>
        <v>#N/A</v>
      </c>
      <c r="T59" s="30" t="e">
        <f t="shared" si="27"/>
        <v>#N/A</v>
      </c>
      <c r="U59" s="30" t="e">
        <f t="shared" si="27"/>
        <v>#N/A</v>
      </c>
      <c r="V59" s="30" t="e">
        <f t="shared" si="27"/>
        <v>#N/A</v>
      </c>
    </row>
    <row r="60" spans="1:22" s="29" customFormat="1" ht="15">
      <c r="A60" s="44"/>
      <c r="B60" s="30">
        <v>9</v>
      </c>
      <c r="C60" s="30" t="e">
        <f aca="true" t="shared" si="28" ref="C60:V60">IF(C49&gt;9,C49-9,9-C49)</f>
        <v>#N/A</v>
      </c>
      <c r="D60" s="30" t="e">
        <f t="shared" si="28"/>
        <v>#N/A</v>
      </c>
      <c r="E60" s="30" t="e">
        <f t="shared" si="28"/>
        <v>#N/A</v>
      </c>
      <c r="F60" s="30" t="e">
        <f t="shared" si="28"/>
        <v>#N/A</v>
      </c>
      <c r="G60" s="30" t="e">
        <f t="shared" si="28"/>
        <v>#N/A</v>
      </c>
      <c r="H60" s="30" t="e">
        <f t="shared" si="28"/>
        <v>#N/A</v>
      </c>
      <c r="I60" s="30">
        <f t="shared" si="28"/>
        <v>10</v>
      </c>
      <c r="J60" s="30" t="e">
        <f t="shared" si="28"/>
        <v>#N/A</v>
      </c>
      <c r="K60" s="30" t="e">
        <f t="shared" si="28"/>
        <v>#N/A</v>
      </c>
      <c r="L60" s="30" t="e">
        <f t="shared" si="28"/>
        <v>#N/A</v>
      </c>
      <c r="M60" s="30" t="e">
        <f t="shared" si="28"/>
        <v>#N/A</v>
      </c>
      <c r="N60" s="30" t="e">
        <f t="shared" si="28"/>
        <v>#N/A</v>
      </c>
      <c r="O60" s="30" t="e">
        <f t="shared" si="28"/>
        <v>#N/A</v>
      </c>
      <c r="P60" s="30">
        <f t="shared" si="28"/>
        <v>2</v>
      </c>
      <c r="Q60" s="30" t="e">
        <f t="shared" si="28"/>
        <v>#N/A</v>
      </c>
      <c r="R60" s="30" t="e">
        <f t="shared" si="28"/>
        <v>#N/A</v>
      </c>
      <c r="S60" s="30" t="e">
        <f t="shared" si="28"/>
        <v>#N/A</v>
      </c>
      <c r="T60" s="30" t="e">
        <f t="shared" si="28"/>
        <v>#N/A</v>
      </c>
      <c r="U60" s="30" t="e">
        <f t="shared" si="28"/>
        <v>#N/A</v>
      </c>
      <c r="V60" s="30" t="e">
        <f t="shared" si="28"/>
        <v>#N/A</v>
      </c>
    </row>
    <row r="61" spans="1:22" s="29" customFormat="1" ht="15">
      <c r="A61" s="44"/>
      <c r="B61" s="30">
        <v>10</v>
      </c>
      <c r="C61" s="30" t="e">
        <f aca="true" t="shared" si="29" ref="C61:V61">IF(C50&gt;10,C50-10,10-C50)</f>
        <v>#N/A</v>
      </c>
      <c r="D61" s="30" t="e">
        <f t="shared" si="29"/>
        <v>#N/A</v>
      </c>
      <c r="E61" s="30" t="e">
        <f t="shared" si="29"/>
        <v>#N/A</v>
      </c>
      <c r="F61" s="30" t="e">
        <f t="shared" si="29"/>
        <v>#N/A</v>
      </c>
      <c r="G61" s="30" t="e">
        <f t="shared" si="29"/>
        <v>#N/A</v>
      </c>
      <c r="H61" s="30" t="e">
        <f t="shared" si="29"/>
        <v>#N/A</v>
      </c>
      <c r="I61" s="30">
        <f t="shared" si="29"/>
        <v>2</v>
      </c>
      <c r="J61" s="30" t="e">
        <f t="shared" si="29"/>
        <v>#N/A</v>
      </c>
      <c r="K61" s="30" t="e">
        <f t="shared" si="29"/>
        <v>#N/A</v>
      </c>
      <c r="L61" s="30" t="e">
        <f t="shared" si="29"/>
        <v>#N/A</v>
      </c>
      <c r="M61" s="30" t="e">
        <f t="shared" si="29"/>
        <v>#N/A</v>
      </c>
      <c r="N61" s="30" t="e">
        <f t="shared" si="29"/>
        <v>#N/A</v>
      </c>
      <c r="O61" s="30" t="e">
        <f t="shared" si="29"/>
        <v>#N/A</v>
      </c>
      <c r="P61" s="30">
        <f t="shared" si="29"/>
        <v>2</v>
      </c>
      <c r="Q61" s="30" t="e">
        <f t="shared" si="29"/>
        <v>#N/A</v>
      </c>
      <c r="R61" s="30" t="e">
        <f t="shared" si="29"/>
        <v>#N/A</v>
      </c>
      <c r="S61" s="30" t="e">
        <f t="shared" si="29"/>
        <v>#N/A</v>
      </c>
      <c r="T61" s="30" t="e">
        <f t="shared" si="29"/>
        <v>#N/A</v>
      </c>
      <c r="U61" s="30" t="e">
        <f t="shared" si="29"/>
        <v>#N/A</v>
      </c>
      <c r="V61" s="30" t="e">
        <f t="shared" si="29"/>
        <v>#N/A</v>
      </c>
    </row>
    <row r="62" spans="2:22" s="29" customFormat="1" ht="15">
      <c r="B62" s="30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</row>
    <row r="63" spans="1:22" s="29" customFormat="1" ht="15">
      <c r="A63" s="44" t="s">
        <v>86</v>
      </c>
      <c r="B63" s="30">
        <v>1</v>
      </c>
      <c r="C63" s="30" t="e">
        <f aca="true" t="shared" si="30" ref="C63:V63">HLOOKUP(C52,$C$2:$AA$22,2,FALSE)</f>
        <v>#N/A</v>
      </c>
      <c r="D63" s="30" t="e">
        <f t="shared" si="30"/>
        <v>#N/A</v>
      </c>
      <c r="E63" s="30" t="e">
        <f t="shared" si="30"/>
        <v>#N/A</v>
      </c>
      <c r="F63" s="30" t="e">
        <f t="shared" si="30"/>
        <v>#N/A</v>
      </c>
      <c r="G63" s="30" t="e">
        <f t="shared" si="30"/>
        <v>#N/A</v>
      </c>
      <c r="H63" s="30" t="e">
        <f t="shared" si="30"/>
        <v>#N/A</v>
      </c>
      <c r="I63" s="30">
        <f t="shared" si="30"/>
        <v>450</v>
      </c>
      <c r="J63" s="30" t="e">
        <f t="shared" si="30"/>
        <v>#N/A</v>
      </c>
      <c r="K63" s="30" t="e">
        <f t="shared" si="30"/>
        <v>#N/A</v>
      </c>
      <c r="L63" s="30" t="e">
        <f t="shared" si="30"/>
        <v>#N/A</v>
      </c>
      <c r="M63" s="30" t="e">
        <f t="shared" si="30"/>
        <v>#N/A</v>
      </c>
      <c r="N63" s="30" t="e">
        <f t="shared" si="30"/>
        <v>#N/A</v>
      </c>
      <c r="O63" s="30" t="e">
        <f t="shared" si="30"/>
        <v>#N/A</v>
      </c>
      <c r="P63" s="30">
        <f t="shared" si="30"/>
        <v>450</v>
      </c>
      <c r="Q63" s="30" t="e">
        <f t="shared" si="30"/>
        <v>#N/A</v>
      </c>
      <c r="R63" s="30" t="e">
        <f t="shared" si="30"/>
        <v>#N/A</v>
      </c>
      <c r="S63" s="30" t="e">
        <f t="shared" si="30"/>
        <v>#N/A</v>
      </c>
      <c r="T63" s="30" t="e">
        <f t="shared" si="30"/>
        <v>#N/A</v>
      </c>
      <c r="U63" s="30" t="e">
        <f t="shared" si="30"/>
        <v>#N/A</v>
      </c>
      <c r="V63" s="30" t="e">
        <f t="shared" si="30"/>
        <v>#N/A</v>
      </c>
    </row>
    <row r="64" spans="1:22" s="29" customFormat="1" ht="15">
      <c r="A64" s="44"/>
      <c r="B64" s="30">
        <v>2</v>
      </c>
      <c r="C64" s="30" t="e">
        <f aca="true" t="shared" si="31" ref="C64:V64">HLOOKUP(C53,$C$2:$AA$22,3,FALSE)</f>
        <v>#N/A</v>
      </c>
      <c r="D64" s="30" t="e">
        <f t="shared" si="31"/>
        <v>#N/A</v>
      </c>
      <c r="E64" s="30" t="e">
        <f t="shared" si="31"/>
        <v>#N/A</v>
      </c>
      <c r="F64" s="30" t="e">
        <f t="shared" si="31"/>
        <v>#N/A</v>
      </c>
      <c r="G64" s="30" t="e">
        <f t="shared" si="31"/>
        <v>#N/A</v>
      </c>
      <c r="H64" s="30" t="e">
        <f t="shared" si="31"/>
        <v>#N/A</v>
      </c>
      <c r="I64" s="30">
        <f t="shared" si="31"/>
        <v>270</v>
      </c>
      <c r="J64" s="30" t="e">
        <f t="shared" si="31"/>
        <v>#N/A</v>
      </c>
      <c r="K64" s="30" t="e">
        <f t="shared" si="31"/>
        <v>#N/A</v>
      </c>
      <c r="L64" s="30" t="e">
        <f t="shared" si="31"/>
        <v>#N/A</v>
      </c>
      <c r="M64" s="30" t="e">
        <f t="shared" si="31"/>
        <v>#N/A</v>
      </c>
      <c r="N64" s="30" t="e">
        <f t="shared" si="31"/>
        <v>#N/A</v>
      </c>
      <c r="O64" s="30" t="e">
        <f t="shared" si="31"/>
        <v>#N/A</v>
      </c>
      <c r="P64" s="30">
        <f t="shared" si="31"/>
        <v>324</v>
      </c>
      <c r="Q64" s="30" t="e">
        <f t="shared" si="31"/>
        <v>#N/A</v>
      </c>
      <c r="R64" s="30" t="e">
        <f t="shared" si="31"/>
        <v>#N/A</v>
      </c>
      <c r="S64" s="30" t="e">
        <f t="shared" si="31"/>
        <v>#N/A</v>
      </c>
      <c r="T64" s="30" t="e">
        <f t="shared" si="31"/>
        <v>#N/A</v>
      </c>
      <c r="U64" s="30" t="e">
        <f t="shared" si="31"/>
        <v>#N/A</v>
      </c>
      <c r="V64" s="30" t="e">
        <f t="shared" si="31"/>
        <v>#N/A</v>
      </c>
    </row>
    <row r="65" spans="1:22" s="29" customFormat="1" ht="15">
      <c r="A65" s="44"/>
      <c r="B65" s="30">
        <v>3</v>
      </c>
      <c r="C65" s="30" t="e">
        <f aca="true" t="shared" si="32" ref="C65:V65">HLOOKUP(C54,$C$2:$AA$22,4,FALSE)</f>
        <v>#N/A</v>
      </c>
      <c r="D65" s="30" t="e">
        <f t="shared" si="32"/>
        <v>#N/A</v>
      </c>
      <c r="E65" s="30" t="e">
        <f t="shared" si="32"/>
        <v>#N/A</v>
      </c>
      <c r="F65" s="30" t="e">
        <f t="shared" si="32"/>
        <v>#N/A</v>
      </c>
      <c r="G65" s="30" t="e">
        <f t="shared" si="32"/>
        <v>#N/A</v>
      </c>
      <c r="H65" s="30" t="e">
        <f t="shared" si="32"/>
        <v>#N/A</v>
      </c>
      <c r="I65" s="30">
        <f t="shared" si="32"/>
        <v>225</v>
      </c>
      <c r="J65" s="30" t="e">
        <f t="shared" si="32"/>
        <v>#N/A</v>
      </c>
      <c r="K65" s="30" t="e">
        <f t="shared" si="32"/>
        <v>#N/A</v>
      </c>
      <c r="L65" s="30" t="e">
        <f t="shared" si="32"/>
        <v>#N/A</v>
      </c>
      <c r="M65" s="30" t="e">
        <f t="shared" si="32"/>
        <v>#N/A</v>
      </c>
      <c r="N65" s="30" t="e">
        <f t="shared" si="32"/>
        <v>#N/A</v>
      </c>
      <c r="O65" s="30" t="e">
        <f t="shared" si="32"/>
        <v>#N/A</v>
      </c>
      <c r="P65" s="30">
        <f t="shared" si="32"/>
        <v>270</v>
      </c>
      <c r="Q65" s="30" t="e">
        <f t="shared" si="32"/>
        <v>#N/A</v>
      </c>
      <c r="R65" s="30" t="e">
        <f t="shared" si="32"/>
        <v>#N/A</v>
      </c>
      <c r="S65" s="30" t="e">
        <f t="shared" si="32"/>
        <v>#N/A</v>
      </c>
      <c r="T65" s="30" t="e">
        <f t="shared" si="32"/>
        <v>#N/A</v>
      </c>
      <c r="U65" s="30" t="e">
        <f t="shared" si="32"/>
        <v>#N/A</v>
      </c>
      <c r="V65" s="30" t="e">
        <f t="shared" si="32"/>
        <v>#N/A</v>
      </c>
    </row>
    <row r="66" spans="1:22" s="29" customFormat="1" ht="15">
      <c r="A66" s="44"/>
      <c r="B66" s="30">
        <v>4</v>
      </c>
      <c r="C66" s="30" t="e">
        <f aca="true" t="shared" si="33" ref="C66:V66">HLOOKUP(C55,$C$2:$AA$22,5,FALSE)</f>
        <v>#N/A</v>
      </c>
      <c r="D66" s="30" t="e">
        <f t="shared" si="33"/>
        <v>#N/A</v>
      </c>
      <c r="E66" s="30" t="e">
        <f t="shared" si="33"/>
        <v>#N/A</v>
      </c>
      <c r="F66" s="30" t="e">
        <f t="shared" si="33"/>
        <v>#N/A</v>
      </c>
      <c r="G66" s="30" t="e">
        <f t="shared" si="33"/>
        <v>#N/A</v>
      </c>
      <c r="H66" s="30" t="e">
        <f t="shared" si="33"/>
        <v>#N/A</v>
      </c>
      <c r="I66" s="30">
        <f t="shared" si="33"/>
        <v>216</v>
      </c>
      <c r="J66" s="30" t="e">
        <f t="shared" si="33"/>
        <v>#N/A</v>
      </c>
      <c r="K66" s="30" t="e">
        <f t="shared" si="33"/>
        <v>#N/A</v>
      </c>
      <c r="L66" s="30" t="e">
        <f t="shared" si="33"/>
        <v>#N/A</v>
      </c>
      <c r="M66" s="30" t="e">
        <f t="shared" si="33"/>
        <v>#N/A</v>
      </c>
      <c r="N66" s="30" t="e">
        <f t="shared" si="33"/>
        <v>#N/A</v>
      </c>
      <c r="O66" s="30" t="e">
        <f t="shared" si="33"/>
        <v>#N/A</v>
      </c>
      <c r="P66" s="30">
        <f t="shared" si="33"/>
        <v>216</v>
      </c>
      <c r="Q66" s="30" t="e">
        <f t="shared" si="33"/>
        <v>#N/A</v>
      </c>
      <c r="R66" s="30" t="e">
        <f t="shared" si="33"/>
        <v>#N/A</v>
      </c>
      <c r="S66" s="30" t="e">
        <f t="shared" si="33"/>
        <v>#N/A</v>
      </c>
      <c r="T66" s="30" t="e">
        <f t="shared" si="33"/>
        <v>#N/A</v>
      </c>
      <c r="U66" s="30" t="e">
        <f t="shared" si="33"/>
        <v>#N/A</v>
      </c>
      <c r="V66" s="30" t="e">
        <f t="shared" si="33"/>
        <v>#N/A</v>
      </c>
    </row>
    <row r="67" spans="1:22" s="29" customFormat="1" ht="15">
      <c r="A67" s="44"/>
      <c r="B67" s="30">
        <v>5</v>
      </c>
      <c r="C67" s="30" t="e">
        <f aca="true" t="shared" si="34" ref="C67:V67">HLOOKUP(C56,$C$2:$AA$22,6,FALSE)</f>
        <v>#N/A</v>
      </c>
      <c r="D67" s="30" t="e">
        <f t="shared" si="34"/>
        <v>#N/A</v>
      </c>
      <c r="E67" s="30" t="e">
        <f t="shared" si="34"/>
        <v>#N/A</v>
      </c>
      <c r="F67" s="30" t="e">
        <f t="shared" si="34"/>
        <v>#N/A</v>
      </c>
      <c r="G67" s="30" t="e">
        <f t="shared" si="34"/>
        <v>#N/A</v>
      </c>
      <c r="H67" s="30" t="e">
        <f t="shared" si="34"/>
        <v>#N/A</v>
      </c>
      <c r="I67" s="30">
        <f t="shared" si="34"/>
        <v>250</v>
      </c>
      <c r="J67" s="30" t="e">
        <f t="shared" si="34"/>
        <v>#N/A</v>
      </c>
      <c r="K67" s="30" t="e">
        <f t="shared" si="34"/>
        <v>#N/A</v>
      </c>
      <c r="L67" s="30" t="e">
        <f t="shared" si="34"/>
        <v>#N/A</v>
      </c>
      <c r="M67" s="30" t="e">
        <f t="shared" si="34"/>
        <v>#N/A</v>
      </c>
      <c r="N67" s="30" t="e">
        <f t="shared" si="34"/>
        <v>#N/A</v>
      </c>
      <c r="O67" s="30" t="e">
        <f t="shared" si="34"/>
        <v>#N/A</v>
      </c>
      <c r="P67" s="30">
        <f t="shared" si="34"/>
        <v>120</v>
      </c>
      <c r="Q67" s="30" t="e">
        <f t="shared" si="34"/>
        <v>#N/A</v>
      </c>
      <c r="R67" s="30" t="e">
        <f t="shared" si="34"/>
        <v>#N/A</v>
      </c>
      <c r="S67" s="30" t="e">
        <f t="shared" si="34"/>
        <v>#N/A</v>
      </c>
      <c r="T67" s="30" t="e">
        <f t="shared" si="34"/>
        <v>#N/A</v>
      </c>
      <c r="U67" s="30" t="e">
        <f t="shared" si="34"/>
        <v>#N/A</v>
      </c>
      <c r="V67" s="30" t="e">
        <f t="shared" si="34"/>
        <v>#N/A</v>
      </c>
    </row>
    <row r="68" spans="1:22" s="29" customFormat="1" ht="15">
      <c r="A68" s="44"/>
      <c r="B68" s="30">
        <v>6</v>
      </c>
      <c r="C68" s="30" t="e">
        <f aca="true" t="shared" si="35" ref="C68:V68">HLOOKUP(C57,$C$2:$AA$22,7,FALSE)</f>
        <v>#N/A</v>
      </c>
      <c r="D68" s="30" t="e">
        <f t="shared" si="35"/>
        <v>#N/A</v>
      </c>
      <c r="E68" s="30" t="e">
        <f t="shared" si="35"/>
        <v>#N/A</v>
      </c>
      <c r="F68" s="30" t="e">
        <f t="shared" si="35"/>
        <v>#N/A</v>
      </c>
      <c r="G68" s="30" t="e">
        <f t="shared" si="35"/>
        <v>#N/A</v>
      </c>
      <c r="H68" s="30" t="e">
        <f t="shared" si="35"/>
        <v>#N/A</v>
      </c>
      <c r="I68" s="30">
        <f t="shared" si="35"/>
        <v>32</v>
      </c>
      <c r="J68" s="30" t="e">
        <f t="shared" si="35"/>
        <v>#N/A</v>
      </c>
      <c r="K68" s="30" t="e">
        <f t="shared" si="35"/>
        <v>#N/A</v>
      </c>
      <c r="L68" s="30" t="e">
        <f t="shared" si="35"/>
        <v>#N/A</v>
      </c>
      <c r="M68" s="30" t="e">
        <f t="shared" si="35"/>
        <v>#N/A</v>
      </c>
      <c r="N68" s="30" t="e">
        <f t="shared" si="35"/>
        <v>#N/A</v>
      </c>
      <c r="O68" s="30" t="e">
        <f t="shared" si="35"/>
        <v>#N/A</v>
      </c>
      <c r="P68" s="30">
        <f t="shared" si="35"/>
        <v>144</v>
      </c>
      <c r="Q68" s="30" t="e">
        <f t="shared" si="35"/>
        <v>#N/A</v>
      </c>
      <c r="R68" s="30" t="e">
        <f t="shared" si="35"/>
        <v>#N/A</v>
      </c>
      <c r="S68" s="30" t="e">
        <f t="shared" si="35"/>
        <v>#N/A</v>
      </c>
      <c r="T68" s="30" t="e">
        <f t="shared" si="35"/>
        <v>#N/A</v>
      </c>
      <c r="U68" s="30" t="e">
        <f t="shared" si="35"/>
        <v>#N/A</v>
      </c>
      <c r="V68" s="30" t="e">
        <f t="shared" si="35"/>
        <v>#N/A</v>
      </c>
    </row>
    <row r="69" spans="1:22" s="29" customFormat="1" ht="15">
      <c r="A69" s="44"/>
      <c r="B69" s="30">
        <v>7</v>
      </c>
      <c r="C69" s="30" t="e">
        <f aca="true" t="shared" si="36" ref="C69:V69">HLOOKUP(C58,$C$2:$AA$22,8,FALSE)</f>
        <v>#N/A</v>
      </c>
      <c r="D69" s="30" t="e">
        <f t="shared" si="36"/>
        <v>#N/A</v>
      </c>
      <c r="E69" s="30" t="e">
        <f t="shared" si="36"/>
        <v>#N/A</v>
      </c>
      <c r="F69" s="30" t="e">
        <f t="shared" si="36"/>
        <v>#N/A</v>
      </c>
      <c r="G69" s="30" t="e">
        <f t="shared" si="36"/>
        <v>#N/A</v>
      </c>
      <c r="H69" s="30" t="e">
        <f t="shared" si="36"/>
        <v>#N/A</v>
      </c>
      <c r="I69" s="30">
        <f t="shared" si="36"/>
        <v>0</v>
      </c>
      <c r="J69" s="30" t="e">
        <f t="shared" si="36"/>
        <v>#N/A</v>
      </c>
      <c r="K69" s="30" t="e">
        <f t="shared" si="36"/>
        <v>#N/A</v>
      </c>
      <c r="L69" s="30" t="e">
        <f t="shared" si="36"/>
        <v>#N/A</v>
      </c>
      <c r="M69" s="30" t="e">
        <f t="shared" si="36"/>
        <v>#N/A</v>
      </c>
      <c r="N69" s="30" t="e">
        <f t="shared" si="36"/>
        <v>#N/A</v>
      </c>
      <c r="O69" s="30" t="e">
        <f t="shared" si="36"/>
        <v>#N/A</v>
      </c>
      <c r="P69" s="30">
        <f t="shared" si="36"/>
        <v>0</v>
      </c>
      <c r="Q69" s="30" t="e">
        <f t="shared" si="36"/>
        <v>#N/A</v>
      </c>
      <c r="R69" s="30" t="e">
        <f t="shared" si="36"/>
        <v>#N/A</v>
      </c>
      <c r="S69" s="30" t="e">
        <f t="shared" si="36"/>
        <v>#N/A</v>
      </c>
      <c r="T69" s="30" t="e">
        <f t="shared" si="36"/>
        <v>#N/A</v>
      </c>
      <c r="U69" s="30" t="e">
        <f t="shared" si="36"/>
        <v>#N/A</v>
      </c>
      <c r="V69" s="30" t="e">
        <f t="shared" si="36"/>
        <v>#N/A</v>
      </c>
    </row>
    <row r="70" spans="1:22" s="29" customFormat="1" ht="15">
      <c r="A70" s="44"/>
      <c r="B70" s="30">
        <v>8</v>
      </c>
      <c r="C70" s="30" t="e">
        <f aca="true" t="shared" si="37" ref="C70:V70">HLOOKUP(C59,$C$2:$AA$22,9,FALSE)</f>
        <v>#N/A</v>
      </c>
      <c r="D70" s="30" t="e">
        <f t="shared" si="37"/>
        <v>#N/A</v>
      </c>
      <c r="E70" s="30" t="e">
        <f t="shared" si="37"/>
        <v>#N/A</v>
      </c>
      <c r="F70" s="30" t="e">
        <f t="shared" si="37"/>
        <v>#N/A</v>
      </c>
      <c r="G70" s="30" t="e">
        <f t="shared" si="37"/>
        <v>#N/A</v>
      </c>
      <c r="H70" s="30" t="e">
        <f t="shared" si="37"/>
        <v>#N/A</v>
      </c>
      <c r="I70" s="30">
        <f t="shared" si="37"/>
        <v>60</v>
      </c>
      <c r="J70" s="30" t="e">
        <f t="shared" si="37"/>
        <v>#N/A</v>
      </c>
      <c r="K70" s="30" t="e">
        <f t="shared" si="37"/>
        <v>#N/A</v>
      </c>
      <c r="L70" s="30" t="e">
        <f t="shared" si="37"/>
        <v>#N/A</v>
      </c>
      <c r="M70" s="30" t="e">
        <f t="shared" si="37"/>
        <v>#N/A</v>
      </c>
      <c r="N70" s="30" t="e">
        <f t="shared" si="37"/>
        <v>#N/A</v>
      </c>
      <c r="O70" s="30" t="e">
        <f t="shared" si="37"/>
        <v>#N/A</v>
      </c>
      <c r="P70" s="30">
        <f t="shared" si="37"/>
        <v>60</v>
      </c>
      <c r="Q70" s="30" t="e">
        <f t="shared" si="37"/>
        <v>#N/A</v>
      </c>
      <c r="R70" s="30" t="e">
        <f t="shared" si="37"/>
        <v>#N/A</v>
      </c>
      <c r="S70" s="30" t="e">
        <f t="shared" si="37"/>
        <v>#N/A</v>
      </c>
      <c r="T70" s="30" t="e">
        <f t="shared" si="37"/>
        <v>#N/A</v>
      </c>
      <c r="U70" s="30" t="e">
        <f t="shared" si="37"/>
        <v>#N/A</v>
      </c>
      <c r="V70" s="30" t="e">
        <f t="shared" si="37"/>
        <v>#N/A</v>
      </c>
    </row>
    <row r="71" spans="1:22" s="29" customFormat="1" ht="15">
      <c r="A71" s="44"/>
      <c r="B71" s="30">
        <v>9</v>
      </c>
      <c r="C71" s="30" t="e">
        <f aca="true" t="shared" si="38" ref="C71:V71">HLOOKUP(C60,$C$2:$AA$22,10,FALSE)</f>
        <v>#N/A</v>
      </c>
      <c r="D71" s="30" t="e">
        <f t="shared" si="38"/>
        <v>#N/A</v>
      </c>
      <c r="E71" s="30" t="e">
        <f t="shared" si="38"/>
        <v>#N/A</v>
      </c>
      <c r="F71" s="30" t="e">
        <f t="shared" si="38"/>
        <v>#N/A</v>
      </c>
      <c r="G71" s="30" t="e">
        <f t="shared" si="38"/>
        <v>#N/A</v>
      </c>
      <c r="H71" s="30" t="e">
        <f t="shared" si="38"/>
        <v>#N/A</v>
      </c>
      <c r="I71" s="30">
        <f t="shared" si="38"/>
        <v>0</v>
      </c>
      <c r="J71" s="30" t="e">
        <f t="shared" si="38"/>
        <v>#N/A</v>
      </c>
      <c r="K71" s="30" t="e">
        <f t="shared" si="38"/>
        <v>#N/A</v>
      </c>
      <c r="L71" s="30" t="e">
        <f t="shared" si="38"/>
        <v>#N/A</v>
      </c>
      <c r="M71" s="30" t="e">
        <f t="shared" si="38"/>
        <v>#N/A</v>
      </c>
      <c r="N71" s="30" t="e">
        <f t="shared" si="38"/>
        <v>#N/A</v>
      </c>
      <c r="O71" s="30" t="e">
        <f t="shared" si="38"/>
        <v>#N/A</v>
      </c>
      <c r="P71" s="30">
        <f t="shared" si="38"/>
        <v>30</v>
      </c>
      <c r="Q71" s="30" t="e">
        <f t="shared" si="38"/>
        <v>#N/A</v>
      </c>
      <c r="R71" s="30" t="e">
        <f t="shared" si="38"/>
        <v>#N/A</v>
      </c>
      <c r="S71" s="30" t="e">
        <f t="shared" si="38"/>
        <v>#N/A</v>
      </c>
      <c r="T71" s="30" t="e">
        <f t="shared" si="38"/>
        <v>#N/A</v>
      </c>
      <c r="U71" s="30" t="e">
        <f t="shared" si="38"/>
        <v>#N/A</v>
      </c>
      <c r="V71" s="30" t="e">
        <f t="shared" si="38"/>
        <v>#N/A</v>
      </c>
    </row>
    <row r="72" spans="1:22" s="29" customFormat="1" ht="15">
      <c r="A72" s="44"/>
      <c r="B72" s="30">
        <v>10</v>
      </c>
      <c r="C72" s="30" t="e">
        <f>HLOOKUP(C61,$C$2:$AA$22,11,FALSE)</f>
        <v>#N/A</v>
      </c>
      <c r="D72" s="30" t="e">
        <f>HLOOKUP(D61,$C$2:$AA$22,11,FALSE)</f>
        <v>#N/A</v>
      </c>
      <c r="E72" s="30" t="e">
        <f>HLOOKUP(E61,$C$2:$AA$22,11,FALSE)</f>
        <v>#N/A</v>
      </c>
      <c r="F72" s="30" t="e">
        <f>HLOOKUP(F61,$C$2:$AA$22,11,FALSE)</f>
        <v>#N/A</v>
      </c>
      <c r="G72" s="30" t="e">
        <f>HLOOKUP(G61,$C$2:$AA$22,11,FALSE)</f>
        <v>#N/A</v>
      </c>
      <c r="H72" s="30" t="e">
        <f>HLOOKUP(H61,$C$2:$AA$22,11,FALSE)</f>
        <v>#N/A</v>
      </c>
      <c r="I72" s="30">
        <f>HLOOKUP(I61,$C$2:$AA$22,11,FALSE)</f>
        <v>15</v>
      </c>
      <c r="J72" s="30" t="e">
        <f>HLOOKUP(J61,$C$2:$AA$22,11,FALSE)</f>
        <v>#N/A</v>
      </c>
      <c r="K72" s="30" t="e">
        <f>HLOOKUP(K61,$C$2:$AA$22,11,FALSE)</f>
        <v>#N/A</v>
      </c>
      <c r="L72" s="30" t="e">
        <f>HLOOKUP(L61,$C$2:$AA$22,11,FALSE)</f>
        <v>#N/A</v>
      </c>
      <c r="M72" s="30" t="e">
        <f>HLOOKUP(M61,$C$2:$AA$22,11,FALSE)</f>
        <v>#N/A</v>
      </c>
      <c r="N72" s="30" t="e">
        <f>HLOOKUP(N61,$C$2:$AA$22,11,FALSE)</f>
        <v>#N/A</v>
      </c>
      <c r="O72" s="30" t="e">
        <f>HLOOKUP(O61,$C$2:$AA$22,11,FALSE)</f>
        <v>#N/A</v>
      </c>
      <c r="P72" s="30">
        <f>HLOOKUP(P61,$C$2:$AA$22,11,FALSE)</f>
        <v>15</v>
      </c>
      <c r="Q72" s="30" t="e">
        <f>HLOOKUP(Q61,$C$2:$AA$22,11,FALSE)</f>
        <v>#N/A</v>
      </c>
      <c r="R72" s="30" t="e">
        <f>HLOOKUP(R61,$C$2:$AA$22,11,FALSE)</f>
        <v>#N/A</v>
      </c>
      <c r="S72" s="30" t="e">
        <f>HLOOKUP(S61,$C$2:$AA$22,11,FALSE)</f>
        <v>#N/A</v>
      </c>
      <c r="T72" s="30" t="e">
        <f>HLOOKUP(T61,$C$2:$AA$22,11,FALSE)</f>
        <v>#N/A</v>
      </c>
      <c r="U72" s="30" t="e">
        <f>HLOOKUP(U61,$C$2:$AA$22,11,FALSE)</f>
        <v>#N/A</v>
      </c>
      <c r="V72" s="30" t="e">
        <f>HLOOKUP(V61,$C$2:$AA$22,11,FALSE)</f>
        <v>#N/A</v>
      </c>
    </row>
    <row r="73" spans="1:22" s="29" customFormat="1" ht="15">
      <c r="A73" s="37"/>
      <c r="B73" s="30" t="s">
        <v>110</v>
      </c>
      <c r="C73" s="30">
        <f>IF(C38=$A$23,20,0)</f>
        <v>0</v>
      </c>
      <c r="D73" s="30">
        <f aca="true" t="shared" si="39" ref="D73:V73">IF(D38=$A$23,20,0)</f>
        <v>0</v>
      </c>
      <c r="E73" s="30">
        <f t="shared" si="39"/>
        <v>0</v>
      </c>
      <c r="F73" s="30">
        <f t="shared" si="39"/>
        <v>0</v>
      </c>
      <c r="G73" s="30">
        <f t="shared" si="39"/>
        <v>0</v>
      </c>
      <c r="H73" s="30">
        <f t="shared" si="39"/>
        <v>0</v>
      </c>
      <c r="I73" s="30">
        <f t="shared" si="39"/>
        <v>0</v>
      </c>
      <c r="J73" s="30">
        <f t="shared" si="39"/>
        <v>0</v>
      </c>
      <c r="K73" s="30">
        <f t="shared" si="39"/>
        <v>0</v>
      </c>
      <c r="L73" s="30">
        <f t="shared" si="39"/>
        <v>0</v>
      </c>
      <c r="M73" s="30">
        <f t="shared" si="39"/>
        <v>0</v>
      </c>
      <c r="N73" s="30">
        <f t="shared" si="39"/>
        <v>0</v>
      </c>
      <c r="O73" s="30">
        <f t="shared" si="39"/>
        <v>0</v>
      </c>
      <c r="P73" s="30">
        <f t="shared" si="39"/>
        <v>0</v>
      </c>
      <c r="Q73" s="30">
        <f t="shared" si="39"/>
        <v>0</v>
      </c>
      <c r="R73" s="30">
        <f t="shared" si="39"/>
        <v>0</v>
      </c>
      <c r="S73" s="30">
        <f t="shared" si="39"/>
        <v>0</v>
      </c>
      <c r="T73" s="30">
        <f t="shared" si="39"/>
        <v>0</v>
      </c>
      <c r="U73" s="30">
        <f t="shared" si="39"/>
        <v>0</v>
      </c>
      <c r="V73" s="30">
        <f t="shared" si="39"/>
        <v>0</v>
      </c>
    </row>
    <row r="74" spans="1:22" s="29" customFormat="1" ht="15">
      <c r="A74" s="37"/>
      <c r="B74" s="30" t="s">
        <v>119</v>
      </c>
      <c r="C74" s="30">
        <f>IF(C39=$A$24,10,0)</f>
        <v>0</v>
      </c>
      <c r="D74" s="30">
        <f aca="true" t="shared" si="40" ref="D74:V74">IF(D39=$A$24,10,0)</f>
        <v>0</v>
      </c>
      <c r="E74" s="30">
        <f t="shared" si="40"/>
        <v>0</v>
      </c>
      <c r="F74" s="30">
        <f t="shared" si="40"/>
        <v>0</v>
      </c>
      <c r="G74" s="30">
        <f t="shared" si="40"/>
        <v>0</v>
      </c>
      <c r="H74" s="30">
        <f t="shared" si="40"/>
        <v>0</v>
      </c>
      <c r="I74" s="30">
        <f t="shared" si="40"/>
        <v>0</v>
      </c>
      <c r="J74" s="30">
        <f t="shared" si="40"/>
        <v>0</v>
      </c>
      <c r="K74" s="30">
        <f t="shared" si="40"/>
        <v>0</v>
      </c>
      <c r="L74" s="30">
        <f t="shared" si="40"/>
        <v>0</v>
      </c>
      <c r="M74" s="30">
        <f t="shared" si="40"/>
        <v>0</v>
      </c>
      <c r="N74" s="30">
        <f t="shared" si="40"/>
        <v>0</v>
      </c>
      <c r="O74" s="30">
        <f t="shared" si="40"/>
        <v>0</v>
      </c>
      <c r="P74" s="30">
        <f t="shared" si="40"/>
        <v>10</v>
      </c>
      <c r="Q74" s="30">
        <f t="shared" si="40"/>
        <v>0</v>
      </c>
      <c r="R74" s="30">
        <f t="shared" si="40"/>
        <v>0</v>
      </c>
      <c r="S74" s="30">
        <f t="shared" si="40"/>
        <v>0</v>
      </c>
      <c r="T74" s="30">
        <f t="shared" si="40"/>
        <v>0</v>
      </c>
      <c r="U74" s="30">
        <f t="shared" si="40"/>
        <v>0</v>
      </c>
      <c r="V74" s="30">
        <f t="shared" si="40"/>
        <v>0</v>
      </c>
    </row>
    <row r="75" spans="2:22" s="29" customFormat="1" ht="15">
      <c r="B75" s="30"/>
      <c r="C75" s="32" t="e">
        <f>SUM(C63:C74)</f>
        <v>#N/A</v>
      </c>
      <c r="D75" s="32" t="e">
        <f aca="true" t="shared" si="41" ref="D75:V75">SUM(D63:D74)</f>
        <v>#N/A</v>
      </c>
      <c r="E75" s="32" t="e">
        <f t="shared" si="41"/>
        <v>#N/A</v>
      </c>
      <c r="F75" s="32" t="e">
        <f t="shared" si="41"/>
        <v>#N/A</v>
      </c>
      <c r="G75" s="32" t="e">
        <f t="shared" si="41"/>
        <v>#N/A</v>
      </c>
      <c r="H75" s="32" t="e">
        <f t="shared" si="41"/>
        <v>#N/A</v>
      </c>
      <c r="I75" s="32">
        <f t="shared" si="41"/>
        <v>1518</v>
      </c>
      <c r="J75" s="32" t="e">
        <f t="shared" si="41"/>
        <v>#N/A</v>
      </c>
      <c r="K75" s="32" t="e">
        <f t="shared" si="41"/>
        <v>#N/A</v>
      </c>
      <c r="L75" s="32" t="e">
        <f t="shared" si="41"/>
        <v>#N/A</v>
      </c>
      <c r="M75" s="32" t="e">
        <f t="shared" si="41"/>
        <v>#N/A</v>
      </c>
      <c r="N75" s="32" t="e">
        <f t="shared" si="41"/>
        <v>#N/A</v>
      </c>
      <c r="O75" s="32" t="e">
        <f t="shared" si="41"/>
        <v>#N/A</v>
      </c>
      <c r="P75" s="32">
        <f t="shared" si="41"/>
        <v>1639</v>
      </c>
      <c r="Q75" s="32" t="e">
        <f t="shared" si="41"/>
        <v>#N/A</v>
      </c>
      <c r="R75" s="32" t="e">
        <f t="shared" si="41"/>
        <v>#N/A</v>
      </c>
      <c r="S75" s="32" t="e">
        <f t="shared" si="41"/>
        <v>#N/A</v>
      </c>
      <c r="T75" s="32" t="e">
        <f t="shared" si="41"/>
        <v>#N/A</v>
      </c>
      <c r="U75" s="32" t="e">
        <f t="shared" si="41"/>
        <v>#N/A</v>
      </c>
      <c r="V75" s="32" t="e">
        <f t="shared" si="41"/>
        <v>#N/A</v>
      </c>
    </row>
    <row r="76" spans="2:24" s="29" customFormat="1" ht="15">
      <c r="B76" s="30"/>
      <c r="C76" s="30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</row>
    <row r="77" spans="2:24" s="29" customFormat="1" ht="49.5" customHeight="1">
      <c r="B77" s="45"/>
      <c r="C77" s="45"/>
      <c r="D77" s="46" t="s">
        <v>87</v>
      </c>
      <c r="E77" s="46"/>
      <c r="F77" s="46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</row>
    <row r="78" spans="2:24" s="29" customFormat="1" ht="15">
      <c r="B78" s="33" t="s">
        <v>88</v>
      </c>
      <c r="C78" s="34" t="s">
        <v>48</v>
      </c>
      <c r="D78" s="34" t="s">
        <v>3</v>
      </c>
      <c r="E78" s="34" t="s">
        <v>89</v>
      </c>
      <c r="F78" s="34" t="s">
        <v>90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</row>
    <row r="79" spans="2:24" s="29" customFormat="1" ht="15">
      <c r="B79" s="35">
        <v>1</v>
      </c>
      <c r="C79" s="5" t="s">
        <v>40</v>
      </c>
      <c r="D79" s="13" t="str">
        <f>VLOOKUP(C79,Classement!$AC$6:$AD$19,2,FALSE)</f>
        <v>Mercedes</v>
      </c>
      <c r="E79" s="36" t="e">
        <f>HLOOKUP(C79,$C$27:$V$75,49,FALSE)</f>
        <v>#N/A</v>
      </c>
      <c r="F79" s="20">
        <v>25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</row>
    <row r="80" spans="2:24" s="29" customFormat="1" ht="15">
      <c r="B80" s="35">
        <v>2</v>
      </c>
      <c r="C80" s="5" t="s">
        <v>27</v>
      </c>
      <c r="D80" s="13" t="str">
        <f>VLOOKUP(C80,Classement!$AC$6:$AD$19,2,FALSE)</f>
        <v>Mercedes</v>
      </c>
      <c r="E80" s="36" t="e">
        <f>HLOOKUP(C80,$C$27:$V$75,49,FALSE)</f>
        <v>#N/A</v>
      </c>
      <c r="F80" s="20">
        <v>18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</row>
    <row r="81" spans="2:24" s="29" customFormat="1" ht="15">
      <c r="B81" s="35">
        <v>3</v>
      </c>
      <c r="C81" s="5" t="s">
        <v>94</v>
      </c>
      <c r="D81" s="13" t="str">
        <f>VLOOKUP(C81,Classement!$AC$6:$AD$19,2,FALSE)</f>
        <v>Ferrari</v>
      </c>
      <c r="E81" s="36" t="e">
        <f>HLOOKUP(C81,$C$27:$V$75,49,FALSE)</f>
        <v>#N/A</v>
      </c>
      <c r="F81" s="20">
        <v>15</v>
      </c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</row>
    <row r="82" spans="2:24" s="29" customFormat="1" ht="15">
      <c r="B82" s="35">
        <v>4</v>
      </c>
      <c r="C82" s="5" t="s">
        <v>95</v>
      </c>
      <c r="D82" s="13" t="str">
        <f>VLOOKUP(C82,Classement!$AC$6:$AD$19,2,FALSE)</f>
        <v>Ferrari</v>
      </c>
      <c r="E82" s="36" t="e">
        <f>HLOOKUP(C82,$C$27:$V$75,49,FALSE)</f>
        <v>#N/A</v>
      </c>
      <c r="F82" s="20">
        <v>12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</row>
    <row r="83" spans="2:24" s="29" customFormat="1" ht="15">
      <c r="B83" s="35">
        <v>5</v>
      </c>
      <c r="C83" s="5" t="s">
        <v>18</v>
      </c>
      <c r="D83" s="13" t="str">
        <f>VLOOKUP(C83,Classement!$AC$6:$AD$19,2,FALSE)</f>
        <v>Red Bull</v>
      </c>
      <c r="E83" s="36" t="e">
        <f>HLOOKUP(C83,$C$27:$V$75,49,FALSE)</f>
        <v>#N/A</v>
      </c>
      <c r="F83" s="20">
        <v>10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</row>
    <row r="84" spans="2:24" s="29" customFormat="1" ht="15">
      <c r="B84" s="35">
        <v>6</v>
      </c>
      <c r="C84" s="5" t="s">
        <v>19</v>
      </c>
      <c r="D84" s="13" t="str">
        <f>VLOOKUP(C84,Classement!$AC$6:$AD$19,2,FALSE)</f>
        <v>Red Bull</v>
      </c>
      <c r="E84" s="36" t="e">
        <f>HLOOKUP(C84,$C$27:$V$75,49,FALSE)</f>
        <v>#N/A</v>
      </c>
      <c r="F84" s="20">
        <v>8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</row>
    <row r="85" spans="2:24" s="29" customFormat="1" ht="15">
      <c r="B85" s="35">
        <v>7</v>
      </c>
      <c r="C85" s="5" t="s">
        <v>96</v>
      </c>
      <c r="D85" s="13" t="str">
        <f>VLOOKUP(C85,Classement!$AC$6:$AD$19,2,FALSE)</f>
        <v>Renault</v>
      </c>
      <c r="E85" s="36">
        <f>HLOOKUP(C85,$C$27:$V$75,49,FALSE)</f>
        <v>1518</v>
      </c>
      <c r="F85" s="20">
        <v>6</v>
      </c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</row>
    <row r="86" spans="2:24" s="29" customFormat="1" ht="15">
      <c r="B86" s="35">
        <v>8</v>
      </c>
      <c r="C86" s="5" t="s">
        <v>14</v>
      </c>
      <c r="D86" s="13" t="str">
        <f>VLOOKUP(C86,Classement!$AC$6:$AD$19,2,FALSE)</f>
        <v>Renault</v>
      </c>
      <c r="E86" s="36" t="e">
        <f>HLOOKUP(C86,$C$27:$V$75,49,FALSE)</f>
        <v>#N/A</v>
      </c>
      <c r="F86" s="20">
        <v>4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</row>
    <row r="87" spans="2:24" s="29" customFormat="1" ht="15">
      <c r="B87" s="35">
        <v>9</v>
      </c>
      <c r="C87" s="5" t="s">
        <v>97</v>
      </c>
      <c r="D87" s="13" t="str">
        <f>VLOOKUP(C87,Classement!$AC$6:$AD$19,2,FALSE)</f>
        <v>Haas</v>
      </c>
      <c r="E87" s="36" t="e">
        <f>HLOOKUP(C87,$C$27:$V$75,49,FALSE)</f>
        <v>#N/A</v>
      </c>
      <c r="F87" s="20">
        <v>2</v>
      </c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</row>
    <row r="88" spans="2:24" s="29" customFormat="1" ht="15">
      <c r="B88" s="35">
        <v>10</v>
      </c>
      <c r="C88" s="5" t="s">
        <v>98</v>
      </c>
      <c r="D88" s="13" t="str">
        <f>VLOOKUP(C88,Classement!$AC$6:$AD$19,2,FALSE)</f>
        <v>Haas</v>
      </c>
      <c r="E88" s="36" t="e">
        <f>HLOOKUP(C88,$C$27:$V$75,49,FALSE)</f>
        <v>#N/A</v>
      </c>
      <c r="F88" s="20">
        <v>1</v>
      </c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</row>
    <row r="89" spans="2:24" s="29" customFormat="1" ht="15">
      <c r="B89" s="35">
        <v>11</v>
      </c>
      <c r="C89" s="5" t="s">
        <v>30</v>
      </c>
      <c r="D89" s="13" t="str">
        <f>VLOOKUP(C89,Classement!$AC$6:$AD$19,2,FALSE)</f>
        <v>McLaren</v>
      </c>
      <c r="E89" s="36" t="e">
        <f>HLOOKUP(C89,$C$27:$V$75,49,FALSE)</f>
        <v>#N/A</v>
      </c>
      <c r="F89" s="20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</row>
    <row r="90" spans="2:24" s="29" customFormat="1" ht="15">
      <c r="B90" s="35">
        <v>12</v>
      </c>
      <c r="C90" s="5" t="s">
        <v>26</v>
      </c>
      <c r="D90" s="13" t="str">
        <f>VLOOKUP(C90,Classement!$AC$6:$AD$19,2,FALSE)</f>
        <v>McLaren</v>
      </c>
      <c r="E90" s="36" t="e">
        <f>HLOOKUP(C90,$C$27:$V$75,49,FALSE)</f>
        <v>#N/A</v>
      </c>
      <c r="F90" s="20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</row>
    <row r="91" spans="2:24" s="29" customFormat="1" ht="15">
      <c r="B91" s="35">
        <v>13</v>
      </c>
      <c r="C91" s="5" t="s">
        <v>31</v>
      </c>
      <c r="D91" s="13" t="str">
        <f>VLOOKUP(C91,Classement!$AC$6:$AD$19,2,FALSE)</f>
        <v>Racing Point</v>
      </c>
      <c r="E91" s="36" t="e">
        <f>HLOOKUP(C91,$C$27:$V$75,49,FALSE)</f>
        <v>#N/A</v>
      </c>
      <c r="F91" s="20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</row>
    <row r="92" spans="2:24" s="29" customFormat="1" ht="15">
      <c r="B92" s="35">
        <v>14</v>
      </c>
      <c r="C92" s="5" t="s">
        <v>15</v>
      </c>
      <c r="D92" s="13" t="str">
        <f>VLOOKUP(C92,Classement!$AC$6:$AD$19,2,FALSE)</f>
        <v>Racing Point</v>
      </c>
      <c r="E92" s="36">
        <f>HLOOKUP(C92,$C$27:$V$75,49,FALSE)</f>
        <v>1639</v>
      </c>
      <c r="F92" s="20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</row>
    <row r="93" spans="2:24" s="29" customFormat="1" ht="15">
      <c r="B93" s="30"/>
      <c r="C93" s="30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</row>
  </sheetData>
  <sheetProtection selectLockedCells="1" selectUnlockedCells="1"/>
  <mergeCells count="8">
    <mergeCell ref="A28:A37"/>
    <mergeCell ref="A41:A50"/>
    <mergeCell ref="A52:A61"/>
    <mergeCell ref="A63:A72"/>
    <mergeCell ref="B77:C77"/>
    <mergeCell ref="D77:F77"/>
    <mergeCell ref="A38:B38"/>
    <mergeCell ref="A39:B39"/>
  </mergeCells>
  <conditionalFormatting sqref="C79:C92">
    <cfRule type="cellIs" priority="1" dxfId="9" operator="equal" stopIfTrue="1">
      <formula>25</formula>
    </cfRule>
  </conditionalFormatting>
  <conditionalFormatting sqref="D79:D92">
    <cfRule type="cellIs" priority="3" dxfId="9" operator="equal" stopIfTrue="1">
      <formula>25</formula>
    </cfRule>
  </conditionalFormatting>
  <dataValidations count="2">
    <dataValidation type="list" allowBlank="1" showErrorMessage="1" sqref="B94:C221 C28:V39 B1:B37">
      <formula1>$AC$2:$AC$22</formula1>
      <formula2>0</formula2>
    </dataValidation>
    <dataValidation type="list" allowBlank="1" showErrorMessage="1" sqref="A3:A24">
      <formula1>$AC$2:$AC$23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sabsim</dc:creator>
  <cp:keywords/>
  <dc:description/>
  <cp:lastModifiedBy>sabsim</cp:lastModifiedBy>
  <dcterms:created xsi:type="dcterms:W3CDTF">2019-03-17T09:18:31Z</dcterms:created>
  <dcterms:modified xsi:type="dcterms:W3CDTF">2019-03-17T09:34:58Z</dcterms:modified>
  <cp:category/>
  <cp:version/>
  <cp:contentType/>
  <cp:contentStatus/>
</cp:coreProperties>
</file>