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ve 13-12-2018\Whisper\"/>
    </mc:Choice>
  </mc:AlternateContent>
  <bookViews>
    <workbookView xWindow="0" yWindow="0" windowWidth="28800" windowHeight="12585"/>
  </bookViews>
  <sheets>
    <sheet name="Feuil1" sheetId="1" r:id="rId1"/>
    <sheet name="Feuil2" sheetId="2" r:id="rId2"/>
  </sheets>
  <definedNames>
    <definedName name="liste_perso">Feuil2!$B$8:$B$153</definedName>
    <definedName name="tab_pa">Feuil1!$U$7:$V$13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1" l="1"/>
  <c r="U19" i="1"/>
  <c r="E6" i="1" s="1"/>
  <c r="V26" i="1" l="1"/>
  <c r="U26" i="1"/>
  <c r="T26" i="1"/>
  <c r="S26" i="1"/>
  <c r="V24" i="1"/>
  <c r="U24" i="1"/>
  <c r="T24" i="1"/>
  <c r="S24" i="1"/>
  <c r="E10" i="1"/>
  <c r="E11" i="1"/>
  <c r="E12" i="1"/>
  <c r="E13" i="1"/>
  <c r="E5" i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8" i="2"/>
  <c r="T16" i="1" s="1"/>
  <c r="U16" i="1" s="1"/>
  <c r="V25" i="1" l="1"/>
  <c r="U25" i="1"/>
  <c r="S25" i="1"/>
  <c r="T25" i="1"/>
  <c r="E8" i="1"/>
  <c r="R24" i="1"/>
  <c r="S28" i="1"/>
  <c r="T28" i="1"/>
  <c r="U28" i="1"/>
  <c r="V28" i="1"/>
  <c r="R28" i="1"/>
  <c r="S27" i="1"/>
  <c r="T27" i="1"/>
  <c r="U27" i="1"/>
  <c r="V27" i="1"/>
  <c r="R27" i="1"/>
  <c r="R26" i="1"/>
  <c r="R25" i="1" l="1"/>
  <c r="R29" i="1" s="1"/>
  <c r="R30" i="1" s="1"/>
  <c r="V29" i="1"/>
  <c r="V30" i="1" s="1"/>
  <c r="U29" i="1"/>
  <c r="U30" i="1" s="1"/>
  <c r="T29" i="1"/>
  <c r="T30" i="1" s="1"/>
  <c r="S29" i="1"/>
  <c r="S30" i="1" s="1"/>
  <c r="H8" i="1" l="1"/>
  <c r="I8" i="1" s="1"/>
  <c r="H13" i="1"/>
  <c r="I13" i="1" s="1"/>
  <c r="H12" i="1"/>
  <c r="I12" i="1" s="1"/>
  <c r="H11" i="1"/>
  <c r="I11" i="1" s="1"/>
  <c r="H10" i="1"/>
  <c r="I10" i="1" s="1"/>
</calcChain>
</file>

<file path=xl/sharedStrings.xml><?xml version="1.0" encoding="utf-8"?>
<sst xmlns="http://schemas.openxmlformats.org/spreadsheetml/2006/main" count="550" uniqueCount="215">
  <si>
    <t>PA lead</t>
  </si>
  <si>
    <t>Rick</t>
  </si>
  <si>
    <t>PA basique</t>
  </si>
  <si>
    <t>Liste AP Arme</t>
  </si>
  <si>
    <t>PA  par attaque de base</t>
  </si>
  <si>
    <t>PA sur arme</t>
  </si>
  <si>
    <t>Amber</t>
  </si>
  <si>
    <t>Michelle</t>
  </si>
  <si>
    <t>Route de survie 1</t>
  </si>
  <si>
    <t>Mercer</t>
  </si>
  <si>
    <t>Douglas</t>
  </si>
  <si>
    <t>Bleu</t>
  </si>
  <si>
    <t>un monde parfait</t>
  </si>
  <si>
    <t>Nouvel ordre mondial</t>
  </si>
  <si>
    <t>Lucille</t>
  </si>
  <si>
    <t>Vert</t>
  </si>
  <si>
    <t xml:space="preserve">Jaune </t>
  </si>
  <si>
    <t>guerre totale</t>
  </si>
  <si>
    <t>Adré Max</t>
  </si>
  <si>
    <t>Adré sur arme en %</t>
  </si>
  <si>
    <t>enorme</t>
  </si>
  <si>
    <t>Tres grand</t>
  </si>
  <si>
    <t>Grand</t>
  </si>
  <si>
    <t>Moyen</t>
  </si>
  <si>
    <t>Petit</t>
  </si>
  <si>
    <t>mineur</t>
  </si>
  <si>
    <t>Nbre d'armes a 8%</t>
  </si>
  <si>
    <t>Adré Bonus par attaque</t>
  </si>
  <si>
    <t>pa basique atq</t>
  </si>
  <si>
    <t>pa lead</t>
  </si>
  <si>
    <t>recherche pa</t>
  </si>
  <si>
    <t>montant gain pa 8%</t>
  </si>
  <si>
    <t>montant gain pa 20%</t>
  </si>
  <si>
    <t>arrondi des deux lignes</t>
  </si>
  <si>
    <t>PA a la fin du T2</t>
  </si>
  <si>
    <t>PA a la fin du T1</t>
  </si>
  <si>
    <t>Beta</t>
  </si>
  <si>
    <t>Route de survie 3</t>
  </si>
  <si>
    <t>Rouge</t>
  </si>
  <si>
    <t>Elodie</t>
  </si>
  <si>
    <t>Alpha</t>
  </si>
  <si>
    <t>Diego</t>
  </si>
  <si>
    <t>Tobin</t>
  </si>
  <si>
    <t>Nik</t>
  </si>
  <si>
    <t>Saison 3 ligue</t>
  </si>
  <si>
    <t>Shawn</t>
  </si>
  <si>
    <t>Pas de gachis</t>
  </si>
  <si>
    <t>Julie</t>
  </si>
  <si>
    <t>Club des survivants</t>
  </si>
  <si>
    <t>Decapitation</t>
  </si>
  <si>
    <t>Enchainement</t>
  </si>
  <si>
    <t>40% Atq</t>
  </si>
  <si>
    <t>Enorme PA en atq</t>
  </si>
  <si>
    <t>vitalité</t>
  </si>
  <si>
    <t>Protecteur</t>
  </si>
  <si>
    <t>Indomptable</t>
  </si>
  <si>
    <t>Tenez bon</t>
  </si>
  <si>
    <t>Parade</t>
  </si>
  <si>
    <t>Prise d'elan</t>
  </si>
  <si>
    <t>Commandement</t>
  </si>
  <si>
    <t>Dale</t>
  </si>
  <si>
    <t>Passé décomposé</t>
  </si>
  <si>
    <t>Pamela</t>
  </si>
  <si>
    <t>Route de survie</t>
  </si>
  <si>
    <t>40% PV</t>
  </si>
  <si>
    <t>40% Def</t>
  </si>
  <si>
    <t>Donny</t>
  </si>
  <si>
    <t>John</t>
  </si>
  <si>
    <t>Execution</t>
  </si>
  <si>
    <t>Maggie</t>
  </si>
  <si>
    <t>Route de survie 5</t>
  </si>
  <si>
    <t>Incendiaire</t>
  </si>
  <si>
    <t>Alice</t>
  </si>
  <si>
    <t>Eric</t>
  </si>
  <si>
    <t>Guerre totale</t>
  </si>
  <si>
    <t>Cole</t>
  </si>
  <si>
    <t>Berserk</t>
  </si>
  <si>
    <t>Camila</t>
  </si>
  <si>
    <t>William</t>
  </si>
  <si>
    <t>Les chuchoteurs</t>
  </si>
  <si>
    <t>Bouclier Humain</t>
  </si>
  <si>
    <t>Chris</t>
  </si>
  <si>
    <t>Craindre les chasseurs</t>
  </si>
  <si>
    <t>Knox</t>
  </si>
  <si>
    <t>Neutralisation</t>
  </si>
  <si>
    <t>Dwight</t>
  </si>
  <si>
    <t>Terrifiant</t>
  </si>
  <si>
    <t>40% Pv</t>
  </si>
  <si>
    <t>Holly</t>
  </si>
  <si>
    <t>Point de non retour</t>
  </si>
  <si>
    <t>Sandy</t>
  </si>
  <si>
    <t>Saison 2 ligue</t>
  </si>
  <si>
    <t>30% Pv</t>
  </si>
  <si>
    <t>Tres grand PA en Atq</t>
  </si>
  <si>
    <t>Tara</t>
  </si>
  <si>
    <t>Harper</t>
  </si>
  <si>
    <t>Desarmement</t>
  </si>
  <si>
    <t>Gabriel</t>
  </si>
  <si>
    <t>Route de survie 2</t>
  </si>
  <si>
    <t>Andréa</t>
  </si>
  <si>
    <t>Rose</t>
  </si>
  <si>
    <t>Gain Objet</t>
  </si>
  <si>
    <t>Ryker</t>
  </si>
  <si>
    <t>Bryan</t>
  </si>
  <si>
    <t>Degats collatéraux</t>
  </si>
  <si>
    <t>Carley</t>
  </si>
  <si>
    <t>Un nouveau jour</t>
  </si>
  <si>
    <t xml:space="preserve">40% def </t>
  </si>
  <si>
    <t>Kal</t>
  </si>
  <si>
    <t>Solange</t>
  </si>
  <si>
    <t>Ajax</t>
  </si>
  <si>
    <t>Morgan</t>
  </si>
  <si>
    <t>15eme Anniversaire</t>
  </si>
  <si>
    <t>Lacérateur</t>
  </si>
  <si>
    <t>Wayland</t>
  </si>
  <si>
    <t>Décapitation</t>
  </si>
  <si>
    <t>Sophia</t>
  </si>
  <si>
    <t>Vitalité</t>
  </si>
  <si>
    <t>Princesse</t>
  </si>
  <si>
    <t>Duane</t>
  </si>
  <si>
    <t>36 Crit</t>
  </si>
  <si>
    <t>Lydia</t>
  </si>
  <si>
    <t>Garrett</t>
  </si>
  <si>
    <t>Enorme PA en déf</t>
  </si>
  <si>
    <t>Un vaste monde</t>
  </si>
  <si>
    <t>Mirabelle</t>
  </si>
  <si>
    <t xml:space="preserve">Saison 1 ligue </t>
  </si>
  <si>
    <t>Ezechiel</t>
  </si>
  <si>
    <t>Davie</t>
  </si>
  <si>
    <t>Dejanté</t>
  </si>
  <si>
    <t>Clémentine</t>
  </si>
  <si>
    <t>Fini de fuir</t>
  </si>
  <si>
    <t>Glenn</t>
  </si>
  <si>
    <t>Route de survie 6</t>
  </si>
  <si>
    <t>Konrad</t>
  </si>
  <si>
    <t>Barker</t>
  </si>
  <si>
    <t>Carl</t>
  </si>
  <si>
    <t>bleu</t>
  </si>
  <si>
    <t>Naya</t>
  </si>
  <si>
    <t>Jaune</t>
  </si>
  <si>
    <t>Javier</t>
  </si>
  <si>
    <t>jaune</t>
  </si>
  <si>
    <t>Enorme PA en def</t>
  </si>
  <si>
    <t>Louis</t>
  </si>
  <si>
    <t>Marlon</t>
  </si>
  <si>
    <t>Kenny</t>
  </si>
  <si>
    <t>En route vers le danger</t>
  </si>
  <si>
    <t>Chance de gain d'objet</t>
  </si>
  <si>
    <t>Violet</t>
  </si>
  <si>
    <t>Lee</t>
  </si>
  <si>
    <t>Plus assez de temps</t>
  </si>
  <si>
    <t>Negan</t>
  </si>
  <si>
    <t>Route de survie 7</t>
  </si>
  <si>
    <t>Jésus</t>
  </si>
  <si>
    <t>Anna</t>
  </si>
  <si>
    <t>Hunter</t>
  </si>
  <si>
    <t>Abraham</t>
  </si>
  <si>
    <t>Tyreese</t>
  </si>
  <si>
    <t>Route de survie 4</t>
  </si>
  <si>
    <t>Madison</t>
  </si>
  <si>
    <t>vert</t>
  </si>
  <si>
    <t>40% atq</t>
  </si>
  <si>
    <t>Aiko</t>
  </si>
  <si>
    <t>Shiva</t>
  </si>
  <si>
    <t>Vagabond</t>
  </si>
  <si>
    <t>rouge</t>
  </si>
  <si>
    <t>40% def</t>
  </si>
  <si>
    <t>Harlan</t>
  </si>
  <si>
    <t>Eugene</t>
  </si>
  <si>
    <t>Mackenzie</t>
  </si>
  <si>
    <t>represailles</t>
  </si>
  <si>
    <t>Connie</t>
  </si>
  <si>
    <t>Spencer</t>
  </si>
  <si>
    <t>Pieges</t>
  </si>
  <si>
    <t>Yumiko</t>
  </si>
  <si>
    <t>Désarroi</t>
  </si>
  <si>
    <t>Magna</t>
  </si>
  <si>
    <t>Route de surive 1</t>
  </si>
  <si>
    <t>Lori</t>
  </si>
  <si>
    <t>Aaron</t>
  </si>
  <si>
    <t>Ivanova</t>
  </si>
  <si>
    <t>Romanov</t>
  </si>
  <si>
    <t>Dev</t>
  </si>
  <si>
    <t>Michonne</t>
  </si>
  <si>
    <t>Arret a michonne pour les perso ROUGE ET VERT</t>
  </si>
  <si>
    <t>Connor</t>
  </si>
  <si>
    <t>Rosita</t>
  </si>
  <si>
    <t>Montée au pouvoir</t>
  </si>
  <si>
    <t>Aris</t>
  </si>
  <si>
    <t>Laura</t>
  </si>
  <si>
    <t>Gator</t>
  </si>
  <si>
    <t>40% pv</t>
  </si>
  <si>
    <t xml:space="preserve">Jessie </t>
  </si>
  <si>
    <t>tenacité</t>
  </si>
  <si>
    <t>Jesus</t>
  </si>
  <si>
    <t>Edition Hiver</t>
  </si>
  <si>
    <t>Joshua</t>
  </si>
  <si>
    <t>Nouvelle menace</t>
  </si>
  <si>
    <t>Yvette</t>
  </si>
  <si>
    <t>36 crit</t>
  </si>
  <si>
    <t>Siddiq</t>
  </si>
  <si>
    <t>Vincent</t>
  </si>
  <si>
    <t>enorme PA en def</t>
  </si>
  <si>
    <t>Shane</t>
  </si>
  <si>
    <t>Enorme PA en Def</t>
  </si>
  <si>
    <t>Assassin</t>
  </si>
  <si>
    <t>Force Shiva</t>
  </si>
  <si>
    <t>Rick - Montée au pouvoir</t>
  </si>
  <si>
    <t>Gain PA en Atq du lead</t>
  </si>
  <si>
    <t>Atq de Base</t>
  </si>
  <si>
    <t xml:space="preserve">Leader </t>
  </si>
  <si>
    <t>Marlon - Fini de fuir</t>
  </si>
  <si>
    <t>Gator - Route de survie 1</t>
  </si>
  <si>
    <t>Grand PA en def</t>
  </si>
  <si>
    <t>Alpha - Route de survie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</si>
</sst>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left" textRotation="45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0" fontId="2" fillId="4" borderId="9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18"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/>
        <color auto="1"/>
      </font>
      <fill>
        <patternFill>
          <bgColor theme="9" tint="0.39994506668294322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/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38"/>
  <sheetViews>
    <sheetView tabSelected="1" workbookViewId="0">
      <selection activeCell="N13" sqref="N13"/>
    </sheetView>
  </sheetViews>
  <sheetFormatPr baseColWidth="10" defaultRowHeight="15" x14ac:dyDescent="0.25"/>
  <cols>
    <col min="4" max="4" width="27.85546875" customWidth="1"/>
    <col min="6" max="6" width="10.85546875" customWidth="1"/>
    <col min="7" max="7" width="10.140625" customWidth="1"/>
    <col min="8" max="9" width="7.28515625" customWidth="1"/>
    <col min="10" max="10" width="6" customWidth="1"/>
    <col min="17" max="17" width="24" customWidth="1"/>
  </cols>
  <sheetData>
    <row r="1" spans="3:28" x14ac:dyDescent="0.25"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3:28" x14ac:dyDescent="0.25"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3:28" x14ac:dyDescent="0.25"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3:28" x14ac:dyDescent="0.25"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3:28" x14ac:dyDescent="0.25">
      <c r="C5" s="15"/>
      <c r="D5" s="15" t="s">
        <v>209</v>
      </c>
      <c r="E5" s="15">
        <f>T15</f>
        <v>20</v>
      </c>
      <c r="F5" s="15"/>
      <c r="G5" s="15"/>
      <c r="H5" s="15"/>
      <c r="I5" s="15"/>
      <c r="J5" s="15"/>
      <c r="K5" s="15"/>
      <c r="L5" s="15"/>
      <c r="Q5" s="14" t="s">
        <v>3</v>
      </c>
      <c r="R5" s="14"/>
      <c r="S5" s="14" t="s">
        <v>4</v>
      </c>
      <c r="T5" s="14"/>
      <c r="U5" s="14" t="s">
        <v>5</v>
      </c>
      <c r="V5" s="14"/>
    </row>
    <row r="6" spans="3:28" x14ac:dyDescent="0.25">
      <c r="C6" s="15"/>
      <c r="D6" s="15" t="s">
        <v>208</v>
      </c>
      <c r="E6" s="15">
        <f>IF(U19="Enorme PA en atq",10,IF(U19="Tres grand PA en atq",8,""))</f>
        <v>10</v>
      </c>
      <c r="F6" s="15"/>
      <c r="G6" s="15"/>
      <c r="H6" s="15"/>
      <c r="I6" s="15"/>
      <c r="J6" s="15"/>
      <c r="K6" s="15"/>
      <c r="L6" s="15"/>
      <c r="Q6" s="14">
        <v>0</v>
      </c>
      <c r="R6" s="14"/>
      <c r="S6" s="14">
        <v>20</v>
      </c>
      <c r="T6" s="14"/>
      <c r="U6" s="14"/>
      <c r="V6" s="14"/>
    </row>
    <row r="7" spans="3:28" ht="90" x14ac:dyDescent="0.25">
      <c r="C7" s="15"/>
      <c r="D7" s="15"/>
      <c r="E7" s="16" t="s">
        <v>18</v>
      </c>
      <c r="F7" s="16" t="s">
        <v>19</v>
      </c>
      <c r="G7" s="16" t="s">
        <v>27</v>
      </c>
      <c r="H7" s="16" t="s">
        <v>35</v>
      </c>
      <c r="I7" s="16" t="s">
        <v>34</v>
      </c>
      <c r="J7" s="15"/>
      <c r="K7" s="15"/>
      <c r="L7" s="15"/>
      <c r="P7" s="22"/>
      <c r="Q7" s="22">
        <v>8</v>
      </c>
      <c r="R7" s="22"/>
      <c r="S7" s="22"/>
      <c r="T7" s="22"/>
      <c r="U7" s="22" t="s">
        <v>25</v>
      </c>
      <c r="V7" s="22">
        <v>3</v>
      </c>
      <c r="W7" s="22"/>
      <c r="X7" s="22"/>
      <c r="Y7" s="22"/>
      <c r="Z7" s="22"/>
      <c r="AA7" s="22"/>
      <c r="AB7" s="22"/>
    </row>
    <row r="8" spans="3:28" x14ac:dyDescent="0.25">
      <c r="C8" s="15" t="s">
        <v>210</v>
      </c>
      <c r="D8" s="19" t="s">
        <v>207</v>
      </c>
      <c r="E8" s="18">
        <f>VLOOKUP(D8,Feuil2!$A$8:$H$153,4,FALSE)</f>
        <v>66</v>
      </c>
      <c r="F8" s="19">
        <v>8</v>
      </c>
      <c r="G8" s="20" t="s">
        <v>20</v>
      </c>
      <c r="H8" s="18">
        <f>R30</f>
        <v>66</v>
      </c>
      <c r="I8" s="18" t="str">
        <f>IF(H8&lt;E8,H8+$T$15+$U$16,"")</f>
        <v/>
      </c>
      <c r="J8" s="15"/>
      <c r="K8" s="15"/>
      <c r="L8" s="15"/>
      <c r="P8" s="22"/>
      <c r="Q8" s="22">
        <v>20</v>
      </c>
      <c r="R8" s="22"/>
      <c r="S8" s="22"/>
      <c r="T8" s="22"/>
      <c r="U8" s="22" t="s">
        <v>24</v>
      </c>
      <c r="V8" s="22">
        <v>4</v>
      </c>
      <c r="W8" s="22"/>
      <c r="X8" s="22"/>
      <c r="Y8" s="22"/>
      <c r="Z8" s="22"/>
      <c r="AA8" s="22"/>
      <c r="AB8" s="22"/>
    </row>
    <row r="9" spans="3:28" x14ac:dyDescent="0.25">
      <c r="C9" s="15"/>
      <c r="D9" s="21"/>
      <c r="E9" s="18"/>
      <c r="F9" s="17"/>
      <c r="G9" s="18"/>
      <c r="H9" s="18"/>
      <c r="I9" s="18"/>
      <c r="J9" s="15"/>
      <c r="K9" s="15"/>
      <c r="L9" s="15"/>
      <c r="P9" s="22"/>
      <c r="Q9" s="22"/>
      <c r="R9" s="22"/>
      <c r="S9" s="22"/>
      <c r="T9" s="22"/>
      <c r="U9" s="22" t="s">
        <v>23</v>
      </c>
      <c r="V9" s="22">
        <v>5</v>
      </c>
      <c r="W9" s="22"/>
      <c r="X9" s="22"/>
      <c r="Y9" s="22"/>
      <c r="Z9" s="22"/>
      <c r="AA9" s="22"/>
      <c r="AB9" s="22"/>
    </row>
    <row r="10" spans="3:28" x14ac:dyDescent="0.25">
      <c r="C10" s="15"/>
      <c r="D10" s="19" t="s">
        <v>214</v>
      </c>
      <c r="E10" s="18">
        <f>VLOOKUP(D10,Feuil2!$A$8:$H$153,4,FALSE)</f>
        <v>85</v>
      </c>
      <c r="F10" s="19">
        <v>8</v>
      </c>
      <c r="G10" s="20" t="s">
        <v>20</v>
      </c>
      <c r="H10" s="18">
        <f>S30</f>
        <v>74</v>
      </c>
      <c r="I10" s="18">
        <f t="shared" ref="I10:I13" si="0">IF(H10&lt;E10,H10+$T$15+$U$16,"")</f>
        <v>104</v>
      </c>
      <c r="J10" s="15"/>
      <c r="K10" s="15"/>
      <c r="L10" s="15"/>
      <c r="P10" s="22"/>
      <c r="Q10" s="22"/>
      <c r="R10" s="22"/>
      <c r="S10" s="22"/>
      <c r="T10" s="22"/>
      <c r="U10" s="22" t="s">
        <v>22</v>
      </c>
      <c r="V10" s="22">
        <v>7</v>
      </c>
      <c r="W10" s="22"/>
      <c r="X10" s="22"/>
      <c r="Y10" s="22"/>
      <c r="Z10" s="22"/>
      <c r="AA10" s="22"/>
      <c r="AB10" s="22"/>
    </row>
    <row r="11" spans="3:28" x14ac:dyDescent="0.25">
      <c r="C11" s="15"/>
      <c r="D11" s="19" t="s">
        <v>211</v>
      </c>
      <c r="E11" s="18">
        <f>VLOOKUP(D11,Feuil2!$A$8:$H$153,4,FALSE)</f>
        <v>66</v>
      </c>
      <c r="F11" s="19">
        <v>8</v>
      </c>
      <c r="G11" s="20" t="s">
        <v>24</v>
      </c>
      <c r="H11" s="18">
        <f>T30</f>
        <v>60</v>
      </c>
      <c r="I11" s="18">
        <f t="shared" si="0"/>
        <v>90</v>
      </c>
      <c r="J11" s="15"/>
      <c r="K11" s="15"/>
      <c r="L11" s="15"/>
      <c r="P11" s="22"/>
      <c r="Q11" s="22"/>
      <c r="R11" s="22"/>
      <c r="S11" s="22"/>
      <c r="T11" s="22"/>
      <c r="U11" s="22" t="s">
        <v>21</v>
      </c>
      <c r="V11" s="22">
        <v>8</v>
      </c>
      <c r="W11" s="22"/>
      <c r="X11" s="22"/>
      <c r="Y11" s="22"/>
      <c r="Z11" s="22"/>
      <c r="AA11" s="22"/>
      <c r="AB11" s="22"/>
    </row>
    <row r="12" spans="3:28" x14ac:dyDescent="0.25">
      <c r="C12" s="15"/>
      <c r="D12" s="19" t="s">
        <v>212</v>
      </c>
      <c r="E12" s="18">
        <f>VLOOKUP(D12,Feuil2!$A$8:$H$153,4,FALSE)</f>
        <v>58</v>
      </c>
      <c r="F12" s="19">
        <v>8</v>
      </c>
      <c r="G12" s="20" t="s">
        <v>20</v>
      </c>
      <c r="H12" s="18">
        <f>U30</f>
        <v>63</v>
      </c>
      <c r="I12" s="18" t="str">
        <f t="shared" si="0"/>
        <v/>
      </c>
      <c r="J12" s="15"/>
      <c r="K12" s="15"/>
      <c r="L12" s="15"/>
      <c r="P12" s="22"/>
      <c r="Q12" s="22"/>
      <c r="R12" s="22"/>
      <c r="S12" s="22"/>
      <c r="T12" s="22"/>
      <c r="U12" s="22" t="s">
        <v>20</v>
      </c>
      <c r="V12" s="22">
        <v>10</v>
      </c>
      <c r="W12" s="22"/>
      <c r="X12" s="22"/>
      <c r="Y12" s="22"/>
      <c r="Z12" s="22"/>
      <c r="AA12" s="22"/>
      <c r="AB12" s="22"/>
    </row>
    <row r="13" spans="3:28" x14ac:dyDescent="0.25">
      <c r="C13" s="15"/>
      <c r="D13" s="19" t="s">
        <v>207</v>
      </c>
      <c r="E13" s="18">
        <f>VLOOKUP(D13,Feuil2!$A$8:$H$153,4,FALSE)</f>
        <v>66</v>
      </c>
      <c r="F13" s="19">
        <v>8</v>
      </c>
      <c r="G13" s="20" t="s">
        <v>20</v>
      </c>
      <c r="H13" s="18">
        <f>V30</f>
        <v>66</v>
      </c>
      <c r="I13" s="18" t="str">
        <f t="shared" si="0"/>
        <v/>
      </c>
      <c r="J13" s="15"/>
      <c r="K13" s="15"/>
      <c r="L13" s="1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3:28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3:28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P15" s="22"/>
      <c r="Q15" s="22"/>
      <c r="R15" s="22"/>
      <c r="S15" s="22" t="s">
        <v>2</v>
      </c>
      <c r="T15" s="22">
        <v>20</v>
      </c>
      <c r="U15" s="22"/>
      <c r="V15" s="22"/>
      <c r="W15" s="22"/>
      <c r="X15" s="22"/>
      <c r="Y15" s="22"/>
      <c r="Z15" s="22"/>
      <c r="AA15" s="22"/>
      <c r="AB15" s="22"/>
    </row>
    <row r="16" spans="3:28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P16" s="22"/>
      <c r="Q16" s="22"/>
      <c r="R16" s="22"/>
      <c r="S16" s="22" t="s">
        <v>0</v>
      </c>
      <c r="T16" s="22" t="str">
        <f>VLOOKUP(D8,Feuil2!A8:H153,7,FALSE)</f>
        <v>Enorme PA en atq</v>
      </c>
      <c r="U16" s="22">
        <f>IF(T16="enorme PA en Atq",10,IF(T16="Tres grand PA en Atq",8,0))</f>
        <v>10</v>
      </c>
      <c r="V16" s="22"/>
      <c r="W16" s="22"/>
      <c r="X16" s="22"/>
      <c r="Y16" s="22"/>
      <c r="Z16" s="22"/>
      <c r="AA16" s="22"/>
      <c r="AB16" s="22"/>
    </row>
    <row r="17" spans="3:28" x14ac:dyDescent="0.25">
      <c r="C17" s="15"/>
      <c r="D17" s="15"/>
      <c r="E17" s="15"/>
      <c r="F17" s="15"/>
      <c r="G17" s="15"/>
      <c r="H17" s="15"/>
      <c r="I17" s="15"/>
      <c r="J17" s="15"/>
      <c r="K17" s="15"/>
      <c r="L17" s="1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3:28" x14ac:dyDescent="0.25">
      <c r="C18" s="15"/>
      <c r="D18" s="15"/>
      <c r="E18" s="15"/>
      <c r="F18" s="15"/>
      <c r="G18" s="15"/>
      <c r="H18" s="15"/>
      <c r="I18" s="15"/>
      <c r="J18" s="15"/>
      <c r="K18" s="15"/>
      <c r="L18" s="15"/>
      <c r="P18" s="22"/>
      <c r="Q18" s="22" t="s">
        <v>52</v>
      </c>
      <c r="R18" s="22">
        <v>10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3:28" x14ac:dyDescent="0.25">
      <c r="C19" s="15"/>
      <c r="D19" s="15"/>
      <c r="E19" s="15"/>
      <c r="F19" s="15"/>
      <c r="G19" s="15"/>
      <c r="H19" s="15"/>
      <c r="I19" s="15"/>
      <c r="J19" s="15"/>
      <c r="K19" s="15"/>
      <c r="L19" s="15"/>
      <c r="P19" s="22"/>
      <c r="Q19" s="22" t="s">
        <v>93</v>
      </c>
      <c r="R19" s="22">
        <v>8</v>
      </c>
      <c r="S19" s="22"/>
      <c r="T19" s="22"/>
      <c r="U19" s="22" t="str">
        <f>VLOOKUP(D8,Feuil2!A8:H153,7,FALSE)</f>
        <v>Enorme PA en atq</v>
      </c>
      <c r="V19" s="22"/>
      <c r="W19" s="22"/>
      <c r="X19" s="22"/>
      <c r="Y19" s="22"/>
      <c r="Z19" s="22"/>
      <c r="AA19" s="22"/>
      <c r="AB19" s="22"/>
    </row>
    <row r="20" spans="3:28" x14ac:dyDescent="0.25"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3:28" x14ac:dyDescent="0.25">
      <c r="P21" s="22"/>
      <c r="Q21" s="22"/>
      <c r="R21" s="22" t="s">
        <v>26</v>
      </c>
      <c r="S21" s="22"/>
      <c r="T21" s="22">
        <f>SUMIF(F8:F13,"=8")</f>
        <v>40</v>
      </c>
      <c r="U21" s="22"/>
      <c r="V21" s="22"/>
      <c r="W21" s="22"/>
      <c r="X21" s="22"/>
      <c r="Y21" s="22"/>
      <c r="Z21" s="22"/>
      <c r="AA21" s="22"/>
      <c r="AB21" s="22"/>
    </row>
    <row r="22" spans="3:28" x14ac:dyDescent="0.25"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3:28" x14ac:dyDescent="0.25"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3:28" x14ac:dyDescent="0.25">
      <c r="P24" s="22"/>
      <c r="Q24" s="22" t="s">
        <v>32</v>
      </c>
      <c r="R24" s="23" t="str">
        <f>IF(F8=20,E8*20/100,"0")</f>
        <v>0</v>
      </c>
      <c r="S24" s="23" t="str">
        <f>IF(F10=20,E10*20/100,"0")</f>
        <v>0</v>
      </c>
      <c r="T24" s="23" t="str">
        <f>IF(F11=20,E11*20/100,"0")</f>
        <v>0</v>
      </c>
      <c r="U24" s="23" t="str">
        <f>IF(F12=20,E12*20/100,"0")</f>
        <v>0</v>
      </c>
      <c r="V24" s="23" t="str">
        <f>IF(F13=20,E13*20/100,"0")</f>
        <v>0</v>
      </c>
      <c r="W24" s="22"/>
      <c r="X24" s="22"/>
      <c r="Y24" s="22"/>
      <c r="Z24" s="22"/>
      <c r="AA24" s="22"/>
      <c r="AB24" s="22"/>
    </row>
    <row r="25" spans="3:28" x14ac:dyDescent="0.25">
      <c r="P25" s="22"/>
      <c r="Q25" s="22" t="s">
        <v>31</v>
      </c>
      <c r="R25" s="23">
        <f>E8*$T$21/100</f>
        <v>26.4</v>
      </c>
      <c r="S25" s="23">
        <f>E10*$T$21/100</f>
        <v>34</v>
      </c>
      <c r="T25" s="23">
        <f>E11*$T$21/100</f>
        <v>26.4</v>
      </c>
      <c r="U25" s="23">
        <f>E12*$T$21/100</f>
        <v>23.2</v>
      </c>
      <c r="V25" s="23">
        <f>E13*$T$21/100</f>
        <v>26.4</v>
      </c>
      <c r="W25" s="22"/>
      <c r="X25" s="22"/>
      <c r="Y25" s="22"/>
      <c r="Z25" s="22"/>
      <c r="AA25" s="22"/>
      <c r="AB25" s="22"/>
    </row>
    <row r="26" spans="3:28" x14ac:dyDescent="0.25">
      <c r="P26" s="22"/>
      <c r="Q26" s="22" t="s">
        <v>30</v>
      </c>
      <c r="R26" s="23">
        <f>IF(G8="","",VLOOKUP(G8,tab_pa,2,FALSE))</f>
        <v>10</v>
      </c>
      <c r="S26" s="23">
        <f>IF(G10="","",VLOOKUP(G10,tab_pa,2,FALSE))</f>
        <v>10</v>
      </c>
      <c r="T26" s="23">
        <f>IF(G11="","",VLOOKUP(G11,tab_pa,2,FALSE))</f>
        <v>4</v>
      </c>
      <c r="U26" s="23">
        <f>IF(G12="","",VLOOKUP(G12,tab_pa,2,FALSE))</f>
        <v>10</v>
      </c>
      <c r="V26" s="23">
        <f>IF(G13="","",VLOOKUP(G13,tab_pa,2,FALSE))</f>
        <v>10</v>
      </c>
      <c r="W26" s="22"/>
      <c r="X26" s="22"/>
      <c r="Y26" s="22"/>
      <c r="Z26" s="22"/>
      <c r="AA26" s="22"/>
      <c r="AB26" s="22"/>
    </row>
    <row r="27" spans="3:28" x14ac:dyDescent="0.25">
      <c r="H27" s="13"/>
      <c r="I27" s="13"/>
      <c r="J27" s="13"/>
      <c r="K27" s="13"/>
      <c r="L27" s="13"/>
      <c r="M27" s="13"/>
      <c r="P27" s="22"/>
      <c r="Q27" s="22" t="s">
        <v>29</v>
      </c>
      <c r="R27" s="23">
        <f>$U$16</f>
        <v>10</v>
      </c>
      <c r="S27" s="23">
        <f>$U$16</f>
        <v>10</v>
      </c>
      <c r="T27" s="23">
        <f>$U$16</f>
        <v>10</v>
      </c>
      <c r="U27" s="23">
        <f>$U$16</f>
        <v>10</v>
      </c>
      <c r="V27" s="23">
        <f>$U$16</f>
        <v>10</v>
      </c>
      <c r="W27" s="22"/>
      <c r="X27" s="22"/>
      <c r="Y27" s="22"/>
      <c r="Z27" s="22"/>
      <c r="AA27" s="22"/>
      <c r="AB27" s="22"/>
    </row>
    <row r="28" spans="3:28" x14ac:dyDescent="0.25">
      <c r="P28" s="22"/>
      <c r="Q28" s="22" t="s">
        <v>28</v>
      </c>
      <c r="R28" s="23">
        <f>$T$15</f>
        <v>20</v>
      </c>
      <c r="S28" s="23">
        <f>$T$15</f>
        <v>20</v>
      </c>
      <c r="T28" s="23">
        <f>$T$15</f>
        <v>20</v>
      </c>
      <c r="U28" s="23">
        <f>$T$15</f>
        <v>20</v>
      </c>
      <c r="V28" s="23">
        <f>$T$15</f>
        <v>20</v>
      </c>
      <c r="W28" s="22"/>
      <c r="X28" s="22"/>
      <c r="Y28" s="22"/>
      <c r="Z28" s="22"/>
      <c r="AA28" s="22"/>
      <c r="AB28" s="22"/>
    </row>
    <row r="29" spans="3:28" x14ac:dyDescent="0.25">
      <c r="P29" s="22"/>
      <c r="Q29" s="22" t="s">
        <v>33</v>
      </c>
      <c r="R29" s="23">
        <f>ROUNDDOWN(SUM(R24:R25),0)</f>
        <v>26</v>
      </c>
      <c r="S29" s="23">
        <f t="shared" ref="S29:V29" si="1">ROUNDDOWN(SUM(S24:S25),0)</f>
        <v>34</v>
      </c>
      <c r="T29" s="23">
        <f t="shared" si="1"/>
        <v>26</v>
      </c>
      <c r="U29" s="23">
        <f t="shared" si="1"/>
        <v>23</v>
      </c>
      <c r="V29" s="23">
        <f t="shared" si="1"/>
        <v>26</v>
      </c>
      <c r="W29" s="22"/>
      <c r="X29" s="22"/>
      <c r="Y29" s="22"/>
      <c r="Z29" s="22"/>
      <c r="AA29" s="22"/>
      <c r="AB29" s="22"/>
    </row>
    <row r="30" spans="3:28" x14ac:dyDescent="0.25">
      <c r="P30" s="22"/>
      <c r="Q30" s="22"/>
      <c r="R30" s="23">
        <f>SUM(R26:R29)</f>
        <v>66</v>
      </c>
      <c r="S30" s="23">
        <f t="shared" ref="S30:V30" si="2">SUM(S26:S29)</f>
        <v>74</v>
      </c>
      <c r="T30" s="23">
        <f t="shared" si="2"/>
        <v>60</v>
      </c>
      <c r="U30" s="23">
        <f t="shared" si="2"/>
        <v>63</v>
      </c>
      <c r="V30" s="23">
        <f t="shared" si="2"/>
        <v>66</v>
      </c>
      <c r="W30" s="22"/>
      <c r="X30" s="22"/>
      <c r="Y30" s="22"/>
      <c r="Z30" s="22"/>
      <c r="AA30" s="22"/>
      <c r="AB30" s="22"/>
    </row>
    <row r="31" spans="3:28" x14ac:dyDescent="0.25"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3:28" x14ac:dyDescent="0.25">
      <c r="D32" s="1"/>
      <c r="E32" s="1"/>
      <c r="F32" s="1"/>
      <c r="G32" s="1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4:28" x14ac:dyDescent="0.25">
      <c r="D33" s="13"/>
      <c r="E33" s="13"/>
      <c r="F33" s="13"/>
      <c r="G33" s="13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4:28" x14ac:dyDescent="0.25">
      <c r="D34" s="1"/>
      <c r="E34" s="1"/>
      <c r="F34" s="1"/>
      <c r="G34" s="1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spans="4:28" x14ac:dyDescent="0.25">
      <c r="D35" s="1"/>
      <c r="E35" s="1"/>
      <c r="F35" s="1"/>
      <c r="G35" s="1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spans="4:28" x14ac:dyDescent="0.25">
      <c r="D36" s="1"/>
      <c r="E36" s="1"/>
      <c r="F36" s="1"/>
      <c r="G36" s="1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4:28" x14ac:dyDescent="0.25">
      <c r="D37" s="1"/>
      <c r="E37" s="1"/>
      <c r="F37" s="1"/>
      <c r="G37" s="1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4:28" x14ac:dyDescent="0.25"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</sheetData>
  <conditionalFormatting sqref="H8">
    <cfRule type="cellIs" dxfId="9" priority="5" operator="greaterThanOrEqual">
      <formula>$E$8</formula>
    </cfRule>
  </conditionalFormatting>
  <conditionalFormatting sqref="H10">
    <cfRule type="cellIs" dxfId="7" priority="4" operator="greaterThanOrEqual">
      <formula>$E$10</formula>
    </cfRule>
  </conditionalFormatting>
  <conditionalFormatting sqref="H11">
    <cfRule type="cellIs" dxfId="5" priority="3" operator="greaterThanOrEqual">
      <formula>$E$11</formula>
    </cfRule>
  </conditionalFormatting>
  <conditionalFormatting sqref="H12">
    <cfRule type="cellIs" dxfId="3" priority="2" operator="greaterThanOrEqual">
      <formula>$E$12</formula>
    </cfRule>
  </conditionalFormatting>
  <conditionalFormatting sqref="H13">
    <cfRule type="cellIs" dxfId="1" priority="1" operator="greaterThanOrEqual">
      <formula>$E$13</formula>
    </cfRule>
  </conditionalFormatting>
  <dataValidations count="2">
    <dataValidation type="list" allowBlank="1" showInputMessage="1" showErrorMessage="1" sqref="F8 F10:F13 J27">
      <formula1>$Q$6:$Q$10</formula1>
    </dataValidation>
    <dataValidation type="list" allowBlank="1" showInputMessage="1" showErrorMessage="1" sqref="D34:G34 G8 G10:G13 K27">
      <formula1>$U$7:$U$13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Feuil2!$A$8:$A$153</xm:f>
          </x14:formula1>
          <xm:sqref>D8 D10:D13 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153"/>
  <sheetViews>
    <sheetView topLeftCell="A94" workbookViewId="0">
      <selection activeCell="G105" sqref="G105"/>
    </sheetView>
  </sheetViews>
  <sheetFormatPr baseColWidth="10" defaultRowHeight="15" x14ac:dyDescent="0.25"/>
  <cols>
    <col min="1" max="1" width="28.42578125" customWidth="1"/>
    <col min="3" max="3" width="22.5703125" customWidth="1"/>
    <col min="4" max="4" width="5.140625" customWidth="1"/>
    <col min="6" max="8" width="20" customWidth="1"/>
  </cols>
  <sheetData>
    <row r="8" spans="1:8" x14ac:dyDescent="0.25">
      <c r="A8" t="str">
        <f>CONCATENATE(B8," - ",C8)</f>
        <v>Aaron - Route de survie 1</v>
      </c>
      <c r="B8" s="2" t="s">
        <v>179</v>
      </c>
      <c r="C8" s="3" t="s">
        <v>8</v>
      </c>
      <c r="D8" s="3">
        <v>76</v>
      </c>
      <c r="E8" s="4" t="s">
        <v>160</v>
      </c>
      <c r="F8" s="11" t="s">
        <v>161</v>
      </c>
      <c r="G8" s="11" t="s">
        <v>120</v>
      </c>
    </row>
    <row r="9" spans="1:8" x14ac:dyDescent="0.25">
      <c r="A9" t="str">
        <f t="shared" ref="A9:A72" si="0">CONCATENATE(B9," - ",C9)</f>
        <v>Abraham - Route de survie 3</v>
      </c>
      <c r="B9" s="5" t="s">
        <v>156</v>
      </c>
      <c r="C9" s="6" t="s">
        <v>37</v>
      </c>
      <c r="D9" s="6">
        <v>76</v>
      </c>
      <c r="E9" s="7" t="s">
        <v>11</v>
      </c>
      <c r="H9" t="s">
        <v>55</v>
      </c>
    </row>
    <row r="10" spans="1:8" x14ac:dyDescent="0.25">
      <c r="A10" t="str">
        <f t="shared" si="0"/>
        <v>Abraham - Route de survie 5</v>
      </c>
      <c r="B10" s="5" t="s">
        <v>156</v>
      </c>
      <c r="C10" s="6" t="s">
        <v>70</v>
      </c>
      <c r="D10" s="6">
        <v>66</v>
      </c>
      <c r="E10" s="7" t="s">
        <v>15</v>
      </c>
      <c r="F10" s="11" t="s">
        <v>51</v>
      </c>
      <c r="G10" s="11" t="s">
        <v>120</v>
      </c>
    </row>
    <row r="11" spans="1:8" x14ac:dyDescent="0.25">
      <c r="A11" t="str">
        <f t="shared" si="0"/>
        <v>Aiko - Route de survie 1</v>
      </c>
      <c r="B11" s="5" t="s">
        <v>162</v>
      </c>
      <c r="C11" s="6" t="s">
        <v>8</v>
      </c>
      <c r="D11" s="6">
        <v>76</v>
      </c>
      <c r="E11" s="7" t="s">
        <v>11</v>
      </c>
      <c r="H11" t="s">
        <v>46</v>
      </c>
    </row>
    <row r="12" spans="1:8" x14ac:dyDescent="0.25">
      <c r="A12" t="str">
        <f t="shared" si="0"/>
        <v>Ajax - Route de survie 1</v>
      </c>
      <c r="B12" s="5" t="s">
        <v>110</v>
      </c>
      <c r="C12" s="6" t="s">
        <v>8</v>
      </c>
      <c r="D12" s="6">
        <v>85</v>
      </c>
      <c r="E12" s="7" t="s">
        <v>38</v>
      </c>
      <c r="H12" t="s">
        <v>80</v>
      </c>
    </row>
    <row r="13" spans="1:8" x14ac:dyDescent="0.25">
      <c r="A13" t="str">
        <f t="shared" si="0"/>
        <v>Alice - Route de survie 1</v>
      </c>
      <c r="B13" s="5" t="s">
        <v>72</v>
      </c>
      <c r="C13" s="6" t="s">
        <v>8</v>
      </c>
      <c r="D13" s="6">
        <v>76</v>
      </c>
      <c r="E13" s="7" t="s">
        <v>38</v>
      </c>
      <c r="F13" s="11" t="s">
        <v>51</v>
      </c>
      <c r="G13" s="11" t="s">
        <v>52</v>
      </c>
    </row>
    <row r="14" spans="1:8" x14ac:dyDescent="0.25">
      <c r="A14" t="str">
        <f t="shared" si="0"/>
        <v>Alpha - Nouvelle menace</v>
      </c>
      <c r="B14" s="5" t="s">
        <v>40</v>
      </c>
      <c r="C14" s="6" t="s">
        <v>197</v>
      </c>
      <c r="D14" s="6">
        <v>58</v>
      </c>
      <c r="E14" s="7" t="s">
        <v>11</v>
      </c>
      <c r="H14" t="s">
        <v>104</v>
      </c>
    </row>
    <row r="15" spans="1:8" x14ac:dyDescent="0.25">
      <c r="A15" t="str">
        <f t="shared" si="0"/>
        <v>Alpha - Route de survie 1</v>
      </c>
      <c r="B15" s="5" t="s">
        <v>40</v>
      </c>
      <c r="C15" s="6" t="s">
        <v>8</v>
      </c>
      <c r="D15" s="6">
        <v>76</v>
      </c>
      <c r="E15" s="7" t="s">
        <v>15</v>
      </c>
      <c r="H15" t="s">
        <v>49</v>
      </c>
    </row>
    <row r="16" spans="1:8" x14ac:dyDescent="0.25">
      <c r="A16" t="str">
        <f t="shared" si="0"/>
        <v>Alpha - Route de survie 3</v>
      </c>
      <c r="B16" s="5" t="s">
        <v>40</v>
      </c>
      <c r="C16" s="6" t="s">
        <v>37</v>
      </c>
      <c r="D16" s="6">
        <v>85</v>
      </c>
      <c r="E16" s="7" t="s">
        <v>16</v>
      </c>
      <c r="H16" t="s">
        <v>57</v>
      </c>
    </row>
    <row r="17" spans="1:8" x14ac:dyDescent="0.25">
      <c r="A17" t="str">
        <f t="shared" si="0"/>
        <v>Amber - Lucille</v>
      </c>
      <c r="B17" s="5" t="s">
        <v>6</v>
      </c>
      <c r="C17" s="6" t="s">
        <v>14</v>
      </c>
      <c r="D17" s="6">
        <v>76</v>
      </c>
      <c r="E17" s="7" t="s">
        <v>15</v>
      </c>
      <c r="H17" t="s">
        <v>50</v>
      </c>
    </row>
    <row r="18" spans="1:8" x14ac:dyDescent="0.25">
      <c r="A18" t="str">
        <f t="shared" si="0"/>
        <v>Andréa - Club des survivants</v>
      </c>
      <c r="B18" s="5" t="s">
        <v>99</v>
      </c>
      <c r="C18" s="6" t="s">
        <v>48</v>
      </c>
      <c r="D18" s="6">
        <v>76</v>
      </c>
      <c r="E18" s="7" t="s">
        <v>16</v>
      </c>
      <c r="F18" s="11" t="s">
        <v>92</v>
      </c>
      <c r="G18" s="11" t="s">
        <v>93</v>
      </c>
      <c r="H18" s="11" t="s">
        <v>80</v>
      </c>
    </row>
    <row r="19" spans="1:8" x14ac:dyDescent="0.25">
      <c r="A19" t="str">
        <f t="shared" si="0"/>
        <v>Andréa - Un vaste monde</v>
      </c>
      <c r="B19" s="5" t="s">
        <v>99</v>
      </c>
      <c r="C19" s="6" t="s">
        <v>124</v>
      </c>
      <c r="D19" s="6">
        <v>85</v>
      </c>
      <c r="E19" s="7" t="s">
        <v>11</v>
      </c>
      <c r="F19" s="11" t="s">
        <v>51</v>
      </c>
      <c r="G19" s="11" t="s">
        <v>52</v>
      </c>
    </row>
    <row r="20" spans="1:8" x14ac:dyDescent="0.25">
      <c r="A20" t="str">
        <f t="shared" si="0"/>
        <v>Anna - Route de survie 1</v>
      </c>
      <c r="B20" s="5" t="s">
        <v>154</v>
      </c>
      <c r="C20" s="6" t="s">
        <v>8</v>
      </c>
      <c r="D20" s="6">
        <v>66</v>
      </c>
      <c r="E20" s="7" t="s">
        <v>15</v>
      </c>
      <c r="H20" t="s">
        <v>76</v>
      </c>
    </row>
    <row r="21" spans="1:8" x14ac:dyDescent="0.25">
      <c r="A21" t="str">
        <f t="shared" si="0"/>
        <v>Aris - Montée au pouvoir</v>
      </c>
      <c r="B21" s="5" t="s">
        <v>188</v>
      </c>
      <c r="C21" s="6" t="s">
        <v>187</v>
      </c>
      <c r="D21" s="6">
        <v>85</v>
      </c>
      <c r="E21" s="7" t="s">
        <v>139</v>
      </c>
      <c r="H21" t="s">
        <v>56</v>
      </c>
    </row>
    <row r="22" spans="1:8" x14ac:dyDescent="0.25">
      <c r="A22" t="str">
        <f t="shared" si="0"/>
        <v>Barker - Route de survie 1</v>
      </c>
      <c r="B22" s="5" t="s">
        <v>135</v>
      </c>
      <c r="C22" s="6" t="s">
        <v>8</v>
      </c>
      <c r="D22" s="6">
        <v>58</v>
      </c>
      <c r="E22" s="7" t="s">
        <v>139</v>
      </c>
      <c r="F22" s="11" t="s">
        <v>120</v>
      </c>
      <c r="G22" s="11" t="s">
        <v>52</v>
      </c>
    </row>
    <row r="23" spans="1:8" x14ac:dyDescent="0.25">
      <c r="A23" t="str">
        <f t="shared" si="0"/>
        <v>Barker - Route de survie 3</v>
      </c>
      <c r="B23" s="5" t="s">
        <v>135</v>
      </c>
      <c r="C23" s="6" t="s">
        <v>37</v>
      </c>
      <c r="D23" s="6">
        <v>76</v>
      </c>
      <c r="E23" s="7" t="s">
        <v>11</v>
      </c>
      <c r="H23" t="s">
        <v>84</v>
      </c>
    </row>
    <row r="24" spans="1:8" x14ac:dyDescent="0.25">
      <c r="A24" t="str">
        <f t="shared" si="0"/>
        <v>Beta - Route de survie 1</v>
      </c>
      <c r="B24" s="5" t="s">
        <v>36</v>
      </c>
      <c r="C24" s="6" t="s">
        <v>8</v>
      </c>
      <c r="D24" s="6">
        <v>76</v>
      </c>
      <c r="E24" s="7" t="s">
        <v>16</v>
      </c>
      <c r="H24" t="s">
        <v>84</v>
      </c>
    </row>
    <row r="25" spans="1:8" x14ac:dyDescent="0.25">
      <c r="A25" t="str">
        <f t="shared" si="0"/>
        <v>Beta - Route de survie 3</v>
      </c>
      <c r="B25" s="5" t="s">
        <v>36</v>
      </c>
      <c r="C25" s="6" t="s">
        <v>37</v>
      </c>
      <c r="D25" s="6">
        <v>66</v>
      </c>
      <c r="E25" s="7" t="s">
        <v>38</v>
      </c>
      <c r="H25" t="s">
        <v>55</v>
      </c>
    </row>
    <row r="26" spans="1:8" x14ac:dyDescent="0.25">
      <c r="A26" t="str">
        <f t="shared" si="0"/>
        <v>Bryan - Route de survie 1</v>
      </c>
      <c r="B26" s="5" t="s">
        <v>103</v>
      </c>
      <c r="C26" s="6" t="s">
        <v>8</v>
      </c>
      <c r="D26" s="6">
        <v>76</v>
      </c>
      <c r="E26" s="7" t="s">
        <v>38</v>
      </c>
      <c r="H26" t="s">
        <v>104</v>
      </c>
    </row>
    <row r="27" spans="1:8" x14ac:dyDescent="0.25">
      <c r="A27" t="str">
        <f t="shared" si="0"/>
        <v>Camila - Route de survie 1</v>
      </c>
      <c r="B27" s="5" t="s">
        <v>77</v>
      </c>
      <c r="C27" s="6" t="s">
        <v>8</v>
      </c>
      <c r="D27" s="6">
        <v>66</v>
      </c>
      <c r="E27" s="7" t="s">
        <v>16</v>
      </c>
      <c r="F27" s="11" t="s">
        <v>51</v>
      </c>
      <c r="G27" s="11" t="s">
        <v>52</v>
      </c>
    </row>
    <row r="28" spans="1:8" x14ac:dyDescent="0.25">
      <c r="A28" t="str">
        <f t="shared" si="0"/>
        <v>Carl - Route de survie 3</v>
      </c>
      <c r="B28" s="5" t="s">
        <v>136</v>
      </c>
      <c r="C28" s="6" t="s">
        <v>37</v>
      </c>
      <c r="D28" s="6">
        <v>76</v>
      </c>
      <c r="E28" s="7" t="s">
        <v>137</v>
      </c>
      <c r="F28" s="11" t="s">
        <v>51</v>
      </c>
      <c r="G28" s="11" t="s">
        <v>52</v>
      </c>
    </row>
    <row r="29" spans="1:8" x14ac:dyDescent="0.25">
      <c r="A29" t="str">
        <f t="shared" si="0"/>
        <v>Carley - Un nouveau jour</v>
      </c>
      <c r="B29" s="5" t="s">
        <v>105</v>
      </c>
      <c r="C29" s="6" t="s">
        <v>106</v>
      </c>
      <c r="D29" s="6">
        <v>76</v>
      </c>
      <c r="E29" s="7" t="s">
        <v>16</v>
      </c>
      <c r="F29" s="11" t="s">
        <v>107</v>
      </c>
      <c r="G29" s="11" t="s">
        <v>93</v>
      </c>
    </row>
    <row r="30" spans="1:8" x14ac:dyDescent="0.25">
      <c r="A30" t="str">
        <f t="shared" si="0"/>
        <v>Chris - Craindre les chasseurs</v>
      </c>
      <c r="B30" s="5" t="s">
        <v>81</v>
      </c>
      <c r="C30" s="6" t="s">
        <v>82</v>
      </c>
      <c r="D30" s="6">
        <v>85</v>
      </c>
      <c r="E30" s="7" t="s">
        <v>15</v>
      </c>
      <c r="H30" t="s">
        <v>49</v>
      </c>
    </row>
    <row r="31" spans="1:8" x14ac:dyDescent="0.25">
      <c r="A31" t="str">
        <f t="shared" si="0"/>
        <v>Clémentine - Fini de fuir</v>
      </c>
      <c r="B31" s="5" t="s">
        <v>130</v>
      </c>
      <c r="C31" s="6" t="s">
        <v>131</v>
      </c>
      <c r="D31" s="6">
        <v>76</v>
      </c>
      <c r="E31" s="7" t="s">
        <v>38</v>
      </c>
      <c r="H31" t="s">
        <v>53</v>
      </c>
    </row>
    <row r="32" spans="1:8" x14ac:dyDescent="0.25">
      <c r="A32" t="str">
        <f t="shared" si="0"/>
        <v>Cole - Route de survie 1</v>
      </c>
      <c r="B32" s="5" t="s">
        <v>75</v>
      </c>
      <c r="C32" s="6" t="s">
        <v>8</v>
      </c>
      <c r="D32" s="6">
        <v>66</v>
      </c>
      <c r="E32" s="7" t="s">
        <v>11</v>
      </c>
      <c r="H32" t="s">
        <v>76</v>
      </c>
    </row>
    <row r="33" spans="1:8" x14ac:dyDescent="0.25">
      <c r="A33" t="str">
        <f t="shared" si="0"/>
        <v>Connie - Route de survie 1</v>
      </c>
      <c r="B33" s="5" t="s">
        <v>171</v>
      </c>
      <c r="C33" s="6" t="s">
        <v>8</v>
      </c>
      <c r="D33" s="6">
        <v>76</v>
      </c>
      <c r="E33" s="7" t="s">
        <v>15</v>
      </c>
      <c r="H33" t="s">
        <v>59</v>
      </c>
    </row>
    <row r="34" spans="1:8" x14ac:dyDescent="0.25">
      <c r="A34" t="str">
        <f t="shared" si="0"/>
        <v>Connor - Route de survie 2</v>
      </c>
      <c r="B34" s="5" t="s">
        <v>185</v>
      </c>
      <c r="C34" s="6" t="s">
        <v>98</v>
      </c>
      <c r="D34" s="6">
        <v>66</v>
      </c>
      <c r="E34" s="7" t="s">
        <v>139</v>
      </c>
      <c r="F34" s="11" t="s">
        <v>161</v>
      </c>
      <c r="G34" s="11" t="s">
        <v>120</v>
      </c>
    </row>
    <row r="35" spans="1:8" x14ac:dyDescent="0.25">
      <c r="A35" t="str">
        <f t="shared" si="0"/>
        <v>Dale - Passé décomposé</v>
      </c>
      <c r="B35" s="5" t="s">
        <v>60</v>
      </c>
      <c r="C35" s="6" t="s">
        <v>61</v>
      </c>
      <c r="D35" s="6">
        <v>66</v>
      </c>
      <c r="E35" s="7" t="s">
        <v>38</v>
      </c>
      <c r="H35" t="s">
        <v>59</v>
      </c>
    </row>
    <row r="36" spans="1:8" x14ac:dyDescent="0.25">
      <c r="A36" t="str">
        <f t="shared" si="0"/>
        <v>Davie - Dejanté</v>
      </c>
      <c r="B36" s="5" t="s">
        <v>128</v>
      </c>
      <c r="C36" s="6" t="s">
        <v>129</v>
      </c>
      <c r="D36" s="6">
        <v>85</v>
      </c>
      <c r="E36" s="7" t="s">
        <v>38</v>
      </c>
      <c r="H36" t="s">
        <v>113</v>
      </c>
    </row>
    <row r="37" spans="1:8" x14ac:dyDescent="0.25">
      <c r="A37" t="str">
        <f t="shared" si="0"/>
        <v>Dev - Route de survie 1</v>
      </c>
      <c r="B37" s="5" t="s">
        <v>182</v>
      </c>
      <c r="C37" s="6" t="s">
        <v>8</v>
      </c>
      <c r="D37" s="6">
        <v>76</v>
      </c>
      <c r="E37" s="7" t="s">
        <v>38</v>
      </c>
      <c r="H37" t="s">
        <v>55</v>
      </c>
    </row>
    <row r="38" spans="1:8" x14ac:dyDescent="0.25">
      <c r="A38" t="str">
        <f t="shared" si="0"/>
        <v>Diego - Route de survie 1</v>
      </c>
      <c r="B38" s="5" t="s">
        <v>41</v>
      </c>
      <c r="C38" s="6" t="s">
        <v>8</v>
      </c>
      <c r="D38" s="6">
        <v>76</v>
      </c>
      <c r="E38" s="7" t="s">
        <v>15</v>
      </c>
      <c r="F38" s="11" t="s">
        <v>51</v>
      </c>
      <c r="G38" s="11" t="s">
        <v>52</v>
      </c>
    </row>
    <row r="39" spans="1:8" x14ac:dyDescent="0.25">
      <c r="A39" t="str">
        <f t="shared" si="0"/>
        <v>Donny - Route de survie 1</v>
      </c>
      <c r="B39" s="5" t="s">
        <v>66</v>
      </c>
      <c r="C39" s="6" t="s">
        <v>8</v>
      </c>
      <c r="D39" s="6">
        <v>76</v>
      </c>
      <c r="E39" s="7" t="s">
        <v>38</v>
      </c>
      <c r="F39" s="11" t="s">
        <v>64</v>
      </c>
      <c r="G39" s="11" t="s">
        <v>65</v>
      </c>
    </row>
    <row r="40" spans="1:8" x14ac:dyDescent="0.25">
      <c r="A40" t="str">
        <f t="shared" si="0"/>
        <v>Douglas - un monde parfait</v>
      </c>
      <c r="B40" s="5" t="s">
        <v>10</v>
      </c>
      <c r="C40" s="6" t="s">
        <v>12</v>
      </c>
      <c r="D40" s="6">
        <v>76</v>
      </c>
      <c r="E40" s="7" t="s">
        <v>11</v>
      </c>
      <c r="H40" t="s">
        <v>54</v>
      </c>
    </row>
    <row r="41" spans="1:8" x14ac:dyDescent="0.25">
      <c r="A41" t="str">
        <f t="shared" si="0"/>
        <v>Duane - Route de survie 1</v>
      </c>
      <c r="B41" s="5" t="s">
        <v>119</v>
      </c>
      <c r="C41" s="6" t="s">
        <v>8</v>
      </c>
      <c r="D41" s="6">
        <v>76</v>
      </c>
      <c r="E41" s="7" t="s">
        <v>16</v>
      </c>
      <c r="F41" s="11" t="s">
        <v>107</v>
      </c>
      <c r="G41" s="11" t="s">
        <v>120</v>
      </c>
    </row>
    <row r="42" spans="1:8" x14ac:dyDescent="0.25">
      <c r="A42" t="str">
        <f t="shared" si="0"/>
        <v>Dwight - Nouvelle menace</v>
      </c>
      <c r="B42" s="5" t="s">
        <v>85</v>
      </c>
      <c r="C42" s="6" t="s">
        <v>197</v>
      </c>
      <c r="D42" s="6">
        <v>76</v>
      </c>
      <c r="E42" s="7" t="s">
        <v>11</v>
      </c>
      <c r="F42" s="11" t="s">
        <v>51</v>
      </c>
      <c r="G42" s="11" t="s">
        <v>199</v>
      </c>
    </row>
    <row r="43" spans="1:8" x14ac:dyDescent="0.25">
      <c r="A43" t="str">
        <f t="shared" si="0"/>
        <v>Dwight - Terrifiant</v>
      </c>
      <c r="B43" s="5" t="s">
        <v>85</v>
      </c>
      <c r="C43" s="6" t="s">
        <v>86</v>
      </c>
      <c r="D43" s="6">
        <v>66</v>
      </c>
      <c r="E43" s="7" t="s">
        <v>11</v>
      </c>
      <c r="F43" s="11" t="s">
        <v>51</v>
      </c>
      <c r="G43" s="11" t="s">
        <v>87</v>
      </c>
    </row>
    <row r="44" spans="1:8" x14ac:dyDescent="0.25">
      <c r="A44" t="str">
        <f t="shared" si="0"/>
        <v>Elodie - Nouvel ordre mondial</v>
      </c>
      <c r="B44" s="5" t="s">
        <v>39</v>
      </c>
      <c r="C44" s="6" t="s">
        <v>13</v>
      </c>
      <c r="D44" s="6">
        <v>58</v>
      </c>
      <c r="E44" s="7" t="s">
        <v>15</v>
      </c>
      <c r="H44" t="s">
        <v>56</v>
      </c>
    </row>
    <row r="45" spans="1:8" x14ac:dyDescent="0.25">
      <c r="A45" t="str">
        <f t="shared" si="0"/>
        <v>Eric - Guerre totale</v>
      </c>
      <c r="B45" s="5" t="s">
        <v>73</v>
      </c>
      <c r="C45" s="6" t="s">
        <v>74</v>
      </c>
      <c r="D45" s="6">
        <v>76</v>
      </c>
      <c r="E45" s="7" t="s">
        <v>11</v>
      </c>
      <c r="F45" s="11" t="s">
        <v>64</v>
      </c>
      <c r="G45" s="11" t="s">
        <v>65</v>
      </c>
    </row>
    <row r="46" spans="1:8" x14ac:dyDescent="0.25">
      <c r="A46" t="str">
        <f t="shared" si="0"/>
        <v>Eugene - Route de survie 4</v>
      </c>
      <c r="B46" s="5" t="s">
        <v>168</v>
      </c>
      <c r="C46" s="6" t="s">
        <v>158</v>
      </c>
      <c r="D46" s="6">
        <v>66</v>
      </c>
      <c r="E46" s="7" t="s">
        <v>15</v>
      </c>
      <c r="F46" s="11" t="s">
        <v>107</v>
      </c>
      <c r="G46" s="11" t="s">
        <v>142</v>
      </c>
    </row>
    <row r="47" spans="1:8" x14ac:dyDescent="0.25">
      <c r="A47" t="str">
        <f t="shared" si="0"/>
        <v>Ezechiel - Edition Hiver</v>
      </c>
      <c r="B47" s="5" t="s">
        <v>127</v>
      </c>
      <c r="C47" s="6" t="s">
        <v>195</v>
      </c>
      <c r="D47" s="6">
        <v>66</v>
      </c>
      <c r="E47" s="7" t="s">
        <v>11</v>
      </c>
      <c r="H47" t="s">
        <v>68</v>
      </c>
    </row>
    <row r="48" spans="1:8" x14ac:dyDescent="0.25">
      <c r="A48" t="str">
        <f t="shared" si="0"/>
        <v>Ezechiel - Force Shiva</v>
      </c>
      <c r="B48" s="5" t="s">
        <v>127</v>
      </c>
      <c r="C48" s="6" t="s">
        <v>206</v>
      </c>
      <c r="D48" s="6">
        <v>76</v>
      </c>
      <c r="E48" s="7" t="s">
        <v>139</v>
      </c>
      <c r="H48" t="s">
        <v>54</v>
      </c>
    </row>
    <row r="49" spans="1:8" x14ac:dyDescent="0.25">
      <c r="A49" t="str">
        <f t="shared" si="0"/>
        <v xml:space="preserve">Ezechiel - Saison 1 ligue </v>
      </c>
      <c r="B49" s="5" t="s">
        <v>127</v>
      </c>
      <c r="C49" s="6" t="s">
        <v>126</v>
      </c>
      <c r="D49" s="6">
        <v>76</v>
      </c>
      <c r="E49" s="7" t="s">
        <v>38</v>
      </c>
      <c r="F49" s="11" t="s">
        <v>92</v>
      </c>
      <c r="G49" s="11" t="s">
        <v>65</v>
      </c>
    </row>
    <row r="50" spans="1:8" x14ac:dyDescent="0.25">
      <c r="A50" t="str">
        <f t="shared" si="0"/>
        <v>Gabriel - Route de survie 2</v>
      </c>
      <c r="B50" s="5" t="s">
        <v>97</v>
      </c>
      <c r="C50" s="6" t="s">
        <v>98</v>
      </c>
      <c r="D50" s="6">
        <v>66</v>
      </c>
      <c r="E50" s="7" t="s">
        <v>15</v>
      </c>
      <c r="F50" s="11" t="s">
        <v>87</v>
      </c>
      <c r="G50" s="11" t="s">
        <v>65</v>
      </c>
    </row>
    <row r="51" spans="1:8" x14ac:dyDescent="0.25">
      <c r="A51" t="str">
        <f t="shared" si="0"/>
        <v>Garrett - Route de survie 3</v>
      </c>
      <c r="B51" s="12" t="s">
        <v>122</v>
      </c>
      <c r="C51" s="6" t="s">
        <v>37</v>
      </c>
      <c r="D51" s="6">
        <v>76</v>
      </c>
      <c r="E51" s="7" t="s">
        <v>137</v>
      </c>
      <c r="F51" s="11" t="s">
        <v>191</v>
      </c>
      <c r="G51" s="11" t="s">
        <v>166</v>
      </c>
    </row>
    <row r="52" spans="1:8" x14ac:dyDescent="0.25">
      <c r="A52" t="str">
        <f t="shared" si="0"/>
        <v>Garrett - Route de survie 5</v>
      </c>
      <c r="B52" s="5" t="s">
        <v>122</v>
      </c>
      <c r="C52" s="6" t="s">
        <v>70</v>
      </c>
      <c r="D52" s="6">
        <v>76</v>
      </c>
      <c r="E52" s="7" t="s">
        <v>15</v>
      </c>
      <c r="F52" s="11" t="s">
        <v>87</v>
      </c>
      <c r="G52" s="11" t="s">
        <v>123</v>
      </c>
    </row>
    <row r="53" spans="1:8" x14ac:dyDescent="0.25">
      <c r="A53" t="str">
        <f t="shared" si="0"/>
        <v>Gator - Route de survie 1</v>
      </c>
      <c r="B53" s="5" t="s">
        <v>190</v>
      </c>
      <c r="C53" s="6" t="s">
        <v>8</v>
      </c>
      <c r="D53" s="6">
        <v>58</v>
      </c>
      <c r="E53" s="7" t="s">
        <v>139</v>
      </c>
      <c r="F53" s="11" t="s">
        <v>107</v>
      </c>
      <c r="G53" s="11" t="s">
        <v>101</v>
      </c>
    </row>
    <row r="54" spans="1:8" x14ac:dyDescent="0.25">
      <c r="A54" t="str">
        <f t="shared" si="0"/>
        <v>Glenn - Route de survie 6</v>
      </c>
      <c r="B54" s="5" t="s">
        <v>132</v>
      </c>
      <c r="C54" s="6" t="s">
        <v>133</v>
      </c>
      <c r="D54" s="6">
        <v>66</v>
      </c>
      <c r="E54" s="7" t="s">
        <v>16</v>
      </c>
      <c r="H54" t="s">
        <v>54</v>
      </c>
    </row>
    <row r="55" spans="1:8" x14ac:dyDescent="0.25">
      <c r="A55" t="str">
        <f t="shared" si="0"/>
        <v>Harlan - Route de survie 2</v>
      </c>
      <c r="B55" s="5" t="s">
        <v>167</v>
      </c>
      <c r="C55" s="6" t="s">
        <v>98</v>
      </c>
      <c r="D55" s="6">
        <v>58</v>
      </c>
      <c r="E55" s="7" t="s">
        <v>165</v>
      </c>
      <c r="H55" t="s">
        <v>57</v>
      </c>
    </row>
    <row r="56" spans="1:8" x14ac:dyDescent="0.25">
      <c r="A56" t="str">
        <f t="shared" si="0"/>
        <v>Harper - Route de survie</v>
      </c>
      <c r="B56" s="5" t="s">
        <v>95</v>
      </c>
      <c r="C56" s="6" t="s">
        <v>63</v>
      </c>
      <c r="D56" s="6">
        <v>58</v>
      </c>
      <c r="E56" s="7" t="s">
        <v>16</v>
      </c>
      <c r="H56" t="s">
        <v>96</v>
      </c>
    </row>
    <row r="57" spans="1:8" x14ac:dyDescent="0.25">
      <c r="A57" t="str">
        <f t="shared" si="0"/>
        <v>Holly - Point de non retour</v>
      </c>
      <c r="B57" s="5" t="s">
        <v>88</v>
      </c>
      <c r="C57" s="6" t="s">
        <v>89</v>
      </c>
      <c r="D57" s="6">
        <v>76</v>
      </c>
      <c r="E57" s="7" t="s">
        <v>11</v>
      </c>
      <c r="H57" t="s">
        <v>54</v>
      </c>
    </row>
    <row r="58" spans="1:8" x14ac:dyDescent="0.25">
      <c r="A58" t="str">
        <f t="shared" si="0"/>
        <v>Hunter - Route de survie 1</v>
      </c>
      <c r="B58" s="5" t="s">
        <v>155</v>
      </c>
      <c r="C58" s="6" t="s">
        <v>8</v>
      </c>
      <c r="D58" s="6">
        <v>76</v>
      </c>
      <c r="E58" s="7" t="s">
        <v>137</v>
      </c>
      <c r="H58" t="s">
        <v>55</v>
      </c>
    </row>
    <row r="59" spans="1:8" x14ac:dyDescent="0.25">
      <c r="A59" t="str">
        <f t="shared" si="0"/>
        <v>Ivanova - Route de survie 3</v>
      </c>
      <c r="B59" s="5" t="s">
        <v>180</v>
      </c>
      <c r="C59" s="6" t="s">
        <v>37</v>
      </c>
      <c r="D59" s="6">
        <v>58</v>
      </c>
      <c r="E59" s="7" t="s">
        <v>15</v>
      </c>
      <c r="H59" t="s">
        <v>54</v>
      </c>
    </row>
    <row r="60" spans="1:8" x14ac:dyDescent="0.25">
      <c r="A60" t="str">
        <f t="shared" si="0"/>
        <v>Javier - Fini de fuir</v>
      </c>
      <c r="B60" s="5" t="s">
        <v>140</v>
      </c>
      <c r="C60" s="6" t="s">
        <v>131</v>
      </c>
      <c r="D60" s="6">
        <v>66</v>
      </c>
      <c r="E60" s="7" t="s">
        <v>141</v>
      </c>
      <c r="F60" s="11" t="s">
        <v>87</v>
      </c>
      <c r="G60" s="11" t="s">
        <v>142</v>
      </c>
    </row>
    <row r="61" spans="1:8" x14ac:dyDescent="0.25">
      <c r="A61" t="str">
        <f t="shared" si="0"/>
        <v>Jessie  - Route de survie 2</v>
      </c>
      <c r="B61" s="5" t="s">
        <v>192</v>
      </c>
      <c r="C61" s="6" t="s">
        <v>98</v>
      </c>
      <c r="D61" s="6">
        <v>58</v>
      </c>
      <c r="E61" s="7" t="s">
        <v>11</v>
      </c>
      <c r="H61" t="s">
        <v>193</v>
      </c>
    </row>
    <row r="62" spans="1:8" x14ac:dyDescent="0.25">
      <c r="A62" t="str">
        <f t="shared" si="0"/>
        <v>Jesus - Edition Hiver</v>
      </c>
      <c r="B62" s="5" t="s">
        <v>194</v>
      </c>
      <c r="C62" s="6" t="s">
        <v>195</v>
      </c>
      <c r="D62" s="6">
        <v>66</v>
      </c>
      <c r="E62" s="7" t="s">
        <v>139</v>
      </c>
      <c r="F62" s="11" t="s">
        <v>51</v>
      </c>
      <c r="G62" s="11" t="s">
        <v>52</v>
      </c>
    </row>
    <row r="63" spans="1:8" x14ac:dyDescent="0.25">
      <c r="A63" t="str">
        <f t="shared" si="0"/>
        <v>Jésus - Fini de fuir</v>
      </c>
      <c r="B63" s="5" t="s">
        <v>153</v>
      </c>
      <c r="C63" s="6" t="s">
        <v>131</v>
      </c>
      <c r="D63" s="6">
        <v>76</v>
      </c>
      <c r="E63" s="7" t="s">
        <v>139</v>
      </c>
      <c r="H63" t="s">
        <v>80</v>
      </c>
    </row>
    <row r="64" spans="1:8" x14ac:dyDescent="0.25">
      <c r="A64" t="str">
        <f t="shared" si="0"/>
        <v>John - Route de survie 1</v>
      </c>
      <c r="B64" s="5" t="s">
        <v>67</v>
      </c>
      <c r="C64" s="6" t="s">
        <v>8</v>
      </c>
      <c r="D64" s="6">
        <v>85</v>
      </c>
      <c r="E64" s="7" t="s">
        <v>15</v>
      </c>
      <c r="H64" t="s">
        <v>68</v>
      </c>
    </row>
    <row r="65" spans="1:8" x14ac:dyDescent="0.25">
      <c r="A65" t="str">
        <f t="shared" si="0"/>
        <v>Joshua - Route de survie 1</v>
      </c>
      <c r="B65" s="5" t="s">
        <v>196</v>
      </c>
      <c r="C65" s="6" t="s">
        <v>8</v>
      </c>
      <c r="D65" s="6">
        <v>66</v>
      </c>
      <c r="E65" s="7" t="s">
        <v>139</v>
      </c>
      <c r="H65" t="s">
        <v>104</v>
      </c>
    </row>
    <row r="66" spans="1:8" x14ac:dyDescent="0.25">
      <c r="A66" t="str">
        <f t="shared" si="0"/>
        <v>Julie - Club des survivants</v>
      </c>
      <c r="B66" s="5" t="s">
        <v>47</v>
      </c>
      <c r="C66" s="6" t="s">
        <v>48</v>
      </c>
      <c r="D66" s="6">
        <v>76</v>
      </c>
      <c r="E66" s="7" t="s">
        <v>11</v>
      </c>
      <c r="H66" t="s">
        <v>49</v>
      </c>
    </row>
    <row r="67" spans="1:8" x14ac:dyDescent="0.25">
      <c r="A67" t="str">
        <f t="shared" si="0"/>
        <v>Kal - Route de survie 3</v>
      </c>
      <c r="B67" s="5" t="s">
        <v>108</v>
      </c>
      <c r="C67" s="6" t="s">
        <v>37</v>
      </c>
      <c r="D67" s="6">
        <v>66</v>
      </c>
      <c r="E67" s="7" t="s">
        <v>16</v>
      </c>
      <c r="H67" t="s">
        <v>84</v>
      </c>
    </row>
    <row r="68" spans="1:8" x14ac:dyDescent="0.25">
      <c r="A68" t="str">
        <f t="shared" si="0"/>
        <v>Kenny - En route vers le danger</v>
      </c>
      <c r="B68" s="5" t="s">
        <v>145</v>
      </c>
      <c r="C68" s="6" t="s">
        <v>146</v>
      </c>
      <c r="D68" s="6">
        <v>76</v>
      </c>
      <c r="E68" s="7" t="s">
        <v>137</v>
      </c>
      <c r="F68" s="11" t="s">
        <v>120</v>
      </c>
      <c r="G68" s="11" t="s">
        <v>147</v>
      </c>
    </row>
    <row r="69" spans="1:8" x14ac:dyDescent="0.25">
      <c r="A69" t="str">
        <f t="shared" si="0"/>
        <v>Knox - Route de survie 1</v>
      </c>
      <c r="B69" s="5" t="s">
        <v>83</v>
      </c>
      <c r="C69" s="6" t="s">
        <v>8</v>
      </c>
      <c r="D69" s="6">
        <v>76</v>
      </c>
      <c r="E69" s="7" t="s">
        <v>15</v>
      </c>
      <c r="H69" t="s">
        <v>84</v>
      </c>
    </row>
    <row r="70" spans="1:8" x14ac:dyDescent="0.25">
      <c r="A70" t="str">
        <f t="shared" si="0"/>
        <v>Konrad - Route de survie 2</v>
      </c>
      <c r="B70" s="5" t="s">
        <v>134</v>
      </c>
      <c r="C70" s="6" t="s">
        <v>98</v>
      </c>
      <c r="D70" s="6">
        <v>76</v>
      </c>
      <c r="E70" s="7" t="s">
        <v>11</v>
      </c>
      <c r="H70" t="s">
        <v>104</v>
      </c>
    </row>
    <row r="71" spans="1:8" x14ac:dyDescent="0.25">
      <c r="A71" t="str">
        <f t="shared" si="0"/>
        <v>Laura - Montée au pouvoir</v>
      </c>
      <c r="B71" s="5" t="s">
        <v>189</v>
      </c>
      <c r="C71" s="6" t="s">
        <v>187</v>
      </c>
      <c r="D71" s="6">
        <v>76</v>
      </c>
      <c r="E71" s="7" t="s">
        <v>11</v>
      </c>
      <c r="H71" t="s">
        <v>170</v>
      </c>
    </row>
    <row r="72" spans="1:8" x14ac:dyDescent="0.25">
      <c r="A72" t="str">
        <f t="shared" si="0"/>
        <v>Lee - Plus assez de temps</v>
      </c>
      <c r="B72" s="5" t="s">
        <v>149</v>
      </c>
      <c r="C72" s="6" t="s">
        <v>150</v>
      </c>
      <c r="D72" s="6">
        <v>76</v>
      </c>
      <c r="E72" s="7" t="s">
        <v>137</v>
      </c>
      <c r="F72" s="11" t="s">
        <v>107</v>
      </c>
      <c r="G72" s="11" t="s">
        <v>142</v>
      </c>
    </row>
    <row r="73" spans="1:8" x14ac:dyDescent="0.25">
      <c r="A73" t="str">
        <f t="shared" ref="A73:A124" si="1">CONCATENATE(B73," - ",C73)</f>
        <v>Lori - Route de survie 3</v>
      </c>
      <c r="B73" s="5" t="s">
        <v>178</v>
      </c>
      <c r="C73" s="6" t="s">
        <v>37</v>
      </c>
      <c r="D73" s="6">
        <v>76</v>
      </c>
      <c r="E73" s="7" t="s">
        <v>38</v>
      </c>
      <c r="H73" t="s">
        <v>84</v>
      </c>
    </row>
    <row r="74" spans="1:8" x14ac:dyDescent="0.25">
      <c r="A74" t="str">
        <f t="shared" si="1"/>
        <v>Louis - Fini de fuir</v>
      </c>
      <c r="B74" s="5" t="s">
        <v>143</v>
      </c>
      <c r="C74" s="6" t="s">
        <v>131</v>
      </c>
      <c r="D74" s="6">
        <v>58</v>
      </c>
      <c r="E74" s="7" t="s">
        <v>38</v>
      </c>
      <c r="H74" t="s">
        <v>96</v>
      </c>
    </row>
    <row r="75" spans="1:8" x14ac:dyDescent="0.25">
      <c r="A75" t="str">
        <f t="shared" si="1"/>
        <v>Lydia - Route de survie 1</v>
      </c>
      <c r="B75" s="5" t="s">
        <v>121</v>
      </c>
      <c r="C75" s="6" t="s">
        <v>8</v>
      </c>
      <c r="D75" s="6">
        <v>85</v>
      </c>
      <c r="E75" s="7" t="s">
        <v>16</v>
      </c>
      <c r="F75" s="11" t="s">
        <v>87</v>
      </c>
      <c r="G75" s="11" t="s">
        <v>65</v>
      </c>
    </row>
    <row r="76" spans="1:8" x14ac:dyDescent="0.25">
      <c r="A76" t="str">
        <f t="shared" si="1"/>
        <v>Mackenzie - Route de survie 1</v>
      </c>
      <c r="B76" s="5" t="s">
        <v>169</v>
      </c>
      <c r="C76" s="6" t="s">
        <v>8</v>
      </c>
      <c r="D76" s="6">
        <v>76</v>
      </c>
      <c r="E76" s="7" t="s">
        <v>11</v>
      </c>
      <c r="H76" t="s">
        <v>170</v>
      </c>
    </row>
    <row r="77" spans="1:8" x14ac:dyDescent="0.25">
      <c r="A77" t="str">
        <f t="shared" si="1"/>
        <v>Madison - Route de survie 3</v>
      </c>
      <c r="B77" s="5" t="s">
        <v>159</v>
      </c>
      <c r="C77" s="6" t="s">
        <v>37</v>
      </c>
      <c r="D77" s="6">
        <v>66</v>
      </c>
      <c r="E77" s="7" t="s">
        <v>160</v>
      </c>
      <c r="F77" s="11" t="s">
        <v>161</v>
      </c>
      <c r="G77" s="11" t="s">
        <v>52</v>
      </c>
    </row>
    <row r="78" spans="1:8" x14ac:dyDescent="0.25">
      <c r="A78" t="str">
        <f t="shared" si="1"/>
        <v>Maggie - guerre totale</v>
      </c>
      <c r="B78" s="5" t="s">
        <v>69</v>
      </c>
      <c r="C78" s="6" t="s">
        <v>17</v>
      </c>
      <c r="D78" s="6">
        <v>76</v>
      </c>
      <c r="E78" s="7" t="s">
        <v>11</v>
      </c>
      <c r="F78" s="11" t="s">
        <v>51</v>
      </c>
      <c r="G78" s="11" t="s">
        <v>65</v>
      </c>
    </row>
    <row r="79" spans="1:8" x14ac:dyDescent="0.25">
      <c r="A79" t="str">
        <f t="shared" si="1"/>
        <v>Maggie - Route de survie 3</v>
      </c>
      <c r="B79" s="5" t="s">
        <v>69</v>
      </c>
      <c r="C79" s="6" t="s">
        <v>37</v>
      </c>
      <c r="D79" s="6">
        <v>66</v>
      </c>
      <c r="E79" s="7" t="s">
        <v>139</v>
      </c>
      <c r="H79" t="s">
        <v>55</v>
      </c>
    </row>
    <row r="80" spans="1:8" x14ac:dyDescent="0.25">
      <c r="A80" t="str">
        <f t="shared" si="1"/>
        <v>Maggie - Route de survie 5</v>
      </c>
      <c r="B80" s="5" t="s">
        <v>69</v>
      </c>
      <c r="C80" s="6" t="s">
        <v>70</v>
      </c>
      <c r="D80" s="6">
        <v>66</v>
      </c>
      <c r="E80" s="7" t="s">
        <v>11</v>
      </c>
      <c r="H80" t="s">
        <v>71</v>
      </c>
    </row>
    <row r="81" spans="1:8" x14ac:dyDescent="0.25">
      <c r="A81" t="str">
        <f t="shared" si="1"/>
        <v>Magna - Route de surive 1</v>
      </c>
      <c r="B81" s="5" t="s">
        <v>176</v>
      </c>
      <c r="C81" s="6" t="s">
        <v>177</v>
      </c>
      <c r="D81" s="6">
        <v>76</v>
      </c>
      <c r="E81" s="7" t="s">
        <v>11</v>
      </c>
      <c r="H81" t="s">
        <v>80</v>
      </c>
    </row>
    <row r="82" spans="1:8" x14ac:dyDescent="0.25">
      <c r="A82" t="str">
        <f t="shared" si="1"/>
        <v>Marlon - Fini de fuir</v>
      </c>
      <c r="B82" s="5" t="s">
        <v>144</v>
      </c>
      <c r="C82" s="6" t="s">
        <v>131</v>
      </c>
      <c r="D82" s="6">
        <v>66</v>
      </c>
      <c r="E82" s="7" t="s">
        <v>139</v>
      </c>
      <c r="H82" t="s">
        <v>58</v>
      </c>
    </row>
    <row r="83" spans="1:8" x14ac:dyDescent="0.25">
      <c r="A83" t="str">
        <f t="shared" si="1"/>
        <v>Mercer - Nouvel ordre mondial</v>
      </c>
      <c r="B83" s="5" t="s">
        <v>9</v>
      </c>
      <c r="C83" s="6" t="s">
        <v>13</v>
      </c>
      <c r="D83" s="6">
        <v>76</v>
      </c>
      <c r="E83" s="7" t="s">
        <v>16</v>
      </c>
      <c r="H83" t="s">
        <v>53</v>
      </c>
    </row>
    <row r="84" spans="1:8" x14ac:dyDescent="0.25">
      <c r="A84" t="str">
        <f t="shared" si="1"/>
        <v>Michelle - Route de survie 1</v>
      </c>
      <c r="B84" s="5" t="s">
        <v>7</v>
      </c>
      <c r="C84" s="6" t="s">
        <v>8</v>
      </c>
      <c r="D84" s="6">
        <v>76</v>
      </c>
      <c r="E84" s="7" t="s">
        <v>16</v>
      </c>
      <c r="F84" s="11" t="s">
        <v>51</v>
      </c>
      <c r="G84" s="11" t="s">
        <v>52</v>
      </c>
    </row>
    <row r="85" spans="1:8" x14ac:dyDescent="0.25">
      <c r="A85" t="str">
        <f t="shared" si="1"/>
        <v>Michonne - Edition Hiver</v>
      </c>
      <c r="B85" s="5" t="s">
        <v>183</v>
      </c>
      <c r="C85" s="6" t="s">
        <v>195</v>
      </c>
      <c r="D85" s="6">
        <v>66</v>
      </c>
      <c r="E85" s="7" t="s">
        <v>139</v>
      </c>
      <c r="F85" s="11" t="s">
        <v>51</v>
      </c>
      <c r="G85" s="11" t="s">
        <v>142</v>
      </c>
    </row>
    <row r="86" spans="1:8" x14ac:dyDescent="0.25">
      <c r="A86" t="str">
        <f t="shared" si="1"/>
        <v>Michonne - Route de survie 6</v>
      </c>
      <c r="B86" s="5" t="s">
        <v>183</v>
      </c>
      <c r="C86" s="6" t="s">
        <v>133</v>
      </c>
      <c r="D86" s="6">
        <v>66</v>
      </c>
      <c r="E86" s="7" t="s">
        <v>11</v>
      </c>
      <c r="H86" t="s">
        <v>96</v>
      </c>
    </row>
    <row r="87" spans="1:8" x14ac:dyDescent="0.25">
      <c r="A87" t="str">
        <f t="shared" si="1"/>
        <v xml:space="preserve">Mirabelle - Saison 1 ligue </v>
      </c>
      <c r="B87" s="5" t="s">
        <v>125</v>
      </c>
      <c r="C87" s="6" t="s">
        <v>126</v>
      </c>
      <c r="D87" s="6">
        <v>76</v>
      </c>
      <c r="E87" s="7" t="s">
        <v>15</v>
      </c>
      <c r="F87" s="11" t="s">
        <v>51</v>
      </c>
      <c r="G87" s="11" t="s">
        <v>87</v>
      </c>
    </row>
    <row r="88" spans="1:8" x14ac:dyDescent="0.25">
      <c r="A88" t="str">
        <f t="shared" si="1"/>
        <v>Morgan - Route de survie 3</v>
      </c>
      <c r="B88" s="5" t="s">
        <v>111</v>
      </c>
      <c r="C88" s="6" t="s">
        <v>37</v>
      </c>
      <c r="D88" s="6">
        <v>76</v>
      </c>
      <c r="E88" s="7" t="s">
        <v>139</v>
      </c>
      <c r="F88" s="11" t="s">
        <v>51</v>
      </c>
      <c r="G88" s="11" t="s">
        <v>213</v>
      </c>
    </row>
    <row r="89" spans="1:8" x14ac:dyDescent="0.25">
      <c r="A89" t="str">
        <f t="shared" si="1"/>
        <v>Morgan - Route de survie 5</v>
      </c>
      <c r="B89" s="5" t="s">
        <v>111</v>
      </c>
      <c r="C89" s="6" t="s">
        <v>70</v>
      </c>
      <c r="D89" s="6">
        <v>76</v>
      </c>
      <c r="E89" s="7" t="s">
        <v>11</v>
      </c>
      <c r="H89" t="s">
        <v>50</v>
      </c>
    </row>
    <row r="90" spans="1:8" x14ac:dyDescent="0.25">
      <c r="A90" t="str">
        <f t="shared" si="1"/>
        <v>Naya - Route de survie 1</v>
      </c>
      <c r="B90" s="5" t="s">
        <v>138</v>
      </c>
      <c r="C90" s="6" t="s">
        <v>8</v>
      </c>
      <c r="D90" s="6">
        <v>76</v>
      </c>
      <c r="E90" s="7" t="s">
        <v>139</v>
      </c>
      <c r="H90" t="s">
        <v>71</v>
      </c>
    </row>
    <row r="91" spans="1:8" x14ac:dyDescent="0.25">
      <c r="A91" t="str">
        <f t="shared" si="1"/>
        <v>Negan - Route de survie 2</v>
      </c>
      <c r="B91" s="5" t="s">
        <v>151</v>
      </c>
      <c r="C91" s="6" t="s">
        <v>98</v>
      </c>
      <c r="D91" s="6">
        <v>76</v>
      </c>
      <c r="E91" s="7" t="s">
        <v>139</v>
      </c>
      <c r="H91" t="s">
        <v>57</v>
      </c>
    </row>
    <row r="92" spans="1:8" x14ac:dyDescent="0.25">
      <c r="A92" t="str">
        <f t="shared" si="1"/>
        <v>Negan - Route de survie 7</v>
      </c>
      <c r="B92" s="5" t="s">
        <v>151</v>
      </c>
      <c r="C92" s="6" t="s">
        <v>152</v>
      </c>
      <c r="D92" s="6">
        <v>66</v>
      </c>
      <c r="E92" s="7" t="s">
        <v>11</v>
      </c>
      <c r="H92" t="s">
        <v>68</v>
      </c>
    </row>
    <row r="93" spans="1:8" x14ac:dyDescent="0.25">
      <c r="A93" t="str">
        <f t="shared" si="1"/>
        <v>Nik - Saison 3 ligue</v>
      </c>
      <c r="B93" s="5" t="s">
        <v>43</v>
      </c>
      <c r="C93" s="6" t="s">
        <v>44</v>
      </c>
      <c r="D93" s="6">
        <v>76</v>
      </c>
      <c r="E93" s="7" t="s">
        <v>16</v>
      </c>
      <c r="H93" t="s">
        <v>59</v>
      </c>
    </row>
    <row r="94" spans="1:8" x14ac:dyDescent="0.25">
      <c r="A94" t="str">
        <f t="shared" si="1"/>
        <v>Pamela - Route de survie 1</v>
      </c>
      <c r="B94" s="5" t="s">
        <v>62</v>
      </c>
      <c r="C94" s="6" t="s">
        <v>8</v>
      </c>
      <c r="D94" s="6">
        <v>66</v>
      </c>
      <c r="E94" s="7" t="s">
        <v>15</v>
      </c>
      <c r="F94" s="11" t="s">
        <v>64</v>
      </c>
      <c r="G94" s="11" t="s">
        <v>65</v>
      </c>
    </row>
    <row r="95" spans="1:8" x14ac:dyDescent="0.25">
      <c r="A95" t="str">
        <f t="shared" si="1"/>
        <v>Princesse - Route de survie 1</v>
      </c>
      <c r="B95" s="5" t="s">
        <v>118</v>
      </c>
      <c r="C95" s="6" t="s">
        <v>8</v>
      </c>
      <c r="D95" s="6">
        <v>76</v>
      </c>
      <c r="E95" s="7" t="s">
        <v>15</v>
      </c>
      <c r="H95" t="s">
        <v>55</v>
      </c>
    </row>
    <row r="96" spans="1:8" x14ac:dyDescent="0.25">
      <c r="A96" t="str">
        <f t="shared" si="1"/>
        <v>Rick - 15eme Anniversaire</v>
      </c>
      <c r="B96" s="5" t="s">
        <v>1</v>
      </c>
      <c r="C96" s="6" t="s">
        <v>112</v>
      </c>
      <c r="D96" s="6">
        <v>76</v>
      </c>
      <c r="E96" s="7" t="s">
        <v>15</v>
      </c>
      <c r="H96" t="s">
        <v>113</v>
      </c>
    </row>
    <row r="97" spans="1:11" x14ac:dyDescent="0.25">
      <c r="A97" t="str">
        <f t="shared" si="1"/>
        <v>Rick - guerre totale</v>
      </c>
      <c r="B97" s="5" t="s">
        <v>1</v>
      </c>
      <c r="C97" s="6" t="s">
        <v>17</v>
      </c>
      <c r="D97" s="6">
        <v>76</v>
      </c>
      <c r="E97" s="7" t="s">
        <v>16</v>
      </c>
      <c r="H97" t="s">
        <v>54</v>
      </c>
      <c r="K97" t="s">
        <v>184</v>
      </c>
    </row>
    <row r="98" spans="1:11" x14ac:dyDescent="0.25">
      <c r="A98" t="str">
        <f t="shared" si="1"/>
        <v>Rick - Montée au pouvoir</v>
      </c>
      <c r="B98" s="5" t="s">
        <v>1</v>
      </c>
      <c r="C98" s="6" t="s">
        <v>187</v>
      </c>
      <c r="D98" s="6">
        <v>66</v>
      </c>
      <c r="E98" s="7" t="s">
        <v>139</v>
      </c>
      <c r="F98" s="11" t="s">
        <v>51</v>
      </c>
      <c r="G98" s="11" t="s">
        <v>52</v>
      </c>
    </row>
    <row r="99" spans="1:11" x14ac:dyDescent="0.25">
      <c r="A99" t="str">
        <f t="shared" si="1"/>
        <v>Romanov - Route de survie 3</v>
      </c>
      <c r="B99" s="5" t="s">
        <v>181</v>
      </c>
      <c r="C99" s="6" t="s">
        <v>37</v>
      </c>
      <c r="D99" s="6">
        <v>76</v>
      </c>
      <c r="E99" s="7" t="s">
        <v>139</v>
      </c>
      <c r="H99" t="s">
        <v>76</v>
      </c>
    </row>
    <row r="100" spans="1:11" x14ac:dyDescent="0.25">
      <c r="A100" t="str">
        <f t="shared" si="1"/>
        <v>Rose - Route de survie 1</v>
      </c>
      <c r="B100" s="5" t="s">
        <v>100</v>
      </c>
      <c r="C100" s="6" t="s">
        <v>8</v>
      </c>
      <c r="D100" s="6">
        <v>66</v>
      </c>
      <c r="E100" s="7" t="s">
        <v>38</v>
      </c>
      <c r="F100" s="11" t="s">
        <v>92</v>
      </c>
      <c r="G100" s="11" t="s">
        <v>101</v>
      </c>
    </row>
    <row r="101" spans="1:11" x14ac:dyDescent="0.25">
      <c r="A101" t="str">
        <f t="shared" si="1"/>
        <v>Rosita - Route de survie 7</v>
      </c>
      <c r="B101" s="5" t="s">
        <v>186</v>
      </c>
      <c r="C101" s="6" t="s">
        <v>152</v>
      </c>
      <c r="D101" s="6">
        <v>58</v>
      </c>
      <c r="E101" s="7" t="s">
        <v>139</v>
      </c>
      <c r="F101" s="11" t="s">
        <v>87</v>
      </c>
      <c r="G101" s="11" t="s">
        <v>166</v>
      </c>
    </row>
    <row r="102" spans="1:11" x14ac:dyDescent="0.25">
      <c r="A102" t="str">
        <f t="shared" si="1"/>
        <v>Ryker - Route de survie 1</v>
      </c>
      <c r="B102" s="5" t="s">
        <v>102</v>
      </c>
      <c r="C102" s="6" t="s">
        <v>8</v>
      </c>
      <c r="D102" s="6">
        <v>85</v>
      </c>
      <c r="E102" s="7" t="s">
        <v>38</v>
      </c>
      <c r="H102" t="s">
        <v>68</v>
      </c>
    </row>
    <row r="103" spans="1:11" x14ac:dyDescent="0.25">
      <c r="A103" t="str">
        <f t="shared" si="1"/>
        <v>Sandy - Route de survie 3</v>
      </c>
      <c r="B103" s="5" t="s">
        <v>90</v>
      </c>
      <c r="C103" s="6" t="s">
        <v>37</v>
      </c>
      <c r="D103" s="6">
        <v>76</v>
      </c>
      <c r="E103" s="7" t="s">
        <v>139</v>
      </c>
      <c r="H103" t="s">
        <v>46</v>
      </c>
    </row>
    <row r="104" spans="1:11" x14ac:dyDescent="0.25">
      <c r="A104" t="str">
        <f t="shared" si="1"/>
        <v>Sandy - Route de survie 5</v>
      </c>
      <c r="B104" s="5" t="s">
        <v>90</v>
      </c>
      <c r="C104" s="6" t="s">
        <v>70</v>
      </c>
      <c r="D104" s="6">
        <v>76</v>
      </c>
      <c r="E104" s="7" t="s">
        <v>38</v>
      </c>
      <c r="H104" t="s">
        <v>49</v>
      </c>
    </row>
    <row r="105" spans="1:11" x14ac:dyDescent="0.25">
      <c r="A105" t="str">
        <f t="shared" si="1"/>
        <v>Sandy - Saison 2 ligue</v>
      </c>
      <c r="B105" s="5" t="s">
        <v>90</v>
      </c>
      <c r="C105" s="6" t="s">
        <v>91</v>
      </c>
      <c r="D105" s="6">
        <v>66</v>
      </c>
      <c r="E105" s="7" t="s">
        <v>38</v>
      </c>
      <c r="F105" s="11" t="s">
        <v>92</v>
      </c>
      <c r="G105" s="11" t="s">
        <v>93</v>
      </c>
    </row>
    <row r="106" spans="1:11" x14ac:dyDescent="0.25">
      <c r="A106" t="str">
        <f t="shared" si="1"/>
        <v>Shane - Route de survie 1</v>
      </c>
      <c r="B106" s="5" t="s">
        <v>203</v>
      </c>
      <c r="C106" s="6" t="s">
        <v>8</v>
      </c>
      <c r="D106" s="6">
        <v>66</v>
      </c>
      <c r="E106" s="7" t="s">
        <v>11</v>
      </c>
      <c r="F106" s="11" t="s">
        <v>107</v>
      </c>
      <c r="G106" s="11" t="s">
        <v>204</v>
      </c>
    </row>
    <row r="107" spans="1:11" x14ac:dyDescent="0.25">
      <c r="A107" t="str">
        <f t="shared" si="1"/>
        <v>Shawn - Saison 3 ligue</v>
      </c>
      <c r="B107" s="5" t="s">
        <v>45</v>
      </c>
      <c r="C107" s="6" t="s">
        <v>44</v>
      </c>
      <c r="D107" s="6">
        <v>85</v>
      </c>
      <c r="E107" s="7" t="s">
        <v>15</v>
      </c>
      <c r="H107" t="s">
        <v>46</v>
      </c>
    </row>
    <row r="108" spans="1:11" x14ac:dyDescent="0.25">
      <c r="A108" t="str">
        <f t="shared" si="1"/>
        <v>Shiva - Route de survie 3</v>
      </c>
      <c r="B108" s="5" t="s">
        <v>163</v>
      </c>
      <c r="C108" s="6" t="s">
        <v>37</v>
      </c>
      <c r="D108" s="6">
        <v>76</v>
      </c>
      <c r="E108" s="7" t="s">
        <v>139</v>
      </c>
      <c r="H108" t="s">
        <v>113</v>
      </c>
    </row>
    <row r="109" spans="1:11" x14ac:dyDescent="0.25">
      <c r="A109" t="str">
        <f t="shared" si="1"/>
        <v>Siddiq - Route de survie 1</v>
      </c>
      <c r="B109" s="5" t="s">
        <v>200</v>
      </c>
      <c r="C109" s="6" t="s">
        <v>8</v>
      </c>
      <c r="D109" s="6">
        <v>66</v>
      </c>
      <c r="E109" s="7" t="s">
        <v>11</v>
      </c>
      <c r="H109" t="s">
        <v>59</v>
      </c>
    </row>
    <row r="110" spans="1:11" x14ac:dyDescent="0.25">
      <c r="A110" t="str">
        <f t="shared" si="1"/>
        <v>Solange - Route de survie 1</v>
      </c>
      <c r="B110" s="5" t="s">
        <v>109</v>
      </c>
      <c r="C110" s="6" t="s">
        <v>8</v>
      </c>
      <c r="D110" s="6">
        <v>85</v>
      </c>
      <c r="E110" s="7" t="s">
        <v>15</v>
      </c>
      <c r="H110" t="s">
        <v>56</v>
      </c>
    </row>
    <row r="111" spans="1:11" x14ac:dyDescent="0.25">
      <c r="A111" t="str">
        <f t="shared" si="1"/>
        <v>Sophia - Route de survie 1</v>
      </c>
      <c r="B111" s="5" t="s">
        <v>116</v>
      </c>
      <c r="C111" s="6" t="s">
        <v>8</v>
      </c>
      <c r="D111" s="6">
        <v>66</v>
      </c>
      <c r="E111" s="7" t="s">
        <v>11</v>
      </c>
      <c r="H111" t="s">
        <v>117</v>
      </c>
    </row>
    <row r="112" spans="1:11" x14ac:dyDescent="0.25">
      <c r="A112" t="str">
        <f t="shared" si="1"/>
        <v>Spencer - Pieges</v>
      </c>
      <c r="B112" s="5" t="s">
        <v>172</v>
      </c>
      <c r="C112" s="6" t="s">
        <v>173</v>
      </c>
      <c r="D112" s="6">
        <v>76</v>
      </c>
      <c r="E112" s="7" t="s">
        <v>11</v>
      </c>
      <c r="F112" s="11" t="s">
        <v>161</v>
      </c>
      <c r="G112" s="11" t="s">
        <v>166</v>
      </c>
    </row>
    <row r="113" spans="1:8" x14ac:dyDescent="0.25">
      <c r="A113" t="str">
        <f t="shared" si="1"/>
        <v>Tara - Saison 2 ligue</v>
      </c>
      <c r="B113" s="5" t="s">
        <v>94</v>
      </c>
      <c r="C113" s="6" t="s">
        <v>91</v>
      </c>
      <c r="D113" s="6">
        <v>76</v>
      </c>
      <c r="E113" s="7" t="s">
        <v>11</v>
      </c>
      <c r="H113" t="s">
        <v>58</v>
      </c>
    </row>
    <row r="114" spans="1:8" x14ac:dyDescent="0.25">
      <c r="A114" t="str">
        <f t="shared" si="1"/>
        <v>Tobin - un monde parfait</v>
      </c>
      <c r="B114" s="5" t="s">
        <v>42</v>
      </c>
      <c r="C114" s="6" t="s">
        <v>12</v>
      </c>
      <c r="D114" s="6">
        <v>76</v>
      </c>
      <c r="E114" s="7" t="s">
        <v>11</v>
      </c>
      <c r="H114" t="s">
        <v>58</v>
      </c>
    </row>
    <row r="115" spans="1:8" x14ac:dyDescent="0.25">
      <c r="A115" t="str">
        <f t="shared" si="1"/>
        <v>Tyreese - Route de survie 2</v>
      </c>
      <c r="B115" s="5" t="s">
        <v>157</v>
      </c>
      <c r="C115" s="6" t="s">
        <v>98</v>
      </c>
      <c r="D115" s="6">
        <v>85</v>
      </c>
      <c r="E115" s="7" t="s">
        <v>11</v>
      </c>
      <c r="H115" t="s">
        <v>49</v>
      </c>
    </row>
    <row r="116" spans="1:8" x14ac:dyDescent="0.25">
      <c r="A116" t="str">
        <f t="shared" si="1"/>
        <v>Tyreese - Route de survie 4</v>
      </c>
      <c r="B116" s="5" t="s">
        <v>157</v>
      </c>
      <c r="C116" s="6" t="s">
        <v>158</v>
      </c>
      <c r="D116" s="6">
        <v>85</v>
      </c>
      <c r="E116" s="7" t="s">
        <v>139</v>
      </c>
      <c r="H116" t="s">
        <v>55</v>
      </c>
    </row>
    <row r="117" spans="1:8" x14ac:dyDescent="0.25">
      <c r="A117" t="str">
        <f t="shared" si="1"/>
        <v>Vagabond - Route de survie 1</v>
      </c>
      <c r="B117" s="5" t="s">
        <v>164</v>
      </c>
      <c r="C117" s="6" t="s">
        <v>8</v>
      </c>
      <c r="D117" s="6">
        <v>66</v>
      </c>
      <c r="E117" s="7" t="s">
        <v>165</v>
      </c>
      <c r="F117" s="11" t="s">
        <v>51</v>
      </c>
      <c r="G117" s="11" t="s">
        <v>166</v>
      </c>
    </row>
    <row r="118" spans="1:8" x14ac:dyDescent="0.25">
      <c r="A118" t="str">
        <f t="shared" si="1"/>
        <v>Vincent - Route de survie 3</v>
      </c>
      <c r="B118" s="5" t="s">
        <v>201</v>
      </c>
      <c r="C118" s="6" t="s">
        <v>37</v>
      </c>
      <c r="D118" s="6">
        <v>76</v>
      </c>
      <c r="E118" s="7" t="s">
        <v>139</v>
      </c>
      <c r="F118" s="11" t="s">
        <v>191</v>
      </c>
      <c r="G118" s="11" t="s">
        <v>202</v>
      </c>
    </row>
    <row r="119" spans="1:8" x14ac:dyDescent="0.25">
      <c r="A119" t="str">
        <f t="shared" si="1"/>
        <v>Violet - Fini de fuir</v>
      </c>
      <c r="B119" s="5" t="s">
        <v>148</v>
      </c>
      <c r="C119" s="6" t="s">
        <v>131</v>
      </c>
      <c r="D119" s="6">
        <v>76</v>
      </c>
      <c r="E119" s="7" t="s">
        <v>15</v>
      </c>
      <c r="H119" t="s">
        <v>57</v>
      </c>
    </row>
    <row r="120" spans="1:8" x14ac:dyDescent="0.25">
      <c r="A120" t="str">
        <f t="shared" si="1"/>
        <v>Wayland - Route de survie 1</v>
      </c>
      <c r="B120" s="5" t="s">
        <v>114</v>
      </c>
      <c r="C120" s="6" t="s">
        <v>8</v>
      </c>
      <c r="D120" s="6">
        <v>76</v>
      </c>
      <c r="E120" s="7" t="s">
        <v>16</v>
      </c>
      <c r="H120" t="s">
        <v>115</v>
      </c>
    </row>
    <row r="121" spans="1:8" x14ac:dyDescent="0.25">
      <c r="A121" t="str">
        <f t="shared" si="1"/>
        <v>William - Les chuchoteurs</v>
      </c>
      <c r="B121" s="5" t="s">
        <v>78</v>
      </c>
      <c r="C121" s="6" t="s">
        <v>79</v>
      </c>
      <c r="D121" s="6">
        <v>85</v>
      </c>
      <c r="E121" s="7" t="s">
        <v>15</v>
      </c>
      <c r="H121" t="s">
        <v>80</v>
      </c>
    </row>
    <row r="122" spans="1:8" x14ac:dyDescent="0.25">
      <c r="A122" t="str">
        <f t="shared" si="1"/>
        <v>Yumiko - Route de survie 3</v>
      </c>
      <c r="B122" s="5" t="s">
        <v>174</v>
      </c>
      <c r="C122" s="6" t="s">
        <v>37</v>
      </c>
      <c r="D122" s="6">
        <v>66</v>
      </c>
      <c r="E122" s="7" t="s">
        <v>11</v>
      </c>
      <c r="H122" t="s">
        <v>205</v>
      </c>
    </row>
    <row r="123" spans="1:8" x14ac:dyDescent="0.25">
      <c r="A123" t="str">
        <f t="shared" si="1"/>
        <v>Yumiko - Route de survie 5</v>
      </c>
      <c r="B123" s="5" t="s">
        <v>174</v>
      </c>
      <c r="C123" s="6" t="s">
        <v>70</v>
      </c>
      <c r="D123" s="6">
        <v>66</v>
      </c>
      <c r="E123" s="7" t="s">
        <v>139</v>
      </c>
      <c r="H123" t="s">
        <v>175</v>
      </c>
    </row>
    <row r="124" spans="1:8" x14ac:dyDescent="0.25">
      <c r="A124" t="str">
        <f t="shared" si="1"/>
        <v>Yvette - Route de survie 1</v>
      </c>
      <c r="B124" s="5" t="s">
        <v>198</v>
      </c>
      <c r="C124" s="6" t="s">
        <v>8</v>
      </c>
      <c r="D124" s="6">
        <v>76</v>
      </c>
      <c r="E124" s="7" t="s">
        <v>139</v>
      </c>
      <c r="H124" t="s">
        <v>170</v>
      </c>
    </row>
    <row r="125" spans="1:8" x14ac:dyDescent="0.25">
      <c r="B125" s="5"/>
      <c r="C125" s="6"/>
      <c r="D125" s="6"/>
      <c r="E125" s="7"/>
    </row>
    <row r="126" spans="1:8" x14ac:dyDescent="0.25">
      <c r="B126" s="5"/>
      <c r="C126" s="6"/>
      <c r="D126" s="6"/>
      <c r="E126" s="7"/>
    </row>
    <row r="127" spans="1:8" x14ac:dyDescent="0.25">
      <c r="B127" s="5"/>
      <c r="C127" s="6"/>
      <c r="D127" s="6"/>
      <c r="E127" s="7"/>
    </row>
    <row r="128" spans="1:8" x14ac:dyDescent="0.25">
      <c r="B128" s="5"/>
      <c r="C128" s="6"/>
      <c r="D128" s="6"/>
      <c r="E128" s="7"/>
    </row>
    <row r="129" spans="2:5" x14ac:dyDescent="0.25">
      <c r="B129" s="5"/>
      <c r="C129" s="6"/>
      <c r="D129" s="6"/>
      <c r="E129" s="7"/>
    </row>
    <row r="130" spans="2:5" x14ac:dyDescent="0.25">
      <c r="B130" s="5"/>
      <c r="C130" s="6"/>
      <c r="D130" s="6"/>
      <c r="E130" s="7"/>
    </row>
    <row r="131" spans="2:5" x14ac:dyDescent="0.25">
      <c r="B131" s="5"/>
      <c r="C131" s="6"/>
      <c r="D131" s="6"/>
      <c r="E131" s="7"/>
    </row>
    <row r="132" spans="2:5" x14ac:dyDescent="0.25">
      <c r="B132" s="5"/>
      <c r="C132" s="6"/>
      <c r="D132" s="6"/>
      <c r="E132" s="7"/>
    </row>
    <row r="133" spans="2:5" x14ac:dyDescent="0.25">
      <c r="B133" s="5"/>
      <c r="C133" s="6"/>
      <c r="D133" s="6"/>
      <c r="E133" s="7"/>
    </row>
    <row r="134" spans="2:5" x14ac:dyDescent="0.25">
      <c r="B134" s="5"/>
      <c r="C134" s="6"/>
      <c r="D134" s="6"/>
      <c r="E134" s="7"/>
    </row>
    <row r="135" spans="2:5" x14ac:dyDescent="0.25">
      <c r="B135" s="5"/>
      <c r="C135" s="6"/>
      <c r="D135" s="6"/>
      <c r="E135" s="7"/>
    </row>
    <row r="136" spans="2:5" x14ac:dyDescent="0.25">
      <c r="B136" s="5"/>
      <c r="C136" s="6"/>
      <c r="D136" s="6"/>
      <c r="E136" s="7"/>
    </row>
    <row r="137" spans="2:5" x14ac:dyDescent="0.25">
      <c r="B137" s="5"/>
      <c r="C137" s="6"/>
      <c r="D137" s="6"/>
      <c r="E137" s="7"/>
    </row>
    <row r="138" spans="2:5" x14ac:dyDescent="0.25">
      <c r="B138" s="5"/>
      <c r="C138" s="6"/>
      <c r="D138" s="6"/>
      <c r="E138" s="7"/>
    </row>
    <row r="139" spans="2:5" x14ac:dyDescent="0.25">
      <c r="B139" s="5"/>
      <c r="C139" s="6"/>
      <c r="D139" s="6"/>
      <c r="E139" s="7"/>
    </row>
    <row r="140" spans="2:5" x14ac:dyDescent="0.25">
      <c r="B140" s="5"/>
      <c r="C140" s="6"/>
      <c r="D140" s="6"/>
      <c r="E140" s="7"/>
    </row>
    <row r="141" spans="2:5" x14ac:dyDescent="0.25">
      <c r="B141" s="5"/>
      <c r="C141" s="6"/>
      <c r="D141" s="6"/>
      <c r="E141" s="7"/>
    </row>
    <row r="142" spans="2:5" x14ac:dyDescent="0.25">
      <c r="B142" s="5"/>
      <c r="C142" s="6"/>
      <c r="D142" s="6"/>
      <c r="E142" s="7"/>
    </row>
    <row r="143" spans="2:5" x14ac:dyDescent="0.25">
      <c r="B143" s="5"/>
      <c r="C143" s="6"/>
      <c r="D143" s="6"/>
      <c r="E143" s="7"/>
    </row>
    <row r="144" spans="2:5" x14ac:dyDescent="0.25">
      <c r="B144" s="5"/>
      <c r="C144" s="6"/>
      <c r="D144" s="6"/>
      <c r="E144" s="7"/>
    </row>
    <row r="145" spans="2:5" x14ac:dyDescent="0.25">
      <c r="B145" s="5"/>
      <c r="C145" s="6"/>
      <c r="D145" s="6"/>
      <c r="E145" s="7"/>
    </row>
    <row r="146" spans="2:5" x14ac:dyDescent="0.25">
      <c r="B146" s="5"/>
      <c r="C146" s="6"/>
      <c r="D146" s="6"/>
      <c r="E146" s="7"/>
    </row>
    <row r="147" spans="2:5" x14ac:dyDescent="0.25">
      <c r="B147" s="5"/>
      <c r="C147" s="6"/>
      <c r="D147" s="6"/>
      <c r="E147" s="7"/>
    </row>
    <row r="148" spans="2:5" x14ac:dyDescent="0.25">
      <c r="B148" s="5"/>
      <c r="C148" s="6"/>
      <c r="D148" s="6"/>
      <c r="E148" s="7"/>
    </row>
    <row r="149" spans="2:5" x14ac:dyDescent="0.25">
      <c r="B149" s="5"/>
      <c r="C149" s="6"/>
      <c r="D149" s="6"/>
      <c r="E149" s="7"/>
    </row>
    <row r="150" spans="2:5" x14ac:dyDescent="0.25">
      <c r="B150" s="5"/>
      <c r="C150" s="6"/>
      <c r="D150" s="6"/>
      <c r="E150" s="7"/>
    </row>
    <row r="151" spans="2:5" x14ac:dyDescent="0.25">
      <c r="B151" s="5"/>
      <c r="C151" s="6"/>
      <c r="D151" s="6"/>
      <c r="E151" s="7"/>
    </row>
    <row r="152" spans="2:5" x14ac:dyDescent="0.25">
      <c r="B152" s="5"/>
      <c r="C152" s="6"/>
      <c r="D152" s="6"/>
      <c r="E152" s="7"/>
    </row>
    <row r="153" spans="2:5" x14ac:dyDescent="0.25">
      <c r="B153" s="8"/>
      <c r="C153" s="9"/>
      <c r="D153" s="9"/>
      <c r="E153" s="10"/>
    </row>
  </sheetData>
  <sortState ref="A8:H124">
    <sortCondition ref="A8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liste_perso</vt:lpstr>
      <vt:lpstr>tab_pa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Christophe</cp:lastModifiedBy>
  <dcterms:created xsi:type="dcterms:W3CDTF">2019-03-07T21:22:32Z</dcterms:created>
  <dcterms:modified xsi:type="dcterms:W3CDTF">2019-03-13T17:53:14Z</dcterms:modified>
</cp:coreProperties>
</file>