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imon\Desktop\"/>
    </mc:Choice>
  </mc:AlternateContent>
  <bookViews>
    <workbookView xWindow="0" yWindow="0" windowWidth="23955" windowHeight="9660" activeTab="2"/>
  </bookViews>
  <sheets>
    <sheet name="Budget prévisionnel" sheetId="1" r:id="rId1"/>
    <sheet name="Budget réel" sheetId="2" r:id="rId2"/>
    <sheet name="Feuil1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1" i="2" l="1"/>
  <c r="E10" i="2"/>
  <c r="S10" i="2" s="1"/>
  <c r="S22" i="2"/>
  <c r="R22" i="2"/>
  <c r="S21" i="2"/>
  <c r="R21" i="2"/>
  <c r="S20" i="2"/>
  <c r="R20" i="2"/>
  <c r="S19" i="2"/>
  <c r="R19" i="2"/>
  <c r="S18" i="2"/>
  <c r="R18" i="2"/>
  <c r="S17" i="2"/>
  <c r="R17" i="2"/>
  <c r="S16" i="2"/>
  <c r="R16" i="2"/>
  <c r="S15" i="2"/>
  <c r="R15" i="2"/>
  <c r="S14" i="2"/>
  <c r="R14" i="2"/>
  <c r="S13" i="2"/>
  <c r="R13" i="2"/>
  <c r="S12" i="2"/>
  <c r="R12" i="2"/>
  <c r="R10" i="2"/>
  <c r="S9" i="2"/>
  <c r="R9" i="2"/>
  <c r="D11" i="2" l="1"/>
  <c r="D12" i="1"/>
  <c r="D13" i="1"/>
  <c r="D14" i="1"/>
  <c r="D15" i="1"/>
  <c r="D16" i="1"/>
  <c r="D17" i="1"/>
  <c r="D18" i="1"/>
  <c r="D19" i="1"/>
  <c r="D20" i="1"/>
  <c r="D21" i="1"/>
  <c r="R21" i="1" s="1"/>
  <c r="D22" i="1"/>
  <c r="D11" i="1"/>
  <c r="E11" i="1"/>
  <c r="E12" i="1"/>
  <c r="E13" i="1"/>
  <c r="E14" i="1"/>
  <c r="R14" i="1" s="1"/>
  <c r="E15" i="1"/>
  <c r="E16" i="1"/>
  <c r="R16" i="1" s="1"/>
  <c r="E17" i="1"/>
  <c r="E18" i="1"/>
  <c r="E19" i="1"/>
  <c r="E20" i="1"/>
  <c r="E21" i="1"/>
  <c r="E22" i="1"/>
  <c r="R22" i="1" s="1"/>
  <c r="E10" i="1"/>
  <c r="R10" i="1" s="1"/>
  <c r="T11" i="1" s="1"/>
  <c r="R9" i="1"/>
  <c r="S9" i="1"/>
  <c r="R11" i="2" l="1"/>
  <c r="U11" i="2" s="1"/>
  <c r="T12" i="2" s="1"/>
  <c r="U12" i="2" s="1"/>
  <c r="T13" i="2" s="1"/>
  <c r="U13" i="2" s="1"/>
  <c r="T14" i="2" s="1"/>
  <c r="U14" i="2" s="1"/>
  <c r="T15" i="2" s="1"/>
  <c r="U15" i="2" s="1"/>
  <c r="T16" i="2" s="1"/>
  <c r="U16" i="2" s="1"/>
  <c r="T17" i="2" s="1"/>
  <c r="U17" i="2" s="1"/>
  <c r="T18" i="2" s="1"/>
  <c r="U18" i="2" s="1"/>
  <c r="T19" i="2" s="1"/>
  <c r="U19" i="2" s="1"/>
  <c r="T20" i="2" s="1"/>
  <c r="U20" i="2" s="1"/>
  <c r="T21" i="2" s="1"/>
  <c r="U21" i="2" s="1"/>
  <c r="T22" i="2" s="1"/>
  <c r="U22" i="2" s="1"/>
  <c r="S11" i="2"/>
  <c r="R15" i="1"/>
  <c r="R13" i="1"/>
  <c r="S10" i="1"/>
  <c r="R18" i="1"/>
  <c r="R17" i="1"/>
  <c r="S19" i="1"/>
  <c r="S11" i="1"/>
  <c r="S18" i="1"/>
  <c r="S22" i="1"/>
  <c r="R20" i="1"/>
  <c r="R12" i="1"/>
  <c r="R19" i="1"/>
  <c r="R11" i="1"/>
  <c r="U11" i="1" s="1"/>
  <c r="T12" i="1" s="1"/>
  <c r="S14" i="1"/>
  <c r="S21" i="1"/>
  <c r="S17" i="1"/>
  <c r="S13" i="1"/>
  <c r="S20" i="1"/>
  <c r="S16" i="1"/>
  <c r="S12" i="1"/>
  <c r="S15" i="1"/>
  <c r="U12" i="1" l="1"/>
  <c r="T13" i="1" s="1"/>
  <c r="U13" i="1" s="1"/>
  <c r="T14" i="1" s="1"/>
  <c r="U14" i="1" s="1"/>
  <c r="T15" i="1" s="1"/>
  <c r="U15" i="1" s="1"/>
  <c r="T16" i="1" s="1"/>
  <c r="U16" i="1" s="1"/>
  <c r="T17" i="1" s="1"/>
  <c r="U17" i="1" s="1"/>
  <c r="T18" i="1" s="1"/>
  <c r="U18" i="1" s="1"/>
  <c r="T19" i="1" s="1"/>
  <c r="U19" i="1" s="1"/>
  <c r="T20" i="1" s="1"/>
  <c r="U20" i="1" s="1"/>
  <c r="T21" i="1" s="1"/>
  <c r="U21" i="1" s="1"/>
  <c r="T22" i="1" s="1"/>
  <c r="U22" i="1" s="1"/>
</calcChain>
</file>

<file path=xl/sharedStrings.xml><?xml version="1.0" encoding="utf-8"?>
<sst xmlns="http://schemas.openxmlformats.org/spreadsheetml/2006/main" count="116" uniqueCount="56">
  <si>
    <t>+</t>
  </si>
  <si>
    <t>-</t>
  </si>
  <si>
    <t>Travail 1</t>
  </si>
  <si>
    <t>(Travail 2)</t>
  </si>
  <si>
    <t>Salaire</t>
  </si>
  <si>
    <t>Frais route</t>
  </si>
  <si>
    <t>Frais repas</t>
  </si>
  <si>
    <t>Appartement</t>
  </si>
  <si>
    <t>Banque</t>
  </si>
  <si>
    <t>Sport</t>
  </si>
  <si>
    <t>Téléphone</t>
  </si>
  <si>
    <t>Loyer</t>
  </si>
  <si>
    <t>Essence</t>
  </si>
  <si>
    <t>Loisirs</t>
  </si>
  <si>
    <t>=</t>
  </si>
  <si>
    <t>Total T1</t>
  </si>
  <si>
    <t>Total T1+T2</t>
  </si>
  <si>
    <t>Restant fin du mois</t>
  </si>
  <si>
    <t>Frais fixes</t>
  </si>
  <si>
    <t>Aides</t>
  </si>
  <si>
    <t>Électricité</t>
  </si>
  <si>
    <t>Dépenses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</si>
  <si>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</si>
  <si>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</si>
  <si>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</si>
  <si>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</si>
  <si>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</si>
  <si>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</si>
  <si>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</si>
  <si>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</si>
  <si>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</si>
  <si>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</si>
  <si>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</si>
  <si>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</si>
  <si>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Jours travaillés</t>
  </si>
  <si>
    <t>Netflix</t>
  </si>
  <si>
    <t>Repas</t>
  </si>
  <si>
    <t>Autres</t>
  </si>
  <si>
    <t>APL/PA</t>
  </si>
  <si>
    <t>Salaire du mois M payé fin du mois M</t>
  </si>
  <si>
    <t>Régulation impôts septembre 2019</t>
  </si>
  <si>
    <t>Frais route du mois M-2 payés début du mois M</t>
  </si>
  <si>
    <t>Frais repas du mois M-1 payés le 15 du mois M</t>
  </si>
  <si>
    <t>Aides du mois M-1 payées début du mois M</t>
  </si>
  <si>
    <t>Solde au 1er du mois</t>
  </si>
  <si>
    <t>Solde fin du mois</t>
  </si>
  <si>
    <t>Loyer payé fin du mois M-1 pour mois M</t>
  </si>
  <si>
    <t>Frais bancaires payés début du mois M pour mois M</t>
  </si>
  <si>
    <t>Sport payé milieu de mois M pour mois M</t>
  </si>
  <si>
    <t>Téléphone payé fin du mois M-1 pour mois M</t>
  </si>
  <si>
    <t>Électricité payée en même temps que Loyer</t>
  </si>
  <si>
    <t>Netflix payé début du mois M pour mois M</t>
  </si>
  <si>
    <t>Ne compte pas</t>
  </si>
  <si>
    <t>Frais pour 1 jour</t>
  </si>
  <si>
    <t>X</t>
  </si>
  <si>
    <r>
      <t xml:space="preserve">Régulation impôts septembre 2019
</t>
    </r>
    <r>
      <rPr>
        <i/>
        <sz val="11"/>
        <color theme="1"/>
        <rFont val="Calibri"/>
        <family val="2"/>
        <scheme val="minor"/>
      </rPr>
      <t>(Estimation +800€)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</si>
</sst>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30"/>
      <color theme="1"/>
      <name val="Calibri"/>
      <family val="2"/>
      <scheme val="minor"/>
    </font>
    <font>
      <sz val="30"/>
      <color theme="9"/>
      <name val="Calibri"/>
      <family val="2"/>
      <scheme val="minor"/>
    </font>
    <font>
      <sz val="30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theme="9" tint="-0.249977111117893"/>
      </left>
      <right/>
      <top style="medium">
        <color theme="9" tint="-0.249977111117893"/>
      </top>
      <bottom/>
      <diagonal/>
    </border>
    <border>
      <left/>
      <right/>
      <top style="medium">
        <color theme="9" tint="-0.249977111117893"/>
      </top>
      <bottom/>
      <diagonal/>
    </border>
    <border>
      <left style="medium">
        <color theme="9" tint="-0.249977111117893"/>
      </left>
      <right/>
      <top/>
      <bottom/>
      <diagonal/>
    </border>
    <border>
      <left style="medium">
        <color theme="9" tint="-0.249977111117893"/>
      </left>
      <right/>
      <top/>
      <bottom style="medium">
        <color theme="9" tint="-0.249977111117893"/>
      </bottom>
      <diagonal/>
    </border>
    <border>
      <left/>
      <right/>
      <top/>
      <bottom style="medium">
        <color theme="9" tint="-0.24997711111789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9" tint="-0.249977111117893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164" fontId="0" fillId="0" borderId="3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0" xfId="0" applyNumberFormat="1"/>
    <xf numFmtId="0" fontId="1" fillId="0" borderId="14" xfId="0" applyFont="1" applyBorder="1" applyAlignment="1">
      <alignment horizontal="center" vertical="center"/>
    </xf>
    <xf numFmtId="0" fontId="0" fillId="0" borderId="0" xfId="0" applyAlignment="1">
      <alignment horizontal="right"/>
    </xf>
    <xf numFmtId="164" fontId="0" fillId="0" borderId="0" xfId="0" applyNumberFormat="1" applyAlignment="1">
      <alignment horizontal="right"/>
    </xf>
    <xf numFmtId="164" fontId="0" fillId="0" borderId="0" xfId="0" applyNumberFormat="1" applyFont="1" applyAlignment="1">
      <alignment horizontal="right"/>
    </xf>
    <xf numFmtId="164" fontId="0" fillId="0" borderId="0" xfId="0" applyNumberFormat="1" applyFont="1"/>
    <xf numFmtId="164" fontId="0" fillId="0" borderId="0" xfId="0" applyNumberFormat="1" applyBorder="1" applyAlignment="1"/>
    <xf numFmtId="0" fontId="0" fillId="0" borderId="0" xfId="0" applyNumberFormat="1" applyBorder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 applyFont="1" applyAlignment="1">
      <alignment horizontal="center"/>
    </xf>
    <xf numFmtId="164" fontId="0" fillId="0" borderId="0" xfId="0" applyNumberFormat="1" applyFont="1" applyBorder="1" applyAlignment="1">
      <alignment horizontal="right"/>
    </xf>
    <xf numFmtId="164" fontId="0" fillId="0" borderId="21" xfId="0" applyNumberFormat="1" applyBorder="1" applyAlignment="1">
      <alignment horizontal="center"/>
    </xf>
    <xf numFmtId="164" fontId="0" fillId="0" borderId="23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0" xfId="0" applyNumberFormat="1" applyFont="1" applyBorder="1" applyAlignment="1">
      <alignment horizontal="center" wrapText="1"/>
    </xf>
    <xf numFmtId="16" fontId="0" fillId="0" borderId="0" xfId="0" applyNumberFormat="1"/>
    <xf numFmtId="0" fontId="1" fillId="2" borderId="13" xfId="0" applyFont="1" applyFill="1" applyBorder="1" applyAlignment="1">
      <alignment horizontal="center" vertical="center"/>
    </xf>
    <xf numFmtId="164" fontId="1" fillId="2" borderId="14" xfId="0" applyNumberFormat="1" applyFont="1" applyFill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/>
    </xf>
    <xf numFmtId="164" fontId="5" fillId="0" borderId="25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164" fontId="5" fillId="0" borderId="0" xfId="0" applyNumberFormat="1" applyFont="1" applyBorder="1" applyAlignment="1">
      <alignment horizontal="center" wrapText="1"/>
    </xf>
    <xf numFmtId="0" fontId="5" fillId="0" borderId="4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9"/>
  <sheetViews>
    <sheetView zoomScale="90" zoomScaleNormal="90" workbookViewId="0">
      <selection activeCell="O26" sqref="O26"/>
    </sheetView>
  </sheetViews>
  <sheetFormatPr baseColWidth="10" defaultRowHeight="15" x14ac:dyDescent="0.25"/>
  <cols>
    <col min="1" max="1" width="11.5703125" style="8" customWidth="1"/>
    <col min="2" max="2" width="10" style="14" customWidth="1"/>
  </cols>
  <sheetData>
    <row r="1" spans="1:21" ht="15.75" thickBot="1" x14ac:dyDescent="0.3"/>
    <row r="2" spans="1:21" ht="15" customHeight="1" x14ac:dyDescent="0.25">
      <c r="C2" s="47" t="s">
        <v>0</v>
      </c>
      <c r="D2" s="48"/>
      <c r="E2" s="48"/>
      <c r="F2" s="48"/>
      <c r="G2" s="48"/>
      <c r="H2" s="53" t="s">
        <v>1</v>
      </c>
      <c r="I2" s="54"/>
      <c r="J2" s="54"/>
      <c r="K2" s="54"/>
      <c r="L2" s="54"/>
      <c r="M2" s="54"/>
      <c r="N2" s="54"/>
      <c r="O2" s="54"/>
      <c r="P2" s="54"/>
      <c r="Q2" s="54"/>
      <c r="R2" s="66" t="s">
        <v>14</v>
      </c>
      <c r="S2" s="67"/>
      <c r="T2" s="67"/>
      <c r="U2" s="68"/>
    </row>
    <row r="3" spans="1:21" ht="15" customHeight="1" x14ac:dyDescent="0.25">
      <c r="C3" s="49"/>
      <c r="D3" s="50"/>
      <c r="E3" s="50"/>
      <c r="F3" s="50"/>
      <c r="G3" s="50"/>
      <c r="H3" s="55"/>
      <c r="I3" s="56"/>
      <c r="J3" s="56"/>
      <c r="K3" s="56"/>
      <c r="L3" s="56"/>
      <c r="M3" s="56"/>
      <c r="N3" s="56"/>
      <c r="O3" s="56"/>
      <c r="P3" s="56"/>
      <c r="Q3" s="56"/>
      <c r="R3" s="69"/>
      <c r="S3" s="70"/>
      <c r="T3" s="70"/>
      <c r="U3" s="71"/>
    </row>
    <row r="4" spans="1:21" ht="15.75" customHeight="1" thickBot="1" x14ac:dyDescent="0.3">
      <c r="C4" s="51"/>
      <c r="D4" s="52"/>
      <c r="E4" s="52"/>
      <c r="F4" s="52"/>
      <c r="G4" s="52"/>
      <c r="H4" s="57"/>
      <c r="I4" s="58"/>
      <c r="J4" s="58"/>
      <c r="K4" s="58"/>
      <c r="L4" s="58"/>
      <c r="M4" s="58"/>
      <c r="N4" s="58"/>
      <c r="O4" s="58"/>
      <c r="P4" s="58"/>
      <c r="Q4" s="58"/>
      <c r="R4" s="72"/>
      <c r="S4" s="73"/>
      <c r="T4" s="70"/>
      <c r="U4" s="71"/>
    </row>
    <row r="5" spans="1:21" ht="15" customHeight="1" x14ac:dyDescent="0.25">
      <c r="A5" s="12"/>
      <c r="B5" s="13"/>
      <c r="C5" s="59" t="s">
        <v>2</v>
      </c>
      <c r="D5" s="60"/>
      <c r="E5" s="60"/>
      <c r="F5" s="63" t="s">
        <v>3</v>
      </c>
      <c r="G5" s="65" t="s">
        <v>19</v>
      </c>
      <c r="H5" s="59" t="s">
        <v>18</v>
      </c>
      <c r="I5" s="60"/>
      <c r="J5" s="60"/>
      <c r="K5" s="60"/>
      <c r="L5" s="60"/>
      <c r="M5" s="64"/>
      <c r="N5" s="59" t="s">
        <v>21</v>
      </c>
      <c r="O5" s="60"/>
      <c r="P5" s="60"/>
      <c r="Q5" s="60"/>
      <c r="R5" s="43" t="s">
        <v>15</v>
      </c>
      <c r="S5" s="43" t="s">
        <v>16</v>
      </c>
      <c r="T5" s="30" t="s">
        <v>44</v>
      </c>
      <c r="U5" s="30" t="s">
        <v>45</v>
      </c>
    </row>
    <row r="6" spans="1:21" x14ac:dyDescent="0.25">
      <c r="A6" s="12"/>
      <c r="B6" s="13"/>
      <c r="C6" s="61"/>
      <c r="D6" s="62"/>
      <c r="E6" s="62"/>
      <c r="F6" s="43"/>
      <c r="G6" s="63"/>
      <c r="H6" s="61"/>
      <c r="I6" s="62"/>
      <c r="J6" s="62"/>
      <c r="K6" s="62"/>
      <c r="L6" s="62"/>
      <c r="M6" s="38"/>
      <c r="N6" s="61"/>
      <c r="O6" s="62"/>
      <c r="P6" s="62"/>
      <c r="Q6" s="62"/>
      <c r="R6" s="46"/>
      <c r="S6" s="46"/>
      <c r="T6" s="30"/>
      <c r="U6" s="30"/>
    </row>
    <row r="7" spans="1:21" ht="15" customHeight="1" x14ac:dyDescent="0.25">
      <c r="A7" s="44" t="s">
        <v>53</v>
      </c>
      <c r="B7" s="45" t="s">
        <v>34</v>
      </c>
      <c r="C7" s="42" t="s">
        <v>4</v>
      </c>
      <c r="D7" s="22" t="s">
        <v>5</v>
      </c>
      <c r="E7" s="22" t="s">
        <v>6</v>
      </c>
      <c r="F7" s="42" t="s">
        <v>4</v>
      </c>
      <c r="G7" s="42" t="s">
        <v>38</v>
      </c>
      <c r="H7" s="46" t="s">
        <v>7</v>
      </c>
      <c r="I7" s="46"/>
      <c r="J7" s="74" t="s">
        <v>8</v>
      </c>
      <c r="K7" s="75" t="s">
        <v>9</v>
      </c>
      <c r="L7" s="75" t="s">
        <v>35</v>
      </c>
      <c r="M7" s="31" t="s">
        <v>10</v>
      </c>
      <c r="N7" s="33" t="s">
        <v>36</v>
      </c>
      <c r="O7" s="35" t="s">
        <v>12</v>
      </c>
      <c r="P7" s="35" t="s">
        <v>13</v>
      </c>
      <c r="Q7" s="37" t="s">
        <v>37</v>
      </c>
      <c r="R7" s="26" t="s">
        <v>17</v>
      </c>
      <c r="S7" s="27"/>
      <c r="T7" s="30"/>
      <c r="U7" s="30"/>
    </row>
    <row r="8" spans="1:21" s="2" customFormat="1" x14ac:dyDescent="0.25">
      <c r="A8" s="44"/>
      <c r="B8" s="45"/>
      <c r="C8" s="43"/>
      <c r="D8" s="23">
        <v>4</v>
      </c>
      <c r="E8" s="23">
        <v>9</v>
      </c>
      <c r="F8" s="43"/>
      <c r="G8" s="43"/>
      <c r="H8" s="7" t="s">
        <v>11</v>
      </c>
      <c r="I8" s="7" t="s">
        <v>20</v>
      </c>
      <c r="J8" s="61"/>
      <c r="K8" s="62"/>
      <c r="L8" s="62"/>
      <c r="M8" s="32"/>
      <c r="N8" s="34"/>
      <c r="O8" s="36"/>
      <c r="P8" s="36"/>
      <c r="Q8" s="38"/>
      <c r="R8" s="28"/>
      <c r="S8" s="29"/>
      <c r="T8" s="30"/>
      <c r="U8" s="30"/>
    </row>
    <row r="9" spans="1:21" s="2" customFormat="1" x14ac:dyDescent="0.25">
      <c r="A9" s="16" t="s">
        <v>32</v>
      </c>
      <c r="B9" s="20">
        <v>10</v>
      </c>
      <c r="C9" s="17">
        <v>917.62</v>
      </c>
      <c r="D9" s="18">
        <v>0</v>
      </c>
      <c r="E9" s="18">
        <v>0</v>
      </c>
      <c r="F9" s="17">
        <v>0</v>
      </c>
      <c r="G9" s="19">
        <v>254.84</v>
      </c>
      <c r="H9" s="17">
        <v>-522</v>
      </c>
      <c r="I9" s="18">
        <v>-37</v>
      </c>
      <c r="J9" s="18">
        <v>-4.05</v>
      </c>
      <c r="K9" s="18">
        <v>-29.9</v>
      </c>
      <c r="L9" s="18">
        <v>0</v>
      </c>
      <c r="M9" s="18">
        <v>-19.989999999999998</v>
      </c>
      <c r="N9" s="17">
        <v>-100</v>
      </c>
      <c r="O9" s="18">
        <v>-150</v>
      </c>
      <c r="P9" s="18">
        <v>-200</v>
      </c>
      <c r="Q9" s="18">
        <v>-50</v>
      </c>
      <c r="R9" s="17">
        <f t="shared" ref="R9:R22" si="0">SUM(C9:E9)+G9+SUM(H9:Q9)</f>
        <v>59.519999999999982</v>
      </c>
      <c r="S9" s="19">
        <f t="shared" ref="S9:S22" si="1">SUM(C9:G9)+SUM(H9:Q9)</f>
        <v>59.519999999999982</v>
      </c>
      <c r="T9" s="40" t="s">
        <v>52</v>
      </c>
      <c r="U9" s="41"/>
    </row>
    <row r="10" spans="1:21" s="2" customFormat="1" x14ac:dyDescent="0.25">
      <c r="A10" s="9" t="s">
        <v>33</v>
      </c>
      <c r="B10" s="14">
        <v>15</v>
      </c>
      <c r="C10" s="3">
        <v>1973.77</v>
      </c>
      <c r="D10" s="4">
        <v>0</v>
      </c>
      <c r="E10" s="4">
        <f>E$8*$B9</f>
        <v>90</v>
      </c>
      <c r="F10" s="3">
        <v>0</v>
      </c>
      <c r="G10" s="5">
        <v>254.84</v>
      </c>
      <c r="H10" s="3">
        <v>-522</v>
      </c>
      <c r="I10" s="4">
        <v>-37</v>
      </c>
      <c r="J10" s="4">
        <v>-4.05</v>
      </c>
      <c r="K10" s="18">
        <v>-29.9</v>
      </c>
      <c r="L10" s="18">
        <v>0</v>
      </c>
      <c r="M10" s="4">
        <v>-19.989999999999998</v>
      </c>
      <c r="N10" s="17">
        <v>-100</v>
      </c>
      <c r="O10" s="4">
        <v>-150</v>
      </c>
      <c r="P10" s="4">
        <v>-200</v>
      </c>
      <c r="Q10" s="18">
        <v>-50</v>
      </c>
      <c r="R10" s="3">
        <f t="shared" si="0"/>
        <v>1205.67</v>
      </c>
      <c r="S10" s="5">
        <f t="shared" si="1"/>
        <v>1205.67</v>
      </c>
      <c r="T10" s="1" t="s">
        <v>54</v>
      </c>
      <c r="U10" s="24">
        <v>4178.8</v>
      </c>
    </row>
    <row r="11" spans="1:21" s="11" customFormat="1" x14ac:dyDescent="0.25">
      <c r="A11" s="10" t="s">
        <v>22</v>
      </c>
      <c r="B11" s="15">
        <v>20</v>
      </c>
      <c r="C11" s="3">
        <v>1808.31</v>
      </c>
      <c r="D11" s="4">
        <f>D$8*$B9</f>
        <v>40</v>
      </c>
      <c r="E11" s="4">
        <f t="shared" ref="E11:E22" si="2">E$8*$B10</f>
        <v>135</v>
      </c>
      <c r="F11" s="3">
        <v>0</v>
      </c>
      <c r="G11" s="5">
        <v>254.84</v>
      </c>
      <c r="H11" s="3">
        <v>-522</v>
      </c>
      <c r="I11" s="4">
        <v>-37</v>
      </c>
      <c r="J11" s="4">
        <v>-4.05</v>
      </c>
      <c r="K11" s="18">
        <v>-29.9</v>
      </c>
      <c r="L11" s="18">
        <v>0</v>
      </c>
      <c r="M11" s="4">
        <v>-19.989999999999998</v>
      </c>
      <c r="N11" s="17">
        <v>-100</v>
      </c>
      <c r="O11" s="4">
        <v>-150</v>
      </c>
      <c r="P11" s="4">
        <v>-200</v>
      </c>
      <c r="Q11" s="18">
        <v>-50</v>
      </c>
      <c r="R11" s="3">
        <f t="shared" si="0"/>
        <v>1125.21</v>
      </c>
      <c r="S11" s="5">
        <f t="shared" si="1"/>
        <v>1125.21</v>
      </c>
      <c r="T11" s="1">
        <f t="shared" ref="T11:T22" si="3">U10</f>
        <v>4178.8</v>
      </c>
      <c r="U11" s="24">
        <f t="shared" ref="U11:U22" si="4">T11+R11</f>
        <v>5304.01</v>
      </c>
    </row>
    <row r="12" spans="1:21" s="6" customFormat="1" x14ac:dyDescent="0.25">
      <c r="A12" s="9" t="s">
        <v>23</v>
      </c>
      <c r="B12" s="14">
        <v>20</v>
      </c>
      <c r="C12" s="3">
        <v>1793.31</v>
      </c>
      <c r="D12" s="4">
        <f t="shared" ref="D12:D22" si="5">D$8*$B10</f>
        <v>60</v>
      </c>
      <c r="E12" s="4">
        <f t="shared" si="2"/>
        <v>180</v>
      </c>
      <c r="F12" s="3">
        <v>0</v>
      </c>
      <c r="G12" s="5">
        <v>64.319999999999993</v>
      </c>
      <c r="H12" s="3">
        <v>-522</v>
      </c>
      <c r="I12" s="4">
        <v>-37</v>
      </c>
      <c r="J12" s="4">
        <v>-4.05</v>
      </c>
      <c r="K12" s="18">
        <v>-29.9</v>
      </c>
      <c r="L12" s="18">
        <v>-10.99</v>
      </c>
      <c r="M12" s="4">
        <v>-19.989999999999998</v>
      </c>
      <c r="N12" s="17">
        <v>-100</v>
      </c>
      <c r="O12" s="4">
        <v>-150</v>
      </c>
      <c r="P12" s="4">
        <v>-200</v>
      </c>
      <c r="Q12" s="18">
        <v>-50</v>
      </c>
      <c r="R12" s="3">
        <f t="shared" si="0"/>
        <v>973.70000000000027</v>
      </c>
      <c r="S12" s="5">
        <f t="shared" si="1"/>
        <v>973.70000000000027</v>
      </c>
      <c r="T12" s="1">
        <f t="shared" si="3"/>
        <v>5304.01</v>
      </c>
      <c r="U12" s="24">
        <f t="shared" si="4"/>
        <v>6277.7100000000009</v>
      </c>
    </row>
    <row r="13" spans="1:21" x14ac:dyDescent="0.25">
      <c r="A13" s="9" t="s">
        <v>24</v>
      </c>
      <c r="B13" s="14">
        <v>21</v>
      </c>
      <c r="C13" s="3">
        <v>1793.31</v>
      </c>
      <c r="D13" s="4">
        <f t="shared" si="5"/>
        <v>80</v>
      </c>
      <c r="E13" s="4">
        <f t="shared" si="2"/>
        <v>180</v>
      </c>
      <c r="F13" s="3">
        <v>0</v>
      </c>
      <c r="G13" s="5">
        <v>64.319999999999993</v>
      </c>
      <c r="H13" s="3">
        <v>-522</v>
      </c>
      <c r="I13" s="4">
        <v>-37</v>
      </c>
      <c r="J13" s="4">
        <v>-4.05</v>
      </c>
      <c r="K13" s="18">
        <v>-29.9</v>
      </c>
      <c r="L13" s="18">
        <v>-10.99</v>
      </c>
      <c r="M13" s="4">
        <v>-19.989999999999998</v>
      </c>
      <c r="N13" s="17">
        <v>-100</v>
      </c>
      <c r="O13" s="4">
        <v>-150</v>
      </c>
      <c r="P13" s="4">
        <v>-200</v>
      </c>
      <c r="Q13" s="18">
        <v>-50</v>
      </c>
      <c r="R13" s="3">
        <f t="shared" si="0"/>
        <v>993.70000000000027</v>
      </c>
      <c r="S13" s="5">
        <f t="shared" si="1"/>
        <v>993.70000000000027</v>
      </c>
      <c r="T13" s="1">
        <f t="shared" si="3"/>
        <v>6277.7100000000009</v>
      </c>
      <c r="U13" s="24">
        <f t="shared" si="4"/>
        <v>7271.4100000000017</v>
      </c>
    </row>
    <row r="14" spans="1:21" x14ac:dyDescent="0.25">
      <c r="A14" s="9" t="s">
        <v>25</v>
      </c>
      <c r="B14" s="14">
        <v>21</v>
      </c>
      <c r="C14" s="3">
        <v>1789.71</v>
      </c>
      <c r="D14" s="4">
        <f t="shared" si="5"/>
        <v>80</v>
      </c>
      <c r="E14" s="4">
        <f t="shared" si="2"/>
        <v>189</v>
      </c>
      <c r="F14" s="3">
        <v>0</v>
      </c>
      <c r="G14" s="5">
        <v>64.319999999999993</v>
      </c>
      <c r="H14" s="3">
        <v>-522</v>
      </c>
      <c r="I14" s="4">
        <v>-37</v>
      </c>
      <c r="J14" s="4">
        <v>-4.05</v>
      </c>
      <c r="K14" s="18">
        <v>-29.9</v>
      </c>
      <c r="L14" s="18">
        <v>-10.99</v>
      </c>
      <c r="M14" s="4">
        <v>-19.989999999999998</v>
      </c>
      <c r="N14" s="17">
        <v>-100</v>
      </c>
      <c r="O14" s="4">
        <v>-150</v>
      </c>
      <c r="P14" s="4">
        <v>-200</v>
      </c>
      <c r="Q14" s="18">
        <v>-50</v>
      </c>
      <c r="R14" s="3">
        <f t="shared" si="0"/>
        <v>999.10000000000036</v>
      </c>
      <c r="S14" s="5">
        <f t="shared" si="1"/>
        <v>999.10000000000036</v>
      </c>
      <c r="T14" s="1">
        <f t="shared" si="3"/>
        <v>7271.4100000000017</v>
      </c>
      <c r="U14" s="24">
        <f t="shared" si="4"/>
        <v>8270.510000000002</v>
      </c>
    </row>
    <row r="15" spans="1:21" x14ac:dyDescent="0.25">
      <c r="A15" s="9" t="s">
        <v>26</v>
      </c>
      <c r="B15" s="14">
        <v>20</v>
      </c>
      <c r="C15" s="3">
        <v>1789.71</v>
      </c>
      <c r="D15" s="4">
        <f t="shared" si="5"/>
        <v>84</v>
      </c>
      <c r="E15" s="4">
        <f t="shared" si="2"/>
        <v>189</v>
      </c>
      <c r="F15" s="3">
        <v>0</v>
      </c>
      <c r="G15" s="5">
        <v>0</v>
      </c>
      <c r="H15" s="3">
        <v>-522</v>
      </c>
      <c r="I15" s="4">
        <v>-37</v>
      </c>
      <c r="J15" s="4">
        <v>-4.05</v>
      </c>
      <c r="K15" s="18">
        <v>-29.9</v>
      </c>
      <c r="L15" s="18">
        <v>-10.99</v>
      </c>
      <c r="M15" s="4">
        <v>-19.989999999999998</v>
      </c>
      <c r="N15" s="17">
        <v>-100</v>
      </c>
      <c r="O15" s="4">
        <v>-150</v>
      </c>
      <c r="P15" s="4">
        <v>-200</v>
      </c>
      <c r="Q15" s="18">
        <v>-50</v>
      </c>
      <c r="R15" s="3">
        <f t="shared" si="0"/>
        <v>938.7800000000002</v>
      </c>
      <c r="S15" s="5">
        <f t="shared" si="1"/>
        <v>938.7800000000002</v>
      </c>
      <c r="T15" s="1">
        <f t="shared" si="3"/>
        <v>8270.510000000002</v>
      </c>
      <c r="U15" s="24">
        <f t="shared" si="4"/>
        <v>9209.2900000000027</v>
      </c>
    </row>
    <row r="16" spans="1:21" x14ac:dyDescent="0.25">
      <c r="A16" s="9" t="s">
        <v>27</v>
      </c>
      <c r="B16" s="14">
        <v>19</v>
      </c>
      <c r="C16" s="3">
        <v>1793.31</v>
      </c>
      <c r="D16" s="4">
        <f t="shared" si="5"/>
        <v>84</v>
      </c>
      <c r="E16" s="4">
        <f t="shared" si="2"/>
        <v>180</v>
      </c>
      <c r="F16" s="3">
        <v>0</v>
      </c>
      <c r="G16" s="5">
        <v>0</v>
      </c>
      <c r="H16" s="3">
        <v>-522</v>
      </c>
      <c r="I16" s="4">
        <v>-37</v>
      </c>
      <c r="J16" s="4">
        <v>-4.05</v>
      </c>
      <c r="K16" s="18">
        <v>-29.9</v>
      </c>
      <c r="L16" s="18">
        <v>-10.99</v>
      </c>
      <c r="M16" s="4">
        <v>-19.989999999999998</v>
      </c>
      <c r="N16" s="17">
        <v>-100</v>
      </c>
      <c r="O16" s="4">
        <v>-150</v>
      </c>
      <c r="P16" s="4">
        <v>-200</v>
      </c>
      <c r="Q16" s="18">
        <v>-50</v>
      </c>
      <c r="R16" s="3">
        <f t="shared" si="0"/>
        <v>933.38000000000011</v>
      </c>
      <c r="S16" s="5">
        <f t="shared" si="1"/>
        <v>933.38000000000011</v>
      </c>
      <c r="T16" s="1">
        <f t="shared" si="3"/>
        <v>9209.2900000000027</v>
      </c>
      <c r="U16" s="24">
        <f t="shared" si="4"/>
        <v>10142.670000000002</v>
      </c>
    </row>
    <row r="17" spans="1:21" x14ac:dyDescent="0.25">
      <c r="A17" s="9" t="s">
        <v>28</v>
      </c>
      <c r="B17" s="14">
        <v>23</v>
      </c>
      <c r="C17" s="3">
        <v>1796.71</v>
      </c>
      <c r="D17" s="4">
        <f t="shared" si="5"/>
        <v>80</v>
      </c>
      <c r="E17" s="4">
        <f t="shared" si="2"/>
        <v>171</v>
      </c>
      <c r="F17" s="3">
        <v>0</v>
      </c>
      <c r="G17" s="5">
        <v>0</v>
      </c>
      <c r="H17" s="3">
        <v>-522</v>
      </c>
      <c r="I17" s="4">
        <v>-37</v>
      </c>
      <c r="J17" s="4">
        <v>-4.05</v>
      </c>
      <c r="K17" s="18">
        <v>-29.9</v>
      </c>
      <c r="L17" s="18">
        <v>-10.99</v>
      </c>
      <c r="M17" s="4">
        <v>-19.989999999999998</v>
      </c>
      <c r="N17" s="17">
        <v>-100</v>
      </c>
      <c r="O17" s="4">
        <v>-150</v>
      </c>
      <c r="P17" s="4">
        <v>-200</v>
      </c>
      <c r="Q17" s="18">
        <v>-50</v>
      </c>
      <c r="R17" s="3">
        <f t="shared" si="0"/>
        <v>923.7800000000002</v>
      </c>
      <c r="S17" s="5">
        <f t="shared" si="1"/>
        <v>923.7800000000002</v>
      </c>
      <c r="T17" s="1">
        <f t="shared" si="3"/>
        <v>10142.670000000002</v>
      </c>
      <c r="U17" s="24">
        <f t="shared" si="4"/>
        <v>11066.450000000003</v>
      </c>
    </row>
    <row r="18" spans="1:21" x14ac:dyDescent="0.25">
      <c r="A18" s="9" t="s">
        <v>29</v>
      </c>
      <c r="B18" s="14">
        <v>21</v>
      </c>
      <c r="C18" s="3">
        <v>1782.51</v>
      </c>
      <c r="D18" s="4">
        <f t="shared" si="5"/>
        <v>76</v>
      </c>
      <c r="E18" s="4">
        <f t="shared" si="2"/>
        <v>207</v>
      </c>
      <c r="F18" s="3">
        <v>0</v>
      </c>
      <c r="G18" s="5">
        <v>0</v>
      </c>
      <c r="H18" s="3">
        <v>-522</v>
      </c>
      <c r="I18" s="4">
        <v>-37</v>
      </c>
      <c r="J18" s="4">
        <v>-4.05</v>
      </c>
      <c r="K18" s="18">
        <v>-29.9</v>
      </c>
      <c r="L18" s="18">
        <v>-10.99</v>
      </c>
      <c r="M18" s="4">
        <v>-19.989999999999998</v>
      </c>
      <c r="N18" s="17">
        <v>-100</v>
      </c>
      <c r="O18" s="4">
        <v>-150</v>
      </c>
      <c r="P18" s="4">
        <v>-200</v>
      </c>
      <c r="Q18" s="18">
        <v>-50</v>
      </c>
      <c r="R18" s="3">
        <f t="shared" si="0"/>
        <v>941.58000000000038</v>
      </c>
      <c r="S18" s="5">
        <f t="shared" si="1"/>
        <v>941.58000000000038</v>
      </c>
      <c r="T18" s="1">
        <f t="shared" si="3"/>
        <v>11066.450000000003</v>
      </c>
      <c r="U18" s="24">
        <f t="shared" si="4"/>
        <v>12008.030000000002</v>
      </c>
    </row>
    <row r="19" spans="1:21" x14ac:dyDescent="0.25">
      <c r="A19" s="9" t="s">
        <v>30</v>
      </c>
      <c r="B19" s="14">
        <v>21</v>
      </c>
      <c r="C19" s="3">
        <v>1789.71</v>
      </c>
      <c r="D19" s="4">
        <f t="shared" si="5"/>
        <v>92</v>
      </c>
      <c r="E19" s="4">
        <f t="shared" si="2"/>
        <v>189</v>
      </c>
      <c r="F19" s="3">
        <v>0</v>
      </c>
      <c r="G19" s="5">
        <v>0</v>
      </c>
      <c r="H19" s="3">
        <v>-522</v>
      </c>
      <c r="I19" s="4">
        <v>-37</v>
      </c>
      <c r="J19" s="4">
        <v>-4.05</v>
      </c>
      <c r="K19" s="18">
        <v>-29.9</v>
      </c>
      <c r="L19" s="18">
        <v>-10.99</v>
      </c>
      <c r="M19" s="4">
        <v>-19.989999999999998</v>
      </c>
      <c r="N19" s="17">
        <v>-100</v>
      </c>
      <c r="O19" s="4">
        <v>-150</v>
      </c>
      <c r="P19" s="4">
        <v>-200</v>
      </c>
      <c r="Q19" s="18">
        <v>-50</v>
      </c>
      <c r="R19" s="3">
        <f t="shared" si="0"/>
        <v>946.7800000000002</v>
      </c>
      <c r="S19" s="5">
        <f t="shared" si="1"/>
        <v>946.7800000000002</v>
      </c>
      <c r="T19" s="1">
        <f t="shared" si="3"/>
        <v>12008.030000000002</v>
      </c>
      <c r="U19" s="24">
        <f t="shared" si="4"/>
        <v>12954.810000000003</v>
      </c>
    </row>
    <row r="20" spans="1:21" x14ac:dyDescent="0.25">
      <c r="A20" s="9" t="s">
        <v>31</v>
      </c>
      <c r="B20" s="14">
        <v>23</v>
      </c>
      <c r="C20" s="3">
        <v>1789.71</v>
      </c>
      <c r="D20" s="4">
        <f t="shared" si="5"/>
        <v>84</v>
      </c>
      <c r="E20" s="4">
        <f t="shared" si="2"/>
        <v>189</v>
      </c>
      <c r="F20" s="3">
        <v>0</v>
      </c>
      <c r="G20" s="5">
        <v>0</v>
      </c>
      <c r="H20" s="3">
        <v>-522</v>
      </c>
      <c r="I20" s="4">
        <v>-37</v>
      </c>
      <c r="J20" s="4">
        <v>-4.05</v>
      </c>
      <c r="K20" s="18">
        <v>-29.9</v>
      </c>
      <c r="L20" s="18">
        <v>-10.99</v>
      </c>
      <c r="M20" s="4">
        <v>-19.989999999999998</v>
      </c>
      <c r="N20" s="17">
        <v>-100</v>
      </c>
      <c r="O20" s="4">
        <v>-150</v>
      </c>
      <c r="P20" s="4">
        <v>-200</v>
      </c>
      <c r="Q20" s="18">
        <v>-50</v>
      </c>
      <c r="R20" s="3">
        <f t="shared" si="0"/>
        <v>938.7800000000002</v>
      </c>
      <c r="S20" s="5">
        <f t="shared" si="1"/>
        <v>938.7800000000002</v>
      </c>
      <c r="T20" s="1">
        <f t="shared" si="3"/>
        <v>12954.810000000003</v>
      </c>
      <c r="U20" s="24">
        <f t="shared" si="4"/>
        <v>13893.590000000004</v>
      </c>
    </row>
    <row r="21" spans="1:21" x14ac:dyDescent="0.25">
      <c r="A21" s="9" t="s">
        <v>32</v>
      </c>
      <c r="B21" s="14">
        <v>19</v>
      </c>
      <c r="C21" s="3">
        <v>1782.51</v>
      </c>
      <c r="D21" s="4">
        <f t="shared" si="5"/>
        <v>84</v>
      </c>
      <c r="E21" s="4">
        <f t="shared" si="2"/>
        <v>207</v>
      </c>
      <c r="F21" s="3">
        <v>0</v>
      </c>
      <c r="G21" s="5">
        <v>0</v>
      </c>
      <c r="H21" s="3">
        <v>-522</v>
      </c>
      <c r="I21" s="4">
        <v>-37</v>
      </c>
      <c r="J21" s="4">
        <v>-4.05</v>
      </c>
      <c r="K21" s="18">
        <v>-29.9</v>
      </c>
      <c r="L21" s="18">
        <v>-10.99</v>
      </c>
      <c r="M21" s="4">
        <v>-19.989999999999998</v>
      </c>
      <c r="N21" s="17">
        <v>-100</v>
      </c>
      <c r="O21" s="4">
        <v>-150</v>
      </c>
      <c r="P21" s="4">
        <v>-200</v>
      </c>
      <c r="Q21" s="18">
        <v>-50</v>
      </c>
      <c r="R21" s="3">
        <f t="shared" si="0"/>
        <v>949.58000000000038</v>
      </c>
      <c r="S21" s="5">
        <f t="shared" si="1"/>
        <v>949.58000000000038</v>
      </c>
      <c r="T21" s="1">
        <f t="shared" si="3"/>
        <v>13893.590000000004</v>
      </c>
      <c r="U21" s="24">
        <f t="shared" si="4"/>
        <v>14843.170000000004</v>
      </c>
    </row>
    <row r="22" spans="1:21" x14ac:dyDescent="0.25">
      <c r="A22" s="9" t="s">
        <v>33</v>
      </c>
      <c r="B22" s="14">
        <v>21</v>
      </c>
      <c r="C22" s="3">
        <v>1796.71</v>
      </c>
      <c r="D22" s="4">
        <f t="shared" si="5"/>
        <v>92</v>
      </c>
      <c r="E22" s="4">
        <f t="shared" si="2"/>
        <v>171</v>
      </c>
      <c r="F22" s="3">
        <v>0</v>
      </c>
      <c r="G22" s="5">
        <v>0</v>
      </c>
      <c r="H22" s="3">
        <v>-522</v>
      </c>
      <c r="I22" s="4">
        <v>-37</v>
      </c>
      <c r="J22" s="4">
        <v>-4.05</v>
      </c>
      <c r="K22" s="18">
        <v>-29.9</v>
      </c>
      <c r="L22" s="18">
        <v>-10.99</v>
      </c>
      <c r="M22" s="4">
        <v>-19.989999999999998</v>
      </c>
      <c r="N22" s="17">
        <v>-100</v>
      </c>
      <c r="O22" s="4">
        <v>-150</v>
      </c>
      <c r="P22" s="4">
        <v>-200</v>
      </c>
      <c r="Q22" s="18">
        <v>-50</v>
      </c>
      <c r="R22" s="3">
        <f t="shared" si="0"/>
        <v>935.7800000000002</v>
      </c>
      <c r="S22" s="5">
        <f t="shared" si="1"/>
        <v>935.7800000000002</v>
      </c>
      <c r="T22" s="3">
        <f t="shared" si="3"/>
        <v>14843.170000000004</v>
      </c>
      <c r="U22" s="25">
        <f t="shared" si="4"/>
        <v>15778.950000000004</v>
      </c>
    </row>
    <row r="24" spans="1:21" ht="15" customHeight="1" x14ac:dyDescent="0.25">
      <c r="C24" s="39" t="s">
        <v>39</v>
      </c>
      <c r="D24" s="39" t="s">
        <v>41</v>
      </c>
      <c r="E24" s="39" t="s">
        <v>42</v>
      </c>
      <c r="F24" s="39"/>
      <c r="G24" s="39" t="s">
        <v>43</v>
      </c>
      <c r="H24" s="39" t="s">
        <v>46</v>
      </c>
      <c r="I24" s="39" t="s">
        <v>50</v>
      </c>
      <c r="J24" s="39" t="s">
        <v>47</v>
      </c>
      <c r="K24" s="39" t="s">
        <v>48</v>
      </c>
      <c r="L24" s="39" t="s">
        <v>51</v>
      </c>
      <c r="M24" s="39" t="s">
        <v>49</v>
      </c>
      <c r="Q24" s="39" t="s">
        <v>55</v>
      </c>
    </row>
    <row r="25" spans="1:21" x14ac:dyDescent="0.25"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Q25" s="39"/>
    </row>
    <row r="26" spans="1:21" x14ac:dyDescent="0.25"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Q26" s="39"/>
    </row>
    <row r="27" spans="1:21" x14ac:dyDescent="0.25"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Q27" s="39"/>
    </row>
    <row r="28" spans="1:21" x14ac:dyDescent="0.25"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Q28" s="39"/>
    </row>
    <row r="29" spans="1:21" x14ac:dyDescent="0.25"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Q29" s="39"/>
    </row>
  </sheetData>
  <mergeCells count="40">
    <mergeCell ref="A7:A8"/>
    <mergeCell ref="B7:B8"/>
    <mergeCell ref="R5:R6"/>
    <mergeCell ref="S5:S6"/>
    <mergeCell ref="C2:G4"/>
    <mergeCell ref="H2:Q4"/>
    <mergeCell ref="C5:E6"/>
    <mergeCell ref="F5:F6"/>
    <mergeCell ref="H7:I7"/>
    <mergeCell ref="H5:M6"/>
    <mergeCell ref="N5:Q6"/>
    <mergeCell ref="G5:G6"/>
    <mergeCell ref="R2:U4"/>
    <mergeCell ref="J7:J8"/>
    <mergeCell ref="K7:K8"/>
    <mergeCell ref="L7:L8"/>
    <mergeCell ref="K24:K29"/>
    <mergeCell ref="L24:L29"/>
    <mergeCell ref="M24:M29"/>
    <mergeCell ref="T9:U9"/>
    <mergeCell ref="C7:C8"/>
    <mergeCell ref="F7:F8"/>
    <mergeCell ref="G7:G8"/>
    <mergeCell ref="E24:E29"/>
    <mergeCell ref="F24:F29"/>
    <mergeCell ref="G24:G29"/>
    <mergeCell ref="Q24:Q29"/>
    <mergeCell ref="C24:C29"/>
    <mergeCell ref="D24:D29"/>
    <mergeCell ref="H24:H29"/>
    <mergeCell ref="I24:I29"/>
    <mergeCell ref="J24:J29"/>
    <mergeCell ref="R7:S8"/>
    <mergeCell ref="T5:T8"/>
    <mergeCell ref="U5:U8"/>
    <mergeCell ref="M7:M8"/>
    <mergeCell ref="N7:N8"/>
    <mergeCell ref="O7:O8"/>
    <mergeCell ref="P7:P8"/>
    <mergeCell ref="Q7:Q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9"/>
  <sheetViews>
    <sheetView zoomScale="90" zoomScaleNormal="90" workbookViewId="0">
      <selection activeCell="S26" sqref="S26"/>
    </sheetView>
  </sheetViews>
  <sheetFormatPr baseColWidth="10" defaultRowHeight="15" x14ac:dyDescent="0.25"/>
  <cols>
    <col min="1" max="1" width="11.5703125" style="8" customWidth="1"/>
    <col min="2" max="2" width="10" style="14" customWidth="1"/>
  </cols>
  <sheetData>
    <row r="1" spans="1:21" ht="15.75" thickBot="1" x14ac:dyDescent="0.3"/>
    <row r="2" spans="1:21" ht="15" customHeight="1" x14ac:dyDescent="0.25">
      <c r="C2" s="47" t="s">
        <v>0</v>
      </c>
      <c r="D2" s="48"/>
      <c r="E2" s="48"/>
      <c r="F2" s="48"/>
      <c r="G2" s="48"/>
      <c r="H2" s="53" t="s">
        <v>1</v>
      </c>
      <c r="I2" s="54"/>
      <c r="J2" s="54"/>
      <c r="K2" s="54"/>
      <c r="L2" s="54"/>
      <c r="M2" s="54"/>
      <c r="N2" s="54"/>
      <c r="O2" s="54"/>
      <c r="P2" s="54"/>
      <c r="Q2" s="54"/>
      <c r="R2" s="66" t="s">
        <v>14</v>
      </c>
      <c r="S2" s="67"/>
      <c r="T2" s="67"/>
      <c r="U2" s="68"/>
    </row>
    <row r="3" spans="1:21" ht="15" customHeight="1" x14ac:dyDescent="0.25">
      <c r="C3" s="49"/>
      <c r="D3" s="50"/>
      <c r="E3" s="50"/>
      <c r="F3" s="50"/>
      <c r="G3" s="50"/>
      <c r="H3" s="55"/>
      <c r="I3" s="56"/>
      <c r="J3" s="56"/>
      <c r="K3" s="56"/>
      <c r="L3" s="56"/>
      <c r="M3" s="56"/>
      <c r="N3" s="56"/>
      <c r="O3" s="56"/>
      <c r="P3" s="56"/>
      <c r="Q3" s="56"/>
      <c r="R3" s="69"/>
      <c r="S3" s="70"/>
      <c r="T3" s="70"/>
      <c r="U3" s="71"/>
    </row>
    <row r="4" spans="1:21" ht="15.75" customHeight="1" thickBot="1" x14ac:dyDescent="0.3">
      <c r="C4" s="51"/>
      <c r="D4" s="52"/>
      <c r="E4" s="52"/>
      <c r="F4" s="52"/>
      <c r="G4" s="52"/>
      <c r="H4" s="57"/>
      <c r="I4" s="58"/>
      <c r="J4" s="58"/>
      <c r="K4" s="58"/>
      <c r="L4" s="58"/>
      <c r="M4" s="58"/>
      <c r="N4" s="58"/>
      <c r="O4" s="58"/>
      <c r="P4" s="58"/>
      <c r="Q4" s="58"/>
      <c r="R4" s="72"/>
      <c r="S4" s="73"/>
      <c r="T4" s="73"/>
      <c r="U4" s="79"/>
    </row>
    <row r="5" spans="1:21" ht="15" customHeight="1" x14ac:dyDescent="0.25">
      <c r="A5" s="12"/>
      <c r="B5" s="13"/>
      <c r="C5" s="59" t="s">
        <v>2</v>
      </c>
      <c r="D5" s="60"/>
      <c r="E5" s="60"/>
      <c r="F5" s="63" t="s">
        <v>3</v>
      </c>
      <c r="G5" s="65" t="s">
        <v>19</v>
      </c>
      <c r="H5" s="59" t="s">
        <v>18</v>
      </c>
      <c r="I5" s="60"/>
      <c r="J5" s="60"/>
      <c r="K5" s="60"/>
      <c r="L5" s="60"/>
      <c r="M5" s="64"/>
      <c r="N5" s="59" t="s">
        <v>21</v>
      </c>
      <c r="O5" s="60"/>
      <c r="P5" s="60"/>
      <c r="Q5" s="60"/>
      <c r="R5" s="80" t="s">
        <v>15</v>
      </c>
      <c r="S5" s="80" t="s">
        <v>16</v>
      </c>
      <c r="T5" s="76" t="s">
        <v>44</v>
      </c>
      <c r="U5" s="76" t="s">
        <v>45</v>
      </c>
    </row>
    <row r="6" spans="1:21" x14ac:dyDescent="0.25">
      <c r="A6" s="12"/>
      <c r="B6" s="13"/>
      <c r="C6" s="61"/>
      <c r="D6" s="60"/>
      <c r="E6" s="60"/>
      <c r="F6" s="43"/>
      <c r="G6" s="63"/>
      <c r="H6" s="61"/>
      <c r="I6" s="62"/>
      <c r="J6" s="62"/>
      <c r="K6" s="62"/>
      <c r="L6" s="62"/>
      <c r="M6" s="38"/>
      <c r="N6" s="61"/>
      <c r="O6" s="62"/>
      <c r="P6" s="62"/>
      <c r="Q6" s="62"/>
      <c r="R6" s="43"/>
      <c r="S6" s="43"/>
      <c r="T6" s="77"/>
      <c r="U6" s="77"/>
    </row>
    <row r="7" spans="1:21" ht="15" customHeight="1" x14ac:dyDescent="0.25">
      <c r="A7" s="44" t="s">
        <v>53</v>
      </c>
      <c r="B7" s="45" t="s">
        <v>34</v>
      </c>
      <c r="C7" s="42" t="s">
        <v>4</v>
      </c>
      <c r="D7" s="22" t="s">
        <v>5</v>
      </c>
      <c r="E7" s="22" t="s">
        <v>6</v>
      </c>
      <c r="F7" s="42" t="s">
        <v>4</v>
      </c>
      <c r="G7" s="42" t="s">
        <v>38</v>
      </c>
      <c r="H7" s="46" t="s">
        <v>7</v>
      </c>
      <c r="I7" s="46"/>
      <c r="J7" s="74" t="s">
        <v>8</v>
      </c>
      <c r="K7" s="75" t="s">
        <v>9</v>
      </c>
      <c r="L7" s="75" t="s">
        <v>35</v>
      </c>
      <c r="M7" s="31" t="s">
        <v>10</v>
      </c>
      <c r="N7" s="33" t="s">
        <v>36</v>
      </c>
      <c r="O7" s="35" t="s">
        <v>12</v>
      </c>
      <c r="P7" s="35" t="s">
        <v>13</v>
      </c>
      <c r="Q7" s="37" t="s">
        <v>37</v>
      </c>
      <c r="R7" s="26" t="s">
        <v>17</v>
      </c>
      <c r="S7" s="27"/>
      <c r="T7" s="77"/>
      <c r="U7" s="77"/>
    </row>
    <row r="8" spans="1:21" s="2" customFormat="1" x14ac:dyDescent="0.25">
      <c r="A8" s="44"/>
      <c r="B8" s="45"/>
      <c r="C8" s="43"/>
      <c r="D8" s="23">
        <v>4</v>
      </c>
      <c r="E8" s="23">
        <v>9</v>
      </c>
      <c r="F8" s="43"/>
      <c r="G8" s="43"/>
      <c r="H8" s="7" t="s">
        <v>11</v>
      </c>
      <c r="I8" s="7" t="s">
        <v>20</v>
      </c>
      <c r="J8" s="61"/>
      <c r="K8" s="62"/>
      <c r="L8" s="62"/>
      <c r="M8" s="32"/>
      <c r="N8" s="34"/>
      <c r="O8" s="36"/>
      <c r="P8" s="36"/>
      <c r="Q8" s="38"/>
      <c r="R8" s="28"/>
      <c r="S8" s="29"/>
      <c r="T8" s="78"/>
      <c r="U8" s="78"/>
    </row>
    <row r="9" spans="1:21" s="2" customFormat="1" x14ac:dyDescent="0.25">
      <c r="A9" s="16" t="s">
        <v>32</v>
      </c>
      <c r="B9" s="20">
        <v>10</v>
      </c>
      <c r="C9" s="17">
        <v>917.62</v>
      </c>
      <c r="D9" s="18">
        <v>0</v>
      </c>
      <c r="E9" s="18">
        <v>0</v>
      </c>
      <c r="F9" s="17">
        <v>0</v>
      </c>
      <c r="G9" s="19">
        <v>254.84</v>
      </c>
      <c r="H9" s="17">
        <v>-522</v>
      </c>
      <c r="I9" s="18">
        <v>-37</v>
      </c>
      <c r="J9" s="18">
        <v>-4.05</v>
      </c>
      <c r="K9" s="18">
        <v>-29.9</v>
      </c>
      <c r="L9" s="18">
        <v>0</v>
      </c>
      <c r="M9" s="18">
        <v>-19.989999999999998</v>
      </c>
      <c r="N9" s="17">
        <v>-150</v>
      </c>
      <c r="O9" s="18">
        <v>-150</v>
      </c>
      <c r="P9" s="18">
        <v>-200</v>
      </c>
      <c r="Q9" s="18">
        <v>-12.84</v>
      </c>
      <c r="R9" s="3">
        <f t="shared" ref="R9:R22" si="0">SUM(C9:E9)+G9+SUM(H9:Q9)</f>
        <v>46.680000000000064</v>
      </c>
      <c r="S9" s="5">
        <f t="shared" ref="S9:S22" si="1">SUM(C9:G9)+SUM(H9:Q9)</f>
        <v>46.680000000000064</v>
      </c>
      <c r="T9" s="40" t="s">
        <v>52</v>
      </c>
      <c r="U9" s="41"/>
    </row>
    <row r="10" spans="1:21" s="2" customFormat="1" x14ac:dyDescent="0.25">
      <c r="A10" s="9" t="s">
        <v>33</v>
      </c>
      <c r="B10" s="14">
        <v>15</v>
      </c>
      <c r="C10" s="3">
        <v>1973.77</v>
      </c>
      <c r="D10" s="4">
        <v>0</v>
      </c>
      <c r="E10" s="4">
        <f>E$8*$B9</f>
        <v>90</v>
      </c>
      <c r="F10" s="3">
        <v>0</v>
      </c>
      <c r="G10" s="5">
        <v>254.84</v>
      </c>
      <c r="H10" s="3">
        <v>-522</v>
      </c>
      <c r="I10" s="4">
        <v>-37</v>
      </c>
      <c r="J10" s="4">
        <v>-4.05</v>
      </c>
      <c r="K10" s="18">
        <v>-29.9</v>
      </c>
      <c r="L10" s="18">
        <v>0</v>
      </c>
      <c r="M10" s="4">
        <v>-19.989999999999998</v>
      </c>
      <c r="N10" s="3">
        <v>-128.87</v>
      </c>
      <c r="O10" s="4">
        <v>-104.7</v>
      </c>
      <c r="P10" s="4">
        <v>-496.1</v>
      </c>
      <c r="Q10" s="4">
        <v>-39.700000000000003</v>
      </c>
      <c r="R10" s="3">
        <f t="shared" si="0"/>
        <v>936.3</v>
      </c>
      <c r="S10" s="5">
        <f t="shared" si="1"/>
        <v>936.3</v>
      </c>
      <c r="T10" s="1" t="s">
        <v>54</v>
      </c>
      <c r="U10" s="24">
        <v>4178.8</v>
      </c>
    </row>
    <row r="11" spans="1:21" s="11" customFormat="1" x14ac:dyDescent="0.25">
      <c r="A11" s="10" t="s">
        <v>22</v>
      </c>
      <c r="B11" s="15">
        <v>20</v>
      </c>
      <c r="C11" s="3">
        <v>0</v>
      </c>
      <c r="D11" s="4">
        <f>D$8*$B9</f>
        <v>40</v>
      </c>
      <c r="E11" s="4">
        <v>0</v>
      </c>
      <c r="F11" s="3">
        <v>0</v>
      </c>
      <c r="G11" s="5">
        <v>254.84</v>
      </c>
      <c r="H11" s="3">
        <v>0</v>
      </c>
      <c r="I11" s="4">
        <v>0</v>
      </c>
      <c r="J11" s="4">
        <v>-4.05</v>
      </c>
      <c r="K11" s="18">
        <v>-29.9</v>
      </c>
      <c r="L11" s="18">
        <v>0</v>
      </c>
      <c r="M11" s="4">
        <v>0</v>
      </c>
      <c r="N11" s="3">
        <v>-15.01</v>
      </c>
      <c r="O11" s="4">
        <v>-52.66</v>
      </c>
      <c r="P11" s="4">
        <v>-41.4</v>
      </c>
      <c r="Q11" s="4">
        <v>0</v>
      </c>
      <c r="R11" s="3">
        <f t="shared" si="0"/>
        <v>151.82000000000005</v>
      </c>
      <c r="S11" s="5">
        <f t="shared" si="1"/>
        <v>151.82000000000005</v>
      </c>
      <c r="T11" s="1">
        <f t="shared" ref="T11:T22" si="2">U10</f>
        <v>4178.8</v>
      </c>
      <c r="U11" s="24">
        <f t="shared" ref="U11:U22" si="3">T11+R11</f>
        <v>4330.62</v>
      </c>
    </row>
    <row r="12" spans="1:21" s="6" customFormat="1" x14ac:dyDescent="0.25">
      <c r="A12" s="9" t="s">
        <v>23</v>
      </c>
      <c r="B12" s="14">
        <v>20</v>
      </c>
      <c r="C12" s="3">
        <v>0</v>
      </c>
      <c r="D12" s="4">
        <v>0</v>
      </c>
      <c r="E12" s="4">
        <v>0</v>
      </c>
      <c r="F12" s="3">
        <v>0</v>
      </c>
      <c r="G12" s="5">
        <v>0</v>
      </c>
      <c r="H12" s="3">
        <v>0</v>
      </c>
      <c r="I12" s="4">
        <v>0</v>
      </c>
      <c r="J12" s="4">
        <v>0</v>
      </c>
      <c r="K12" s="4">
        <v>0</v>
      </c>
      <c r="L12" s="18">
        <v>0</v>
      </c>
      <c r="M12" s="4">
        <v>0</v>
      </c>
      <c r="N12" s="3">
        <v>0</v>
      </c>
      <c r="O12" s="4">
        <v>0</v>
      </c>
      <c r="P12" s="4">
        <v>0</v>
      </c>
      <c r="Q12" s="4">
        <v>0</v>
      </c>
      <c r="R12" s="3">
        <f t="shared" si="0"/>
        <v>0</v>
      </c>
      <c r="S12" s="5">
        <f t="shared" si="1"/>
        <v>0</v>
      </c>
      <c r="T12" s="1">
        <f t="shared" si="2"/>
        <v>4330.62</v>
      </c>
      <c r="U12" s="24">
        <f t="shared" si="3"/>
        <v>4330.62</v>
      </c>
    </row>
    <row r="13" spans="1:21" x14ac:dyDescent="0.25">
      <c r="A13" s="9" t="s">
        <v>24</v>
      </c>
      <c r="B13" s="14">
        <v>21</v>
      </c>
      <c r="C13" s="3">
        <v>0</v>
      </c>
      <c r="D13" s="4">
        <v>0</v>
      </c>
      <c r="E13" s="4">
        <v>0</v>
      </c>
      <c r="F13" s="3">
        <v>0</v>
      </c>
      <c r="G13" s="5">
        <v>0</v>
      </c>
      <c r="H13" s="3">
        <v>0</v>
      </c>
      <c r="I13" s="4">
        <v>0</v>
      </c>
      <c r="J13" s="4">
        <v>0</v>
      </c>
      <c r="K13" s="4">
        <v>0</v>
      </c>
      <c r="L13" s="18">
        <v>0</v>
      </c>
      <c r="M13" s="4">
        <v>0</v>
      </c>
      <c r="N13" s="3">
        <v>0</v>
      </c>
      <c r="O13" s="4">
        <v>0</v>
      </c>
      <c r="P13" s="4">
        <v>0</v>
      </c>
      <c r="Q13" s="4">
        <v>0</v>
      </c>
      <c r="R13" s="3">
        <f t="shared" si="0"/>
        <v>0</v>
      </c>
      <c r="S13" s="5">
        <f t="shared" si="1"/>
        <v>0</v>
      </c>
      <c r="T13" s="1">
        <f t="shared" si="2"/>
        <v>4330.62</v>
      </c>
      <c r="U13" s="24">
        <f t="shared" si="3"/>
        <v>4330.62</v>
      </c>
    </row>
    <row r="14" spans="1:21" x14ac:dyDescent="0.25">
      <c r="A14" s="9" t="s">
        <v>25</v>
      </c>
      <c r="B14" s="14">
        <v>21</v>
      </c>
      <c r="C14" s="3">
        <v>0</v>
      </c>
      <c r="D14" s="4">
        <v>0</v>
      </c>
      <c r="E14" s="4">
        <v>0</v>
      </c>
      <c r="F14" s="3">
        <v>0</v>
      </c>
      <c r="G14" s="5">
        <v>0</v>
      </c>
      <c r="H14" s="3">
        <v>0</v>
      </c>
      <c r="I14" s="4">
        <v>0</v>
      </c>
      <c r="J14" s="4">
        <v>0</v>
      </c>
      <c r="K14" s="4">
        <v>0</v>
      </c>
      <c r="L14" s="18">
        <v>0</v>
      </c>
      <c r="M14" s="4">
        <v>0</v>
      </c>
      <c r="N14" s="3">
        <v>0</v>
      </c>
      <c r="O14" s="4">
        <v>0</v>
      </c>
      <c r="P14" s="4">
        <v>0</v>
      </c>
      <c r="Q14" s="4">
        <v>0</v>
      </c>
      <c r="R14" s="3">
        <f t="shared" si="0"/>
        <v>0</v>
      </c>
      <c r="S14" s="5">
        <f t="shared" si="1"/>
        <v>0</v>
      </c>
      <c r="T14" s="1">
        <f t="shared" si="2"/>
        <v>4330.62</v>
      </c>
      <c r="U14" s="24">
        <f t="shared" si="3"/>
        <v>4330.62</v>
      </c>
    </row>
    <row r="15" spans="1:21" x14ac:dyDescent="0.25">
      <c r="A15" s="9" t="s">
        <v>26</v>
      </c>
      <c r="B15" s="14">
        <v>20</v>
      </c>
      <c r="C15" s="3">
        <v>0</v>
      </c>
      <c r="D15" s="4">
        <v>0</v>
      </c>
      <c r="E15" s="4">
        <v>0</v>
      </c>
      <c r="F15" s="3">
        <v>0</v>
      </c>
      <c r="G15" s="5">
        <v>0</v>
      </c>
      <c r="H15" s="3">
        <v>0</v>
      </c>
      <c r="I15" s="4">
        <v>0</v>
      </c>
      <c r="J15" s="4">
        <v>0</v>
      </c>
      <c r="K15" s="4">
        <v>0</v>
      </c>
      <c r="L15" s="18">
        <v>0</v>
      </c>
      <c r="M15" s="4">
        <v>0</v>
      </c>
      <c r="N15" s="3">
        <v>0</v>
      </c>
      <c r="O15" s="4">
        <v>0</v>
      </c>
      <c r="P15" s="4">
        <v>0</v>
      </c>
      <c r="Q15" s="4">
        <v>0</v>
      </c>
      <c r="R15" s="3">
        <f t="shared" si="0"/>
        <v>0</v>
      </c>
      <c r="S15" s="5">
        <f t="shared" si="1"/>
        <v>0</v>
      </c>
      <c r="T15" s="1">
        <f t="shared" si="2"/>
        <v>4330.62</v>
      </c>
      <c r="U15" s="24">
        <f t="shared" si="3"/>
        <v>4330.62</v>
      </c>
    </row>
    <row r="16" spans="1:21" x14ac:dyDescent="0.25">
      <c r="A16" s="9" t="s">
        <v>27</v>
      </c>
      <c r="B16" s="14">
        <v>19</v>
      </c>
      <c r="C16" s="3">
        <v>0</v>
      </c>
      <c r="D16" s="4">
        <v>0</v>
      </c>
      <c r="E16" s="4">
        <v>0</v>
      </c>
      <c r="F16" s="3">
        <v>0</v>
      </c>
      <c r="G16" s="5">
        <v>0</v>
      </c>
      <c r="H16" s="3">
        <v>0</v>
      </c>
      <c r="I16" s="4">
        <v>0</v>
      </c>
      <c r="J16" s="4">
        <v>0</v>
      </c>
      <c r="K16" s="4">
        <v>0</v>
      </c>
      <c r="L16" s="18">
        <v>0</v>
      </c>
      <c r="M16" s="4">
        <v>0</v>
      </c>
      <c r="N16" s="3">
        <v>0</v>
      </c>
      <c r="O16" s="4">
        <v>0</v>
      </c>
      <c r="P16" s="4">
        <v>0</v>
      </c>
      <c r="Q16" s="4">
        <v>0</v>
      </c>
      <c r="R16" s="3">
        <f t="shared" si="0"/>
        <v>0</v>
      </c>
      <c r="S16" s="5">
        <f t="shared" si="1"/>
        <v>0</v>
      </c>
      <c r="T16" s="1">
        <f t="shared" si="2"/>
        <v>4330.62</v>
      </c>
      <c r="U16" s="24">
        <f t="shared" si="3"/>
        <v>4330.62</v>
      </c>
    </row>
    <row r="17" spans="1:21" x14ac:dyDescent="0.25">
      <c r="A17" s="9" t="s">
        <v>28</v>
      </c>
      <c r="B17" s="14">
        <v>23</v>
      </c>
      <c r="C17" s="3">
        <v>0</v>
      </c>
      <c r="D17" s="4">
        <v>0</v>
      </c>
      <c r="E17" s="4">
        <v>0</v>
      </c>
      <c r="F17" s="3">
        <v>0</v>
      </c>
      <c r="G17" s="5">
        <v>0</v>
      </c>
      <c r="H17" s="3">
        <v>0</v>
      </c>
      <c r="I17" s="4">
        <v>0</v>
      </c>
      <c r="J17" s="4">
        <v>0</v>
      </c>
      <c r="K17" s="4">
        <v>0</v>
      </c>
      <c r="L17" s="18">
        <v>0</v>
      </c>
      <c r="M17" s="4">
        <v>0</v>
      </c>
      <c r="N17" s="3">
        <v>0</v>
      </c>
      <c r="O17" s="4">
        <v>0</v>
      </c>
      <c r="P17" s="4">
        <v>0</v>
      </c>
      <c r="Q17" s="4">
        <v>0</v>
      </c>
      <c r="R17" s="3">
        <f t="shared" si="0"/>
        <v>0</v>
      </c>
      <c r="S17" s="5">
        <f t="shared" si="1"/>
        <v>0</v>
      </c>
      <c r="T17" s="1">
        <f t="shared" si="2"/>
        <v>4330.62</v>
      </c>
      <c r="U17" s="24">
        <f t="shared" si="3"/>
        <v>4330.62</v>
      </c>
    </row>
    <row r="18" spans="1:21" x14ac:dyDescent="0.25">
      <c r="A18" s="9" t="s">
        <v>29</v>
      </c>
      <c r="B18" s="14">
        <v>21</v>
      </c>
      <c r="C18" s="3">
        <v>0</v>
      </c>
      <c r="D18" s="4">
        <v>0</v>
      </c>
      <c r="E18" s="4">
        <v>0</v>
      </c>
      <c r="F18" s="3">
        <v>0</v>
      </c>
      <c r="G18" s="5">
        <v>0</v>
      </c>
      <c r="H18" s="3">
        <v>0</v>
      </c>
      <c r="I18" s="4">
        <v>0</v>
      </c>
      <c r="J18" s="4">
        <v>0</v>
      </c>
      <c r="K18" s="4">
        <v>0</v>
      </c>
      <c r="L18" s="18">
        <v>0</v>
      </c>
      <c r="M18" s="4">
        <v>0</v>
      </c>
      <c r="N18" s="3">
        <v>0</v>
      </c>
      <c r="O18" s="4">
        <v>0</v>
      </c>
      <c r="P18" s="4">
        <v>0</v>
      </c>
      <c r="Q18" s="4">
        <v>0</v>
      </c>
      <c r="R18" s="3">
        <f t="shared" si="0"/>
        <v>0</v>
      </c>
      <c r="S18" s="5">
        <f t="shared" si="1"/>
        <v>0</v>
      </c>
      <c r="T18" s="1">
        <f t="shared" si="2"/>
        <v>4330.62</v>
      </c>
      <c r="U18" s="24">
        <f t="shared" si="3"/>
        <v>4330.62</v>
      </c>
    </row>
    <row r="19" spans="1:21" x14ac:dyDescent="0.25">
      <c r="A19" s="9" t="s">
        <v>30</v>
      </c>
      <c r="B19" s="14">
        <v>21</v>
      </c>
      <c r="C19" s="3">
        <v>0</v>
      </c>
      <c r="D19" s="4">
        <v>0</v>
      </c>
      <c r="E19" s="4">
        <v>0</v>
      </c>
      <c r="F19" s="3">
        <v>0</v>
      </c>
      <c r="G19" s="5">
        <v>0</v>
      </c>
      <c r="H19" s="3">
        <v>0</v>
      </c>
      <c r="I19" s="4">
        <v>0</v>
      </c>
      <c r="J19" s="4">
        <v>0</v>
      </c>
      <c r="K19" s="4">
        <v>0</v>
      </c>
      <c r="L19" s="18">
        <v>0</v>
      </c>
      <c r="M19" s="4">
        <v>0</v>
      </c>
      <c r="N19" s="3">
        <v>0</v>
      </c>
      <c r="O19" s="4">
        <v>0</v>
      </c>
      <c r="P19" s="4">
        <v>0</v>
      </c>
      <c r="Q19" s="4">
        <v>0</v>
      </c>
      <c r="R19" s="3">
        <f t="shared" si="0"/>
        <v>0</v>
      </c>
      <c r="S19" s="5">
        <f t="shared" si="1"/>
        <v>0</v>
      </c>
      <c r="T19" s="1">
        <f t="shared" si="2"/>
        <v>4330.62</v>
      </c>
      <c r="U19" s="24">
        <f t="shared" si="3"/>
        <v>4330.62</v>
      </c>
    </row>
    <row r="20" spans="1:21" x14ac:dyDescent="0.25">
      <c r="A20" s="9" t="s">
        <v>31</v>
      </c>
      <c r="B20" s="14">
        <v>23</v>
      </c>
      <c r="C20" s="3">
        <v>0</v>
      </c>
      <c r="D20" s="4">
        <v>0</v>
      </c>
      <c r="E20" s="4">
        <v>0</v>
      </c>
      <c r="F20" s="3">
        <v>0</v>
      </c>
      <c r="G20" s="5">
        <v>0</v>
      </c>
      <c r="H20" s="3">
        <v>0</v>
      </c>
      <c r="I20" s="4">
        <v>0</v>
      </c>
      <c r="J20" s="4">
        <v>0</v>
      </c>
      <c r="K20" s="4">
        <v>0</v>
      </c>
      <c r="L20" s="18">
        <v>0</v>
      </c>
      <c r="M20" s="4">
        <v>0</v>
      </c>
      <c r="N20" s="3">
        <v>0</v>
      </c>
      <c r="O20" s="4">
        <v>0</v>
      </c>
      <c r="P20" s="4">
        <v>0</v>
      </c>
      <c r="Q20" s="4">
        <v>0</v>
      </c>
      <c r="R20" s="3">
        <f t="shared" si="0"/>
        <v>0</v>
      </c>
      <c r="S20" s="5">
        <f t="shared" si="1"/>
        <v>0</v>
      </c>
      <c r="T20" s="1">
        <f t="shared" si="2"/>
        <v>4330.62</v>
      </c>
      <c r="U20" s="24">
        <f t="shared" si="3"/>
        <v>4330.62</v>
      </c>
    </row>
    <row r="21" spans="1:21" x14ac:dyDescent="0.25">
      <c r="A21" s="9" t="s">
        <v>32</v>
      </c>
      <c r="B21" s="14">
        <v>19</v>
      </c>
      <c r="C21" s="3">
        <v>0</v>
      </c>
      <c r="D21" s="4">
        <v>0</v>
      </c>
      <c r="E21" s="4">
        <v>0</v>
      </c>
      <c r="F21" s="3">
        <v>0</v>
      </c>
      <c r="G21" s="5">
        <v>0</v>
      </c>
      <c r="H21" s="3">
        <v>0</v>
      </c>
      <c r="I21" s="4">
        <v>0</v>
      </c>
      <c r="J21" s="4">
        <v>0</v>
      </c>
      <c r="K21" s="4">
        <v>0</v>
      </c>
      <c r="L21" s="18">
        <v>0</v>
      </c>
      <c r="M21" s="4">
        <v>0</v>
      </c>
      <c r="N21" s="3">
        <v>0</v>
      </c>
      <c r="O21" s="4">
        <v>0</v>
      </c>
      <c r="P21" s="4">
        <v>0</v>
      </c>
      <c r="Q21" s="4">
        <v>0</v>
      </c>
      <c r="R21" s="3">
        <f t="shared" si="0"/>
        <v>0</v>
      </c>
      <c r="S21" s="5">
        <f t="shared" si="1"/>
        <v>0</v>
      </c>
      <c r="T21" s="1">
        <f t="shared" si="2"/>
        <v>4330.62</v>
      </c>
      <c r="U21" s="24">
        <f t="shared" si="3"/>
        <v>4330.62</v>
      </c>
    </row>
    <row r="22" spans="1:21" x14ac:dyDescent="0.25">
      <c r="A22" s="9" t="s">
        <v>33</v>
      </c>
      <c r="B22" s="14">
        <v>21</v>
      </c>
      <c r="C22" s="3">
        <v>0</v>
      </c>
      <c r="D22" s="4">
        <v>0</v>
      </c>
      <c r="E22" s="4">
        <v>0</v>
      </c>
      <c r="F22" s="3">
        <v>0</v>
      </c>
      <c r="G22" s="5">
        <v>0</v>
      </c>
      <c r="H22" s="3">
        <v>0</v>
      </c>
      <c r="I22" s="4">
        <v>0</v>
      </c>
      <c r="J22" s="4">
        <v>0</v>
      </c>
      <c r="K22" s="4">
        <v>0</v>
      </c>
      <c r="L22" s="18">
        <v>0</v>
      </c>
      <c r="M22" s="4">
        <v>0</v>
      </c>
      <c r="N22" s="3">
        <v>0</v>
      </c>
      <c r="O22" s="4">
        <v>0</v>
      </c>
      <c r="P22" s="4">
        <v>0</v>
      </c>
      <c r="Q22" s="4">
        <v>0</v>
      </c>
      <c r="R22" s="3">
        <f t="shared" si="0"/>
        <v>0</v>
      </c>
      <c r="S22" s="5">
        <f t="shared" si="1"/>
        <v>0</v>
      </c>
      <c r="T22" s="3">
        <f t="shared" si="2"/>
        <v>4330.62</v>
      </c>
      <c r="U22" s="25">
        <f t="shared" si="3"/>
        <v>4330.62</v>
      </c>
    </row>
    <row r="24" spans="1:21" x14ac:dyDescent="0.25">
      <c r="C24" s="39" t="s">
        <v>39</v>
      </c>
      <c r="D24" s="39" t="s">
        <v>41</v>
      </c>
      <c r="E24" s="39" t="s">
        <v>42</v>
      </c>
      <c r="F24" s="39"/>
      <c r="G24" s="39" t="s">
        <v>43</v>
      </c>
      <c r="H24" s="39" t="s">
        <v>46</v>
      </c>
      <c r="I24" s="39" t="s">
        <v>50</v>
      </c>
      <c r="J24" s="39" t="s">
        <v>47</v>
      </c>
      <c r="K24" s="39" t="s">
        <v>48</v>
      </c>
      <c r="L24" s="39" t="s">
        <v>51</v>
      </c>
      <c r="M24" s="39" t="s">
        <v>49</v>
      </c>
      <c r="Q24" s="39" t="s">
        <v>40</v>
      </c>
    </row>
    <row r="25" spans="1:21" x14ac:dyDescent="0.25"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Q25" s="39"/>
    </row>
    <row r="26" spans="1:21" x14ac:dyDescent="0.25"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Q26" s="39"/>
    </row>
    <row r="27" spans="1:21" x14ac:dyDescent="0.25"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Q27" s="39"/>
    </row>
    <row r="28" spans="1:21" x14ac:dyDescent="0.25"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Q28" s="39"/>
    </row>
    <row r="29" spans="1:21" x14ac:dyDescent="0.25"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Q29" s="39"/>
    </row>
  </sheetData>
  <mergeCells count="40">
    <mergeCell ref="A7:A8"/>
    <mergeCell ref="B7:B8"/>
    <mergeCell ref="H7:I7"/>
    <mergeCell ref="C2:G4"/>
    <mergeCell ref="H2:Q4"/>
    <mergeCell ref="C5:E6"/>
    <mergeCell ref="F5:F6"/>
    <mergeCell ref="G5:G6"/>
    <mergeCell ref="H5:M6"/>
    <mergeCell ref="N5:Q6"/>
    <mergeCell ref="R2:U4"/>
    <mergeCell ref="C24:C29"/>
    <mergeCell ref="D24:D29"/>
    <mergeCell ref="E24:E29"/>
    <mergeCell ref="F24:F29"/>
    <mergeCell ref="G24:G29"/>
    <mergeCell ref="H24:H29"/>
    <mergeCell ref="I24:I29"/>
    <mergeCell ref="J24:J29"/>
    <mergeCell ref="K24:K29"/>
    <mergeCell ref="L24:L29"/>
    <mergeCell ref="M24:M29"/>
    <mergeCell ref="Q24:Q29"/>
    <mergeCell ref="R5:R6"/>
    <mergeCell ref="S5:S6"/>
    <mergeCell ref="T9:U9"/>
    <mergeCell ref="C7:C8"/>
    <mergeCell ref="F7:F8"/>
    <mergeCell ref="G7:G8"/>
    <mergeCell ref="J7:J8"/>
    <mergeCell ref="K7:K8"/>
    <mergeCell ref="L7:L8"/>
    <mergeCell ref="M7:M8"/>
    <mergeCell ref="N7:N8"/>
    <mergeCell ref="O7:O8"/>
    <mergeCell ref="P7:P8"/>
    <mergeCell ref="Q7:Q8"/>
    <mergeCell ref="R7:S8"/>
    <mergeCell ref="T5:T8"/>
    <mergeCell ref="U5:U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29"/>
  <sheetViews>
    <sheetView tabSelected="1" workbookViewId="0">
      <selection sqref="A1:Q30"/>
    </sheetView>
  </sheetViews>
  <sheetFormatPr baseColWidth="10" defaultRowHeight="15" x14ac:dyDescent="0.25"/>
  <sheetData>
    <row r="3" spans="2:11" x14ac:dyDescent="0.25">
      <c r="B3" s="21"/>
      <c r="K3" s="21"/>
    </row>
    <row r="4" spans="2:11" x14ac:dyDescent="0.25">
      <c r="B4" s="21"/>
      <c r="K4" s="21"/>
    </row>
    <row r="5" spans="2:11" x14ac:dyDescent="0.25">
      <c r="B5" s="21"/>
      <c r="K5" s="21"/>
    </row>
    <row r="6" spans="2:11" x14ac:dyDescent="0.25">
      <c r="B6" s="21"/>
      <c r="K6" s="21"/>
    </row>
    <row r="7" spans="2:11" x14ac:dyDescent="0.25">
      <c r="B7" s="21"/>
      <c r="K7" s="21"/>
    </row>
    <row r="8" spans="2:11" x14ac:dyDescent="0.25">
      <c r="B8" s="21"/>
      <c r="K8" s="21"/>
    </row>
    <row r="9" spans="2:11" x14ac:dyDescent="0.25">
      <c r="B9" s="21"/>
    </row>
    <row r="10" spans="2:11" x14ac:dyDescent="0.25">
      <c r="B10" s="21"/>
      <c r="G10" s="21"/>
    </row>
    <row r="11" spans="2:11" x14ac:dyDescent="0.25">
      <c r="B11" s="21"/>
    </row>
    <row r="12" spans="2:11" x14ac:dyDescent="0.25">
      <c r="B12" s="21"/>
    </row>
    <row r="13" spans="2:11" x14ac:dyDescent="0.25">
      <c r="B13" s="21"/>
    </row>
    <row r="14" spans="2:11" x14ac:dyDescent="0.25">
      <c r="B14" s="21"/>
    </row>
    <row r="15" spans="2:11" x14ac:dyDescent="0.25">
      <c r="B15" s="21"/>
    </row>
    <row r="16" spans="2:11" x14ac:dyDescent="0.25">
      <c r="B16" s="21"/>
    </row>
    <row r="17" spans="2:2" x14ac:dyDescent="0.25">
      <c r="B17" s="21"/>
    </row>
    <row r="18" spans="2:2" x14ac:dyDescent="0.25">
      <c r="B18" s="21"/>
    </row>
    <row r="19" spans="2:2" x14ac:dyDescent="0.25">
      <c r="B19" s="21"/>
    </row>
    <row r="20" spans="2:2" x14ac:dyDescent="0.25">
      <c r="B20" s="21"/>
    </row>
    <row r="21" spans="2:2" x14ac:dyDescent="0.25">
      <c r="B21" s="21"/>
    </row>
    <row r="22" spans="2:2" x14ac:dyDescent="0.25">
      <c r="B22" s="21"/>
    </row>
    <row r="23" spans="2:2" x14ac:dyDescent="0.25">
      <c r="B23" s="21"/>
    </row>
    <row r="24" spans="2:2" x14ac:dyDescent="0.25">
      <c r="B24" s="21"/>
    </row>
    <row r="25" spans="2:2" x14ac:dyDescent="0.25">
      <c r="B25" s="21"/>
    </row>
    <row r="26" spans="2:2" x14ac:dyDescent="0.25">
      <c r="B26" s="21"/>
    </row>
    <row r="27" spans="2:2" x14ac:dyDescent="0.25">
      <c r="B27" s="21"/>
    </row>
    <row r="28" spans="2:2" x14ac:dyDescent="0.25">
      <c r="B28" s="21"/>
    </row>
    <row r="29" spans="2:2" x14ac:dyDescent="0.25">
      <c r="B29" s="2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Budget prévisionnel</vt:lpstr>
      <vt:lpstr>Budget réel</vt:lpstr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X</cp:lastModifiedBy>
  <dcterms:created xsi:type="dcterms:W3CDTF">2018-11-13T16:32:16Z</dcterms:created>
  <dcterms:modified xsi:type="dcterms:W3CDTF">2019-01-14T20:03:27Z</dcterms:modified>
</cp:coreProperties>
</file>