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4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id\Desktop\"/>
    </mc:Choice>
  </mc:AlternateContent>
  <bookViews>
    <workbookView xWindow="60" yWindow="255" windowWidth="11340" windowHeight="8040" tabRatio="889" firstSheet="1" activeTab="1"/>
  </bookViews>
  <sheets>
    <sheet name="AF" sheetId="21" r:id="rId1"/>
    <sheet name="1" sheetId="3" r:id="rId2"/>
    <sheet name="2" sheetId="1" r:id="rId3"/>
    <sheet name="3" sheetId="2" r:id="rId4"/>
    <sheet name="4" sheetId="28" r:id="rId5"/>
    <sheet name="5" sheetId="5" r:id="rId6"/>
    <sheet name="6" sheetId="8" r:id="rId7"/>
    <sheet name="7" sheetId="62" r:id="rId8"/>
    <sheet name="8" sheetId="52" r:id="rId9"/>
    <sheet name="9" sheetId="10" r:id="rId10"/>
    <sheet name="10" sheetId="11" r:id="rId11"/>
    <sheet name="11" sheetId="12" r:id="rId12"/>
    <sheet name="12" sheetId="18" r:id="rId13"/>
    <sheet name="CPC" sheetId="20" r:id="rId14"/>
  </sheets>
  <definedNames>
    <definedName name="_xlnm._FilterDatabase" localSheetId="7" hidden="1">'7'!#REF!</definedName>
    <definedName name="_xlnm._FilterDatabase" localSheetId="8" hidden="1">'8'!$C$7:$I$7</definedName>
    <definedName name="_xlnm.Print_Area" localSheetId="13">CPC!$A$1:$AP$177</definedName>
  </definedNames>
  <calcPr calcId="152511"/>
</workbook>
</file>

<file path=xl/calcChain.xml><?xml version="1.0" encoding="utf-8"?>
<calcChain xmlns="http://schemas.openxmlformats.org/spreadsheetml/2006/main">
  <c r="H131" i="52" l="1"/>
  <c r="G131" i="52"/>
  <c r="F131" i="52"/>
  <c r="E131" i="52"/>
  <c r="D131" i="52"/>
  <c r="I131" i="52"/>
  <c r="O135" i="62" l="1"/>
  <c r="N135" i="62" l="1"/>
  <c r="N67" i="62"/>
  <c r="H139" i="52" l="1"/>
  <c r="G139" i="52"/>
  <c r="F139" i="52"/>
  <c r="E139" i="52"/>
  <c r="H71" i="52"/>
  <c r="G71" i="52"/>
  <c r="F71" i="52"/>
  <c r="E71" i="52"/>
  <c r="I64" i="52" l="1"/>
  <c r="I150" i="52" s="1"/>
  <c r="H64" i="52"/>
  <c r="H150" i="52" s="1"/>
  <c r="G64" i="52"/>
  <c r="G150" i="52" s="1"/>
  <c r="F64" i="52"/>
  <c r="F150" i="52" s="1"/>
  <c r="E64" i="52"/>
  <c r="E150" i="52" s="1"/>
  <c r="D64" i="52"/>
  <c r="D150" i="52" s="1"/>
  <c r="I162" i="52" l="1"/>
  <c r="P143" i="62" l="1"/>
  <c r="M67" i="62" l="1"/>
  <c r="M135" i="62"/>
  <c r="L135" i="62" l="1"/>
  <c r="K135" i="62"/>
  <c r="J135" i="62"/>
  <c r="I135" i="62"/>
  <c r="H135" i="62"/>
  <c r="G135" i="62"/>
  <c r="F135" i="62"/>
  <c r="E135" i="62"/>
  <c r="D135" i="62"/>
  <c r="C135" i="62"/>
  <c r="K67" i="62"/>
  <c r="J67" i="62"/>
  <c r="I67" i="62"/>
  <c r="H67" i="62"/>
  <c r="G67" i="62"/>
  <c r="F67" i="62"/>
  <c r="E67" i="62"/>
  <c r="D67" i="62"/>
  <c r="C67" i="62"/>
  <c r="L67" i="62"/>
  <c r="O67" i="62" l="1"/>
  <c r="D162" i="52" l="1"/>
  <c r="G13" i="12" l="1"/>
  <c r="G55" i="12"/>
  <c r="O23" i="11" l="1"/>
  <c r="O24" i="11"/>
  <c r="H162" i="52" l="1"/>
  <c r="G162" i="52"/>
  <c r="F162" i="52"/>
  <c r="E162" i="52"/>
  <c r="H148" i="52"/>
  <c r="G148" i="52"/>
  <c r="F148" i="52"/>
  <c r="E148" i="52"/>
  <c r="D148" i="52"/>
  <c r="I148" i="52" l="1"/>
  <c r="I55" i="12" l="1"/>
  <c r="M55" i="12"/>
  <c r="K55" i="12" l="1"/>
  <c r="O35" i="11"/>
  <c r="O36" i="11"/>
  <c r="O34" i="11"/>
  <c r="F9" i="18" l="1"/>
  <c r="G30" i="12" l="1"/>
  <c r="G24" i="12"/>
  <c r="G19" i="12"/>
  <c r="I13" i="12"/>
  <c r="M30" i="12"/>
  <c r="K30" i="12"/>
  <c r="I30" i="12"/>
  <c r="G38" i="12"/>
  <c r="I86" i="10" l="1"/>
  <c r="I123" i="10" s="1"/>
  <c r="H86" i="10"/>
  <c r="H123" i="10" s="1"/>
  <c r="G86" i="10"/>
  <c r="G123" i="10" s="1"/>
  <c r="F86" i="10"/>
  <c r="E86" i="10"/>
  <c r="E123" i="10" s="1"/>
  <c r="I73" i="10"/>
  <c r="H73" i="10"/>
  <c r="G73" i="10"/>
  <c r="F73" i="10"/>
  <c r="E73" i="10"/>
  <c r="F123" i="10" l="1"/>
  <c r="J19" i="3" l="1"/>
  <c r="M39" i="11" l="1"/>
  <c r="K39" i="11"/>
  <c r="I39" i="11"/>
  <c r="G39" i="11"/>
  <c r="M28" i="11"/>
  <c r="K28" i="11"/>
  <c r="I28" i="11"/>
  <c r="G28" i="11"/>
  <c r="M21" i="11"/>
  <c r="K21" i="11"/>
  <c r="I21" i="11"/>
  <c r="G21" i="11"/>
  <c r="M14" i="11"/>
  <c r="K14" i="11"/>
  <c r="I14" i="11"/>
  <c r="G14" i="11"/>
  <c r="J4" i="3" l="1"/>
  <c r="L4" i="3" l="1"/>
  <c r="F5" i="1"/>
  <c r="L5" i="1" l="1"/>
  <c r="L5" i="2" s="1"/>
  <c r="F5" i="2"/>
  <c r="L19" i="3" l="1"/>
  <c r="N31" i="3" l="1"/>
  <c r="I91" i="10" l="1"/>
  <c r="I127" i="10" s="1"/>
  <c r="I84" i="10"/>
  <c r="I126" i="10" s="1"/>
  <c r="I62" i="10"/>
  <c r="I125" i="10" s="1"/>
  <c r="I95" i="10" l="1"/>
  <c r="K45" i="11" l="1"/>
  <c r="I45" i="11"/>
  <c r="G45" i="11"/>
  <c r="K37" i="11"/>
  <c r="I37" i="11"/>
  <c r="G37" i="11"/>
  <c r="K26" i="11"/>
  <c r="I26" i="11"/>
  <c r="K19" i="11"/>
  <c r="I19" i="11"/>
  <c r="G19" i="11"/>
  <c r="K12" i="11"/>
  <c r="I12" i="11"/>
  <c r="G12" i="11"/>
  <c r="G26" i="11" l="1"/>
  <c r="L20" i="1" l="1"/>
  <c r="H22" i="1"/>
  <c r="H62" i="10" l="1"/>
  <c r="H125" i="10" s="1"/>
  <c r="H91" i="10"/>
  <c r="H127" i="10" s="1"/>
  <c r="G91" i="10"/>
  <c r="G127" i="10" s="1"/>
  <c r="F91" i="10"/>
  <c r="F127" i="10" s="1"/>
  <c r="E91" i="10"/>
  <c r="H84" i="10"/>
  <c r="H126" i="10" s="1"/>
  <c r="G84" i="10"/>
  <c r="G126" i="10" s="1"/>
  <c r="F84" i="10"/>
  <c r="F126" i="10" s="1"/>
  <c r="E84" i="10"/>
  <c r="E127" i="10" l="1"/>
  <c r="E126" i="10"/>
  <c r="H95" i="10"/>
  <c r="M24" i="12"/>
  <c r="K24" i="12"/>
  <c r="I24" i="12"/>
  <c r="M19" i="12"/>
  <c r="K19" i="12"/>
  <c r="I19" i="12"/>
  <c r="M13" i="12"/>
  <c r="K13" i="12"/>
  <c r="M6" i="12"/>
  <c r="M16" i="12" s="1"/>
  <c r="K6" i="12"/>
  <c r="K16" i="12" s="1"/>
  <c r="I6" i="12"/>
  <c r="I16" i="12" s="1"/>
  <c r="G6" i="12"/>
  <c r="G16" i="12" s="1"/>
  <c r="K38" i="12" l="1"/>
  <c r="I38" i="12"/>
  <c r="M38" i="12"/>
  <c r="N18" i="3" l="1"/>
  <c r="N17" i="3"/>
  <c r="N30" i="3"/>
  <c r="O25" i="11"/>
  <c r="M26" i="11"/>
  <c r="O11" i="11"/>
  <c r="O10" i="11"/>
  <c r="O9" i="11"/>
  <c r="M12" i="11"/>
  <c r="O18" i="11"/>
  <c r="O17" i="11"/>
  <c r="O16" i="11"/>
  <c r="M19" i="11"/>
  <c r="M37" i="11"/>
  <c r="O33" i="11"/>
  <c r="O32" i="11"/>
  <c r="O31" i="11"/>
  <c r="O30" i="11"/>
  <c r="M45" i="11"/>
  <c r="O44" i="11"/>
  <c r="O43" i="11"/>
  <c r="O42" i="11"/>
  <c r="O41" i="11"/>
  <c r="N29" i="3" l="1"/>
  <c r="F7" i="18"/>
  <c r="K48" i="11"/>
  <c r="K17" i="12" s="1"/>
  <c r="K96" i="12" s="1"/>
  <c r="O26" i="11"/>
  <c r="O45" i="11"/>
  <c r="O37" i="11"/>
  <c r="M48" i="11"/>
  <c r="M17" i="12" s="1"/>
  <c r="M96" i="12" s="1"/>
  <c r="G48" i="11"/>
  <c r="G96" i="12" s="1"/>
  <c r="O19" i="11"/>
  <c r="I48" i="11"/>
  <c r="I17" i="12" s="1"/>
  <c r="I96" i="12" s="1"/>
  <c r="O12" i="11"/>
  <c r="M98" i="12" l="1"/>
  <c r="K98" i="12"/>
  <c r="I98" i="12"/>
  <c r="G98" i="12"/>
  <c r="N32" i="3"/>
  <c r="G100" i="12"/>
  <c r="O48" i="11"/>
  <c r="L27" i="1"/>
  <c r="L26" i="1"/>
  <c r="L21" i="1"/>
  <c r="L19" i="1"/>
  <c r="L15" i="1"/>
  <c r="L14" i="1"/>
  <c r="L13" i="1"/>
  <c r="L12" i="1"/>
  <c r="H46" i="1"/>
  <c r="F21" i="1"/>
  <c r="F27" i="1"/>
  <c r="F26" i="1"/>
  <c r="F22" i="1"/>
  <c r="F20" i="1"/>
  <c r="F15" i="1"/>
  <c r="F14" i="1"/>
  <c r="F13" i="1"/>
  <c r="F12" i="1"/>
  <c r="O12" i="28"/>
  <c r="N12" i="28"/>
  <c r="I12" i="28"/>
  <c r="H12" i="28"/>
  <c r="G102" i="12" l="1"/>
  <c r="I100" i="12" s="1"/>
  <c r="I102" i="12" s="1"/>
  <c r="K100" i="12" s="1"/>
  <c r="K102" i="12" s="1"/>
  <c r="M100" i="12" s="1"/>
  <c r="M102" i="12" s="1"/>
  <c r="N15" i="1"/>
  <c r="N25" i="3"/>
  <c r="L24" i="1"/>
  <c r="N12" i="1"/>
  <c r="N13" i="1"/>
  <c r="N14" i="1"/>
  <c r="L17" i="1"/>
  <c r="N20" i="1"/>
  <c r="N22" i="1"/>
  <c r="N26" i="1"/>
  <c r="N21" i="1"/>
  <c r="N27" i="1"/>
  <c r="F24" i="1"/>
  <c r="N24" i="1" l="1"/>
  <c r="F50" i="1" l="1"/>
  <c r="F46" i="1"/>
  <c r="E18" i="28" l="1"/>
  <c r="G18" i="28"/>
  <c r="E32" i="28"/>
  <c r="G32" i="28"/>
  <c r="I32" i="28" s="1"/>
  <c r="M18" i="28"/>
  <c r="M32" i="28"/>
  <c r="M23" i="28"/>
  <c r="F51" i="1"/>
  <c r="E31" i="28"/>
  <c r="G31" i="28"/>
  <c r="E23" i="28"/>
  <c r="G23" i="28"/>
  <c r="I23" i="28" s="1"/>
  <c r="M31" i="28"/>
  <c r="J46" i="1"/>
  <c r="N46" i="1"/>
  <c r="I18" i="28" l="1"/>
  <c r="E34" i="28"/>
  <c r="I31" i="28"/>
  <c r="G34" i="28"/>
  <c r="I34" i="28" s="1"/>
  <c r="M34" i="28"/>
  <c r="F62" i="10" l="1"/>
  <c r="G62" i="10"/>
  <c r="J84" i="10"/>
  <c r="J126" i="10" s="1"/>
  <c r="J91" i="10"/>
  <c r="J127" i="10" s="1"/>
  <c r="F95" i="10" l="1"/>
  <c r="F125" i="10"/>
  <c r="G95" i="10"/>
  <c r="G125" i="10"/>
  <c r="N23" i="3"/>
  <c r="N24" i="3"/>
  <c r="N15" i="3" l="1"/>
  <c r="N8" i="3"/>
  <c r="N9" i="3"/>
  <c r="N19" i="3" l="1"/>
  <c r="F19" i="1" l="1"/>
  <c r="F17" i="1" s="1"/>
  <c r="N19" i="1" l="1"/>
  <c r="N17" i="1"/>
  <c r="L51" i="1" l="1"/>
  <c r="N51" i="1" s="1"/>
  <c r="L50" i="1"/>
  <c r="N50" i="1" s="1"/>
  <c r="F45" i="1" l="1"/>
  <c r="F43" i="1"/>
  <c r="F39" i="1"/>
  <c r="F38" i="1"/>
  <c r="F37" i="1"/>
  <c r="N41" i="3" l="1"/>
  <c r="F44" i="1"/>
  <c r="K32" i="28" l="1"/>
  <c r="O32" i="28" s="1"/>
  <c r="K31" i="28"/>
  <c r="K18" i="28"/>
  <c r="O18" i="28" s="1"/>
  <c r="K23" i="28"/>
  <c r="O23" i="28" s="1"/>
  <c r="K34" i="28" l="1"/>
  <c r="O34" i="28" s="1"/>
  <c r="O31" i="28"/>
  <c r="N13" i="3" l="1"/>
  <c r="N20" i="3"/>
  <c r="N12" i="3"/>
  <c r="L45" i="1" l="1"/>
  <c r="N45" i="1" s="1"/>
  <c r="L39" i="1"/>
  <c r="N39" i="1" s="1"/>
  <c r="L38" i="1"/>
  <c r="N38" i="1" s="1"/>
  <c r="L37" i="1"/>
  <c r="N37" i="1" s="1"/>
  <c r="L36" i="1"/>
  <c r="L44" i="1" l="1"/>
  <c r="N44" i="1" s="1"/>
  <c r="L43" i="1"/>
  <c r="N43" i="1" s="1"/>
  <c r="F9" i="20"/>
  <c r="N36" i="3" l="1"/>
  <c r="N37" i="3"/>
  <c r="N35" i="3"/>
  <c r="N34" i="3"/>
  <c r="L48" i="1"/>
  <c r="L41" i="1"/>
  <c r="L34" i="1"/>
  <c r="E17" i="28" l="1"/>
  <c r="G26" i="28"/>
  <c r="L10" i="1"/>
  <c r="M26" i="28"/>
  <c r="K26" i="28"/>
  <c r="K27" i="28"/>
  <c r="F36" i="1"/>
  <c r="L32" i="1" l="1"/>
  <c r="AE37" i="8"/>
  <c r="K17" i="28"/>
  <c r="G27" i="28"/>
  <c r="G29" i="28" s="1"/>
  <c r="E26" i="28"/>
  <c r="I26" i="28" s="1"/>
  <c r="G17" i="28"/>
  <c r="I17" i="28" s="1"/>
  <c r="M9" i="28"/>
  <c r="M37" i="28" s="1"/>
  <c r="M16" i="28"/>
  <c r="N38" i="3"/>
  <c r="N39" i="3"/>
  <c r="G16" i="28"/>
  <c r="K16" i="28"/>
  <c r="N36" i="1"/>
  <c r="L8" i="1"/>
  <c r="E27" i="28"/>
  <c r="K29" i="28"/>
  <c r="M27" i="28"/>
  <c r="O27" i="28" s="1"/>
  <c r="M17" i="28"/>
  <c r="E16" i="28"/>
  <c r="E20" i="28" s="1"/>
  <c r="O26" i="28"/>
  <c r="I27" i="28" l="1"/>
  <c r="K20" i="28"/>
  <c r="G9" i="28"/>
  <c r="G37" i="28" s="1"/>
  <c r="O17" i="28"/>
  <c r="G20" i="28"/>
  <c r="I20" i="28" s="1"/>
  <c r="N49" i="3"/>
  <c r="N44" i="3"/>
  <c r="M29" i="28"/>
  <c r="O29" i="28" s="1"/>
  <c r="O16" i="28"/>
  <c r="E29" i="28"/>
  <c r="I29" i="28" s="1"/>
  <c r="I16" i="28"/>
  <c r="M20" i="28"/>
  <c r="M11" i="28"/>
  <c r="M40" i="28" s="1"/>
  <c r="H44" i="18"/>
  <c r="N50" i="3" l="1"/>
  <c r="N45" i="3"/>
  <c r="O20" i="28"/>
  <c r="M14" i="28"/>
  <c r="M22" i="28" s="1"/>
  <c r="M10" i="28"/>
  <c r="M47" i="5"/>
  <c r="G44" i="18"/>
  <c r="M45" i="28" l="1"/>
  <c r="M24" i="28"/>
  <c r="M36" i="28" s="1"/>
  <c r="M42" i="28"/>
  <c r="M41" i="28"/>
  <c r="H13" i="18"/>
  <c r="G13" i="18"/>
  <c r="H11" i="18"/>
  <c r="H9" i="18"/>
  <c r="H7" i="18"/>
  <c r="M43" i="28" l="1"/>
  <c r="M44" i="28"/>
  <c r="M38" i="28"/>
  <c r="M48" i="28" s="1"/>
  <c r="M46" i="28"/>
  <c r="G9" i="18"/>
  <c r="G7" i="18"/>
  <c r="G11" i="18"/>
  <c r="F48" i="1" l="1"/>
  <c r="H20" i="1"/>
  <c r="H8" i="1" l="1"/>
  <c r="H12" i="1"/>
  <c r="J12" i="1" s="1"/>
  <c r="H13" i="1"/>
  <c r="J13" i="1" s="1"/>
  <c r="H14" i="1"/>
  <c r="J14" i="1" s="1"/>
  <c r="H15" i="1"/>
  <c r="J15" i="1" s="1"/>
  <c r="J20" i="1"/>
  <c r="N48" i="1"/>
  <c r="F10" i="1"/>
  <c r="H10" i="1"/>
  <c r="H19" i="1"/>
  <c r="H21" i="1"/>
  <c r="J21" i="1" s="1"/>
  <c r="H26" i="1"/>
  <c r="H27" i="1"/>
  <c r="J27" i="1" s="1"/>
  <c r="F32" i="28"/>
  <c r="H32" i="28" s="1"/>
  <c r="T67" i="2"/>
  <c r="V67" i="2"/>
  <c r="AB67" i="2"/>
  <c r="U67" i="2"/>
  <c r="W67" i="2"/>
  <c r="X67" i="2"/>
  <c r="Z67" i="2"/>
  <c r="S67" i="2"/>
  <c r="Y67" i="2"/>
  <c r="AA67" i="2" l="1"/>
  <c r="AE32" i="8"/>
  <c r="AE17" i="8"/>
  <c r="AE9" i="8"/>
  <c r="AE36" i="8"/>
  <c r="AE27" i="8"/>
  <c r="AE21" i="8"/>
  <c r="AE13" i="8"/>
  <c r="F9" i="28"/>
  <c r="F37" i="28" s="1"/>
  <c r="F41" i="1"/>
  <c r="N41" i="1" s="1"/>
  <c r="AE51" i="8"/>
  <c r="AE46" i="8"/>
  <c r="AE49" i="8"/>
  <c r="AE44" i="8"/>
  <c r="AE52" i="8"/>
  <c r="AE48" i="8"/>
  <c r="AE45" i="8"/>
  <c r="AE50" i="8"/>
  <c r="AE43" i="8"/>
  <c r="H34" i="1"/>
  <c r="R67" i="2"/>
  <c r="AA68" i="2"/>
  <c r="W68" i="2"/>
  <c r="U68" i="2"/>
  <c r="S68" i="2"/>
  <c r="F23" i="28"/>
  <c r="H23" i="28" s="1"/>
  <c r="H51" i="1"/>
  <c r="J51" i="1" s="1"/>
  <c r="H24" i="1"/>
  <c r="J24" i="1" s="1"/>
  <c r="J26" i="1"/>
  <c r="H17" i="1"/>
  <c r="J17" i="1" s="1"/>
  <c r="J19" i="1"/>
  <c r="L31" i="28"/>
  <c r="L18" i="28"/>
  <c r="N18" i="28" s="1"/>
  <c r="F34" i="1"/>
  <c r="F26" i="28"/>
  <c r="L23" i="28"/>
  <c r="N23" i="28" s="1"/>
  <c r="H50" i="1"/>
  <c r="H45" i="1"/>
  <c r="J45" i="1" s="1"/>
  <c r="H43" i="1"/>
  <c r="N10" i="1"/>
  <c r="J10" i="1"/>
  <c r="Z68" i="2"/>
  <c r="X68" i="2"/>
  <c r="T68" i="2"/>
  <c r="F31" i="28"/>
  <c r="F18" i="28"/>
  <c r="H18" i="28" s="1"/>
  <c r="F11" i="28"/>
  <c r="H44" i="1"/>
  <c r="J44" i="1" s="1"/>
  <c r="H39" i="1"/>
  <c r="J39" i="1" s="1"/>
  <c r="H38" i="1"/>
  <c r="J38" i="1" s="1"/>
  <c r="H37" i="1"/>
  <c r="J37" i="1" s="1"/>
  <c r="H36" i="1"/>
  <c r="J36" i="1" s="1"/>
  <c r="H32" i="1"/>
  <c r="F8" i="1"/>
  <c r="Q67" i="2"/>
  <c r="N7" i="3"/>
  <c r="F10" i="28" l="1"/>
  <c r="L17" i="28"/>
  <c r="N17" i="28" s="1"/>
  <c r="L9" i="28"/>
  <c r="L37" i="28" s="1"/>
  <c r="AE25" i="8"/>
  <c r="AE5" i="8"/>
  <c r="L27" i="28"/>
  <c r="N27" i="28" s="1"/>
  <c r="L26" i="28"/>
  <c r="N26" i="28" s="1"/>
  <c r="AE54" i="8"/>
  <c r="AE66" i="8"/>
  <c r="AE53" i="8"/>
  <c r="AE62" i="8"/>
  <c r="AE56" i="8"/>
  <c r="AE47" i="8"/>
  <c r="AE61" i="8"/>
  <c r="AE55" i="8"/>
  <c r="AE7" i="8"/>
  <c r="AE33" i="8"/>
  <c r="F14" i="28"/>
  <c r="F40" i="28"/>
  <c r="F16" i="28"/>
  <c r="H16" i="28" s="1"/>
  <c r="F34" i="28"/>
  <c r="H34" i="28" s="1"/>
  <c r="H31" i="28"/>
  <c r="H26" i="28"/>
  <c r="L32" i="28"/>
  <c r="N32" i="28" s="1"/>
  <c r="F17" i="28"/>
  <c r="H17" i="28" s="1"/>
  <c r="H41" i="1"/>
  <c r="J41" i="1" s="1"/>
  <c r="J43" i="1"/>
  <c r="H48" i="1"/>
  <c r="J48" i="1" s="1"/>
  <c r="J50" i="1"/>
  <c r="J34" i="1"/>
  <c r="N34" i="1"/>
  <c r="N31" i="28"/>
  <c r="F27" i="28"/>
  <c r="H27" i="28" s="1"/>
  <c r="F32" i="1"/>
  <c r="E9" i="28"/>
  <c r="E37" i="28" s="1"/>
  <c r="N8" i="1"/>
  <c r="J8" i="1"/>
  <c r="AB68" i="2" l="1"/>
  <c r="AE30" i="8"/>
  <c r="AE64" i="8"/>
  <c r="R68" i="2"/>
  <c r="L29" i="28"/>
  <c r="N29" i="28" s="1"/>
  <c r="AE57" i="8"/>
  <c r="AE22" i="8"/>
  <c r="AE18" i="8"/>
  <c r="AE14" i="8"/>
  <c r="L16" i="28"/>
  <c r="N16" i="28" s="1"/>
  <c r="F29" i="28"/>
  <c r="H29" i="28" s="1"/>
  <c r="L34" i="28"/>
  <c r="N34" i="28" s="1"/>
  <c r="L11" i="28"/>
  <c r="L40" i="28" s="1"/>
  <c r="F20" i="28"/>
  <c r="F45" i="28" s="1"/>
  <c r="H9" i="28"/>
  <c r="I9" i="28"/>
  <c r="J32" i="1"/>
  <c r="N32" i="1"/>
  <c r="K9" i="28"/>
  <c r="K37" i="28" s="1"/>
  <c r="N11" i="3"/>
  <c r="N40" i="3"/>
  <c r="Q68" i="2" l="1"/>
  <c r="L20" i="28"/>
  <c r="N20" i="28" s="1"/>
  <c r="H20" i="28"/>
  <c r="F22" i="28"/>
  <c r="L14" i="28"/>
  <c r="L10" i="28"/>
  <c r="O9" i="28"/>
  <c r="N9" i="28"/>
  <c r="L22" i="28" l="1"/>
  <c r="L41" i="28" s="1"/>
  <c r="AE70" i="8"/>
  <c r="AE73" i="8" s="1"/>
  <c r="F24" i="28"/>
  <c r="F36" i="28" s="1"/>
  <c r="F42" i="28"/>
  <c r="F44" i="28" s="1"/>
  <c r="F41" i="28"/>
  <c r="L45" i="28"/>
  <c r="L42" i="28" l="1"/>
  <c r="L43" i="28" s="1"/>
  <c r="L24" i="28"/>
  <c r="L36" i="28" s="1"/>
  <c r="L38" i="28" s="1"/>
  <c r="L48" i="28" s="1"/>
  <c r="F43" i="28"/>
  <c r="F38" i="28"/>
  <c r="F48" i="28" s="1"/>
  <c r="F46" i="28"/>
  <c r="L46" i="28" l="1"/>
  <c r="L44" i="28"/>
  <c r="V68" i="2" l="1"/>
  <c r="E95" i="10" l="1"/>
  <c r="E125" i="10"/>
  <c r="J62" i="10"/>
  <c r="J125" i="10" s="1"/>
  <c r="N26" i="3" l="1"/>
  <c r="J95" i="10"/>
  <c r="N22" i="3" l="1"/>
  <c r="N27" i="3"/>
  <c r="AE10" i="8" l="1"/>
  <c r="AE59" i="8" l="1"/>
  <c r="G11" i="28"/>
  <c r="E11" i="28"/>
  <c r="AE40" i="8" l="1"/>
  <c r="AE68" i="8"/>
  <c r="E40" i="28"/>
  <c r="H11" i="28"/>
  <c r="E14" i="28"/>
  <c r="E10" i="28"/>
  <c r="H10" i="28" s="1"/>
  <c r="K11" i="28"/>
  <c r="I11" i="28"/>
  <c r="G14" i="28"/>
  <c r="G10" i="28"/>
  <c r="G40" i="28"/>
  <c r="Y68" i="2"/>
  <c r="N43" i="3"/>
  <c r="N46" i="3"/>
  <c r="I10" i="28" l="1"/>
  <c r="G45" i="28"/>
  <c r="I14" i="28"/>
  <c r="G22" i="28"/>
  <c r="H14" i="28"/>
  <c r="E45" i="28"/>
  <c r="E22" i="28"/>
  <c r="N48" i="3"/>
  <c r="K40" i="28"/>
  <c r="K10" i="28"/>
  <c r="O11" i="28"/>
  <c r="K14" i="28"/>
  <c r="N11" i="28"/>
  <c r="N51" i="3" l="1"/>
  <c r="AE72" i="8"/>
  <c r="N10" i="28"/>
  <c r="O10" i="28"/>
  <c r="H22" i="28"/>
  <c r="E24" i="28"/>
  <c r="E41" i="28"/>
  <c r="E42" i="28"/>
  <c r="E44" i="28" s="1"/>
  <c r="G24" i="28"/>
  <c r="G41" i="28"/>
  <c r="G42" i="28"/>
  <c r="G44" i="28" s="1"/>
  <c r="I22" i="28"/>
  <c r="K45" i="28"/>
  <c r="N14" i="28"/>
  <c r="K22" i="28"/>
  <c r="O14" i="28"/>
  <c r="E43" i="28" l="1"/>
  <c r="H42" i="28"/>
  <c r="H24" i="28"/>
  <c r="E36" i="28"/>
  <c r="I24" i="28"/>
  <c r="G36" i="28"/>
  <c r="K42" i="28"/>
  <c r="K41" i="28"/>
  <c r="O22" i="28"/>
  <c r="N22" i="28"/>
  <c r="K24" i="28"/>
  <c r="G43" i="28"/>
  <c r="I42" i="28"/>
  <c r="K36" i="28" l="1"/>
  <c r="O24" i="28"/>
  <c r="N24" i="28"/>
  <c r="K44" i="28"/>
  <c r="O42" i="28"/>
  <c r="K43" i="28"/>
  <c r="N42" i="28"/>
  <c r="G46" i="28"/>
  <c r="I36" i="28"/>
  <c r="G38" i="28"/>
  <c r="E46" i="28"/>
  <c r="E38" i="28"/>
  <c r="H36" i="28"/>
  <c r="G48" i="28" l="1"/>
  <c r="I38" i="28"/>
  <c r="H38" i="28"/>
  <c r="E48" i="28"/>
  <c r="H48" i="28" s="1"/>
  <c r="O36" i="28"/>
  <c r="K46" i="28"/>
  <c r="K38" i="28"/>
  <c r="N36" i="28"/>
  <c r="N38" i="28" l="1"/>
  <c r="K48" i="28"/>
  <c r="O38" i="28"/>
  <c r="I48" i="28"/>
  <c r="O48" i="28" l="1"/>
  <c r="N48" i="28"/>
</calcChain>
</file>

<file path=xl/sharedStrings.xml><?xml version="1.0" encoding="utf-8"?>
<sst xmlns="http://schemas.openxmlformats.org/spreadsheetml/2006/main" count="839" uniqueCount="358">
  <si>
    <t>Chiffre d'Affaires AFRICODE</t>
  </si>
  <si>
    <t>NEGOCE</t>
  </si>
  <si>
    <t>PRODUCTION</t>
  </si>
  <si>
    <t>SERVICES</t>
  </si>
  <si>
    <t>n</t>
  </si>
  <si>
    <t>Budget</t>
  </si>
  <si>
    <t>Mensuel</t>
  </si>
  <si>
    <t>Janvier</t>
  </si>
  <si>
    <t>Réalisé</t>
  </si>
  <si>
    <t>R.2012</t>
  </si>
  <si>
    <t>R.2011</t>
  </si>
  <si>
    <t>Situation Mensuelle</t>
  </si>
  <si>
    <t>Situation Cumulée</t>
  </si>
  <si>
    <t>Cumulé</t>
  </si>
  <si>
    <t>Ö</t>
  </si>
  <si>
    <t>l</t>
  </si>
  <si>
    <t>Chiffre d'affaires Mensuel (H.T)</t>
  </si>
  <si>
    <t>Chiffre d'affaires Mensuel (T.T.C)</t>
  </si>
  <si>
    <t>Encaissements Mensuels (T.T.C)</t>
  </si>
  <si>
    <t>Chiffre d'affaires Cumulé (H.T)</t>
  </si>
  <si>
    <t>Encaissements Cumulés (T.T.C)</t>
  </si>
  <si>
    <t>Valeurs en Portefeuille</t>
  </si>
  <si>
    <t>Effets à l'Escompte</t>
  </si>
  <si>
    <t>Total Clients</t>
  </si>
  <si>
    <t>Délai moyen créances Clients</t>
  </si>
  <si>
    <t>Fournisseurs Locaux</t>
  </si>
  <si>
    <t>Fournisseurs Etrangers</t>
  </si>
  <si>
    <t>Autres Créditeurs</t>
  </si>
  <si>
    <t>Engagements Domiciliés</t>
  </si>
  <si>
    <t>Total Fournisseurs</t>
  </si>
  <si>
    <t>Délai moyen Dettes Frs</t>
  </si>
  <si>
    <t>Total soldes bancaires</t>
  </si>
  <si>
    <t>Matières Premières</t>
  </si>
  <si>
    <t>Total Stocks des Achats</t>
  </si>
  <si>
    <t>Rotation du Stocks Achats</t>
  </si>
  <si>
    <t>Produits Finis</t>
  </si>
  <si>
    <t>Marges</t>
  </si>
  <si>
    <t>Taux</t>
  </si>
  <si>
    <t>Budget Mensuel</t>
  </si>
  <si>
    <t>Marges Brutes Mensuelles</t>
  </si>
  <si>
    <t>Marges Brutes Cumulées</t>
  </si>
  <si>
    <t>Autres Produits</t>
  </si>
  <si>
    <t>Total des Autres Charges</t>
  </si>
  <si>
    <t>Résultats Mensuels</t>
  </si>
  <si>
    <t>Total des Marges Brutes</t>
  </si>
  <si>
    <t>Ü</t>
  </si>
  <si>
    <t>Locations et charges locatives</t>
  </si>
  <si>
    <t>Entretien et réparations</t>
  </si>
  <si>
    <t>Primes d'assurances</t>
  </si>
  <si>
    <t>Honoraires</t>
  </si>
  <si>
    <t>Transports</t>
  </si>
  <si>
    <t>Déplacements et réceptions</t>
  </si>
  <si>
    <t xml:space="preserve">Publicité, publications </t>
  </si>
  <si>
    <t>Frais de télécommunications</t>
  </si>
  <si>
    <t>Cotisations et dons</t>
  </si>
  <si>
    <t>Services bancaires</t>
  </si>
  <si>
    <t>Impôts et taxes</t>
  </si>
  <si>
    <t>Charges de personnel</t>
  </si>
  <si>
    <t>Dotations aux Amortissements</t>
  </si>
  <si>
    <t>Dotations aux Provisions-Créances</t>
  </si>
  <si>
    <t>Dotations aux Provisions Stocks</t>
  </si>
  <si>
    <t>Résultat d'Exploitation</t>
  </si>
  <si>
    <t>Produits Financiers</t>
  </si>
  <si>
    <t>Charges Financières</t>
  </si>
  <si>
    <t>Résultat Financier</t>
  </si>
  <si>
    <t>Produits Non Courants</t>
  </si>
  <si>
    <t>Charges Non Courantes</t>
  </si>
  <si>
    <t>Résultat Non Courant</t>
  </si>
  <si>
    <t xml:space="preserve">Total des Produits </t>
  </si>
  <si>
    <t>Total des Charges</t>
  </si>
  <si>
    <t>Résultat avant impôts</t>
  </si>
  <si>
    <t>Achats autres matières et fournitures</t>
  </si>
  <si>
    <t>Redevances de crédit-bail (Leasing)</t>
  </si>
  <si>
    <t>Chiffre d'Affaires Total</t>
  </si>
  <si>
    <t>Total des Marges</t>
  </si>
  <si>
    <t>Taux Marge Brute</t>
  </si>
  <si>
    <t>Réel</t>
  </si>
  <si>
    <t>Réel
 A-1</t>
  </si>
  <si>
    <t>Ind 
B=100</t>
  </si>
  <si>
    <t>Ind 
A-1
=100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</si>
  <si>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</si>
  <si>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</si>
  <si>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</si>
  <si>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</si>
  <si>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</si>
  <si>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</si>
  <si>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</si>
  <si>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</si>
  <si>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</si>
  <si>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</si>
  <si>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</si>
  <si>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Consommations</t>
  </si>
  <si>
    <t>Marge brute</t>
  </si>
  <si>
    <t>∆ Stocks Produits finis</t>
  </si>
  <si>
    <t>Achats Consommables</t>
  </si>
  <si>
    <t>Achats Emballages</t>
  </si>
  <si>
    <t>Achats Fournitures</t>
  </si>
  <si>
    <t>Sous Total Matières</t>
  </si>
  <si>
    <t>∆ Stocks Matières premières (SF-SI)</t>
  </si>
  <si>
    <t>Consommation</t>
  </si>
  <si>
    <t>Marge brute/Prestations</t>
  </si>
  <si>
    <t>Chiffre d'Affaires/Service Après Ventes</t>
  </si>
  <si>
    <t>Charges liées aux prestations:</t>
  </si>
  <si>
    <t>Frais de Déplacements Service Techniques</t>
  </si>
  <si>
    <t>Taux de Marge global</t>
  </si>
  <si>
    <t>Marge brute/CA Locations</t>
  </si>
  <si>
    <t>Chiffre d'Affaires/Locations Machines</t>
  </si>
  <si>
    <t>Chiffre d'Affaires - Négoce</t>
  </si>
  <si>
    <t>Chiffre d'Affaires - Production</t>
  </si>
  <si>
    <t>Chiffre d'Affaires - Services</t>
  </si>
  <si>
    <t>Ï</t>
  </si>
  <si>
    <t>Eau &amp; Eléctricité</t>
  </si>
  <si>
    <t>Fournitures d'Atelier</t>
  </si>
  <si>
    <t>Achats Petits Outillages</t>
  </si>
  <si>
    <t>Fournitures de Bureau</t>
  </si>
  <si>
    <t>Prestations de Services</t>
  </si>
  <si>
    <t>Frais sur Export</t>
  </si>
  <si>
    <t>Location  Matériel de Transport</t>
  </si>
  <si>
    <t>Redevances de crédit-bail</t>
  </si>
  <si>
    <t>Entretiens Constructions</t>
  </si>
  <si>
    <t>Entretiens Véhicules</t>
  </si>
  <si>
    <t xml:space="preserve">Maintenance Informatique </t>
  </si>
  <si>
    <t>Assurances Multirisques</t>
  </si>
  <si>
    <t>Assurances Mat de Transports</t>
  </si>
  <si>
    <t>Transport /Achats</t>
  </si>
  <si>
    <t>Transport /ventes</t>
  </si>
  <si>
    <t>Voyages &amp; Déplacements</t>
  </si>
  <si>
    <t>Achats Carburants</t>
  </si>
  <si>
    <t>Missions et réceptions</t>
  </si>
  <si>
    <t>Déplacements, missions et réceptions</t>
  </si>
  <si>
    <t>Publicité</t>
  </si>
  <si>
    <t>Frais postaux</t>
  </si>
  <si>
    <t>Frais de Téléphone</t>
  </si>
  <si>
    <t>Frais Internet</t>
  </si>
  <si>
    <t>Frais GSM</t>
  </si>
  <si>
    <t>Frais postaux  de télécommunications</t>
  </si>
  <si>
    <t>Cotisations &amp; Dons</t>
  </si>
  <si>
    <t>Commissions bancaires</t>
  </si>
  <si>
    <t>Patente</t>
  </si>
  <si>
    <t>droits d'enregistrement</t>
  </si>
  <si>
    <t>Vignettes</t>
  </si>
  <si>
    <t>Autres taxes</t>
  </si>
  <si>
    <t>Salaires</t>
  </si>
  <si>
    <t>Primes &amp; Avantages</t>
  </si>
  <si>
    <t>Primes Annuelles</t>
  </si>
  <si>
    <t>Indemnité de Représentation</t>
  </si>
  <si>
    <t>Indemnité de Transport</t>
  </si>
  <si>
    <t>Indemnité Aid Adha</t>
  </si>
  <si>
    <t>Commissions Commerciales</t>
  </si>
  <si>
    <t>Cotisations CNSS</t>
  </si>
  <si>
    <t>Cotisations AMO</t>
  </si>
  <si>
    <t>Cotisations CIMR</t>
  </si>
  <si>
    <t>Assurances Accidents de Travail</t>
  </si>
  <si>
    <t>Autres Charges de Personnel</t>
  </si>
  <si>
    <t>Dot. Aux Amortissements</t>
  </si>
  <si>
    <t>Dot. Aux prov.clients douteux</t>
  </si>
  <si>
    <t>Dot.autres prov Stock</t>
  </si>
  <si>
    <t>Dotations d’exploitation</t>
  </si>
  <si>
    <t>Total Charges d'Expoitation</t>
  </si>
  <si>
    <t>RESULTATS D'EXPLOITATION</t>
  </si>
  <si>
    <t>Reprises/provisons</t>
  </si>
  <si>
    <t>Gains de change</t>
  </si>
  <si>
    <t>Autres Produits Financiers</t>
  </si>
  <si>
    <t>Commissions d'engagements</t>
  </si>
  <si>
    <t>Frais Financiers à MT</t>
  </si>
  <si>
    <t>Intérêts Compte Courant</t>
  </si>
  <si>
    <t>Agios sur escompte</t>
  </si>
  <si>
    <t>Intéréts sur Découvert</t>
  </si>
  <si>
    <t>Intérêt sur Obligation cautionné</t>
  </si>
  <si>
    <t>Intérêts Factoring/Refinancements</t>
  </si>
  <si>
    <t>Pertes de changes</t>
  </si>
  <si>
    <t>Dot. Aux Prov R/C Financières</t>
  </si>
  <si>
    <t>RESULTATS FINANCIERS</t>
  </si>
  <si>
    <t>RESULTATS NON COURANTS</t>
  </si>
  <si>
    <t>TOTAL DES PRODUITS</t>
  </si>
  <si>
    <t>TOTAL DES CHARGES</t>
  </si>
  <si>
    <t>RESULTATS</t>
  </si>
  <si>
    <t>COMPTE</t>
  </si>
  <si>
    <t>Achats fournitures &amp; prestations</t>
  </si>
  <si>
    <t>Charges Totales:</t>
  </si>
  <si>
    <t>Budget
Cumulé</t>
  </si>
  <si>
    <t>Budget
Mensuel</t>
  </si>
  <si>
    <t>Budget
2012</t>
  </si>
  <si>
    <t>Cumul
Réalisé</t>
  </si>
  <si>
    <t>Ecarts</t>
  </si>
  <si>
    <t>2 0 1 2</t>
  </si>
  <si>
    <t>Jan.</t>
  </si>
  <si>
    <t>Mar.</t>
  </si>
  <si>
    <t>Avr.</t>
  </si>
  <si>
    <t>Jui.</t>
  </si>
  <si>
    <t>Oct.</t>
  </si>
  <si>
    <t>Nov.</t>
  </si>
  <si>
    <t>Déc.</t>
  </si>
  <si>
    <t>Total</t>
  </si>
  <si>
    <t>R/B</t>
  </si>
  <si>
    <t>Ticket Center</t>
  </si>
  <si>
    <t>Autorisé</t>
  </si>
  <si>
    <t>Utilisé</t>
  </si>
  <si>
    <t>% Utilisé</t>
  </si>
  <si>
    <t>Solde</t>
  </si>
  <si>
    <t>Facilité de Caisse</t>
  </si>
  <si>
    <t>Escompte Papier Commercial</t>
  </si>
  <si>
    <t>Crédit Documentaire Aval/OC</t>
  </si>
  <si>
    <t>Ligne des AT</t>
  </si>
  <si>
    <t>Fév.</t>
  </si>
  <si>
    <t>Total:</t>
  </si>
  <si>
    <t>Clients</t>
  </si>
  <si>
    <t>Fournisseurs</t>
  </si>
  <si>
    <t>Au dela</t>
  </si>
  <si>
    <t>Total Page:</t>
  </si>
  <si>
    <t>Marge Brute Mensuelle</t>
  </si>
  <si>
    <t>Marge Brute Cumulée</t>
  </si>
  <si>
    <t>Autres Produits Cumulés</t>
  </si>
  <si>
    <t>Solde Banque: Société Générale</t>
  </si>
  <si>
    <t>Solde Banque: B.M.C.E</t>
  </si>
  <si>
    <t>Expositions et foires</t>
  </si>
  <si>
    <t>Résultats</t>
  </si>
  <si>
    <t>SOCIETE GENERALE</t>
  </si>
  <si>
    <t>Totaux:</t>
  </si>
  <si>
    <t>Marge brute/CA Ticket Center</t>
  </si>
  <si>
    <t>© GS-Reporting Africode</t>
  </si>
  <si>
    <t>MARGE BRUTE</t>
  </si>
  <si>
    <t>CHIFFRE D'AFFAIRES (H.T)</t>
  </si>
  <si>
    <t>CONSOMMATION</t>
  </si>
  <si>
    <t>AUTRES PRODUITS</t>
  </si>
  <si>
    <t>MARGE NETTE COMPTABLE</t>
  </si>
  <si>
    <t>AUTRES CHARGES</t>
  </si>
  <si>
    <t>FRAIS DE PERSONNEL</t>
  </si>
  <si>
    <t>DOTATION AUX AMORTISSEMENTS</t>
  </si>
  <si>
    <t>TOTAL FRAIS D'EXPLOITATION</t>
  </si>
  <si>
    <t>RESULTAT D'EXPLOITATION (Hors Prov.)</t>
  </si>
  <si>
    <t>DOTATION AUX PROVISIONS</t>
  </si>
  <si>
    <t>RESULTAT D'EXPLOITATION</t>
  </si>
  <si>
    <t>Charges Financiéres</t>
  </si>
  <si>
    <t>RESULTAT FINANCIER</t>
  </si>
  <si>
    <t xml:space="preserve">RESULTAT NON COURANT </t>
  </si>
  <si>
    <t>RESULTAT AVANT IMPOTS</t>
  </si>
  <si>
    <t>CASH FLOW NET
Résultat Net + DEA+DEP</t>
  </si>
  <si>
    <r>
      <rPr>
        <i/>
        <u/>
        <sz val="10"/>
        <color theme="1"/>
        <rFont val="Book Antiqua"/>
        <family val="1"/>
      </rPr>
      <t xml:space="preserve">Resultat d'exploiation (Avant provision) </t>
    </r>
    <r>
      <rPr>
        <i/>
        <sz val="10"/>
        <color theme="1"/>
        <rFont val="Book Antiqua"/>
        <family val="1"/>
      </rPr>
      <t xml:space="preserve">
CA HT</t>
    </r>
  </si>
  <si>
    <t>Résultat d'exploitation avant provision 
+ Résultat Financier</t>
  </si>
  <si>
    <r>
      <rPr>
        <i/>
        <u/>
        <sz val="10"/>
        <color theme="1"/>
        <rFont val="Book Antiqua"/>
        <family val="1"/>
      </rPr>
      <t>Rés. d'expl. avant prov+Rés.Fin</t>
    </r>
    <r>
      <rPr>
        <i/>
        <sz val="10"/>
        <color theme="1"/>
        <rFont val="Book Antiqua"/>
        <family val="1"/>
      </rPr>
      <t xml:space="preserve"> 
 CA HT</t>
    </r>
  </si>
  <si>
    <r>
      <rPr>
        <i/>
        <u/>
        <sz val="10"/>
        <color theme="1"/>
        <rFont val="Book Antiqua"/>
        <family val="1"/>
      </rPr>
      <t>Resultat Avant Impôt</t>
    </r>
    <r>
      <rPr>
        <i/>
        <sz val="10"/>
        <color theme="1"/>
        <rFont val="Book Antiqua"/>
        <family val="1"/>
      </rPr>
      <t xml:space="preserve"> 
 CA HT</t>
    </r>
  </si>
  <si>
    <r>
      <rPr>
        <i/>
        <u/>
        <sz val="10"/>
        <color theme="1"/>
        <rFont val="Book Antiqua"/>
        <family val="1"/>
      </rPr>
      <t>Frais d'exploitation</t>
    </r>
    <r>
      <rPr>
        <i/>
        <sz val="10"/>
        <color theme="1"/>
        <rFont val="Book Antiqua"/>
        <family val="1"/>
      </rPr>
      <t xml:space="preserve"> 
 Marge Nette</t>
    </r>
  </si>
  <si>
    <t>R
B</t>
  </si>
  <si>
    <t>OBLIGATIONS CAUTIONNEES</t>
  </si>
  <si>
    <t>TOTAUX</t>
  </si>
  <si>
    <t>FOURNISSEURS LOCAUX</t>
  </si>
  <si>
    <t>FOURNISSEURS ETRANGERS</t>
  </si>
  <si>
    <t>LEASING</t>
  </si>
  <si>
    <t>LOCATION VEHICULE</t>
  </si>
  <si>
    <t>=</t>
  </si>
  <si>
    <t>Fournisseurs Etranges</t>
  </si>
  <si>
    <t>Jan</t>
  </si>
  <si>
    <t>Fév</t>
  </si>
  <si>
    <t>Mar</t>
  </si>
  <si>
    <t>Avr</t>
  </si>
  <si>
    <t>Jui</t>
  </si>
  <si>
    <t>Aoû</t>
  </si>
  <si>
    <t>Sep</t>
  </si>
  <si>
    <t>Oct</t>
  </si>
  <si>
    <t>Nov</t>
  </si>
  <si>
    <t>Déc</t>
  </si>
  <si>
    <t>CA</t>
  </si>
  <si>
    <t>Engagements Domiciliés à la Société Générale</t>
  </si>
  <si>
    <t>Clients Douteux &amp; Contentieux</t>
  </si>
  <si>
    <t>I. ENCAISSEMENTS</t>
  </si>
  <si>
    <t>Encaissements Réalisés</t>
  </si>
  <si>
    <t>Encaissements Prévisionnels</t>
  </si>
  <si>
    <t>II. DECAISSEMENTS</t>
  </si>
  <si>
    <t>·</t>
  </si>
  <si>
    <t>Total Encaissements</t>
  </si>
  <si>
    <t>Réglements Fixes</t>
  </si>
  <si>
    <t>Charges de Personnel</t>
  </si>
  <si>
    <t>Autres</t>
  </si>
  <si>
    <t>Total Décaissements</t>
  </si>
  <si>
    <t>Total Engagements</t>
  </si>
  <si>
    <t>Aval/OC</t>
  </si>
  <si>
    <t>F.Caisse</t>
  </si>
  <si>
    <t>Escompte</t>
  </si>
  <si>
    <t>AT</t>
  </si>
  <si>
    <t>Autres Encaissements &amp; C/C</t>
  </si>
  <si>
    <t>SOLDE DU MOIS</t>
  </si>
  <si>
    <t>SOLDE INITIAL</t>
  </si>
  <si>
    <t>SOLDE PREVISIONNEL</t>
  </si>
  <si>
    <r>
      <rPr>
        <i/>
        <u/>
        <sz val="10"/>
        <color theme="1"/>
        <rFont val="Book Antiqua"/>
        <family val="1"/>
      </rPr>
      <t>Marge Brute</t>
    </r>
    <r>
      <rPr>
        <i/>
        <sz val="10"/>
        <color theme="1"/>
        <rFont val="Book Antiqua"/>
        <family val="1"/>
      </rPr>
      <t xml:space="preserve">
Chiffre d'Affaires  HT </t>
    </r>
  </si>
  <si>
    <t>Impôts sur les Résultats</t>
  </si>
  <si>
    <t>RESULTAT NET</t>
  </si>
  <si>
    <t>Ʃ</t>
  </si>
  <si>
    <t>BMCE BANK</t>
  </si>
  <si>
    <t>Total des Charges Cumulées</t>
  </si>
  <si>
    <t>R.12/ R.11</t>
  </si>
  <si>
    <t>En Contentieux</t>
  </si>
  <si>
    <t>Solde Banque: A.W.B</t>
  </si>
  <si>
    <t>Résultats Cumulés</t>
  </si>
  <si>
    <t>Chiffre d'Affaires</t>
  </si>
  <si>
    <r>
      <rPr>
        <b/>
        <sz val="11"/>
        <color rgb="FF0070C0"/>
        <rFont val="Waker"/>
      </rPr>
      <t xml:space="preserve"> </t>
    </r>
    <r>
      <rPr>
        <b/>
        <sz val="11"/>
        <color rgb="FF0070C0"/>
        <rFont val="Wingdings"/>
        <charset val="2"/>
      </rPr>
      <t>Ö</t>
    </r>
  </si>
  <si>
    <t>Banques</t>
  </si>
  <si>
    <t>Stocks</t>
  </si>
  <si>
    <t>Taux de Marge</t>
  </si>
  <si>
    <t xml:space="preserve">Location de Construction </t>
  </si>
  <si>
    <t>Seuil de Rentabilité</t>
  </si>
  <si>
    <t>Client</t>
  </si>
  <si>
    <t>Total Page</t>
  </si>
  <si>
    <t>Chiffre d'affaires Cumulé (T.T.C)</t>
  </si>
  <si>
    <t>Compte Clients (T.T.C)</t>
  </si>
  <si>
    <t>Cumulé - 2012</t>
  </si>
  <si>
    <t>Cumulé - 2011</t>
  </si>
  <si>
    <t>Budget Cumulé</t>
  </si>
  <si>
    <t>Compte</t>
  </si>
  <si>
    <t>Au Dela</t>
  </si>
  <si>
    <t>Total page:</t>
  </si>
  <si>
    <t>Total Balance Clients</t>
  </si>
  <si>
    <t>D'EXPLOITATION           2012</t>
  </si>
  <si>
    <t>Leasing -Doblo - Livraison</t>
  </si>
  <si>
    <t>Leasing -Punto Commercial</t>
  </si>
  <si>
    <t>Location de Mat Transport-KONGO 1 - SAV</t>
  </si>
  <si>
    <t>Location de Mat Transport-KONGO 2 -  Livraison</t>
  </si>
  <si>
    <t>Location de Mat Transport-P. 206-01 - Commercial</t>
  </si>
  <si>
    <t>Leasing -Doblo - SAV</t>
  </si>
  <si>
    <t>Client Litigieux</t>
  </si>
  <si>
    <t>Aou.</t>
  </si>
  <si>
    <t>Sept</t>
  </si>
  <si>
    <r>
      <rPr>
        <i/>
        <u/>
        <sz val="10"/>
        <color theme="1"/>
        <rFont val="Book Antiqua"/>
        <family val="1"/>
      </rPr>
      <t>Rés. d'expl. avant prov+Rés.Fin</t>
    </r>
    <r>
      <rPr>
        <i/>
        <sz val="10"/>
        <color theme="1"/>
        <rFont val="Book Antiqua"/>
        <family val="1"/>
      </rPr>
      <t xml:space="preserve"> 
Cap propre 30,420 Mkdhs</t>
    </r>
  </si>
  <si>
    <t>Sept.</t>
  </si>
  <si>
    <t>,</t>
  </si>
  <si>
    <t>Marges Brutes</t>
  </si>
  <si>
    <t xml:space="preserve">Marges Brutes </t>
  </si>
  <si>
    <t>Ventes xxxxxxxxxxxxxxxxxxxx</t>
  </si>
  <si>
    <t>Marge brute/CA Prod</t>
  </si>
  <si>
    <t xml:space="preserve">CA TTC Prévisionnel </t>
  </si>
  <si>
    <t>Ventes Produit A</t>
  </si>
  <si>
    <t>Achats Produit A</t>
  </si>
  <si>
    <t>∆ Stocks Produit A (SF-SI)</t>
  </si>
  <si>
    <t>Marge brute/CA Produit A</t>
  </si>
  <si>
    <t>Ventes Produit B</t>
  </si>
  <si>
    <t>Achats Produit B</t>
  </si>
  <si>
    <t>∆ Stocks Produit B (SF-SI)</t>
  </si>
  <si>
    <t>Marge brute/CA Produit B</t>
  </si>
  <si>
    <t xml:space="preserve">Chiffre d'Affaires - </t>
  </si>
  <si>
    <t>Chiffre d'Affaires ¨Pdts X</t>
  </si>
  <si>
    <t>Chiffre d'Affaires Pdts Z</t>
  </si>
  <si>
    <t xml:space="preserve">Participation </t>
  </si>
  <si>
    <t>Achats MP1</t>
  </si>
  <si>
    <t>Achats MP2</t>
  </si>
  <si>
    <t>Achats MP3</t>
  </si>
  <si>
    <t>Marge brute/CA Produits</t>
  </si>
  <si>
    <t xml:space="preserve">Leasing -Imprimante </t>
  </si>
  <si>
    <t>Leasing -Machine</t>
  </si>
  <si>
    <t>Leasing - Hon</t>
  </si>
  <si>
    <t xml:space="preserve">Entretiens Machines </t>
  </si>
  <si>
    <t>Honoraires - X</t>
  </si>
  <si>
    <t>Honoraires - Z</t>
  </si>
  <si>
    <t>Honoraires - B</t>
  </si>
  <si>
    <t>Honoraires - J</t>
  </si>
  <si>
    <t>A</t>
  </si>
  <si>
    <t>B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</si>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</sst>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#,##0,"/>
    <numFmt numFmtId="166" formatCode="0.0"/>
  </numFmts>
  <fonts count="8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color theme="1"/>
      <name val="Book Antiqua"/>
      <family val="1"/>
    </font>
    <font>
      <i/>
      <sz val="10"/>
      <color theme="1"/>
      <name val="Book Antiqua"/>
      <family val="1"/>
    </font>
    <font>
      <sz val="11"/>
      <color rgb="FF00B0F0"/>
      <name val="Wingdings"/>
      <charset val="2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i/>
      <sz val="10"/>
      <color rgb="FF0070C0"/>
      <name val="Book Antiqua"/>
      <family val="1"/>
    </font>
    <font>
      <sz val="11"/>
      <color rgb="FFFF0000"/>
      <name val="Wingdings"/>
      <charset val="2"/>
    </font>
    <font>
      <b/>
      <i/>
      <sz val="11"/>
      <color theme="3" tint="-0.249977111117893"/>
      <name val="Book Antiqua"/>
      <family val="1"/>
    </font>
    <font>
      <i/>
      <sz val="11"/>
      <color theme="3" tint="-0.249977111117893"/>
      <name val="Book Antiqua"/>
      <family val="1"/>
    </font>
    <font>
      <i/>
      <sz val="11"/>
      <color theme="1"/>
      <name val="Book Antiqua"/>
      <family val="1"/>
    </font>
    <font>
      <sz val="11"/>
      <color rgb="FF92D050"/>
      <name val="Wingdings"/>
      <charset val="2"/>
    </font>
    <font>
      <i/>
      <sz val="10"/>
      <color rgb="FF92D050"/>
      <name val="Book Antiqua"/>
      <family val="1"/>
    </font>
    <font>
      <b/>
      <sz val="11"/>
      <color rgb="FF00B050"/>
      <name val="Calibri"/>
      <family val="2"/>
      <scheme val="minor"/>
    </font>
    <font>
      <sz val="11"/>
      <color rgb="FF00B050"/>
      <name val="Wingdings"/>
      <charset val="2"/>
    </font>
    <font>
      <sz val="11"/>
      <color rgb="FF00B050"/>
      <name val="Calibri"/>
      <family val="2"/>
      <scheme val="minor"/>
    </font>
    <font>
      <b/>
      <i/>
      <sz val="10"/>
      <color rgb="FF00B050"/>
      <name val="Book Antiqua"/>
      <family val="1"/>
    </font>
    <font>
      <b/>
      <sz val="11"/>
      <color rgb="FF92D050"/>
      <name val="Wingdings"/>
      <charset val="2"/>
    </font>
    <font>
      <sz val="11"/>
      <color rgb="FF7030A0"/>
      <name val="Wingdings"/>
      <charset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1"/>
      <color theme="1"/>
      <name val="High Tower Text"/>
      <family val="1"/>
    </font>
    <font>
      <i/>
      <sz val="9"/>
      <name val="Cambria"/>
      <family val="1"/>
      <scheme val="major"/>
    </font>
    <font>
      <b/>
      <i/>
      <sz val="9"/>
      <name val="Cambria"/>
      <family val="1"/>
      <scheme val="major"/>
    </font>
    <font>
      <sz val="9"/>
      <color theme="9" tint="-0.499984740745262"/>
      <name val="Wingdings"/>
      <charset val="2"/>
    </font>
    <font>
      <sz val="9"/>
      <color rgb="FFFF0000"/>
      <name val="Wingdings"/>
      <charset val="2"/>
    </font>
    <font>
      <sz val="9"/>
      <color rgb="FF0070C0"/>
      <name val="Wingdings"/>
      <charset val="2"/>
    </font>
    <font>
      <b/>
      <i/>
      <sz val="9"/>
      <color rgb="FFFFFF00"/>
      <name val="Cambria"/>
      <family val="1"/>
      <scheme val="major"/>
    </font>
    <font>
      <b/>
      <sz val="14"/>
      <color theme="1"/>
      <name val="Calibri"/>
      <family val="2"/>
      <scheme val="minor"/>
    </font>
    <font>
      <b/>
      <i/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i/>
      <sz val="11"/>
      <color theme="1"/>
      <name val="Book Antiqua"/>
      <family val="1"/>
    </font>
    <font>
      <b/>
      <i/>
      <sz val="11"/>
      <name val="Book Antiqua"/>
      <family val="1"/>
    </font>
    <font>
      <i/>
      <sz val="11"/>
      <name val="Book Antiqua"/>
      <family val="1"/>
    </font>
    <font>
      <i/>
      <sz val="10"/>
      <name val="Book Antiqua"/>
      <family val="1"/>
    </font>
    <font>
      <b/>
      <sz val="18"/>
      <color theme="1"/>
      <name val="Bernard MT Condensed"/>
      <family val="1"/>
    </font>
    <font>
      <i/>
      <u/>
      <sz val="10"/>
      <color theme="1"/>
      <name val="Book Antiqua"/>
      <family val="1"/>
    </font>
    <font>
      <b/>
      <sz val="9"/>
      <name val="Cambria"/>
      <family val="1"/>
      <scheme val="major"/>
    </font>
    <font>
      <b/>
      <sz val="10"/>
      <color theme="1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FF0000"/>
      <name val="Cambria"/>
      <family val="1"/>
      <scheme val="major"/>
    </font>
    <font>
      <sz val="9"/>
      <color theme="1"/>
      <name val="Cambria"/>
      <family val="1"/>
      <scheme val="major"/>
    </font>
    <font>
      <sz val="10"/>
      <color theme="1"/>
      <name val="Book Antiqua"/>
      <family val="1"/>
    </font>
    <font>
      <sz val="11"/>
      <color theme="0"/>
      <name val="Calibri"/>
      <family val="2"/>
      <scheme val="minor"/>
    </font>
    <font>
      <b/>
      <sz val="10"/>
      <color theme="1"/>
      <name val="Wingdings"/>
      <charset val="2"/>
    </font>
    <font>
      <sz val="11"/>
      <color theme="1"/>
      <name val="Wingdings"/>
      <charset val="2"/>
    </font>
    <font>
      <b/>
      <i/>
      <sz val="10"/>
      <name val="Book Antiqua"/>
      <family val="1"/>
    </font>
    <font>
      <sz val="11"/>
      <name val="Wingdings 2"/>
      <family val="1"/>
      <charset val="2"/>
    </font>
    <font>
      <b/>
      <sz val="11"/>
      <name val="Wingdings 2"/>
      <family val="1"/>
      <charset val="2"/>
    </font>
    <font>
      <b/>
      <sz val="10"/>
      <color theme="1"/>
      <name val="Book Antiqua"/>
      <family val="1"/>
    </font>
    <font>
      <b/>
      <sz val="9"/>
      <color theme="9" tint="-0.499984740745262"/>
      <name val="Wingdings"/>
      <charset val="2"/>
    </font>
    <font>
      <i/>
      <sz val="11"/>
      <color theme="0"/>
      <name val="Book Antiqua"/>
      <family val="1"/>
    </font>
    <font>
      <b/>
      <i/>
      <sz val="11"/>
      <color theme="0"/>
      <name val="Book Antiqua"/>
      <family val="1"/>
    </font>
    <font>
      <b/>
      <i/>
      <sz val="9"/>
      <color theme="1"/>
      <name val="Book Antiqua"/>
      <family val="1"/>
    </font>
    <font>
      <sz val="9"/>
      <name val="Cambria"/>
      <family val="1"/>
      <scheme val="major"/>
    </font>
    <font>
      <b/>
      <sz val="11"/>
      <color theme="1"/>
      <name val="Calibri"/>
      <family val="2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Webdings"/>
      <family val="1"/>
      <charset val="2"/>
    </font>
    <font>
      <b/>
      <sz val="11"/>
      <color theme="3" tint="-0.249977111117893"/>
      <name val="Wingdings"/>
      <charset val="2"/>
    </font>
    <font>
      <b/>
      <i/>
      <sz val="11"/>
      <color rgb="FF00B0F0"/>
      <name val="Calibri"/>
      <family val="2"/>
      <scheme val="minor"/>
    </font>
    <font>
      <b/>
      <sz val="11"/>
      <color rgb="FF0070C0"/>
      <name val="Wingdings"/>
      <charset val="2"/>
    </font>
    <font>
      <b/>
      <sz val="11"/>
      <color rgb="FF0070C0"/>
      <name val="Waker"/>
    </font>
    <font>
      <sz val="11"/>
      <color rgb="FF1F497D"/>
      <name val="Calibri"/>
      <family val="2"/>
      <scheme val="minor"/>
    </font>
    <font>
      <i/>
      <sz val="9"/>
      <color theme="1"/>
      <name val="Book Antiqua"/>
      <family val="1"/>
    </font>
    <font>
      <b/>
      <sz val="9"/>
      <color theme="1"/>
      <name val="Book Antiqua"/>
      <family val="1"/>
    </font>
    <font>
      <sz val="9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</font>
    <font>
      <i/>
      <sz val="8"/>
      <name val="Cambria"/>
      <family val="1"/>
      <scheme val="major"/>
    </font>
    <font>
      <sz val="8"/>
      <color theme="1"/>
      <name val="Cambria"/>
      <family val="1"/>
      <scheme val="major"/>
    </font>
    <font>
      <sz val="8"/>
      <name val="Cambria"/>
      <family val="1"/>
      <scheme val="major"/>
    </font>
    <font>
      <b/>
      <i/>
      <sz val="8"/>
      <name val="Cambria"/>
      <family val="1"/>
      <scheme val="major"/>
    </font>
    <font>
      <b/>
      <sz val="8"/>
      <color theme="1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0FBA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180">
        <stop position="0">
          <color theme="0"/>
        </stop>
        <stop position="1">
          <color theme="0" tint="-0.34900967436750391"/>
        </stop>
      </gradient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9FFFF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ck">
        <color rgb="FF0070C0"/>
      </bottom>
      <diagonal/>
    </border>
    <border>
      <left/>
      <right/>
      <top style="thick">
        <color rgb="FF0070C0"/>
      </top>
      <bottom/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/>
      <top style="medium">
        <color rgb="FF00B050"/>
      </top>
      <bottom/>
      <diagonal/>
    </border>
    <border>
      <left/>
      <right/>
      <top/>
      <bottom style="medium">
        <color rgb="FF00B050"/>
      </bottom>
      <diagonal/>
    </border>
    <border>
      <left/>
      <right/>
      <top style="medium">
        <color rgb="FF00B050"/>
      </top>
      <bottom style="dashed">
        <color rgb="FF00B050"/>
      </bottom>
      <diagonal/>
    </border>
    <border>
      <left/>
      <right/>
      <top style="thin">
        <color theme="5" tint="-0.24994659260841701"/>
      </top>
      <bottom style="thin">
        <color theme="5" tint="-0.2499465926084170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theme="9" tint="-0.499984740745262"/>
      </left>
      <right/>
      <top style="medium">
        <color theme="9" tint="-0.499984740745262"/>
      </top>
      <bottom/>
      <diagonal/>
    </border>
    <border>
      <left/>
      <right style="thin">
        <color theme="9" tint="-0.499984740745262"/>
      </right>
      <top style="medium">
        <color theme="9" tint="-0.499984740745262"/>
      </top>
      <bottom/>
      <diagonal/>
    </border>
    <border>
      <left style="medium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/>
      <diagonal/>
    </border>
    <border>
      <left style="medium">
        <color theme="9" tint="-0.499984740745262"/>
      </left>
      <right style="medium">
        <color theme="9" tint="-0.499984740745262"/>
      </right>
      <top/>
      <bottom style="medium">
        <color theme="9" tint="-0.499984740745262"/>
      </bottom>
      <diagonal/>
    </border>
    <border>
      <left/>
      <right/>
      <top/>
      <bottom style="thin">
        <color theme="5" tint="-0.24994659260841701"/>
      </bottom>
      <diagonal/>
    </border>
    <border>
      <left/>
      <right/>
      <top style="thin">
        <color theme="5" tint="-0.24994659260841701"/>
      </top>
      <bottom/>
      <diagonal/>
    </border>
    <border diagonalUp="1">
      <left/>
      <right/>
      <top style="thin">
        <color theme="5" tint="-0.24994659260841701"/>
      </top>
      <bottom/>
      <diagonal style="thin">
        <color theme="5" tint="-0.24994659260841701"/>
      </diagonal>
    </border>
    <border diagonalUp="1">
      <left/>
      <right/>
      <top/>
      <bottom style="thin">
        <color theme="5" tint="-0.24994659260841701"/>
      </bottom>
      <diagonal style="thin">
        <color theme="5" tint="-0.24994659260841701"/>
      </diagonal>
    </border>
    <border>
      <left/>
      <right/>
      <top style="medium">
        <color theme="9" tint="-0.499984740745262"/>
      </top>
      <bottom/>
      <diagonal/>
    </border>
    <border>
      <left/>
      <right/>
      <top style="thin">
        <color rgb="FF7030A0"/>
      </top>
      <bottom style="thin">
        <color rgb="FF7030A0"/>
      </bottom>
      <diagonal/>
    </border>
    <border>
      <left/>
      <right/>
      <top/>
      <bottom style="medium">
        <color rgb="FF0070C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/>
      <right/>
      <top style="thick">
        <color rgb="FF0070C0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medium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/>
      <right/>
      <top style="medium">
        <color auto="1"/>
      </top>
      <bottom style="thin">
        <color theme="5" tint="-0.24994659260841701"/>
      </bottom>
      <diagonal/>
    </border>
    <border>
      <left/>
      <right/>
      <top style="thin">
        <color theme="5" tint="-0.24994659260841701"/>
      </top>
      <bottom style="medium">
        <color auto="1"/>
      </bottom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 style="thin">
        <color indexed="64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 style="medium">
        <color theme="9"/>
      </top>
      <bottom style="medium">
        <color theme="9"/>
      </bottom>
      <diagonal/>
    </border>
    <border>
      <left/>
      <right/>
      <top style="medium">
        <color rgb="FF0070C0"/>
      </top>
      <bottom/>
      <diagonal/>
    </border>
    <border>
      <left/>
      <right/>
      <top/>
      <bottom style="thin">
        <color theme="5" tint="-0.49998474074526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/>
      <diagonal/>
    </border>
    <border>
      <left style="medium">
        <color indexed="64"/>
      </left>
      <right style="medium">
        <color rgb="FF0070C0"/>
      </right>
      <top/>
      <bottom/>
      <diagonal/>
    </border>
    <border>
      <left style="medium">
        <color indexed="64"/>
      </left>
      <right style="medium">
        <color rgb="FF0070C0"/>
      </right>
      <top/>
      <bottom style="medium">
        <color indexed="64"/>
      </bottom>
      <diagonal/>
    </border>
    <border>
      <left/>
      <right/>
      <top style="thin">
        <color theme="5" tint="-0.499984740745262"/>
      </top>
      <bottom style="medium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4" fillId="25" borderId="40">
      <alignment horizontal="center" vertical="center"/>
    </xf>
    <xf numFmtId="0" fontId="44" fillId="26" borderId="43">
      <alignment horizontal="left" vertical="center" indent="1"/>
    </xf>
  </cellStyleXfs>
  <cellXfs count="419">
    <xf numFmtId="0" fontId="0" fillId="0" borderId="0" xfId="0"/>
    <xf numFmtId="0" fontId="0" fillId="2" borderId="0" xfId="0" applyFill="1"/>
    <xf numFmtId="0" fontId="6" fillId="2" borderId="0" xfId="0" applyFont="1" applyFill="1" applyBorder="1"/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0" xfId="0" applyFill="1" applyBorder="1"/>
    <xf numFmtId="0" fontId="0" fillId="2" borderId="1" xfId="0" applyFill="1" applyBorder="1"/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6" fillId="2" borderId="3" xfId="0" applyFont="1" applyFill="1" applyBorder="1"/>
    <xf numFmtId="0" fontId="11" fillId="2" borderId="3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10" fillId="2" borderId="3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vertical="center"/>
    </xf>
    <xf numFmtId="0" fontId="14" fillId="2" borderId="0" xfId="0" applyFont="1" applyFill="1" applyBorder="1"/>
    <xf numFmtId="0" fontId="12" fillId="2" borderId="0" xfId="0" applyFont="1" applyFill="1" applyBorder="1" applyAlignment="1">
      <alignment vertical="center"/>
    </xf>
    <xf numFmtId="17" fontId="0" fillId="2" borderId="0" xfId="0" quotePrefix="1" applyNumberFormat="1" applyFill="1" applyAlignment="1">
      <alignment horizontal="center"/>
    </xf>
    <xf numFmtId="0" fontId="15" fillId="2" borderId="4" xfId="0" applyFont="1" applyFill="1" applyBorder="1" applyAlignment="1">
      <alignment horizontal="center" vertical="center"/>
    </xf>
    <xf numFmtId="0" fontId="6" fillId="2" borderId="4" xfId="0" applyFont="1" applyFill="1" applyBorder="1"/>
    <xf numFmtId="17" fontId="0" fillId="2" borderId="6" xfId="0" quotePrefix="1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6" fillId="2" borderId="0" xfId="0" applyFont="1" applyFill="1" applyBorder="1"/>
    <xf numFmtId="0" fontId="16" fillId="5" borderId="4" xfId="0" applyFont="1" applyFill="1" applyBorder="1"/>
    <xf numFmtId="0" fontId="21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right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22" fillId="2" borderId="0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26" fillId="2" borderId="0" xfId="0" applyFont="1" applyFill="1" applyBorder="1" applyAlignment="1">
      <alignment vertical="center"/>
    </xf>
    <xf numFmtId="164" fontId="26" fillId="2" borderId="0" xfId="1" applyNumberFormat="1" applyFont="1" applyFill="1" applyBorder="1"/>
    <xf numFmtId="0" fontId="26" fillId="2" borderId="8" xfId="0" applyFont="1" applyFill="1" applyBorder="1" applyAlignment="1">
      <alignment vertical="center"/>
    </xf>
    <xf numFmtId="0" fontId="0" fillId="2" borderId="8" xfId="0" applyFill="1" applyBorder="1"/>
    <xf numFmtId="0" fontId="28" fillId="2" borderId="8" xfId="0" applyFont="1" applyFill="1" applyBorder="1" applyAlignment="1">
      <alignment horizontal="center" vertical="center"/>
    </xf>
    <xf numFmtId="0" fontId="29" fillId="2" borderId="8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/>
    </xf>
    <xf numFmtId="0" fontId="31" fillId="7" borderId="10" xfId="0" applyFont="1" applyFill="1" applyBorder="1" applyAlignment="1"/>
    <xf numFmtId="0" fontId="26" fillId="2" borderId="17" xfId="0" applyFont="1" applyFill="1" applyBorder="1" applyAlignment="1">
      <alignment vertical="center"/>
    </xf>
    <xf numFmtId="0" fontId="29" fillId="6" borderId="8" xfId="0" applyFont="1" applyFill="1" applyBorder="1" applyAlignment="1">
      <alignment horizontal="center" vertical="center"/>
    </xf>
    <xf numFmtId="0" fontId="26" fillId="6" borderId="8" xfId="0" applyFont="1" applyFill="1" applyBorder="1" applyAlignment="1">
      <alignment vertical="center"/>
    </xf>
    <xf numFmtId="0" fontId="26" fillId="12" borderId="8" xfId="0" applyFont="1" applyFill="1" applyBorder="1" applyAlignment="1">
      <alignment vertical="center"/>
    </xf>
    <xf numFmtId="0" fontId="0" fillId="12" borderId="8" xfId="0" applyFill="1" applyBorder="1"/>
    <xf numFmtId="0" fontId="27" fillId="12" borderId="8" xfId="0" applyFont="1" applyFill="1" applyBorder="1" applyAlignment="1">
      <alignment vertical="center"/>
    </xf>
    <xf numFmtId="0" fontId="27" fillId="11" borderId="8" xfId="0" applyFont="1" applyFill="1" applyBorder="1" applyAlignment="1">
      <alignment horizontal="center" vertical="center"/>
    </xf>
    <xf numFmtId="164" fontId="0" fillId="12" borderId="8" xfId="1" applyNumberFormat="1" applyFont="1" applyFill="1" applyBorder="1"/>
    <xf numFmtId="164" fontId="0" fillId="2" borderId="0" xfId="1" applyNumberFormat="1" applyFont="1" applyFill="1" applyBorder="1"/>
    <xf numFmtId="164" fontId="0" fillId="2" borderId="0" xfId="1" applyNumberFormat="1" applyFont="1" applyFill="1"/>
    <xf numFmtId="164" fontId="0" fillId="2" borderId="8" xfId="1" applyNumberFormat="1" applyFont="1" applyFill="1" applyBorder="1"/>
    <xf numFmtId="164" fontId="0" fillId="6" borderId="8" xfId="1" applyNumberFormat="1" applyFont="1" applyFill="1" applyBorder="1"/>
    <xf numFmtId="0" fontId="26" fillId="8" borderId="8" xfId="0" applyFont="1" applyFill="1" applyBorder="1" applyAlignment="1">
      <alignment vertical="center"/>
    </xf>
    <xf numFmtId="164" fontId="0" fillId="8" borderId="8" xfId="1" applyNumberFormat="1" applyFont="1" applyFill="1" applyBorder="1"/>
    <xf numFmtId="164" fontId="0" fillId="11" borderId="8" xfId="1" applyNumberFormat="1" applyFont="1" applyFill="1" applyBorder="1"/>
    <xf numFmtId="0" fontId="30" fillId="5" borderId="8" xfId="0" applyFont="1" applyFill="1" applyBorder="1" applyAlignment="1">
      <alignment horizontal="center" vertical="center"/>
    </xf>
    <xf numFmtId="0" fontId="26" fillId="5" borderId="8" xfId="0" applyFont="1" applyFill="1" applyBorder="1" applyAlignment="1">
      <alignment vertical="center"/>
    </xf>
    <xf numFmtId="164" fontId="0" fillId="5" borderId="8" xfId="1" applyNumberFormat="1" applyFont="1" applyFill="1" applyBorder="1"/>
    <xf numFmtId="0" fontId="34" fillId="9" borderId="13" xfId="0" applyFont="1" applyFill="1" applyBorder="1" applyAlignment="1">
      <alignment vertical="center"/>
    </xf>
    <xf numFmtId="0" fontId="33" fillId="11" borderId="14" xfId="0" applyFont="1" applyFill="1" applyBorder="1" applyAlignment="1">
      <alignment vertical="center"/>
    </xf>
    <xf numFmtId="0" fontId="27" fillId="2" borderId="8" xfId="0" applyFont="1" applyFill="1" applyBorder="1" applyAlignment="1">
      <alignment horizontal="right" vertical="center"/>
    </xf>
    <xf numFmtId="164" fontId="4" fillId="2" borderId="8" xfId="1" applyNumberFormat="1" applyFont="1" applyFill="1" applyBorder="1"/>
    <xf numFmtId="164" fontId="4" fillId="2" borderId="0" xfId="1" applyNumberFormat="1" applyFont="1" applyFill="1" applyBorder="1"/>
    <xf numFmtId="9" fontId="0" fillId="2" borderId="8" xfId="2" applyFont="1" applyFill="1" applyBorder="1" applyAlignment="1">
      <alignment horizontal="center"/>
    </xf>
    <xf numFmtId="0" fontId="0" fillId="2" borderId="9" xfId="0" applyFill="1" applyBorder="1"/>
    <xf numFmtId="0" fontId="4" fillId="15" borderId="0" xfId="0" applyFont="1" applyFill="1" applyBorder="1" applyAlignment="1">
      <alignment vertical="center"/>
    </xf>
    <xf numFmtId="43" fontId="0" fillId="15" borderId="0" xfId="1" applyFont="1" applyFill="1" applyBorder="1" applyAlignment="1">
      <alignment horizontal="center" vertical="center"/>
    </xf>
    <xf numFmtId="43" fontId="0" fillId="15" borderId="0" xfId="1" applyFont="1" applyFill="1" applyBorder="1" applyAlignment="1">
      <alignment vertical="center"/>
    </xf>
    <xf numFmtId="9" fontId="0" fillId="15" borderId="0" xfId="2" applyFont="1" applyFill="1" applyBorder="1" applyAlignment="1">
      <alignment horizontal="center" vertical="center"/>
    </xf>
    <xf numFmtId="0" fontId="38" fillId="2" borderId="0" xfId="0" applyFont="1" applyFill="1" applyBorder="1"/>
    <xf numFmtId="0" fontId="37" fillId="2" borderId="0" xfId="0" applyFont="1" applyFill="1" applyBorder="1"/>
    <xf numFmtId="0" fontId="36" fillId="2" borderId="22" xfId="0" applyFont="1" applyFill="1" applyBorder="1" applyAlignment="1">
      <alignment vertical="center"/>
    </xf>
    <xf numFmtId="43" fontId="14" fillId="2" borderId="22" xfId="1" applyFont="1" applyFill="1" applyBorder="1" applyAlignment="1">
      <alignment horizontal="center" vertical="center"/>
    </xf>
    <xf numFmtId="43" fontId="14" fillId="2" borderId="22" xfId="1" applyFont="1" applyFill="1" applyBorder="1" applyAlignment="1">
      <alignment vertical="center"/>
    </xf>
    <xf numFmtId="9" fontId="14" fillId="2" borderId="22" xfId="2" applyFont="1" applyFill="1" applyBorder="1" applyAlignment="1">
      <alignment horizontal="center" vertical="center"/>
    </xf>
    <xf numFmtId="43" fontId="39" fillId="2" borderId="22" xfId="1" applyFont="1" applyFill="1" applyBorder="1" applyAlignment="1">
      <alignment vertical="center"/>
    </xf>
    <xf numFmtId="0" fontId="6" fillId="2" borderId="0" xfId="0" applyFont="1" applyFill="1"/>
    <xf numFmtId="3" fontId="23" fillId="17" borderId="30" xfId="0" applyNumberFormat="1" applyFont="1" applyFill="1" applyBorder="1" applyAlignment="1">
      <alignment horizontal="center" vertical="center" wrapText="1"/>
    </xf>
    <xf numFmtId="3" fontId="23" fillId="6" borderId="30" xfId="0" applyNumberFormat="1" applyFont="1" applyFill="1" applyBorder="1" applyAlignment="1">
      <alignment horizontal="center" wrapText="1"/>
    </xf>
    <xf numFmtId="3" fontId="23" fillId="18" borderId="30" xfId="0" applyNumberFormat="1" applyFont="1" applyFill="1" applyBorder="1" applyAlignment="1">
      <alignment horizontal="center" vertical="center"/>
    </xf>
    <xf numFmtId="3" fontId="23" fillId="19" borderId="30" xfId="0" applyNumberFormat="1" applyFont="1" applyFill="1" applyBorder="1" applyAlignment="1">
      <alignment horizontal="center" vertical="center"/>
    </xf>
    <xf numFmtId="3" fontId="23" fillId="20" borderId="30" xfId="0" applyNumberFormat="1" applyFont="1" applyFill="1" applyBorder="1" applyAlignment="1">
      <alignment horizontal="center" wrapText="1"/>
    </xf>
    <xf numFmtId="0" fontId="4" fillId="2" borderId="32" xfId="0" applyFont="1" applyFill="1" applyBorder="1" applyAlignment="1">
      <alignment horizontal="center"/>
    </xf>
    <xf numFmtId="0" fontId="0" fillId="2" borderId="33" xfId="0" applyFill="1" applyBorder="1"/>
    <xf numFmtId="164" fontId="31" fillId="7" borderId="10" xfId="0" applyNumberFormat="1" applyFont="1" applyFill="1" applyBorder="1" applyAlignment="1"/>
    <xf numFmtId="0" fontId="0" fillId="7" borderId="0" xfId="0" applyFill="1"/>
    <xf numFmtId="164" fontId="0" fillId="7" borderId="0" xfId="0" applyNumberFormat="1" applyFill="1"/>
    <xf numFmtId="43" fontId="0" fillId="7" borderId="0" xfId="1" applyFont="1" applyFill="1"/>
    <xf numFmtId="43" fontId="0" fillId="2" borderId="0" xfId="1" applyFont="1" applyFill="1"/>
    <xf numFmtId="0" fontId="40" fillId="2" borderId="0" xfId="0" applyFont="1" applyFill="1" applyAlignment="1">
      <alignment horizontal="left"/>
    </xf>
    <xf numFmtId="0" fontId="6" fillId="2" borderId="37" xfId="0" applyFont="1" applyFill="1" applyBorder="1" applyAlignment="1">
      <alignment vertical="center"/>
    </xf>
    <xf numFmtId="0" fontId="5" fillId="6" borderId="37" xfId="0" applyFont="1" applyFill="1" applyBorder="1" applyAlignment="1">
      <alignment vertical="center"/>
    </xf>
    <xf numFmtId="0" fontId="6" fillId="2" borderId="39" xfId="0" applyFont="1" applyFill="1" applyBorder="1" applyAlignment="1">
      <alignment vertical="center"/>
    </xf>
    <xf numFmtId="0" fontId="6" fillId="2" borderId="37" xfId="0" applyFont="1" applyFill="1" applyBorder="1" applyAlignment="1">
      <alignment horizontal="center" vertical="center" wrapText="1"/>
    </xf>
    <xf numFmtId="9" fontId="0" fillId="6" borderId="8" xfId="2" applyFont="1" applyFill="1" applyBorder="1" applyAlignment="1">
      <alignment horizontal="center"/>
    </xf>
    <xf numFmtId="0" fontId="45" fillId="2" borderId="0" xfId="0" applyFont="1" applyFill="1"/>
    <xf numFmtId="0" fontId="45" fillId="2" borderId="33" xfId="0" applyFont="1" applyFill="1" applyBorder="1"/>
    <xf numFmtId="0" fontId="45" fillId="2" borderId="9" xfId="0" applyFont="1" applyFill="1" applyBorder="1"/>
    <xf numFmtId="0" fontId="35" fillId="2" borderId="0" xfId="0" applyFont="1" applyFill="1"/>
    <xf numFmtId="43" fontId="0" fillId="2" borderId="0" xfId="0" applyNumberFormat="1" applyFill="1" applyBorder="1"/>
    <xf numFmtId="165" fontId="26" fillId="2" borderId="8" xfId="0" applyNumberFormat="1" applyFont="1" applyFill="1" applyBorder="1" applyAlignment="1">
      <alignment vertical="center"/>
    </xf>
    <xf numFmtId="165" fontId="26" fillId="8" borderId="8" xfId="0" applyNumberFormat="1" applyFont="1" applyFill="1" applyBorder="1" applyAlignment="1">
      <alignment vertical="center"/>
    </xf>
    <xf numFmtId="165" fontId="26" fillId="2" borderId="0" xfId="1" applyNumberFormat="1" applyFont="1" applyFill="1" applyBorder="1"/>
    <xf numFmtId="165" fontId="26" fillId="2" borderId="50" xfId="0" applyNumberFormat="1" applyFont="1" applyFill="1" applyBorder="1" applyAlignment="1">
      <alignment vertical="center" wrapText="1"/>
    </xf>
    <xf numFmtId="165" fontId="26" fillId="2" borderId="49" xfId="0" applyNumberFormat="1" applyFont="1" applyFill="1" applyBorder="1" applyAlignment="1">
      <alignment vertical="center" wrapText="1"/>
    </xf>
    <xf numFmtId="165" fontId="26" fillId="2" borderId="8" xfId="0" applyNumberFormat="1" applyFont="1" applyFill="1" applyBorder="1" applyAlignment="1">
      <alignment vertical="center" wrapText="1"/>
    </xf>
    <xf numFmtId="9" fontId="26" fillId="2" borderId="8" xfId="2" applyFont="1" applyFill="1" applyBorder="1" applyAlignment="1">
      <alignment vertical="center"/>
    </xf>
    <xf numFmtId="165" fontId="47" fillId="2" borderId="8" xfId="0" applyNumberFormat="1" applyFont="1" applyFill="1" applyBorder="1" applyAlignment="1">
      <alignment horizontal="center" vertical="center"/>
    </xf>
    <xf numFmtId="0" fontId="48" fillId="2" borderId="0" xfId="0" applyFont="1" applyFill="1"/>
    <xf numFmtId="165" fontId="48" fillId="2" borderId="0" xfId="0" applyNumberFormat="1" applyFont="1" applyFill="1"/>
    <xf numFmtId="165" fontId="26" fillId="5" borderId="8" xfId="0" applyNumberFormat="1" applyFont="1" applyFill="1" applyBorder="1" applyAlignment="1">
      <alignment vertical="center"/>
    </xf>
    <xf numFmtId="0" fontId="35" fillId="2" borderId="31" xfId="0" applyFont="1" applyFill="1" applyBorder="1"/>
    <xf numFmtId="0" fontId="43" fillId="2" borderId="0" xfId="0" applyFont="1" applyFill="1" applyAlignment="1">
      <alignment vertical="center"/>
    </xf>
    <xf numFmtId="0" fontId="35" fillId="2" borderId="33" xfId="0" applyFont="1" applyFill="1" applyBorder="1"/>
    <xf numFmtId="43" fontId="49" fillId="2" borderId="0" xfId="1" applyFont="1" applyFill="1" applyBorder="1"/>
    <xf numFmtId="0" fontId="49" fillId="2" borderId="0" xfId="0" applyFont="1" applyFill="1" applyBorder="1"/>
    <xf numFmtId="165" fontId="0" fillId="2" borderId="4" xfId="0" applyNumberFormat="1" applyFill="1" applyBorder="1" applyAlignment="1">
      <alignment horizontal="center" vertical="center"/>
    </xf>
    <xf numFmtId="9" fontId="0" fillId="2" borderId="4" xfId="2" applyFont="1" applyFill="1" applyBorder="1" applyAlignment="1">
      <alignment horizontal="center" vertical="center"/>
    </xf>
    <xf numFmtId="0" fontId="52" fillId="2" borderId="0" xfId="0" applyFont="1" applyFill="1" applyAlignment="1">
      <alignment horizontal="center"/>
    </xf>
    <xf numFmtId="0" fontId="4" fillId="5" borderId="4" xfId="0" applyFont="1" applyFill="1" applyBorder="1" applyAlignment="1">
      <alignment horizontal="left" vertical="center"/>
    </xf>
    <xf numFmtId="165" fontId="0" fillId="5" borderId="4" xfId="0" applyNumberFormat="1" applyFill="1" applyBorder="1" applyAlignment="1">
      <alignment horizontal="center" vertical="center"/>
    </xf>
    <xf numFmtId="0" fontId="0" fillId="5" borderId="4" xfId="0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165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left" vertical="center"/>
    </xf>
    <xf numFmtId="1" fontId="0" fillId="2" borderId="4" xfId="0" applyNumberFormat="1" applyFill="1" applyBorder="1" applyAlignment="1">
      <alignment horizontal="right" vertical="center"/>
    </xf>
    <xf numFmtId="0" fontId="35" fillId="2" borderId="0" xfId="0" applyFont="1" applyFill="1" applyBorder="1"/>
    <xf numFmtId="0" fontId="35" fillId="2" borderId="38" xfId="0" applyFont="1" applyFill="1" applyBorder="1"/>
    <xf numFmtId="165" fontId="6" fillId="2" borderId="39" xfId="0" applyNumberFormat="1" applyFont="1" applyFill="1" applyBorder="1" applyAlignment="1">
      <alignment vertical="center"/>
    </xf>
    <xf numFmtId="165" fontId="6" fillId="2" borderId="37" xfId="0" applyNumberFormat="1" applyFont="1" applyFill="1" applyBorder="1" applyAlignment="1">
      <alignment vertical="center"/>
    </xf>
    <xf numFmtId="165" fontId="5" fillId="6" borderId="37" xfId="0" applyNumberFormat="1" applyFont="1" applyFill="1" applyBorder="1" applyAlignment="1">
      <alignment vertical="center"/>
    </xf>
    <xf numFmtId="1" fontId="6" fillId="2" borderId="37" xfId="0" applyNumberFormat="1" applyFont="1" applyFill="1" applyBorder="1" applyAlignment="1">
      <alignment vertical="center"/>
    </xf>
    <xf numFmtId="1" fontId="5" fillId="6" borderId="37" xfId="0" applyNumberFormat="1" applyFont="1" applyFill="1" applyBorder="1" applyAlignment="1">
      <alignment vertical="center"/>
    </xf>
    <xf numFmtId="9" fontId="6" fillId="2" borderId="4" xfId="2" applyFont="1" applyFill="1" applyBorder="1" applyAlignment="1">
      <alignment horizontal="center"/>
    </xf>
    <xf numFmtId="9" fontId="53" fillId="5" borderId="4" xfId="2" applyFont="1" applyFill="1" applyBorder="1" applyAlignment="1">
      <alignment horizontal="center" vertical="center"/>
    </xf>
    <xf numFmtId="165" fontId="50" fillId="2" borderId="4" xfId="0" applyNumberFormat="1" applyFont="1" applyFill="1" applyBorder="1" applyAlignment="1">
      <alignment horizontal="center" vertical="center"/>
    </xf>
    <xf numFmtId="0" fontId="50" fillId="2" borderId="4" xfId="0" applyFont="1" applyFill="1" applyBorder="1" applyAlignment="1">
      <alignment horizontal="left" vertical="center"/>
    </xf>
    <xf numFmtId="0" fontId="50" fillId="2" borderId="0" xfId="0" applyFont="1" applyFill="1"/>
    <xf numFmtId="0" fontId="50" fillId="2" borderId="0" xfId="0" applyFont="1" applyFill="1" applyBorder="1"/>
    <xf numFmtId="165" fontId="50" fillId="2" borderId="0" xfId="0" applyNumberFormat="1" applyFont="1" applyFill="1" applyBorder="1" applyAlignment="1">
      <alignment horizontal="center" vertical="center"/>
    </xf>
    <xf numFmtId="9" fontId="6" fillId="3" borderId="3" xfId="2" applyFont="1" applyFill="1" applyBorder="1" applyAlignment="1">
      <alignment horizontal="center" vertical="center"/>
    </xf>
    <xf numFmtId="9" fontId="0" fillId="2" borderId="0" xfId="2" applyFont="1" applyFill="1" applyAlignment="1">
      <alignment horizontal="center"/>
    </xf>
    <xf numFmtId="9" fontId="6" fillId="2" borderId="3" xfId="2" applyFont="1" applyFill="1" applyBorder="1" applyAlignment="1">
      <alignment horizontal="center"/>
    </xf>
    <xf numFmtId="9" fontId="5" fillId="2" borderId="3" xfId="2" applyFont="1" applyFill="1" applyBorder="1" applyAlignment="1">
      <alignment horizontal="center" vertical="center"/>
    </xf>
    <xf numFmtId="43" fontId="45" fillId="2" borderId="9" xfId="1" applyFont="1" applyFill="1" applyBorder="1"/>
    <xf numFmtId="0" fontId="45" fillId="2" borderId="52" xfId="0" applyFont="1" applyFill="1" applyBorder="1"/>
    <xf numFmtId="0" fontId="54" fillId="2" borderId="53" xfId="0" applyFont="1" applyFill="1" applyBorder="1"/>
    <xf numFmtId="0" fontId="54" fillId="2" borderId="9" xfId="0" applyFont="1" applyFill="1" applyBorder="1"/>
    <xf numFmtId="0" fontId="45" fillId="2" borderId="35" xfId="0" applyFont="1" applyFill="1" applyBorder="1"/>
    <xf numFmtId="43" fontId="45" fillId="2" borderId="52" xfId="1" applyFont="1" applyFill="1" applyBorder="1"/>
    <xf numFmtId="43" fontId="45" fillId="2" borderId="0" xfId="1" applyFont="1" applyFill="1"/>
    <xf numFmtId="0" fontId="45" fillId="12" borderId="51" xfId="0" applyFont="1" applyFill="1" applyBorder="1"/>
    <xf numFmtId="0" fontId="45" fillId="2" borderId="0" xfId="0" applyFont="1" applyFill="1" applyAlignment="1">
      <alignment vertical="center"/>
    </xf>
    <xf numFmtId="0" fontId="55" fillId="16" borderId="9" xfId="0" applyFont="1" applyFill="1" applyBorder="1" applyAlignment="1">
      <alignment vertical="center"/>
    </xf>
    <xf numFmtId="0" fontId="46" fillId="16" borderId="9" xfId="0" applyFont="1" applyFill="1" applyBorder="1" applyAlignment="1">
      <alignment vertical="center"/>
    </xf>
    <xf numFmtId="43" fontId="46" fillId="16" borderId="9" xfId="1" applyFont="1" applyFill="1" applyBorder="1" applyAlignment="1">
      <alignment vertical="center"/>
    </xf>
    <xf numFmtId="0" fontId="46" fillId="12" borderId="51" xfId="0" applyFont="1" applyFill="1" applyBorder="1" applyAlignment="1">
      <alignment vertical="center"/>
    </xf>
    <xf numFmtId="0" fontId="46" fillId="2" borderId="0" xfId="0" applyFont="1" applyFill="1" applyAlignment="1">
      <alignment vertical="center"/>
    </xf>
    <xf numFmtId="43" fontId="46" fillId="12" borderId="51" xfId="1" applyFont="1" applyFill="1" applyBorder="1" applyAlignment="1">
      <alignment horizontal="center" vertical="center"/>
    </xf>
    <xf numFmtId="0" fontId="28" fillId="27" borderId="8" xfId="0" applyFont="1" applyFill="1" applyBorder="1" applyAlignment="1">
      <alignment horizontal="center" vertical="center"/>
    </xf>
    <xf numFmtId="0" fontId="26" fillId="27" borderId="8" xfId="0" applyFont="1" applyFill="1" applyBorder="1" applyAlignment="1">
      <alignment vertical="center"/>
    </xf>
    <xf numFmtId="164" fontId="0" fillId="27" borderId="8" xfId="1" applyNumberFormat="1" applyFont="1" applyFill="1" applyBorder="1"/>
    <xf numFmtId="0" fontId="28" fillId="28" borderId="8" xfId="0" applyFont="1" applyFill="1" applyBorder="1" applyAlignment="1">
      <alignment horizontal="center" vertical="center"/>
    </xf>
    <xf numFmtId="0" fontId="26" fillId="28" borderId="8" xfId="0" applyFont="1" applyFill="1" applyBorder="1" applyAlignment="1">
      <alignment vertical="center"/>
    </xf>
    <xf numFmtId="164" fontId="0" fillId="28" borderId="8" xfId="1" applyNumberFormat="1" applyFont="1" applyFill="1" applyBorder="1"/>
    <xf numFmtId="0" fontId="57" fillId="16" borderId="8" xfId="0" applyFont="1" applyFill="1" applyBorder="1" applyAlignment="1">
      <alignment horizontal="center" vertical="center"/>
    </xf>
    <xf numFmtId="0" fontId="27" fillId="16" borderId="8" xfId="0" applyFont="1" applyFill="1" applyBorder="1" applyAlignment="1">
      <alignment vertical="center"/>
    </xf>
    <xf numFmtId="164" fontId="4" fillId="16" borderId="8" xfId="1" applyNumberFormat="1" applyFont="1" applyFill="1" applyBorder="1"/>
    <xf numFmtId="0" fontId="14" fillId="29" borderId="54" xfId="0" applyFont="1" applyFill="1" applyBorder="1"/>
    <xf numFmtId="0" fontId="36" fillId="29" borderId="54" xfId="0" applyFont="1" applyFill="1" applyBorder="1" applyAlignment="1">
      <alignment horizontal="center" vertical="center"/>
    </xf>
    <xf numFmtId="0" fontId="58" fillId="2" borderId="0" xfId="0" applyFont="1" applyFill="1" applyBorder="1"/>
    <xf numFmtId="0" fontId="59" fillId="2" borderId="0" xfId="0" applyFont="1" applyFill="1" applyBorder="1" applyAlignment="1">
      <alignment vertical="center"/>
    </xf>
    <xf numFmtId="0" fontId="59" fillId="2" borderId="0" xfId="0" applyFont="1" applyFill="1" applyBorder="1"/>
    <xf numFmtId="165" fontId="26" fillId="5" borderId="8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horizontal="right"/>
    </xf>
    <xf numFmtId="165" fontId="26" fillId="8" borderId="8" xfId="0" applyNumberFormat="1" applyFont="1" applyFill="1" applyBorder="1" applyAlignment="1">
      <alignment horizontal="right" vertical="center"/>
    </xf>
    <xf numFmtId="0" fontId="48" fillId="2" borderId="0" xfId="0" applyFont="1" applyFill="1" applyAlignment="1">
      <alignment horizontal="right"/>
    </xf>
    <xf numFmtId="165" fontId="26" fillId="2" borderId="8" xfId="0" applyNumberFormat="1" applyFont="1" applyFill="1" applyBorder="1" applyAlignment="1">
      <alignment horizontal="right" vertical="center"/>
    </xf>
    <xf numFmtId="9" fontId="26" fillId="2" borderId="8" xfId="2" applyFont="1" applyFill="1" applyBorder="1" applyAlignment="1">
      <alignment horizontal="right" vertical="center"/>
    </xf>
    <xf numFmtId="165" fontId="26" fillId="2" borderId="0" xfId="1" applyNumberFormat="1" applyFont="1" applyFill="1" applyBorder="1" applyAlignment="1">
      <alignment horizontal="right"/>
    </xf>
    <xf numFmtId="165" fontId="26" fillId="2" borderId="50" xfId="0" applyNumberFormat="1" applyFont="1" applyFill="1" applyBorder="1" applyAlignment="1">
      <alignment horizontal="right" vertical="center" wrapText="1"/>
    </xf>
    <xf numFmtId="165" fontId="26" fillId="2" borderId="49" xfId="0" applyNumberFormat="1" applyFont="1" applyFill="1" applyBorder="1" applyAlignment="1">
      <alignment horizontal="right" vertical="center" wrapText="1"/>
    </xf>
    <xf numFmtId="165" fontId="26" fillId="2" borderId="8" xfId="0" applyNumberFormat="1" applyFont="1" applyFill="1" applyBorder="1" applyAlignment="1">
      <alignment horizontal="right" vertical="center" wrapText="1"/>
    </xf>
    <xf numFmtId="43" fontId="46" fillId="12" borderId="51" xfId="1" applyFont="1" applyFill="1" applyBorder="1" applyAlignment="1">
      <alignment horizontal="center"/>
    </xf>
    <xf numFmtId="9" fontId="6" fillId="2" borderId="37" xfId="2" applyFont="1" applyFill="1" applyBorder="1" applyAlignment="1">
      <alignment vertical="center"/>
    </xf>
    <xf numFmtId="9" fontId="35" fillId="2" borderId="0" xfId="2" applyFont="1" applyFill="1" applyBorder="1"/>
    <xf numFmtId="164" fontId="0" fillId="2" borderId="0" xfId="0" applyNumberFormat="1" applyFill="1"/>
    <xf numFmtId="1" fontId="60" fillId="6" borderId="37" xfId="0" applyNumberFormat="1" applyFont="1" applyFill="1" applyBorder="1" applyAlignment="1">
      <alignment vertical="center"/>
    </xf>
    <xf numFmtId="165" fontId="26" fillId="19" borderId="50" xfId="0" applyNumberFormat="1" applyFont="1" applyFill="1" applyBorder="1" applyAlignment="1">
      <alignment horizontal="right" vertical="center" wrapText="1"/>
    </xf>
    <xf numFmtId="165" fontId="26" fillId="19" borderId="50" xfId="0" applyNumberFormat="1" applyFont="1" applyFill="1" applyBorder="1" applyAlignment="1">
      <alignment vertical="center" wrapText="1"/>
    </xf>
    <xf numFmtId="165" fontId="61" fillId="2" borderId="8" xfId="0" applyNumberFormat="1" applyFont="1" applyFill="1" applyBorder="1" applyAlignment="1">
      <alignment horizontal="right" vertical="center"/>
    </xf>
    <xf numFmtId="9" fontId="61" fillId="2" borderId="8" xfId="2" applyFont="1" applyFill="1" applyBorder="1" applyAlignment="1">
      <alignment horizontal="right" vertical="center"/>
    </xf>
    <xf numFmtId="165" fontId="61" fillId="2" borderId="0" xfId="0" applyNumberFormat="1" applyFont="1" applyFill="1" applyAlignment="1">
      <alignment horizontal="right"/>
    </xf>
    <xf numFmtId="0" fontId="62" fillId="2" borderId="0" xfId="0" applyFont="1" applyFill="1" applyAlignment="1">
      <alignment horizontal="center"/>
    </xf>
    <xf numFmtId="164" fontId="35" fillId="2" borderId="31" xfId="1" applyNumberFormat="1" applyFont="1" applyFill="1" applyBorder="1"/>
    <xf numFmtId="164" fontId="35" fillId="2" borderId="0" xfId="0" applyNumberFormat="1" applyFont="1" applyFill="1"/>
    <xf numFmtId="0" fontId="64" fillId="2" borderId="33" xfId="0" applyFont="1" applyFill="1" applyBorder="1"/>
    <xf numFmtId="0" fontId="64" fillId="2" borderId="0" xfId="0" applyFont="1" applyFill="1"/>
    <xf numFmtId="0" fontId="65" fillId="2" borderId="0" xfId="0" applyFont="1" applyFill="1" applyAlignment="1">
      <alignment horizontal="center" vertical="center"/>
    </xf>
    <xf numFmtId="0" fontId="64" fillId="2" borderId="40" xfId="3" applyFont="1" applyFill="1">
      <alignment horizontal="center" vertical="center"/>
    </xf>
    <xf numFmtId="166" fontId="23" fillId="2" borderId="43" xfId="4" applyNumberFormat="1" applyFont="1" applyFill="1" applyAlignment="1">
      <alignment horizontal="center" vertical="center"/>
    </xf>
    <xf numFmtId="0" fontId="64" fillId="2" borderId="46" xfId="0" applyFont="1" applyFill="1" applyBorder="1"/>
    <xf numFmtId="0" fontId="64" fillId="2" borderId="44" xfId="4" applyFont="1" applyFill="1" applyBorder="1">
      <alignment horizontal="left" vertical="center" indent="1"/>
    </xf>
    <xf numFmtId="0" fontId="64" fillId="2" borderId="24" xfId="0" applyFont="1" applyFill="1" applyBorder="1"/>
    <xf numFmtId="43" fontId="64" fillId="2" borderId="24" xfId="1" applyFont="1" applyFill="1" applyBorder="1"/>
    <xf numFmtId="0" fontId="64" fillId="2" borderId="47" xfId="0" applyFont="1" applyFill="1" applyBorder="1"/>
    <xf numFmtId="0" fontId="64" fillId="2" borderId="45" xfId="4" applyFont="1" applyFill="1" applyBorder="1">
      <alignment horizontal="left" vertical="center" indent="1"/>
    </xf>
    <xf numFmtId="0" fontId="64" fillId="2" borderId="9" xfId="0" applyFont="1" applyFill="1" applyBorder="1"/>
    <xf numFmtId="43" fontId="64" fillId="2" borderId="9" xfId="1" applyFont="1" applyFill="1" applyBorder="1"/>
    <xf numFmtId="0" fontId="64" fillId="2" borderId="48" xfId="0" applyFont="1" applyFill="1" applyBorder="1"/>
    <xf numFmtId="43" fontId="64" fillId="2" borderId="28" xfId="1" applyFont="1" applyFill="1" applyBorder="1"/>
    <xf numFmtId="0" fontId="36" fillId="29" borderId="54" xfId="0" applyFont="1" applyFill="1" applyBorder="1" applyAlignment="1">
      <alignment vertical="center"/>
    </xf>
    <xf numFmtId="0" fontId="14" fillId="2" borderId="33" xfId="0" applyFont="1" applyFill="1" applyBorder="1"/>
    <xf numFmtId="43" fontId="35" fillId="2" borderId="0" xfId="1" applyFont="1" applyFill="1" applyBorder="1"/>
    <xf numFmtId="9" fontId="49" fillId="2" borderId="0" xfId="2" applyFont="1" applyFill="1" applyBorder="1" applyAlignment="1">
      <alignment horizontal="center"/>
    </xf>
    <xf numFmtId="9" fontId="0" fillId="22" borderId="8" xfId="2" applyFont="1" applyFill="1" applyBorder="1" applyAlignment="1">
      <alignment horizontal="center"/>
    </xf>
    <xf numFmtId="164" fontId="0" fillId="22" borderId="8" xfId="1" applyNumberFormat="1" applyFont="1" applyFill="1" applyBorder="1"/>
    <xf numFmtId="0" fontId="4" fillId="2" borderId="0" xfId="0" applyFont="1" applyFill="1" applyBorder="1"/>
    <xf numFmtId="43" fontId="56" fillId="2" borderId="0" xfId="1" applyFont="1" applyFill="1" applyBorder="1"/>
    <xf numFmtId="43" fontId="64" fillId="2" borderId="0" xfId="1" applyFont="1" applyFill="1"/>
    <xf numFmtId="0" fontId="4" fillId="23" borderId="55" xfId="0" applyFont="1" applyFill="1" applyBorder="1" applyAlignment="1">
      <alignment horizontal="center"/>
    </xf>
    <xf numFmtId="0" fontId="4" fillId="23" borderId="23" xfId="0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 vertical="center" textRotation="90"/>
    </xf>
    <xf numFmtId="0" fontId="66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0" fontId="66" fillId="2" borderId="9" xfId="0" applyFont="1" applyFill="1" applyBorder="1" applyAlignment="1">
      <alignment vertical="center"/>
    </xf>
    <xf numFmtId="0" fontId="12" fillId="2" borderId="9" xfId="0" applyFont="1" applyFill="1" applyBorder="1" applyAlignment="1">
      <alignment vertical="center"/>
    </xf>
    <xf numFmtId="0" fontId="13" fillId="2" borderId="9" xfId="0" applyFont="1" applyFill="1" applyBorder="1" applyAlignment="1">
      <alignment vertical="center"/>
    </xf>
    <xf numFmtId="0" fontId="14" fillId="2" borderId="9" xfId="0" applyFont="1" applyFill="1" applyBorder="1"/>
    <xf numFmtId="43" fontId="49" fillId="2" borderId="9" xfId="1" applyFont="1" applyFill="1" applyBorder="1"/>
    <xf numFmtId="0" fontId="68" fillId="2" borderId="9" xfId="0" applyFont="1" applyFill="1" applyBorder="1" applyAlignment="1">
      <alignment horizontal="center" vertical="center"/>
    </xf>
    <xf numFmtId="0" fontId="68" fillId="31" borderId="9" xfId="0" applyFont="1" applyFill="1" applyBorder="1" applyAlignment="1">
      <alignment horizontal="center" vertical="center"/>
    </xf>
    <xf numFmtId="0" fontId="12" fillId="31" borderId="9" xfId="0" applyFont="1" applyFill="1" applyBorder="1" applyAlignment="1">
      <alignment vertical="center"/>
    </xf>
    <xf numFmtId="0" fontId="4" fillId="31" borderId="9" xfId="0" applyFont="1" applyFill="1" applyBorder="1"/>
    <xf numFmtId="43" fontId="56" fillId="31" borderId="9" xfId="1" applyFont="1" applyFill="1" applyBorder="1"/>
    <xf numFmtId="0" fontId="27" fillId="6" borderId="10" xfId="0" applyFont="1" applyFill="1" applyBorder="1" applyAlignment="1"/>
    <xf numFmtId="165" fontId="27" fillId="6" borderId="10" xfId="0" applyNumberFormat="1" applyFont="1" applyFill="1" applyBorder="1" applyAlignment="1">
      <alignment horizontal="right"/>
    </xf>
    <xf numFmtId="165" fontId="27" fillId="6" borderId="10" xfId="0" applyNumberFormat="1" applyFont="1" applyFill="1" applyBorder="1" applyAlignment="1">
      <alignment horizontal="center"/>
    </xf>
    <xf numFmtId="0" fontId="35" fillId="2" borderId="0" xfId="0" applyFont="1" applyFill="1" applyAlignment="1">
      <alignment horizontal="center"/>
    </xf>
    <xf numFmtId="0" fontId="43" fillId="2" borderId="0" xfId="0" applyFont="1" applyFill="1" applyAlignment="1">
      <alignment horizontal="center"/>
    </xf>
    <xf numFmtId="0" fontId="35" fillId="2" borderId="57" xfId="0" applyFont="1" applyFill="1" applyBorder="1" applyAlignment="1">
      <alignment horizontal="center"/>
    </xf>
    <xf numFmtId="0" fontId="35" fillId="2" borderId="57" xfId="0" applyFont="1" applyFill="1" applyBorder="1"/>
    <xf numFmtId="43" fontId="35" fillId="2" borderId="57" xfId="1" applyFont="1" applyFill="1" applyBorder="1"/>
    <xf numFmtId="0" fontId="35" fillId="2" borderId="58" xfId="0" applyFont="1" applyFill="1" applyBorder="1"/>
    <xf numFmtId="43" fontId="35" fillId="2" borderId="58" xfId="1" applyFont="1" applyFill="1" applyBorder="1"/>
    <xf numFmtId="43" fontId="0" fillId="2" borderId="0" xfId="0" applyNumberFormat="1" applyFill="1"/>
    <xf numFmtId="0" fontId="0" fillId="2" borderId="29" xfId="0" applyFill="1" applyBorder="1"/>
    <xf numFmtId="0" fontId="66" fillId="2" borderId="24" xfId="0" applyFont="1" applyFill="1" applyBorder="1" applyAlignment="1">
      <alignment vertical="center"/>
    </xf>
    <xf numFmtId="0" fontId="12" fillId="2" borderId="24" xfId="0" applyFont="1" applyFill="1" applyBorder="1" applyAlignment="1">
      <alignment vertical="center"/>
    </xf>
    <xf numFmtId="0" fontId="14" fillId="2" borderId="24" xfId="0" applyFont="1" applyFill="1" applyBorder="1"/>
    <xf numFmtId="0" fontId="0" fillId="2" borderId="24" xfId="0" applyFill="1" applyBorder="1"/>
    <xf numFmtId="43" fontId="49" fillId="2" borderId="24" xfId="1" applyFont="1" applyFill="1" applyBorder="1"/>
    <xf numFmtId="0" fontId="4" fillId="2" borderId="29" xfId="0" applyFont="1" applyFill="1" applyBorder="1" applyAlignment="1">
      <alignment horizontal="center"/>
    </xf>
    <xf numFmtId="9" fontId="49" fillId="2" borderId="25" xfId="2" applyFont="1" applyFill="1" applyBorder="1" applyAlignment="1">
      <alignment horizontal="center"/>
    </xf>
    <xf numFmtId="9" fontId="49" fillId="2" borderId="27" xfId="2" applyFont="1" applyFill="1" applyBorder="1" applyAlignment="1">
      <alignment horizontal="center"/>
    </xf>
    <xf numFmtId="0" fontId="66" fillId="2" borderId="34" xfId="0" applyFont="1" applyFill="1" applyBorder="1" applyAlignment="1">
      <alignment vertical="center"/>
    </xf>
    <xf numFmtId="0" fontId="12" fillId="2" borderId="34" xfId="0" applyFont="1" applyFill="1" applyBorder="1" applyAlignment="1">
      <alignment vertical="center"/>
    </xf>
    <xf numFmtId="0" fontId="14" fillId="2" borderId="34" xfId="0" applyFont="1" applyFill="1" applyBorder="1"/>
    <xf numFmtId="0" fontId="0" fillId="2" borderId="34" xfId="0" applyFill="1" applyBorder="1"/>
    <xf numFmtId="43" fontId="49" fillId="2" borderId="34" xfId="1" applyFont="1" applyFill="1" applyBorder="1"/>
    <xf numFmtId="0" fontId="4" fillId="2" borderId="33" xfId="0" applyFont="1" applyFill="1" applyBorder="1" applyAlignment="1">
      <alignment horizontal="center"/>
    </xf>
    <xf numFmtId="9" fontId="49" fillId="2" borderId="36" xfId="2" applyFont="1" applyFill="1" applyBorder="1" applyAlignment="1">
      <alignment horizontal="center"/>
    </xf>
    <xf numFmtId="0" fontId="13" fillId="2" borderId="24" xfId="0" applyFont="1" applyFill="1" applyBorder="1" applyAlignment="1">
      <alignment vertical="center"/>
    </xf>
    <xf numFmtId="9" fontId="49" fillId="2" borderId="26" xfId="2" applyFont="1" applyFill="1" applyBorder="1" applyAlignment="1">
      <alignment horizontal="center"/>
    </xf>
    <xf numFmtId="9" fontId="56" fillId="2" borderId="26" xfId="2" applyFont="1" applyFill="1" applyBorder="1" applyAlignment="1">
      <alignment horizontal="center"/>
    </xf>
    <xf numFmtId="0" fontId="68" fillId="2" borderId="34" xfId="0" applyFont="1" applyFill="1" applyBorder="1" applyAlignment="1">
      <alignment horizontal="center" vertical="center"/>
    </xf>
    <xf numFmtId="0" fontId="13" fillId="2" borderId="34" xfId="0" applyFont="1" applyFill="1" applyBorder="1" applyAlignment="1">
      <alignment vertical="center"/>
    </xf>
    <xf numFmtId="0" fontId="4" fillId="2" borderId="34" xfId="0" applyFont="1" applyFill="1" applyBorder="1"/>
    <xf numFmtId="43" fontId="56" fillId="2" borderId="34" xfId="1" applyFont="1" applyFill="1" applyBorder="1"/>
    <xf numFmtId="9" fontId="56" fillId="2" borderId="36" xfId="2" applyFont="1" applyFill="1" applyBorder="1" applyAlignment="1">
      <alignment horizontal="center"/>
    </xf>
    <xf numFmtId="9" fontId="56" fillId="31" borderId="27" xfId="2" applyFont="1" applyFill="1" applyBorder="1" applyAlignment="1">
      <alignment horizontal="center"/>
    </xf>
    <xf numFmtId="0" fontId="49" fillId="2" borderId="26" xfId="0" applyFont="1" applyFill="1" applyBorder="1"/>
    <xf numFmtId="0" fontId="68" fillId="31" borderId="34" xfId="0" applyFont="1" applyFill="1" applyBorder="1" applyAlignment="1">
      <alignment horizontal="center" vertical="center"/>
    </xf>
    <xf numFmtId="0" fontId="12" fillId="31" borderId="34" xfId="0" applyFont="1" applyFill="1" applyBorder="1" applyAlignment="1">
      <alignment vertical="center"/>
    </xf>
    <xf numFmtId="0" fontId="4" fillId="31" borderId="34" xfId="0" applyFont="1" applyFill="1" applyBorder="1"/>
    <xf numFmtId="43" fontId="56" fillId="31" borderId="34" xfId="1" applyFont="1" applyFill="1" applyBorder="1"/>
    <xf numFmtId="9" fontId="56" fillId="31" borderId="36" xfId="2" applyFont="1" applyFill="1" applyBorder="1" applyAlignment="1">
      <alignment horizontal="center"/>
    </xf>
    <xf numFmtId="0" fontId="51" fillId="14" borderId="31" xfId="0" applyFont="1" applyFill="1" applyBorder="1" applyAlignment="1">
      <alignment horizontal="center" vertical="center"/>
    </xf>
    <xf numFmtId="0" fontId="43" fillId="14" borderId="31" xfId="0" applyFont="1" applyFill="1" applyBorder="1" applyAlignment="1">
      <alignment horizontal="center" vertical="center"/>
    </xf>
    <xf numFmtId="164" fontId="43" fillId="14" borderId="31" xfId="0" applyNumberFormat="1" applyFont="1" applyFill="1" applyBorder="1" applyAlignment="1">
      <alignment horizontal="center" vertical="center"/>
    </xf>
    <xf numFmtId="0" fontId="35" fillId="13" borderId="31" xfId="0" applyFont="1" applyFill="1" applyBorder="1"/>
    <xf numFmtId="0" fontId="43" fillId="13" borderId="31" xfId="0" applyFont="1" applyFill="1" applyBorder="1" applyAlignment="1">
      <alignment horizontal="center"/>
    </xf>
    <xf numFmtId="164" fontId="35" fillId="13" borderId="31" xfId="0" applyNumberFormat="1" applyFont="1" applyFill="1" applyBorder="1"/>
    <xf numFmtId="164" fontId="35" fillId="13" borderId="31" xfId="1" applyNumberFormat="1" applyFont="1" applyFill="1" applyBorder="1"/>
    <xf numFmtId="0" fontId="43" fillId="30" borderId="9" xfId="0" applyFont="1" applyFill="1" applyBorder="1" applyAlignment="1">
      <alignment horizontal="center" vertical="center"/>
    </xf>
    <xf numFmtId="0" fontId="43" fillId="30" borderId="9" xfId="0" applyFont="1" applyFill="1" applyBorder="1" applyAlignment="1">
      <alignment vertical="center"/>
    </xf>
    <xf numFmtId="0" fontId="35" fillId="30" borderId="9" xfId="0" applyFont="1" applyFill="1" applyBorder="1" applyAlignment="1">
      <alignment vertical="center"/>
    </xf>
    <xf numFmtId="0" fontId="6" fillId="14" borderId="9" xfId="0" applyFont="1" applyFill="1" applyBorder="1" applyAlignment="1">
      <alignment vertical="center"/>
    </xf>
    <xf numFmtId="43" fontId="0" fillId="2" borderId="0" xfId="1" applyFont="1" applyFill="1" applyBorder="1"/>
    <xf numFmtId="43" fontId="0" fillId="2" borderId="8" xfId="1" applyFont="1" applyFill="1" applyBorder="1"/>
    <xf numFmtId="9" fontId="0" fillId="16" borderId="8" xfId="2" applyFont="1" applyFill="1" applyBorder="1" applyAlignment="1">
      <alignment horizontal="center"/>
    </xf>
    <xf numFmtId="43" fontId="64" fillId="13" borderId="9" xfId="1" applyFont="1" applyFill="1" applyBorder="1"/>
    <xf numFmtId="43" fontId="64" fillId="13" borderId="24" xfId="1" applyFont="1" applyFill="1" applyBorder="1"/>
    <xf numFmtId="0" fontId="35" fillId="2" borderId="0" xfId="0" applyFont="1" applyFill="1" applyBorder="1" applyAlignment="1">
      <alignment horizontal="center"/>
    </xf>
    <xf numFmtId="164" fontId="35" fillId="30" borderId="57" xfId="1" applyNumberFormat="1" applyFont="1" applyFill="1" applyBorder="1"/>
    <xf numFmtId="164" fontId="35" fillId="30" borderId="9" xfId="1" applyNumberFormat="1" applyFont="1" applyFill="1" applyBorder="1" applyAlignment="1">
      <alignment vertical="center"/>
    </xf>
    <xf numFmtId="0" fontId="23" fillId="13" borderId="45" xfId="4" applyFont="1" applyFill="1" applyBorder="1" applyAlignment="1">
      <alignment horizontal="right" vertical="center" indent="1"/>
    </xf>
    <xf numFmtId="0" fontId="43" fillId="2" borderId="0" xfId="0" applyFont="1" applyFill="1" applyBorder="1" applyAlignment="1">
      <alignment horizontal="center"/>
    </xf>
    <xf numFmtId="164" fontId="35" fillId="2" borderId="0" xfId="0" applyNumberFormat="1" applyFont="1" applyFill="1" applyBorder="1"/>
    <xf numFmtId="0" fontId="23" fillId="2" borderId="0" xfId="0" applyFont="1" applyFill="1"/>
    <xf numFmtId="43" fontId="23" fillId="13" borderId="9" xfId="1" applyFont="1" applyFill="1" applyBorder="1"/>
    <xf numFmtId="0" fontId="23" fillId="13" borderId="45" xfId="4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43" fontId="23" fillId="13" borderId="9" xfId="1" applyFont="1" applyFill="1" applyBorder="1" applyAlignment="1">
      <alignment horizontal="center" vertical="center"/>
    </xf>
    <xf numFmtId="0" fontId="70" fillId="0" borderId="0" xfId="0" applyFont="1"/>
    <xf numFmtId="43" fontId="23" fillId="13" borderId="9" xfId="1" applyFont="1" applyFill="1" applyBorder="1" applyAlignment="1">
      <alignment vertical="center"/>
    </xf>
    <xf numFmtId="165" fontId="0" fillId="2" borderId="0" xfId="0" applyNumberFormat="1" applyFill="1"/>
    <xf numFmtId="43" fontId="0" fillId="5" borderId="8" xfId="1" applyFont="1" applyFill="1" applyBorder="1"/>
    <xf numFmtId="43" fontId="0" fillId="8" borderId="8" xfId="1" applyFont="1" applyFill="1" applyBorder="1"/>
    <xf numFmtId="43" fontId="0" fillId="22" borderId="8" xfId="1" applyFont="1" applyFill="1" applyBorder="1" applyAlignment="1">
      <alignment horizontal="center"/>
    </xf>
    <xf numFmtId="43" fontId="0" fillId="20" borderId="8" xfId="1" applyFont="1" applyFill="1" applyBorder="1"/>
    <xf numFmtId="43" fontId="4" fillId="2" borderId="8" xfId="1" applyFont="1" applyFill="1" applyBorder="1"/>
    <xf numFmtId="43" fontId="4" fillId="2" borderId="0" xfId="1" applyFont="1" applyFill="1" applyBorder="1"/>
    <xf numFmtId="43" fontId="0" fillId="12" borderId="8" xfId="1" applyFont="1" applyFill="1" applyBorder="1"/>
    <xf numFmtId="9" fontId="0" fillId="2" borderId="0" xfId="2" applyFont="1" applyFill="1" applyBorder="1"/>
    <xf numFmtId="0" fontId="63" fillId="2" borderId="0" xfId="0" applyFont="1" applyFill="1" applyAlignment="1">
      <alignment vertical="top"/>
    </xf>
    <xf numFmtId="0" fontId="71" fillId="2" borderId="0" xfId="0" applyFont="1" applyFill="1"/>
    <xf numFmtId="0" fontId="71" fillId="2" borderId="0" xfId="0" applyFont="1" applyFill="1" applyBorder="1"/>
    <xf numFmtId="0" fontId="72" fillId="6" borderId="9" xfId="0" applyFont="1" applyFill="1" applyBorder="1" applyAlignment="1">
      <alignment horizontal="center" vertical="center"/>
    </xf>
    <xf numFmtId="43" fontId="72" fillId="6" borderId="9" xfId="1" applyFont="1" applyFill="1" applyBorder="1" applyAlignment="1">
      <alignment horizontal="center" vertical="center"/>
    </xf>
    <xf numFmtId="0" fontId="73" fillId="2" borderId="0" xfId="0" applyFont="1" applyFill="1" applyAlignment="1">
      <alignment vertical="top"/>
    </xf>
    <xf numFmtId="164" fontId="73" fillId="2" borderId="0" xfId="1" applyNumberFormat="1" applyFont="1" applyFill="1" applyAlignment="1">
      <alignment vertical="top"/>
    </xf>
    <xf numFmtId="43" fontId="63" fillId="2" borderId="0" xfId="1" applyFont="1" applyFill="1" applyAlignment="1">
      <alignment vertical="top"/>
    </xf>
    <xf numFmtId="14" fontId="73" fillId="2" borderId="0" xfId="0" applyNumberFormat="1" applyFont="1" applyFill="1" applyAlignment="1">
      <alignment vertical="top"/>
    </xf>
    <xf numFmtId="164" fontId="73" fillId="2" borderId="0" xfId="1" applyNumberFormat="1" applyFont="1" applyFill="1" applyAlignment="1">
      <alignment horizontal="right" vertical="top"/>
    </xf>
    <xf numFmtId="9" fontId="4" fillId="2" borderId="0" xfId="2" applyFont="1" applyFill="1" applyAlignment="1">
      <alignment horizontal="center"/>
    </xf>
    <xf numFmtId="0" fontId="35" fillId="2" borderId="28" xfId="0" applyFont="1" applyFill="1" applyBorder="1"/>
    <xf numFmtId="165" fontId="6" fillId="2" borderId="0" xfId="0" applyNumberFormat="1" applyFont="1" applyFill="1"/>
    <xf numFmtId="165" fontId="73" fillId="2" borderId="0" xfId="1" applyNumberFormat="1" applyFont="1" applyFill="1" applyAlignment="1">
      <alignment vertical="top"/>
    </xf>
    <xf numFmtId="165" fontId="6" fillId="14" borderId="9" xfId="0" applyNumberFormat="1" applyFont="1" applyFill="1" applyBorder="1" applyAlignment="1">
      <alignment vertical="center"/>
    </xf>
    <xf numFmtId="165" fontId="71" fillId="2" borderId="0" xfId="0" applyNumberFormat="1" applyFont="1" applyFill="1"/>
    <xf numFmtId="165" fontId="71" fillId="2" borderId="0" xfId="0" applyNumberFormat="1" applyFont="1" applyFill="1" applyBorder="1"/>
    <xf numFmtId="43" fontId="35" fillId="30" borderId="57" xfId="1" applyFont="1" applyFill="1" applyBorder="1"/>
    <xf numFmtId="43" fontId="35" fillId="30" borderId="9" xfId="1" applyFont="1" applyFill="1" applyBorder="1" applyAlignment="1">
      <alignment vertical="center"/>
    </xf>
    <xf numFmtId="164" fontId="35" fillId="13" borderId="56" xfId="1" applyNumberFormat="1" applyFont="1" applyFill="1" applyBorder="1"/>
    <xf numFmtId="0" fontId="35" fillId="13" borderId="62" xfId="0" applyFont="1" applyFill="1" applyBorder="1"/>
    <xf numFmtId="164" fontId="35" fillId="2" borderId="62" xfId="1" applyNumberFormat="1" applyFont="1" applyFill="1" applyBorder="1"/>
    <xf numFmtId="164" fontId="35" fillId="13" borderId="62" xfId="1" applyNumberFormat="1" applyFont="1" applyFill="1" applyBorder="1"/>
    <xf numFmtId="164" fontId="6" fillId="2" borderId="4" xfId="1" applyNumberFormat="1" applyFont="1" applyFill="1" applyBorder="1"/>
    <xf numFmtId="164" fontId="6" fillId="2" borderId="4" xfId="0" applyNumberFormat="1" applyFont="1" applyFill="1" applyBorder="1"/>
    <xf numFmtId="164" fontId="53" fillId="5" borderId="4" xfId="1" applyNumberFormat="1" applyFont="1" applyFill="1" applyBorder="1" applyAlignment="1">
      <alignment vertical="center"/>
    </xf>
    <xf numFmtId="164" fontId="6" fillId="2" borderId="0" xfId="0" applyNumberFormat="1" applyFont="1" applyFill="1" applyBorder="1"/>
    <xf numFmtId="164" fontId="0" fillId="2" borderId="0" xfId="0" applyNumberFormat="1" applyFill="1" applyBorder="1"/>
    <xf numFmtId="164" fontId="16" fillId="5" borderId="4" xfId="0" applyNumberFormat="1" applyFont="1" applyFill="1" applyBorder="1"/>
    <xf numFmtId="164" fontId="5" fillId="2" borderId="0" xfId="0" applyNumberFormat="1" applyFont="1" applyFill="1" applyBorder="1" applyAlignment="1">
      <alignment vertical="center"/>
    </xf>
    <xf numFmtId="0" fontId="46" fillId="12" borderId="51" xfId="0" applyFont="1" applyFill="1" applyBorder="1" applyAlignment="1">
      <alignment horizontal="center" vertical="center"/>
    </xf>
    <xf numFmtId="0" fontId="63" fillId="2" borderId="28" xfId="0" applyFont="1" applyFill="1" applyBorder="1" applyAlignment="1">
      <alignment vertical="top"/>
    </xf>
    <xf numFmtId="43" fontId="63" fillId="2" borderId="28" xfId="1" applyFont="1" applyFill="1" applyBorder="1" applyAlignment="1">
      <alignment vertical="top"/>
    </xf>
    <xf numFmtId="0" fontId="43" fillId="14" borderId="31" xfId="0" applyFont="1" applyFill="1" applyBorder="1" applyAlignment="1">
      <alignment horizontal="left" vertical="center"/>
    </xf>
    <xf numFmtId="165" fontId="63" fillId="2" borderId="0" xfId="0" applyNumberFormat="1" applyFont="1" applyFill="1" applyAlignment="1">
      <alignment vertical="top"/>
    </xf>
    <xf numFmtId="0" fontId="2" fillId="13" borderId="31" xfId="0" applyFont="1" applyFill="1" applyBorder="1"/>
    <xf numFmtId="43" fontId="43" fillId="30" borderId="9" xfId="1" applyFont="1" applyFill="1" applyBorder="1" applyAlignment="1">
      <alignment vertical="center"/>
    </xf>
    <xf numFmtId="10" fontId="0" fillId="2" borderId="0" xfId="2" applyNumberFormat="1" applyFont="1" applyFill="1"/>
    <xf numFmtId="9" fontId="74" fillId="2" borderId="0" xfId="2" applyFont="1" applyFill="1" applyAlignment="1">
      <alignment horizontal="center"/>
    </xf>
    <xf numFmtId="9" fontId="75" fillId="2" borderId="0" xfId="2" applyFont="1" applyFill="1" applyAlignment="1">
      <alignment horizontal="center"/>
    </xf>
    <xf numFmtId="9" fontId="76" fillId="5" borderId="8" xfId="2" applyFont="1" applyFill="1" applyBorder="1" applyAlignment="1">
      <alignment horizontal="center" vertical="center"/>
    </xf>
    <xf numFmtId="9" fontId="77" fillId="2" borderId="0" xfId="2" applyFont="1" applyFill="1" applyAlignment="1">
      <alignment horizontal="center"/>
    </xf>
    <xf numFmtId="9" fontId="76" fillId="8" borderId="8" xfId="2" applyFont="1" applyFill="1" applyBorder="1" applyAlignment="1">
      <alignment horizontal="center" vertical="center"/>
    </xf>
    <xf numFmtId="9" fontId="76" fillId="2" borderId="8" xfId="2" applyFont="1" applyFill="1" applyBorder="1" applyAlignment="1">
      <alignment horizontal="center" vertical="center"/>
    </xf>
    <xf numFmtId="9" fontId="78" fillId="2" borderId="8" xfId="2" applyFont="1" applyFill="1" applyBorder="1" applyAlignment="1">
      <alignment horizontal="center" vertical="center"/>
    </xf>
    <xf numFmtId="9" fontId="78" fillId="2" borderId="0" xfId="2" applyFont="1" applyFill="1" applyAlignment="1">
      <alignment horizontal="center"/>
    </xf>
    <xf numFmtId="9" fontId="76" fillId="2" borderId="0" xfId="2" applyFont="1" applyFill="1" applyBorder="1" applyAlignment="1">
      <alignment horizontal="center"/>
    </xf>
    <xf numFmtId="9" fontId="79" fillId="6" borderId="10" xfId="2" applyFont="1" applyFill="1" applyBorder="1" applyAlignment="1">
      <alignment horizontal="center"/>
    </xf>
    <xf numFmtId="9" fontId="76" fillId="2" borderId="50" xfId="2" applyFont="1" applyFill="1" applyBorder="1" applyAlignment="1">
      <alignment horizontal="center" vertical="center" wrapText="1"/>
    </xf>
    <xf numFmtId="9" fontId="76" fillId="19" borderId="50" xfId="2" applyFont="1" applyFill="1" applyBorder="1" applyAlignment="1">
      <alignment horizontal="center" vertical="center" wrapText="1"/>
    </xf>
    <xf numFmtId="9" fontId="76" fillId="2" borderId="49" xfId="2" applyFont="1" applyFill="1" applyBorder="1" applyAlignment="1">
      <alignment horizontal="center" vertical="center" wrapText="1"/>
    </xf>
    <xf numFmtId="9" fontId="76" fillId="2" borderId="8" xfId="2" applyFont="1" applyFill="1" applyBorder="1" applyAlignment="1">
      <alignment horizontal="center" vertical="center" wrapText="1"/>
    </xf>
    <xf numFmtId="165" fontId="76" fillId="2" borderId="8" xfId="0" applyNumberFormat="1" applyFont="1" applyFill="1" applyBorder="1" applyAlignment="1">
      <alignment horizontal="right" vertical="center"/>
    </xf>
    <xf numFmtId="0" fontId="74" fillId="2" borderId="33" xfId="0" applyFont="1" applyFill="1" applyBorder="1"/>
    <xf numFmtId="0" fontId="80" fillId="2" borderId="0" xfId="0" applyFont="1" applyFill="1" applyAlignment="1">
      <alignment horizontal="right"/>
    </xf>
    <xf numFmtId="0" fontId="1" fillId="2" borderId="33" xfId="0" applyFont="1" applyFill="1" applyBorder="1"/>
    <xf numFmtId="165" fontId="26" fillId="2" borderId="0" xfId="0" applyNumberFormat="1" applyFont="1" applyFill="1" applyBorder="1" applyAlignment="1">
      <alignment horizontal="right" vertical="center"/>
    </xf>
    <xf numFmtId="165" fontId="26" fillId="2" borderId="0" xfId="0" applyNumberFormat="1" applyFont="1" applyFill="1" applyBorder="1" applyAlignment="1">
      <alignment vertical="center"/>
    </xf>
    <xf numFmtId="165" fontId="76" fillId="2" borderId="0" xfId="0" applyNumberFormat="1" applyFont="1" applyFill="1" applyBorder="1" applyAlignment="1">
      <alignment horizontal="right" vertical="center"/>
    </xf>
    <xf numFmtId="164" fontId="6" fillId="3" borderId="3" xfId="1" applyNumberFormat="1" applyFont="1" applyFill="1" applyBorder="1" applyAlignment="1">
      <alignment vertical="center"/>
    </xf>
    <xf numFmtId="164" fontId="5" fillId="2" borderId="3" xfId="1" applyNumberFormat="1" applyFont="1" applyFill="1" applyBorder="1" applyAlignment="1">
      <alignment vertical="center"/>
    </xf>
    <xf numFmtId="164" fontId="6" fillId="2" borderId="3" xfId="1" applyNumberFormat="1" applyFont="1" applyFill="1" applyBorder="1"/>
    <xf numFmtId="164" fontId="6" fillId="2" borderId="0" xfId="0" applyNumberFormat="1" applyFont="1" applyFill="1" applyBorder="1" applyAlignment="1">
      <alignment vertical="center"/>
    </xf>
    <xf numFmtId="0" fontId="0" fillId="24" borderId="0" xfId="0" applyFill="1" applyAlignment="1">
      <alignment horizontal="center"/>
    </xf>
    <xf numFmtId="0" fontId="40" fillId="2" borderId="0" xfId="0" applyFont="1" applyFill="1" applyAlignment="1">
      <alignment horizontal="right"/>
    </xf>
    <xf numFmtId="0" fontId="67" fillId="2" borderId="59" xfId="0" applyFont="1" applyFill="1" applyBorder="1" applyAlignment="1">
      <alignment horizontal="center" vertical="center" textRotation="90"/>
    </xf>
    <xf numFmtId="0" fontId="67" fillId="2" borderId="60" xfId="0" applyFont="1" applyFill="1" applyBorder="1" applyAlignment="1">
      <alignment horizontal="center" vertical="center" textRotation="90"/>
    </xf>
    <xf numFmtId="0" fontId="67" fillId="2" borderId="61" xfId="0" applyFont="1" applyFill="1" applyBorder="1" applyAlignment="1">
      <alignment horizontal="center" vertical="center" textRotation="90"/>
    </xf>
    <xf numFmtId="0" fontId="4" fillId="23" borderId="55" xfId="0" applyFont="1" applyFill="1" applyBorder="1" applyAlignment="1">
      <alignment horizontal="center" vertical="center" wrapText="1"/>
    </xf>
    <xf numFmtId="0" fontId="4" fillId="23" borderId="2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20" fillId="5" borderId="4" xfId="0" applyFont="1" applyFill="1" applyBorder="1" applyAlignment="1">
      <alignment horizontal="right" vertical="center"/>
    </xf>
    <xf numFmtId="0" fontId="18" fillId="2" borderId="5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left" vertical="center"/>
    </xf>
    <xf numFmtId="0" fontId="17" fillId="2" borderId="6" xfId="0" applyFont="1" applyFill="1" applyBorder="1" applyAlignment="1">
      <alignment horizontal="left" vertical="center"/>
    </xf>
    <xf numFmtId="17" fontId="0" fillId="2" borderId="7" xfId="0" quotePrefix="1" applyNumberForma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20" fillId="5" borderId="4" xfId="0" applyFont="1" applyFill="1" applyBorder="1" applyAlignment="1">
      <alignment horizontal="left" vertical="center"/>
    </xf>
    <xf numFmtId="164" fontId="5" fillId="4" borderId="4" xfId="0" applyNumberFormat="1" applyFont="1" applyFill="1" applyBorder="1" applyAlignment="1">
      <alignment horizontal="center" vertical="center"/>
    </xf>
    <xf numFmtId="164" fontId="6" fillId="2" borderId="4" xfId="1" applyNumberFormat="1" applyFont="1" applyFill="1" applyBorder="1" applyAlignment="1">
      <alignment horizontal="center"/>
    </xf>
    <xf numFmtId="43" fontId="5" fillId="4" borderId="4" xfId="0" applyNumberFormat="1" applyFont="1" applyFill="1" applyBorder="1" applyAlignment="1">
      <alignment horizontal="center" vertical="center"/>
    </xf>
    <xf numFmtId="164" fontId="24" fillId="21" borderId="30" xfId="1" applyNumberFormat="1" applyFont="1" applyFill="1" applyBorder="1" applyAlignment="1" applyProtection="1">
      <alignment horizontal="center"/>
    </xf>
    <xf numFmtId="0" fontId="26" fillId="2" borderId="0" xfId="0" applyNumberFormat="1" applyFont="1" applyFill="1" applyBorder="1" applyAlignment="1">
      <alignment horizontal="left" vertical="center" wrapText="1"/>
    </xf>
    <xf numFmtId="0" fontId="26" fillId="19" borderId="0" xfId="0" applyNumberFormat="1" applyFont="1" applyFill="1" applyBorder="1" applyAlignment="1">
      <alignment horizontal="left" vertical="center" wrapText="1"/>
    </xf>
    <xf numFmtId="0" fontId="23" fillId="2" borderId="41" xfId="3" applyFont="1" applyFill="1" applyBorder="1" applyAlignment="1">
      <alignment horizontal="left" vertical="center"/>
    </xf>
    <xf numFmtId="0" fontId="23" fillId="2" borderId="42" xfId="3" applyFont="1" applyFill="1" applyBorder="1" applyAlignment="1">
      <alignment horizontal="left" vertical="center"/>
    </xf>
    <xf numFmtId="0" fontId="23" fillId="2" borderId="10" xfId="0" applyFont="1" applyFill="1" applyBorder="1" applyAlignment="1">
      <alignment horizontal="center" vertical="center"/>
    </xf>
    <xf numFmtId="0" fontId="32" fillId="6" borderId="15" xfId="0" applyFont="1" applyFill="1" applyBorder="1" applyAlignment="1">
      <alignment horizontal="center" vertical="center"/>
    </xf>
    <xf numFmtId="0" fontId="32" fillId="6" borderId="16" xfId="0" applyFont="1" applyFill="1" applyBorder="1" applyAlignment="1">
      <alignment horizontal="center" vertical="center"/>
    </xf>
    <xf numFmtId="0" fontId="33" fillId="9" borderId="11" xfId="0" applyFont="1" applyFill="1" applyBorder="1" applyAlignment="1">
      <alignment horizontal="left" vertical="center"/>
    </xf>
    <xf numFmtId="0" fontId="33" fillId="9" borderId="12" xfId="0" applyFont="1" applyFill="1" applyBorder="1" applyAlignment="1">
      <alignment horizontal="left" vertical="center"/>
    </xf>
    <xf numFmtId="0" fontId="32" fillId="10" borderId="21" xfId="0" applyFont="1" applyFill="1" applyBorder="1" applyAlignment="1">
      <alignment horizontal="center" vertical="center"/>
    </xf>
    <xf numFmtId="0" fontId="27" fillId="11" borderId="18" xfId="0" applyFont="1" applyFill="1" applyBorder="1" applyAlignment="1">
      <alignment horizontal="center" vertical="center" wrapText="1"/>
    </xf>
    <xf numFmtId="0" fontId="27" fillId="11" borderId="17" xfId="0" applyFont="1" applyFill="1" applyBorder="1" applyAlignment="1">
      <alignment horizontal="center" vertical="center"/>
    </xf>
    <xf numFmtId="0" fontId="42" fillId="11" borderId="19" xfId="0" applyFont="1" applyFill="1" applyBorder="1" applyAlignment="1">
      <alignment horizontal="center" vertical="center" textRotation="46" wrapText="1"/>
    </xf>
    <xf numFmtId="0" fontId="42" fillId="11" borderId="20" xfId="0" applyFont="1" applyFill="1" applyBorder="1" applyAlignment="1">
      <alignment horizontal="center" vertical="center" textRotation="46"/>
    </xf>
  </cellXfs>
  <cellStyles count="5">
    <cellStyle name="Milliers" xfId="1" builtinId="3"/>
    <cellStyle name="Normal" xfId="0" builtinId="0"/>
    <cellStyle name="Pourcentage" xfId="2" builtinId="5"/>
    <cellStyle name="sch-data" xfId="4"/>
    <cellStyle name="sch-subheads" xfId="3"/>
  </cellStyles>
  <dxfs count="0"/>
  <tableStyles count="0" defaultTableStyle="TableStyleMedium2" defaultPivotStyle="PivotStyleLight16"/>
  <colors>
    <mruColors>
      <color rgb="FF00FF00"/>
      <color rgb="FFFFFF00"/>
      <color rgb="FF00FFCC"/>
      <color rgb="FFCCFF33"/>
      <color rgb="FFD0FBA5"/>
      <color rgb="FFC9FFFF"/>
      <color rgb="FF8B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'3'!$P$67</c:f>
              <c:strCache>
                <c:ptCount val="1"/>
                <c:pt idx="0">
                  <c:v>CA</c:v>
                </c:pt>
              </c:strCache>
            </c:strRef>
          </c:tx>
          <c:invertIfNegative val="0"/>
          <c:cat>
            <c:strRef>
              <c:f>'3'!$Q$66:$AB$66</c:f>
              <c:strCache>
                <c:ptCount val="12"/>
                <c:pt idx="0">
                  <c:v>Jan</c:v>
                </c:pt>
                <c:pt idx="1">
                  <c:v>Fév</c:v>
                </c:pt>
                <c:pt idx="2">
                  <c:v>Mar</c:v>
                </c:pt>
                <c:pt idx="3">
                  <c:v>Avr</c:v>
                </c:pt>
                <c:pt idx="4">
                  <c:v>Mai</c:v>
                </c:pt>
                <c:pt idx="5">
                  <c:v>Jui</c:v>
                </c:pt>
                <c:pt idx="6">
                  <c:v>Jui</c:v>
                </c:pt>
                <c:pt idx="7">
                  <c:v>Aoû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'3'!$Q$67:$AB$67</c:f>
              <c:numCache>
                <c:formatCode>#\ ##0\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'3'!$P$68</c:f>
              <c:strCache>
                <c:ptCount val="1"/>
                <c:pt idx="0">
                  <c:v>Résultats</c:v>
                </c:pt>
              </c:strCache>
            </c:strRef>
          </c:tx>
          <c:invertIfNegative val="0"/>
          <c:cat>
            <c:strRef>
              <c:f>'3'!$Q$66:$AB$66</c:f>
              <c:strCache>
                <c:ptCount val="12"/>
                <c:pt idx="0">
                  <c:v>Jan</c:v>
                </c:pt>
                <c:pt idx="1">
                  <c:v>Fév</c:v>
                </c:pt>
                <c:pt idx="2">
                  <c:v>Mar</c:v>
                </c:pt>
                <c:pt idx="3">
                  <c:v>Avr</c:v>
                </c:pt>
                <c:pt idx="4">
                  <c:v>Mai</c:v>
                </c:pt>
                <c:pt idx="5">
                  <c:v>Jui</c:v>
                </c:pt>
                <c:pt idx="6">
                  <c:v>Jui</c:v>
                </c:pt>
                <c:pt idx="7">
                  <c:v>Aoû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'3'!$Q$68:$AB$68</c:f>
              <c:numCache>
                <c:formatCode>#\ ##0\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6462048"/>
        <c:axId val="1776462592"/>
      </c:barChart>
      <c:catAx>
        <c:axId val="1776462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776462592"/>
        <c:crosses val="autoZero"/>
        <c:auto val="1"/>
        <c:lblAlgn val="ctr"/>
        <c:lblOffset val="100"/>
        <c:noMultiLvlLbl val="0"/>
      </c:catAx>
      <c:valAx>
        <c:axId val="1776462592"/>
        <c:scaling>
          <c:orientation val="minMax"/>
        </c:scaling>
        <c:delete val="0"/>
        <c:axPos val="l"/>
        <c:majorGridlines/>
        <c:numFmt formatCode="#\ ##0\ " sourceLinked="1"/>
        <c:majorTickMark val="out"/>
        <c:minorTickMark val="none"/>
        <c:tickLblPos val="nextTo"/>
        <c:crossAx val="17764620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'5'!$C$43:$D$43</c:f>
              <c:strCache>
                <c:ptCount val="2"/>
                <c:pt idx="0">
                  <c:v>Total des Produits </c:v>
                </c:pt>
              </c:strCache>
            </c:strRef>
          </c:tx>
          <c:invertIfNegative val="0"/>
          <c:cat>
            <c:numRef>
              <c:f>('5'!$E$42:$G$42,'5'!$K$42:$M$42)</c:f>
              <c:numCache>
                <c:formatCode>#\ ##0\ </c:formatCode>
                <c:ptCount val="6"/>
              </c:numCache>
            </c:numRef>
          </c:cat>
          <c:val>
            <c:numRef>
              <c:f>('5'!$E$43:$G$43,'5'!$K$43:$M$43)</c:f>
              <c:numCache>
                <c:formatCode>#\ ##0\ </c:formatCode>
                <c:ptCount val="6"/>
              </c:numCache>
            </c:numRef>
          </c:val>
        </c:ser>
        <c:ser>
          <c:idx val="1"/>
          <c:order val="1"/>
          <c:tx>
            <c:strRef>
              <c:f>'5'!$C$44:$D$44</c:f>
              <c:strCache>
                <c:ptCount val="2"/>
                <c:pt idx="0">
                  <c:v>Total des Charges</c:v>
                </c:pt>
              </c:strCache>
            </c:strRef>
          </c:tx>
          <c:invertIfNegative val="0"/>
          <c:cat>
            <c:numRef>
              <c:f>('5'!$E$42:$G$42,'5'!$K$42:$M$42)</c:f>
              <c:numCache>
                <c:formatCode>#\ ##0\ </c:formatCode>
                <c:ptCount val="6"/>
              </c:numCache>
            </c:numRef>
          </c:cat>
          <c:val>
            <c:numRef>
              <c:f>('5'!$E$44:$G$44,'5'!$K$44:$M$44)</c:f>
              <c:numCache>
                <c:formatCode>#\ ##0\ </c:formatCode>
                <c:ptCount val="6"/>
              </c:numCache>
            </c:numRef>
          </c:val>
        </c:ser>
        <c:ser>
          <c:idx val="2"/>
          <c:order val="2"/>
          <c:tx>
            <c:strRef>
              <c:f>'5'!$C$46:$D$46</c:f>
              <c:strCache>
                <c:ptCount val="2"/>
                <c:pt idx="0">
                  <c:v>Résultat avant impôts</c:v>
                </c:pt>
              </c:strCache>
            </c:strRef>
          </c:tx>
          <c:invertIfNegative val="0"/>
          <c:cat>
            <c:numRef>
              <c:f>('5'!$E$42:$G$42,'5'!$K$42:$M$42)</c:f>
              <c:numCache>
                <c:formatCode>#\ ##0\ </c:formatCode>
                <c:ptCount val="6"/>
              </c:numCache>
            </c:numRef>
          </c:cat>
          <c:val>
            <c:numRef>
              <c:f>('5'!$E$46:$G$46,'5'!$K$46:$M$46)</c:f>
              <c:numCache>
                <c:formatCode>#\ ##0\ 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7282928"/>
        <c:axId val="257285648"/>
        <c:axId val="0"/>
      </c:bar3DChart>
      <c:catAx>
        <c:axId val="2572829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7285648"/>
        <c:crosses val="autoZero"/>
        <c:auto val="1"/>
        <c:lblAlgn val="ctr"/>
        <c:lblOffset val="100"/>
        <c:noMultiLvlLbl val="0"/>
      </c:catAx>
      <c:valAx>
        <c:axId val="257285648"/>
        <c:scaling>
          <c:orientation val="minMax"/>
        </c:scaling>
        <c:delete val="0"/>
        <c:axPos val="l"/>
        <c:majorGridlines/>
        <c:numFmt formatCode="#\ ##0\ " sourceLinked="1"/>
        <c:majorTickMark val="out"/>
        <c:minorTickMark val="none"/>
        <c:tickLblPos val="nextTo"/>
        <c:crossAx val="2572829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6.0272866163100035E-2"/>
          <c:y val="1.3896997752151379E-2"/>
          <c:w val="0.82325551911167139"/>
          <c:h val="0.917667702847896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'7'!$B$146</c:f>
              <c:strCache>
                <c:ptCount val="1"/>
                <c:pt idx="0">
                  <c:v>Chiffre d'Affaires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'7'!$C$145:$N$145</c:f>
              <c:strCache>
                <c:ptCount val="12"/>
                <c:pt idx="0">
                  <c:v>Jan</c:v>
                </c:pt>
                <c:pt idx="1">
                  <c:v>Fév</c:v>
                </c:pt>
                <c:pt idx="2">
                  <c:v>Mar</c:v>
                </c:pt>
                <c:pt idx="3">
                  <c:v>Avr</c:v>
                </c:pt>
                <c:pt idx="4">
                  <c:v>Mai</c:v>
                </c:pt>
                <c:pt idx="5">
                  <c:v>Jui</c:v>
                </c:pt>
                <c:pt idx="6">
                  <c:v>Jui</c:v>
                </c:pt>
                <c:pt idx="7">
                  <c:v>Aoû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Déc</c:v>
                </c:pt>
              </c:strCache>
            </c:strRef>
          </c:cat>
          <c:val>
            <c:numRef>
              <c:f>'7'!$C$146:$N$146</c:f>
              <c:numCache>
                <c:formatCode>#\ ##0\ </c:formatCode>
                <c:ptCount val="12"/>
                <c:pt idx="0">
                  <c:v>611655.05000000005</c:v>
                </c:pt>
                <c:pt idx="1">
                  <c:v>865341.78</c:v>
                </c:pt>
                <c:pt idx="2">
                  <c:v>700842.61</c:v>
                </c:pt>
                <c:pt idx="3">
                  <c:v>1092360.6099999999</c:v>
                </c:pt>
                <c:pt idx="4">
                  <c:v>591935.65999999992</c:v>
                </c:pt>
                <c:pt idx="5">
                  <c:v>687203.86</c:v>
                </c:pt>
                <c:pt idx="6">
                  <c:v>488334.22100000002</c:v>
                </c:pt>
                <c:pt idx="7">
                  <c:v>321928.36999999988</c:v>
                </c:pt>
                <c:pt idx="8">
                  <c:v>455244.91600000008</c:v>
                </c:pt>
                <c:pt idx="9">
                  <c:v>425917.86699999997</c:v>
                </c:pt>
                <c:pt idx="10">
                  <c:v>577804.21</c:v>
                </c:pt>
                <c:pt idx="11">
                  <c:v>534680.78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257284016"/>
        <c:axId val="1985204352"/>
      </c:barChart>
      <c:catAx>
        <c:axId val="25728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85204352"/>
        <c:crosses val="autoZero"/>
        <c:auto val="1"/>
        <c:lblAlgn val="ctr"/>
        <c:lblOffset val="100"/>
        <c:noMultiLvlLbl val="0"/>
      </c:catAx>
      <c:valAx>
        <c:axId val="1985204352"/>
        <c:scaling>
          <c:orientation val="minMax"/>
        </c:scaling>
        <c:delete val="1"/>
        <c:axPos val="l"/>
        <c:numFmt formatCode="#\ ##0\ " sourceLinked="1"/>
        <c:majorTickMark val="none"/>
        <c:minorTickMark val="none"/>
        <c:tickLblPos val="nextTo"/>
        <c:crossAx val="25728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'9'!$C$125:$C$127</c:f>
              <c:strCache>
                <c:ptCount val="3"/>
                <c:pt idx="0">
                  <c:v>Fournisseurs Locaux</c:v>
                </c:pt>
                <c:pt idx="1">
                  <c:v>Fournisseurs Etranges</c:v>
                </c:pt>
                <c:pt idx="2">
                  <c:v>Autres Créditeurs</c:v>
                </c:pt>
              </c:strCache>
            </c:strRef>
          </c:cat>
          <c:val>
            <c:numRef>
              <c:f>'9'!$J$125:$J$127</c:f>
              <c:numCache>
                <c:formatCode>_-* #\ ##0\ _€_-;\-* #\ ##0\ _€_-;_-* "-"??\ _€_-;_-@_-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'12'!$E$5:$E$6</c:f>
              <c:strCache>
                <c:ptCount val="2"/>
                <c:pt idx="0">
                  <c:v>Autorisé</c:v>
                </c:pt>
              </c:strCache>
            </c:strRef>
          </c:tx>
          <c:invertIfNegative val="0"/>
          <c:cat>
            <c:strRef>
              <c:f>'12'!$D$7:$D$13</c:f>
              <c:strCache>
                <c:ptCount val="7"/>
                <c:pt idx="0">
                  <c:v>F.Caisse</c:v>
                </c:pt>
                <c:pt idx="2">
                  <c:v>Escompte</c:v>
                </c:pt>
                <c:pt idx="4">
                  <c:v>Aval/OC</c:v>
                </c:pt>
                <c:pt idx="6">
                  <c:v>AT</c:v>
                </c:pt>
              </c:strCache>
            </c:strRef>
          </c:cat>
          <c:val>
            <c:numRef>
              <c:f>'12'!$E$7:$E$13</c:f>
              <c:numCache>
                <c:formatCode>General</c:formatCode>
                <c:ptCount val="7"/>
              </c:numCache>
            </c:numRef>
          </c:val>
        </c:ser>
        <c:ser>
          <c:idx val="1"/>
          <c:order val="1"/>
          <c:tx>
            <c:strRef>
              <c:f>'12'!$F$5:$F$6</c:f>
              <c:strCache>
                <c:ptCount val="2"/>
                <c:pt idx="0">
                  <c:v>Utilisé</c:v>
                </c:pt>
              </c:strCache>
            </c:strRef>
          </c:tx>
          <c:invertIfNegative val="0"/>
          <c:cat>
            <c:strRef>
              <c:f>'12'!$D$7:$D$13</c:f>
              <c:strCache>
                <c:ptCount val="7"/>
                <c:pt idx="0">
                  <c:v>F.Caisse</c:v>
                </c:pt>
                <c:pt idx="2">
                  <c:v>Escompte</c:v>
                </c:pt>
                <c:pt idx="4">
                  <c:v>Aval/OC</c:v>
                </c:pt>
                <c:pt idx="6">
                  <c:v>AT</c:v>
                </c:pt>
              </c:strCache>
            </c:strRef>
          </c:cat>
          <c:val>
            <c:numRef>
              <c:f>'12'!$F$7:$F$13</c:f>
              <c:numCache>
                <c:formatCode>General</c:formatCode>
                <c:ptCount val="7"/>
                <c:pt idx="0" formatCode="_(* #,##0.00_);_(* \(#,##0.00\);_(* &quot;-&quot;??_);_(@_)">
                  <c:v>0</c:v>
                </c:pt>
                <c:pt idx="2" formatCode="_(* #,##0.00_);_(* \(#,##0.00\);_(* &quot;-&quot;??_);_(@_)">
                  <c:v>0</c:v>
                </c:pt>
                <c:pt idx="4" formatCode="_(* #,##0.00_);_(* \(#,##0.00\);_(* &quot;-&quot;??_);_(@_)">
                  <c:v>0</c:v>
                </c:pt>
                <c:pt idx="6" formatCode="_(* #,##0.00_);_(* \(#,##0.00\);_(* &quot;-&quot;??_);_(@_)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85207072"/>
        <c:axId val="1985207616"/>
      </c:barChart>
      <c:catAx>
        <c:axId val="1985207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85207616"/>
        <c:crosses val="autoZero"/>
        <c:auto val="1"/>
        <c:lblAlgn val="ctr"/>
        <c:lblOffset val="100"/>
        <c:noMultiLvlLbl val="0"/>
      </c:catAx>
      <c:valAx>
        <c:axId val="1985207616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9852070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5">
  <dgm:title val=""/>
  <dgm:desc val=""/>
  <dgm:catLst>
    <dgm:cat type="colorful" pri="10500"/>
  </dgm:catLst>
  <dgm:styleLbl name="node0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5"/>
      <a:schemeClr val="accent6"/>
    </dgm:fillClrLst>
    <dgm:linClrLst>
      <a:schemeClr val="accent5"/>
      <a:schemeClr val="accent6"/>
    </dgm:linClrLst>
    <dgm:effectClrLst/>
    <dgm:txLinClrLst/>
    <dgm:txFillClrLst/>
    <dgm:txEffectClrLst/>
  </dgm:styleLbl>
  <dgm:styleLbl name="lnNode1">
    <dgm:fillClrLst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5">
        <a:tint val="50000"/>
      </a:schemeClr>
      <a:schemeClr val="accent6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5">
        <a:tint val="50000"/>
      </a:schemeClr>
      <a:schemeClr val="accent6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5"/>
      <a:schemeClr val="accent6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5"/>
      <a:schemeClr val="accent6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5"/>
    </dgm:fillClrLst>
    <dgm:linClrLst meth="repeat">
      <a:schemeClr val="accent5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5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6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1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5"/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6">
        <a:tint val="9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6">
        <a:tint val="70000"/>
      </a:schemeClr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5">
        <a:tint val="40000"/>
        <a:alpha val="90000"/>
      </a:schemeClr>
      <a:schemeClr val="accent6">
        <a:tint val="40000"/>
        <a:alpha val="90000"/>
      </a:schemeClr>
    </dgm:fillClrLst>
    <dgm:linClrLst>
      <a:schemeClr val="accent5">
        <a:tint val="40000"/>
        <a:alpha val="90000"/>
      </a:schemeClr>
      <a:schemeClr val="accent5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5">
        <a:tint val="40000"/>
        <a:alpha val="90000"/>
      </a:schemeClr>
      <a:schemeClr val="accent6">
        <a:tint val="40000"/>
        <a:alpha val="90000"/>
      </a:schemeClr>
    </dgm:fillClrLst>
    <dgm:linClrLst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5">
        <a:tint val="40000"/>
        <a:alpha val="90000"/>
      </a:schemeClr>
      <a:schemeClr val="accent6">
        <a:tint val="40000"/>
        <a:alpha val="90000"/>
      </a:schemeClr>
    </dgm:fillClrLst>
    <dgm:linClrLst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5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5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5">
        <a:tint val="50000"/>
        <a:alpha val="40000"/>
      </a:schemeClr>
    </dgm:fillClrLst>
    <dgm:linClrLst meth="repeat">
      <a:schemeClr val="accent5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5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8D2E3640-DB54-425F-98F2-D48B2EE68AB3}" type="doc">
      <dgm:prSet loTypeId="urn:microsoft.com/office/officeart/2005/8/layout/list1" loCatId="list" qsTypeId="urn:microsoft.com/office/officeart/2005/8/quickstyle/simple5" qsCatId="simple" csTypeId="urn:microsoft.com/office/officeart/2005/8/colors/colorful5" csCatId="colorful" phldr="1"/>
      <dgm:spPr/>
      <dgm:t>
        <a:bodyPr/>
        <a:lstStyle/>
        <a:p>
          <a:endParaRPr lang="fr-FR"/>
        </a:p>
      </dgm:t>
    </dgm:pt>
    <dgm:pt modelId="{3298AB51-C11D-40CE-A19E-ECBDEB7CACEC}">
      <dgm:prSet phldrT="[Texte]"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01. Rapport d'Activité</a:t>
          </a:r>
        </a:p>
      </dgm:t>
    </dgm:pt>
    <dgm:pt modelId="{FDB539ED-4E19-4DC9-8C32-0D42E3D58CF4}" type="parTrans" cxnId="{27FA22B7-7D77-45C0-A3A0-39D41069A5FD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0D7F76CD-4E0E-4BE2-BA0B-B62350BC8AA2}" type="sibTrans" cxnId="{27FA22B7-7D77-45C0-A3A0-39D41069A5FD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4B162844-4561-4A0C-A01B-61238B61C042}">
      <dgm:prSet phldrT="[Texte]"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10. Prévision de Trésorerie</a:t>
          </a:r>
        </a:p>
      </dgm:t>
    </dgm:pt>
    <dgm:pt modelId="{98D446AE-1A81-4114-91CC-2805F9952BF6}" type="parTrans" cxnId="{770D3EF9-2895-4E9B-AE2A-905F8B7BD103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1224D8A6-1E10-4355-A767-BF62A14BF8AA}" type="sibTrans" cxnId="{770D3EF9-2895-4E9B-AE2A-905F8B7BD103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521DE6A0-F1BA-4F0F-800E-8F0C782C9197}">
      <dgm:prSet phldrT="[Texte]"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11. Situation des Banques</a:t>
          </a:r>
        </a:p>
      </dgm:t>
    </dgm:pt>
    <dgm:pt modelId="{A396CBF6-9070-4355-979D-0B284DDEBA9F}" type="parTrans" cxnId="{F3CF2E61-17BC-4E6D-9131-42A122765B87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81763F91-1CF8-400E-92AD-AD8823C171A3}" type="sibTrans" cxnId="{F3CF2E61-17BC-4E6D-9131-42A122765B87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56E027DC-4CEE-487C-8B5F-1519F1EB3EB9}">
      <dgm:prSet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02. Chiffre d'Affaires</a:t>
          </a:r>
        </a:p>
      </dgm:t>
    </dgm:pt>
    <dgm:pt modelId="{90D2FCC3-A3C4-4972-A90B-6B71CA404584}" type="parTrans" cxnId="{196818C8-D2C8-4578-A00A-4DA23517C626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B8B209C1-6C74-46B7-91A9-6098C915C556}" type="sibTrans" cxnId="{196818C8-D2C8-4578-A00A-4DA23517C626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DB8482A2-E978-4F8F-936F-628E30567872}">
      <dgm:prSet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03. Les Résultats</a:t>
          </a:r>
        </a:p>
      </dgm:t>
    </dgm:pt>
    <dgm:pt modelId="{13FA5125-C0D3-4CC7-BFFF-2012FB969F7D}" type="parTrans" cxnId="{A361941B-9F55-4F4F-B1ED-A6F9781447CC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ED9AA56E-E465-4DAD-8F52-2E70304BEF4C}" type="sibTrans" cxnId="{A361941B-9F55-4F4F-B1ED-A6F9781447CC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8D7A2B23-3658-466D-B2E6-E669F4784B18}">
      <dgm:prSet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04. CPC Agéce</a:t>
          </a:r>
        </a:p>
      </dgm:t>
    </dgm:pt>
    <dgm:pt modelId="{56F8B156-7099-4F9D-964A-8DD7DDE6A618}" type="parTrans" cxnId="{206C9062-6DED-4D4A-B70D-BAC33F418D99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0542E206-0A43-49B6-8C36-EAD6FA1AC696}" type="sibTrans" cxnId="{206C9062-6DED-4D4A-B70D-BAC33F418D99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7554170C-1BC6-4B51-A179-5070672AD25A}">
      <dgm:prSet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05. Détail CPC</a:t>
          </a:r>
        </a:p>
      </dgm:t>
    </dgm:pt>
    <dgm:pt modelId="{79FE737A-FAE1-41BB-A3A6-48E365D44A11}" type="parTrans" cxnId="{74518C8D-5A1F-43C2-BCC5-73275EB7FF49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D253D141-C15D-4C2A-81EB-FCE58432AA24}" type="sibTrans" cxnId="{74518C8D-5A1F-43C2-BCC5-73275EB7FF49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83DA60DB-682D-4739-A39C-55C21B27F286}">
      <dgm:prSet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06. Variations du Chiffre d'Affaires</a:t>
          </a:r>
        </a:p>
      </dgm:t>
    </dgm:pt>
    <dgm:pt modelId="{B0E438E1-3F30-46DF-AD5F-A984FD26AC71}" type="parTrans" cxnId="{F6D6BE71-73F7-49E0-9A72-8BA537A277D5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7A96F6B4-2E1B-4F7F-A5C4-898A89F94E20}" type="sibTrans" cxnId="{F6D6BE71-73F7-49E0-9A72-8BA537A277D5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9D1774B8-80D5-4E6C-80DE-4CD21304D681}">
      <dgm:prSet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07. Balance Âgée - Clients</a:t>
          </a:r>
        </a:p>
      </dgm:t>
    </dgm:pt>
    <dgm:pt modelId="{42D64F05-904D-48A2-A454-E0AE6278D02E}" type="parTrans" cxnId="{0E1ED611-C440-4128-8BC5-06A613C16550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9155A036-CD8E-4832-9983-23A9DD74FC2C}" type="sibTrans" cxnId="{0E1ED611-C440-4128-8BC5-06A613C16550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C1F1E81B-3A19-458A-B03F-CBEFC07BC040}">
      <dgm:prSet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08. Balance Âgée - Fournisseurs</a:t>
          </a:r>
        </a:p>
      </dgm:t>
    </dgm:pt>
    <dgm:pt modelId="{FC76722F-261A-4B86-918F-D823D8598978}" type="parTrans" cxnId="{473073EA-34BB-4F6E-A43F-B9813F856D0F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9103E0B9-D2E9-4C4D-8DB3-45C324A56368}" type="sibTrans" cxnId="{473073EA-34BB-4F6E-A43F-B9813F856D0F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3084E696-C47C-4175-ABD4-BE77DEBE358E}">
      <dgm:prSet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09. Engagements Domiciliées</a:t>
          </a:r>
        </a:p>
      </dgm:t>
    </dgm:pt>
    <dgm:pt modelId="{6FD9C29D-DAE9-4A4C-B294-36CFF0805111}" type="parTrans" cxnId="{F92EA182-71FA-4F4B-88C6-A0C4175AF5CA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C81B07B6-1DDB-47DF-A0F6-3251A70C25F0}" type="sibTrans" cxnId="{F92EA182-71FA-4F4B-88C6-A0C4175AF5CA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2D2A0576-1B5D-4363-855C-DC21A27BEBE9}">
      <dgm:prSet/>
      <dgm:spPr/>
      <dgm:t>
        <a:bodyPr/>
        <a:lstStyle/>
        <a:p>
          <a:pPr algn="l"/>
          <a:r>
            <a:rPr lang="fr-FR" b="1">
              <a:solidFill>
                <a:sysClr val="windowText" lastClr="000000"/>
              </a:solidFill>
            </a:rPr>
            <a:t>12. Transactions Intra-Groupe</a:t>
          </a:r>
        </a:p>
      </dgm:t>
    </dgm:pt>
    <dgm:pt modelId="{C4D4387B-E6E9-4330-93EE-BE57AD045741}" type="parTrans" cxnId="{DA69772F-C62E-43C1-B481-F30F35399A0C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E6028C68-0BF2-42F8-ABBD-AE2BBF935B6F}" type="sibTrans" cxnId="{DA69772F-C62E-43C1-B481-F30F35399A0C}">
      <dgm:prSet/>
      <dgm:spPr/>
      <dgm:t>
        <a:bodyPr/>
        <a:lstStyle/>
        <a:p>
          <a:pPr algn="l"/>
          <a:endParaRPr lang="fr-FR" b="1">
            <a:solidFill>
              <a:sysClr val="windowText" lastClr="000000"/>
            </a:solidFill>
          </a:endParaRPr>
        </a:p>
      </dgm:t>
    </dgm:pt>
    <dgm:pt modelId="{F68FB7E3-E7BF-48A4-A088-0CD01AF03039}" type="pres">
      <dgm:prSet presAssocID="{8D2E3640-DB54-425F-98F2-D48B2EE68AB3}" presName="linear" presStyleCnt="0">
        <dgm:presLayoutVars>
          <dgm:dir/>
          <dgm:animLvl val="lvl"/>
          <dgm:resizeHandles val="exact"/>
        </dgm:presLayoutVars>
      </dgm:prSet>
      <dgm:spPr/>
      <dgm:t>
        <a:bodyPr/>
        <a:lstStyle/>
        <a:p>
          <a:endParaRPr lang="fr-FR"/>
        </a:p>
      </dgm:t>
    </dgm:pt>
    <dgm:pt modelId="{18F33A35-43AE-46B4-96F9-3AB558F3A899}" type="pres">
      <dgm:prSet presAssocID="{3298AB51-C11D-40CE-A19E-ECBDEB7CACEC}" presName="parentLin" presStyleCnt="0"/>
      <dgm:spPr/>
      <dgm:t>
        <a:bodyPr/>
        <a:lstStyle/>
        <a:p>
          <a:endParaRPr lang="fr-FR"/>
        </a:p>
      </dgm:t>
    </dgm:pt>
    <dgm:pt modelId="{2C81861E-FC24-4C84-8ECE-403D6017D694}" type="pres">
      <dgm:prSet presAssocID="{3298AB51-C11D-40CE-A19E-ECBDEB7CACEC}" presName="parentLeftMargin" presStyleLbl="node1" presStyleIdx="0" presStyleCnt="12"/>
      <dgm:spPr/>
      <dgm:t>
        <a:bodyPr/>
        <a:lstStyle/>
        <a:p>
          <a:endParaRPr lang="fr-FR"/>
        </a:p>
      </dgm:t>
    </dgm:pt>
    <dgm:pt modelId="{D009E0C9-8F03-48F5-B3FF-5ADA3148ADB1}" type="pres">
      <dgm:prSet presAssocID="{3298AB51-C11D-40CE-A19E-ECBDEB7CACEC}" presName="parentText" presStyleLbl="node1" presStyleIdx="0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4643536B-6304-4486-8D21-C9E853E26249}" type="pres">
      <dgm:prSet presAssocID="{3298AB51-C11D-40CE-A19E-ECBDEB7CACEC}" presName="negativeSpace" presStyleCnt="0"/>
      <dgm:spPr/>
      <dgm:t>
        <a:bodyPr/>
        <a:lstStyle/>
        <a:p>
          <a:endParaRPr lang="fr-FR"/>
        </a:p>
      </dgm:t>
    </dgm:pt>
    <dgm:pt modelId="{12D19066-8127-4D48-BC42-0F7E1B089EE8}" type="pres">
      <dgm:prSet presAssocID="{3298AB51-C11D-40CE-A19E-ECBDEB7CACEC}" presName="childText" presStyleLbl="conFgAcc1" presStyleIdx="0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9D14CFEA-ABCA-4034-A90C-9DD3E0430FB5}" type="pres">
      <dgm:prSet presAssocID="{0D7F76CD-4E0E-4BE2-BA0B-B62350BC8AA2}" presName="spaceBetweenRectangles" presStyleCnt="0"/>
      <dgm:spPr/>
      <dgm:t>
        <a:bodyPr/>
        <a:lstStyle/>
        <a:p>
          <a:endParaRPr lang="fr-FR"/>
        </a:p>
      </dgm:t>
    </dgm:pt>
    <dgm:pt modelId="{F0D76D19-0501-4ED8-80CA-396E315A0BD3}" type="pres">
      <dgm:prSet presAssocID="{56E027DC-4CEE-487C-8B5F-1519F1EB3EB9}" presName="parentLin" presStyleCnt="0"/>
      <dgm:spPr/>
      <dgm:t>
        <a:bodyPr/>
        <a:lstStyle/>
        <a:p>
          <a:endParaRPr lang="fr-FR"/>
        </a:p>
      </dgm:t>
    </dgm:pt>
    <dgm:pt modelId="{FCAEAFD4-067B-461A-9074-78A39A4BA9A2}" type="pres">
      <dgm:prSet presAssocID="{56E027DC-4CEE-487C-8B5F-1519F1EB3EB9}" presName="parentLeftMargin" presStyleLbl="node1" presStyleIdx="0" presStyleCnt="12"/>
      <dgm:spPr/>
      <dgm:t>
        <a:bodyPr/>
        <a:lstStyle/>
        <a:p>
          <a:endParaRPr lang="fr-FR"/>
        </a:p>
      </dgm:t>
    </dgm:pt>
    <dgm:pt modelId="{052E1965-0FA3-4F7C-B6E3-CF326904275D}" type="pres">
      <dgm:prSet presAssocID="{56E027DC-4CEE-487C-8B5F-1519F1EB3EB9}" presName="parentText" presStyleLbl="node1" presStyleIdx="1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06B266F8-ABE1-4A1A-B31C-19D2FFDAB370}" type="pres">
      <dgm:prSet presAssocID="{56E027DC-4CEE-487C-8B5F-1519F1EB3EB9}" presName="negativeSpace" presStyleCnt="0"/>
      <dgm:spPr/>
      <dgm:t>
        <a:bodyPr/>
        <a:lstStyle/>
        <a:p>
          <a:endParaRPr lang="fr-FR"/>
        </a:p>
      </dgm:t>
    </dgm:pt>
    <dgm:pt modelId="{D28AA947-B660-45F8-89B1-D3AE9E5C40C5}" type="pres">
      <dgm:prSet presAssocID="{56E027DC-4CEE-487C-8B5F-1519F1EB3EB9}" presName="childText" presStyleLbl="conFgAcc1" presStyleIdx="1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977275C9-A62C-45EA-B7B6-05AE6E8EAC3A}" type="pres">
      <dgm:prSet presAssocID="{B8B209C1-6C74-46B7-91A9-6098C915C556}" presName="spaceBetweenRectangles" presStyleCnt="0"/>
      <dgm:spPr/>
      <dgm:t>
        <a:bodyPr/>
        <a:lstStyle/>
        <a:p>
          <a:endParaRPr lang="fr-FR"/>
        </a:p>
      </dgm:t>
    </dgm:pt>
    <dgm:pt modelId="{1F0726B0-C3A5-4B20-8E57-586A8319DE2F}" type="pres">
      <dgm:prSet presAssocID="{DB8482A2-E978-4F8F-936F-628E30567872}" presName="parentLin" presStyleCnt="0"/>
      <dgm:spPr/>
      <dgm:t>
        <a:bodyPr/>
        <a:lstStyle/>
        <a:p>
          <a:endParaRPr lang="fr-FR"/>
        </a:p>
      </dgm:t>
    </dgm:pt>
    <dgm:pt modelId="{9189E158-4CF4-4CE0-A386-234F1120EF1C}" type="pres">
      <dgm:prSet presAssocID="{DB8482A2-E978-4F8F-936F-628E30567872}" presName="parentLeftMargin" presStyleLbl="node1" presStyleIdx="1" presStyleCnt="12"/>
      <dgm:spPr/>
      <dgm:t>
        <a:bodyPr/>
        <a:lstStyle/>
        <a:p>
          <a:endParaRPr lang="fr-FR"/>
        </a:p>
      </dgm:t>
    </dgm:pt>
    <dgm:pt modelId="{D02E5C50-AEC3-4FED-B916-BD81F0EFCCC6}" type="pres">
      <dgm:prSet presAssocID="{DB8482A2-E978-4F8F-936F-628E30567872}" presName="parentText" presStyleLbl="node1" presStyleIdx="2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45BA1739-DE48-48E5-BD95-3CBF24A2CD7A}" type="pres">
      <dgm:prSet presAssocID="{DB8482A2-E978-4F8F-936F-628E30567872}" presName="negativeSpace" presStyleCnt="0"/>
      <dgm:spPr/>
      <dgm:t>
        <a:bodyPr/>
        <a:lstStyle/>
        <a:p>
          <a:endParaRPr lang="fr-FR"/>
        </a:p>
      </dgm:t>
    </dgm:pt>
    <dgm:pt modelId="{00B576DC-07F5-4694-9ED9-CCDE95ED4CA7}" type="pres">
      <dgm:prSet presAssocID="{DB8482A2-E978-4F8F-936F-628E30567872}" presName="childText" presStyleLbl="conFgAcc1" presStyleIdx="2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58490829-968D-4347-85D3-51DBC84818B4}" type="pres">
      <dgm:prSet presAssocID="{ED9AA56E-E465-4DAD-8F52-2E70304BEF4C}" presName="spaceBetweenRectangles" presStyleCnt="0"/>
      <dgm:spPr/>
      <dgm:t>
        <a:bodyPr/>
        <a:lstStyle/>
        <a:p>
          <a:endParaRPr lang="fr-FR"/>
        </a:p>
      </dgm:t>
    </dgm:pt>
    <dgm:pt modelId="{22C9836F-8A47-4ABF-9C22-7BC8FC3F1710}" type="pres">
      <dgm:prSet presAssocID="{8D7A2B23-3658-466D-B2E6-E669F4784B18}" presName="parentLin" presStyleCnt="0"/>
      <dgm:spPr/>
      <dgm:t>
        <a:bodyPr/>
        <a:lstStyle/>
        <a:p>
          <a:endParaRPr lang="fr-FR"/>
        </a:p>
      </dgm:t>
    </dgm:pt>
    <dgm:pt modelId="{7171EAB4-1E97-43EF-930C-52AA58C038B9}" type="pres">
      <dgm:prSet presAssocID="{8D7A2B23-3658-466D-B2E6-E669F4784B18}" presName="parentLeftMargin" presStyleLbl="node1" presStyleIdx="2" presStyleCnt="12"/>
      <dgm:spPr/>
      <dgm:t>
        <a:bodyPr/>
        <a:lstStyle/>
        <a:p>
          <a:endParaRPr lang="fr-FR"/>
        </a:p>
      </dgm:t>
    </dgm:pt>
    <dgm:pt modelId="{6EEDCEFF-E5CB-4B21-8C0F-0AD8784022E3}" type="pres">
      <dgm:prSet presAssocID="{8D7A2B23-3658-466D-B2E6-E669F4784B18}" presName="parentText" presStyleLbl="node1" presStyleIdx="3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5FB48206-D4D7-44F2-85AF-0A2494C7DC7C}" type="pres">
      <dgm:prSet presAssocID="{8D7A2B23-3658-466D-B2E6-E669F4784B18}" presName="negativeSpace" presStyleCnt="0"/>
      <dgm:spPr/>
      <dgm:t>
        <a:bodyPr/>
        <a:lstStyle/>
        <a:p>
          <a:endParaRPr lang="fr-FR"/>
        </a:p>
      </dgm:t>
    </dgm:pt>
    <dgm:pt modelId="{3024A775-B2DF-4D49-9E1C-E462E726A745}" type="pres">
      <dgm:prSet presAssocID="{8D7A2B23-3658-466D-B2E6-E669F4784B18}" presName="childText" presStyleLbl="conFgAcc1" presStyleIdx="3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3CA5858F-C2F5-42A4-B41D-E51423513C91}" type="pres">
      <dgm:prSet presAssocID="{0542E206-0A43-49B6-8C36-EAD6FA1AC696}" presName="spaceBetweenRectangles" presStyleCnt="0"/>
      <dgm:spPr/>
      <dgm:t>
        <a:bodyPr/>
        <a:lstStyle/>
        <a:p>
          <a:endParaRPr lang="fr-FR"/>
        </a:p>
      </dgm:t>
    </dgm:pt>
    <dgm:pt modelId="{1B4D5A9B-AB86-44C5-AAE4-C4C321573CF3}" type="pres">
      <dgm:prSet presAssocID="{7554170C-1BC6-4B51-A179-5070672AD25A}" presName="parentLin" presStyleCnt="0"/>
      <dgm:spPr/>
      <dgm:t>
        <a:bodyPr/>
        <a:lstStyle/>
        <a:p>
          <a:endParaRPr lang="fr-FR"/>
        </a:p>
      </dgm:t>
    </dgm:pt>
    <dgm:pt modelId="{94D4E946-291E-44E7-B330-733408B850AB}" type="pres">
      <dgm:prSet presAssocID="{7554170C-1BC6-4B51-A179-5070672AD25A}" presName="parentLeftMargin" presStyleLbl="node1" presStyleIdx="3" presStyleCnt="12"/>
      <dgm:spPr/>
      <dgm:t>
        <a:bodyPr/>
        <a:lstStyle/>
        <a:p>
          <a:endParaRPr lang="fr-FR"/>
        </a:p>
      </dgm:t>
    </dgm:pt>
    <dgm:pt modelId="{CA4A5BEB-E32B-4CC0-9576-6A34F42BE03C}" type="pres">
      <dgm:prSet presAssocID="{7554170C-1BC6-4B51-A179-5070672AD25A}" presName="parentText" presStyleLbl="node1" presStyleIdx="4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69C30E5C-18FC-4D13-9814-961BFC60DB07}" type="pres">
      <dgm:prSet presAssocID="{7554170C-1BC6-4B51-A179-5070672AD25A}" presName="negativeSpace" presStyleCnt="0"/>
      <dgm:spPr/>
      <dgm:t>
        <a:bodyPr/>
        <a:lstStyle/>
        <a:p>
          <a:endParaRPr lang="fr-FR"/>
        </a:p>
      </dgm:t>
    </dgm:pt>
    <dgm:pt modelId="{31444A14-4506-4F85-A551-DCA2ADBCF963}" type="pres">
      <dgm:prSet presAssocID="{7554170C-1BC6-4B51-A179-5070672AD25A}" presName="childText" presStyleLbl="conFgAcc1" presStyleIdx="4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A36FB93E-D1AF-44CD-94CD-1943F87E869B}" type="pres">
      <dgm:prSet presAssocID="{D253D141-C15D-4C2A-81EB-FCE58432AA24}" presName="spaceBetweenRectangles" presStyleCnt="0"/>
      <dgm:spPr/>
      <dgm:t>
        <a:bodyPr/>
        <a:lstStyle/>
        <a:p>
          <a:endParaRPr lang="fr-FR"/>
        </a:p>
      </dgm:t>
    </dgm:pt>
    <dgm:pt modelId="{5C2872E3-72F4-4209-BDEB-C60C5AB215A3}" type="pres">
      <dgm:prSet presAssocID="{83DA60DB-682D-4739-A39C-55C21B27F286}" presName="parentLin" presStyleCnt="0"/>
      <dgm:spPr/>
      <dgm:t>
        <a:bodyPr/>
        <a:lstStyle/>
        <a:p>
          <a:endParaRPr lang="fr-FR"/>
        </a:p>
      </dgm:t>
    </dgm:pt>
    <dgm:pt modelId="{B0D6DBF8-3A05-45A9-B65E-C3037D76BF60}" type="pres">
      <dgm:prSet presAssocID="{83DA60DB-682D-4739-A39C-55C21B27F286}" presName="parentLeftMargin" presStyleLbl="node1" presStyleIdx="4" presStyleCnt="12"/>
      <dgm:spPr/>
      <dgm:t>
        <a:bodyPr/>
        <a:lstStyle/>
        <a:p>
          <a:endParaRPr lang="fr-FR"/>
        </a:p>
      </dgm:t>
    </dgm:pt>
    <dgm:pt modelId="{688DD60E-59FB-4927-BEFB-ED7EE15362E5}" type="pres">
      <dgm:prSet presAssocID="{83DA60DB-682D-4739-A39C-55C21B27F286}" presName="parentText" presStyleLbl="node1" presStyleIdx="5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67AC9122-793A-4F64-9E50-1047091B573D}" type="pres">
      <dgm:prSet presAssocID="{83DA60DB-682D-4739-A39C-55C21B27F286}" presName="negativeSpace" presStyleCnt="0"/>
      <dgm:spPr/>
      <dgm:t>
        <a:bodyPr/>
        <a:lstStyle/>
        <a:p>
          <a:endParaRPr lang="fr-FR"/>
        </a:p>
      </dgm:t>
    </dgm:pt>
    <dgm:pt modelId="{2691B974-F8C8-4945-95CA-7BC3EB3ADCE9}" type="pres">
      <dgm:prSet presAssocID="{83DA60DB-682D-4739-A39C-55C21B27F286}" presName="childText" presStyleLbl="conFgAcc1" presStyleIdx="5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480A70C2-CDF9-4F0E-ACDA-DCF56B84A844}" type="pres">
      <dgm:prSet presAssocID="{7A96F6B4-2E1B-4F7F-A5C4-898A89F94E20}" presName="spaceBetweenRectangles" presStyleCnt="0"/>
      <dgm:spPr/>
      <dgm:t>
        <a:bodyPr/>
        <a:lstStyle/>
        <a:p>
          <a:endParaRPr lang="fr-FR"/>
        </a:p>
      </dgm:t>
    </dgm:pt>
    <dgm:pt modelId="{C3723832-9064-4917-A439-1576BEFB2E14}" type="pres">
      <dgm:prSet presAssocID="{9D1774B8-80D5-4E6C-80DE-4CD21304D681}" presName="parentLin" presStyleCnt="0"/>
      <dgm:spPr/>
      <dgm:t>
        <a:bodyPr/>
        <a:lstStyle/>
        <a:p>
          <a:endParaRPr lang="fr-FR"/>
        </a:p>
      </dgm:t>
    </dgm:pt>
    <dgm:pt modelId="{81DC4C10-AD08-45A8-9C84-AD60E66B2513}" type="pres">
      <dgm:prSet presAssocID="{9D1774B8-80D5-4E6C-80DE-4CD21304D681}" presName="parentLeftMargin" presStyleLbl="node1" presStyleIdx="5" presStyleCnt="12"/>
      <dgm:spPr/>
      <dgm:t>
        <a:bodyPr/>
        <a:lstStyle/>
        <a:p>
          <a:endParaRPr lang="fr-FR"/>
        </a:p>
      </dgm:t>
    </dgm:pt>
    <dgm:pt modelId="{2A296A2B-19F7-42CB-AF7E-4FD62183EC14}" type="pres">
      <dgm:prSet presAssocID="{9D1774B8-80D5-4E6C-80DE-4CD21304D681}" presName="parentText" presStyleLbl="node1" presStyleIdx="6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3BD6CF26-48CB-4A4C-AEA2-1AC86036246D}" type="pres">
      <dgm:prSet presAssocID="{9D1774B8-80D5-4E6C-80DE-4CD21304D681}" presName="negativeSpace" presStyleCnt="0"/>
      <dgm:spPr/>
      <dgm:t>
        <a:bodyPr/>
        <a:lstStyle/>
        <a:p>
          <a:endParaRPr lang="fr-FR"/>
        </a:p>
      </dgm:t>
    </dgm:pt>
    <dgm:pt modelId="{0876D030-D515-402A-A34C-EEF910E502FF}" type="pres">
      <dgm:prSet presAssocID="{9D1774B8-80D5-4E6C-80DE-4CD21304D681}" presName="childText" presStyleLbl="conFgAcc1" presStyleIdx="6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7BA477C8-8D8A-4D73-BCDF-BCDAD70BCF8D}" type="pres">
      <dgm:prSet presAssocID="{9155A036-CD8E-4832-9983-23A9DD74FC2C}" presName="spaceBetweenRectangles" presStyleCnt="0"/>
      <dgm:spPr/>
      <dgm:t>
        <a:bodyPr/>
        <a:lstStyle/>
        <a:p>
          <a:endParaRPr lang="fr-FR"/>
        </a:p>
      </dgm:t>
    </dgm:pt>
    <dgm:pt modelId="{DAF6EB9F-811D-4838-8491-6283F5C024A1}" type="pres">
      <dgm:prSet presAssocID="{C1F1E81B-3A19-458A-B03F-CBEFC07BC040}" presName="parentLin" presStyleCnt="0"/>
      <dgm:spPr/>
      <dgm:t>
        <a:bodyPr/>
        <a:lstStyle/>
        <a:p>
          <a:endParaRPr lang="fr-FR"/>
        </a:p>
      </dgm:t>
    </dgm:pt>
    <dgm:pt modelId="{CF299A65-74B5-487E-9CD5-C46DC517F138}" type="pres">
      <dgm:prSet presAssocID="{C1F1E81B-3A19-458A-B03F-CBEFC07BC040}" presName="parentLeftMargin" presStyleLbl="node1" presStyleIdx="6" presStyleCnt="12"/>
      <dgm:spPr/>
      <dgm:t>
        <a:bodyPr/>
        <a:lstStyle/>
        <a:p>
          <a:endParaRPr lang="fr-FR"/>
        </a:p>
      </dgm:t>
    </dgm:pt>
    <dgm:pt modelId="{FF254371-96DD-4B17-ACC1-3EDDD2FD573B}" type="pres">
      <dgm:prSet presAssocID="{C1F1E81B-3A19-458A-B03F-CBEFC07BC040}" presName="parentText" presStyleLbl="node1" presStyleIdx="7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7628DA3A-E980-423A-AFA1-2DE388372F00}" type="pres">
      <dgm:prSet presAssocID="{C1F1E81B-3A19-458A-B03F-CBEFC07BC040}" presName="negativeSpace" presStyleCnt="0"/>
      <dgm:spPr/>
      <dgm:t>
        <a:bodyPr/>
        <a:lstStyle/>
        <a:p>
          <a:endParaRPr lang="fr-FR"/>
        </a:p>
      </dgm:t>
    </dgm:pt>
    <dgm:pt modelId="{F9ED56CF-EE2F-4322-BD69-E1F6F7518C65}" type="pres">
      <dgm:prSet presAssocID="{C1F1E81B-3A19-458A-B03F-CBEFC07BC040}" presName="childText" presStyleLbl="conFgAcc1" presStyleIdx="7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A18782FC-F128-472E-A380-BE76AE890180}" type="pres">
      <dgm:prSet presAssocID="{9103E0B9-D2E9-4C4D-8DB3-45C324A56368}" presName="spaceBetweenRectangles" presStyleCnt="0"/>
      <dgm:spPr/>
      <dgm:t>
        <a:bodyPr/>
        <a:lstStyle/>
        <a:p>
          <a:endParaRPr lang="fr-FR"/>
        </a:p>
      </dgm:t>
    </dgm:pt>
    <dgm:pt modelId="{2E35D693-FDA3-4B58-8B6D-D6163353B0DE}" type="pres">
      <dgm:prSet presAssocID="{3084E696-C47C-4175-ABD4-BE77DEBE358E}" presName="parentLin" presStyleCnt="0"/>
      <dgm:spPr/>
      <dgm:t>
        <a:bodyPr/>
        <a:lstStyle/>
        <a:p>
          <a:endParaRPr lang="fr-FR"/>
        </a:p>
      </dgm:t>
    </dgm:pt>
    <dgm:pt modelId="{B8EE50A8-FEDF-4350-A468-27D8DD9B2463}" type="pres">
      <dgm:prSet presAssocID="{3084E696-C47C-4175-ABD4-BE77DEBE358E}" presName="parentLeftMargin" presStyleLbl="node1" presStyleIdx="7" presStyleCnt="12"/>
      <dgm:spPr/>
      <dgm:t>
        <a:bodyPr/>
        <a:lstStyle/>
        <a:p>
          <a:endParaRPr lang="fr-FR"/>
        </a:p>
      </dgm:t>
    </dgm:pt>
    <dgm:pt modelId="{64CCF93B-D2E1-4AD9-81B4-1743620432EA}" type="pres">
      <dgm:prSet presAssocID="{3084E696-C47C-4175-ABD4-BE77DEBE358E}" presName="parentText" presStyleLbl="node1" presStyleIdx="8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DA86FFF2-ED67-4BD0-A793-A9DDEFE64296}" type="pres">
      <dgm:prSet presAssocID="{3084E696-C47C-4175-ABD4-BE77DEBE358E}" presName="negativeSpace" presStyleCnt="0"/>
      <dgm:spPr/>
      <dgm:t>
        <a:bodyPr/>
        <a:lstStyle/>
        <a:p>
          <a:endParaRPr lang="fr-FR"/>
        </a:p>
      </dgm:t>
    </dgm:pt>
    <dgm:pt modelId="{C764B464-62CE-49EA-8B6B-85DD518917D9}" type="pres">
      <dgm:prSet presAssocID="{3084E696-C47C-4175-ABD4-BE77DEBE358E}" presName="childText" presStyleLbl="conFgAcc1" presStyleIdx="8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9BD485CA-CC41-43B9-AD32-947AD02B39E0}" type="pres">
      <dgm:prSet presAssocID="{C81B07B6-1DDB-47DF-A0F6-3251A70C25F0}" presName="spaceBetweenRectangles" presStyleCnt="0"/>
      <dgm:spPr/>
      <dgm:t>
        <a:bodyPr/>
        <a:lstStyle/>
        <a:p>
          <a:endParaRPr lang="fr-FR"/>
        </a:p>
      </dgm:t>
    </dgm:pt>
    <dgm:pt modelId="{7736CF97-66FC-475C-8A6D-BE59B5B5EE12}" type="pres">
      <dgm:prSet presAssocID="{4B162844-4561-4A0C-A01B-61238B61C042}" presName="parentLin" presStyleCnt="0"/>
      <dgm:spPr/>
      <dgm:t>
        <a:bodyPr/>
        <a:lstStyle/>
        <a:p>
          <a:endParaRPr lang="fr-FR"/>
        </a:p>
      </dgm:t>
    </dgm:pt>
    <dgm:pt modelId="{47882E00-07FB-42B0-8EFE-ACFEEEC799A1}" type="pres">
      <dgm:prSet presAssocID="{4B162844-4561-4A0C-A01B-61238B61C042}" presName="parentLeftMargin" presStyleLbl="node1" presStyleIdx="8" presStyleCnt="12"/>
      <dgm:spPr/>
      <dgm:t>
        <a:bodyPr/>
        <a:lstStyle/>
        <a:p>
          <a:endParaRPr lang="fr-FR"/>
        </a:p>
      </dgm:t>
    </dgm:pt>
    <dgm:pt modelId="{317E684E-6667-485B-A94F-CBAA234E29FD}" type="pres">
      <dgm:prSet presAssocID="{4B162844-4561-4A0C-A01B-61238B61C042}" presName="parentText" presStyleLbl="node1" presStyleIdx="9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7F4F6A90-10B2-4E9C-B40E-548150F511C2}" type="pres">
      <dgm:prSet presAssocID="{4B162844-4561-4A0C-A01B-61238B61C042}" presName="negativeSpace" presStyleCnt="0"/>
      <dgm:spPr/>
      <dgm:t>
        <a:bodyPr/>
        <a:lstStyle/>
        <a:p>
          <a:endParaRPr lang="fr-FR"/>
        </a:p>
      </dgm:t>
    </dgm:pt>
    <dgm:pt modelId="{1796ABCB-7264-4531-B9FD-5AB97343FCCD}" type="pres">
      <dgm:prSet presAssocID="{4B162844-4561-4A0C-A01B-61238B61C042}" presName="childText" presStyleLbl="conFgAcc1" presStyleIdx="9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5A93EA34-B689-44EA-90B4-39128F016F28}" type="pres">
      <dgm:prSet presAssocID="{1224D8A6-1E10-4355-A767-BF62A14BF8AA}" presName="spaceBetweenRectangles" presStyleCnt="0"/>
      <dgm:spPr/>
      <dgm:t>
        <a:bodyPr/>
        <a:lstStyle/>
        <a:p>
          <a:endParaRPr lang="fr-FR"/>
        </a:p>
      </dgm:t>
    </dgm:pt>
    <dgm:pt modelId="{F0D9FC18-1668-4DDC-B53F-973E83410886}" type="pres">
      <dgm:prSet presAssocID="{521DE6A0-F1BA-4F0F-800E-8F0C782C9197}" presName="parentLin" presStyleCnt="0"/>
      <dgm:spPr/>
      <dgm:t>
        <a:bodyPr/>
        <a:lstStyle/>
        <a:p>
          <a:endParaRPr lang="fr-FR"/>
        </a:p>
      </dgm:t>
    </dgm:pt>
    <dgm:pt modelId="{BEAC5437-42C1-40D0-A933-A08FDDFB978A}" type="pres">
      <dgm:prSet presAssocID="{521DE6A0-F1BA-4F0F-800E-8F0C782C9197}" presName="parentLeftMargin" presStyleLbl="node1" presStyleIdx="9" presStyleCnt="12"/>
      <dgm:spPr/>
      <dgm:t>
        <a:bodyPr/>
        <a:lstStyle/>
        <a:p>
          <a:endParaRPr lang="fr-FR"/>
        </a:p>
      </dgm:t>
    </dgm:pt>
    <dgm:pt modelId="{23F45428-950C-47F2-AF29-2E56D5D06227}" type="pres">
      <dgm:prSet presAssocID="{521DE6A0-F1BA-4F0F-800E-8F0C782C9197}" presName="parentText" presStyleLbl="node1" presStyleIdx="10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C6A88D1A-8284-40D7-B93B-BE7629272012}" type="pres">
      <dgm:prSet presAssocID="{521DE6A0-F1BA-4F0F-800E-8F0C782C9197}" presName="negativeSpace" presStyleCnt="0"/>
      <dgm:spPr/>
      <dgm:t>
        <a:bodyPr/>
        <a:lstStyle/>
        <a:p>
          <a:endParaRPr lang="fr-FR"/>
        </a:p>
      </dgm:t>
    </dgm:pt>
    <dgm:pt modelId="{97423F80-9D23-40D8-9376-AD80989DB74F}" type="pres">
      <dgm:prSet presAssocID="{521DE6A0-F1BA-4F0F-800E-8F0C782C9197}" presName="childText" presStyleLbl="conFgAcc1" presStyleIdx="10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0F4039A7-13BF-4F0B-9CA9-899148213F74}" type="pres">
      <dgm:prSet presAssocID="{81763F91-1CF8-400E-92AD-AD8823C171A3}" presName="spaceBetweenRectangles" presStyleCnt="0"/>
      <dgm:spPr/>
      <dgm:t>
        <a:bodyPr/>
        <a:lstStyle/>
        <a:p>
          <a:endParaRPr lang="fr-FR"/>
        </a:p>
      </dgm:t>
    </dgm:pt>
    <dgm:pt modelId="{50A8F82F-BC6C-4800-BCB8-DB5D00FA68A4}" type="pres">
      <dgm:prSet presAssocID="{2D2A0576-1B5D-4363-855C-DC21A27BEBE9}" presName="parentLin" presStyleCnt="0"/>
      <dgm:spPr/>
      <dgm:t>
        <a:bodyPr/>
        <a:lstStyle/>
        <a:p>
          <a:endParaRPr lang="fr-FR"/>
        </a:p>
      </dgm:t>
    </dgm:pt>
    <dgm:pt modelId="{931A0391-480C-4E1F-A3D5-44A0FD55D63E}" type="pres">
      <dgm:prSet presAssocID="{2D2A0576-1B5D-4363-855C-DC21A27BEBE9}" presName="parentLeftMargin" presStyleLbl="node1" presStyleIdx="10" presStyleCnt="12"/>
      <dgm:spPr/>
      <dgm:t>
        <a:bodyPr/>
        <a:lstStyle/>
        <a:p>
          <a:endParaRPr lang="fr-FR"/>
        </a:p>
      </dgm:t>
    </dgm:pt>
    <dgm:pt modelId="{63FFEA34-5D8D-4E8F-BA6B-EBBB70067BC2}" type="pres">
      <dgm:prSet presAssocID="{2D2A0576-1B5D-4363-855C-DC21A27BEBE9}" presName="parentText" presStyleLbl="node1" presStyleIdx="11" presStyleCnt="12">
        <dgm:presLayoutVars>
          <dgm:chMax val="0"/>
          <dgm:bulletEnabled val="1"/>
        </dgm:presLayoutVars>
      </dgm:prSet>
      <dgm:spPr/>
      <dgm:t>
        <a:bodyPr/>
        <a:lstStyle/>
        <a:p>
          <a:endParaRPr lang="fr-FR"/>
        </a:p>
      </dgm:t>
    </dgm:pt>
    <dgm:pt modelId="{E7E38306-7D2F-4650-91B3-16A593EE71B3}" type="pres">
      <dgm:prSet presAssocID="{2D2A0576-1B5D-4363-855C-DC21A27BEBE9}" presName="negativeSpace" presStyleCnt="0"/>
      <dgm:spPr/>
      <dgm:t>
        <a:bodyPr/>
        <a:lstStyle/>
        <a:p>
          <a:endParaRPr lang="fr-FR"/>
        </a:p>
      </dgm:t>
    </dgm:pt>
    <dgm:pt modelId="{26757807-D7FF-49B4-B25F-DDF53CE4D8B3}" type="pres">
      <dgm:prSet presAssocID="{2D2A0576-1B5D-4363-855C-DC21A27BEBE9}" presName="childText" presStyleLbl="conFgAcc1" presStyleIdx="11" presStyleCnt="12">
        <dgm:presLayoutVars>
          <dgm:bulletEnabled val="1"/>
        </dgm:presLayoutVars>
      </dgm:prSet>
      <dgm:spPr/>
      <dgm:t>
        <a:bodyPr/>
        <a:lstStyle/>
        <a:p>
          <a:endParaRPr lang="fr-FR"/>
        </a:p>
      </dgm:t>
    </dgm:pt>
  </dgm:ptLst>
  <dgm:cxnLst>
    <dgm:cxn modelId="{A361941B-9F55-4F4F-B1ED-A6F9781447CC}" srcId="{8D2E3640-DB54-425F-98F2-D48B2EE68AB3}" destId="{DB8482A2-E978-4F8F-936F-628E30567872}" srcOrd="2" destOrd="0" parTransId="{13FA5125-C0D3-4CC7-BFFF-2012FB969F7D}" sibTransId="{ED9AA56E-E465-4DAD-8F52-2E70304BEF4C}"/>
    <dgm:cxn modelId="{BA81AAEB-6166-4C66-9BD9-56B3A86D9CFA}" type="presOf" srcId="{4B162844-4561-4A0C-A01B-61238B61C042}" destId="{47882E00-07FB-42B0-8EFE-ACFEEEC799A1}" srcOrd="0" destOrd="0" presId="urn:microsoft.com/office/officeart/2005/8/layout/list1"/>
    <dgm:cxn modelId="{196818C8-D2C8-4578-A00A-4DA23517C626}" srcId="{8D2E3640-DB54-425F-98F2-D48B2EE68AB3}" destId="{56E027DC-4CEE-487C-8B5F-1519F1EB3EB9}" srcOrd="1" destOrd="0" parTransId="{90D2FCC3-A3C4-4972-A90B-6B71CA404584}" sibTransId="{B8B209C1-6C74-46B7-91A9-6098C915C556}"/>
    <dgm:cxn modelId="{E80A9282-89EB-4BC9-B5E1-F50774ECF1D7}" type="presOf" srcId="{2D2A0576-1B5D-4363-855C-DC21A27BEBE9}" destId="{931A0391-480C-4E1F-A3D5-44A0FD55D63E}" srcOrd="0" destOrd="0" presId="urn:microsoft.com/office/officeart/2005/8/layout/list1"/>
    <dgm:cxn modelId="{3ED224AD-1973-4FFF-A560-13CCB2F869E1}" type="presOf" srcId="{3084E696-C47C-4175-ABD4-BE77DEBE358E}" destId="{B8EE50A8-FEDF-4350-A468-27D8DD9B2463}" srcOrd="0" destOrd="0" presId="urn:microsoft.com/office/officeart/2005/8/layout/list1"/>
    <dgm:cxn modelId="{2DE55E25-E6E0-4B1E-9806-E0CE3DE1922F}" type="presOf" srcId="{8D2E3640-DB54-425F-98F2-D48B2EE68AB3}" destId="{F68FB7E3-E7BF-48A4-A088-0CD01AF03039}" srcOrd="0" destOrd="0" presId="urn:microsoft.com/office/officeart/2005/8/layout/list1"/>
    <dgm:cxn modelId="{BD4C8165-29BD-4113-8045-44100FCAC3CE}" type="presOf" srcId="{83DA60DB-682D-4739-A39C-55C21B27F286}" destId="{B0D6DBF8-3A05-45A9-B65E-C3037D76BF60}" srcOrd="0" destOrd="0" presId="urn:microsoft.com/office/officeart/2005/8/layout/list1"/>
    <dgm:cxn modelId="{C7F497C3-AEFF-4C9E-8DA0-A4CE8C1BFF92}" type="presOf" srcId="{8D7A2B23-3658-466D-B2E6-E669F4784B18}" destId="{6EEDCEFF-E5CB-4B21-8C0F-0AD8784022E3}" srcOrd="1" destOrd="0" presId="urn:microsoft.com/office/officeart/2005/8/layout/list1"/>
    <dgm:cxn modelId="{CE37C21D-174B-42B3-8231-B0F1DB80AA8F}" type="presOf" srcId="{4B162844-4561-4A0C-A01B-61238B61C042}" destId="{317E684E-6667-485B-A94F-CBAA234E29FD}" srcOrd="1" destOrd="0" presId="urn:microsoft.com/office/officeart/2005/8/layout/list1"/>
    <dgm:cxn modelId="{F3CF2E61-17BC-4E6D-9131-42A122765B87}" srcId="{8D2E3640-DB54-425F-98F2-D48B2EE68AB3}" destId="{521DE6A0-F1BA-4F0F-800E-8F0C782C9197}" srcOrd="10" destOrd="0" parTransId="{A396CBF6-9070-4355-979D-0B284DDEBA9F}" sibTransId="{81763F91-1CF8-400E-92AD-AD8823C171A3}"/>
    <dgm:cxn modelId="{8B320F8B-8285-4944-A1DE-F9C140DE1360}" type="presOf" srcId="{3298AB51-C11D-40CE-A19E-ECBDEB7CACEC}" destId="{2C81861E-FC24-4C84-8ECE-403D6017D694}" srcOrd="0" destOrd="0" presId="urn:microsoft.com/office/officeart/2005/8/layout/list1"/>
    <dgm:cxn modelId="{BD2B6F73-6AE6-4C27-99DC-F303BADAAADF}" type="presOf" srcId="{C1F1E81B-3A19-458A-B03F-CBEFC07BC040}" destId="{FF254371-96DD-4B17-ACC1-3EDDD2FD573B}" srcOrd="1" destOrd="0" presId="urn:microsoft.com/office/officeart/2005/8/layout/list1"/>
    <dgm:cxn modelId="{27FA22B7-7D77-45C0-A3A0-39D41069A5FD}" srcId="{8D2E3640-DB54-425F-98F2-D48B2EE68AB3}" destId="{3298AB51-C11D-40CE-A19E-ECBDEB7CACEC}" srcOrd="0" destOrd="0" parTransId="{FDB539ED-4E19-4DC9-8C32-0D42E3D58CF4}" sibTransId="{0D7F76CD-4E0E-4BE2-BA0B-B62350BC8AA2}"/>
    <dgm:cxn modelId="{770D3EF9-2895-4E9B-AE2A-905F8B7BD103}" srcId="{8D2E3640-DB54-425F-98F2-D48B2EE68AB3}" destId="{4B162844-4561-4A0C-A01B-61238B61C042}" srcOrd="9" destOrd="0" parTransId="{98D446AE-1A81-4114-91CC-2805F9952BF6}" sibTransId="{1224D8A6-1E10-4355-A767-BF62A14BF8AA}"/>
    <dgm:cxn modelId="{CAD4C3AF-9B29-4F8B-944A-B007BFFED1C4}" type="presOf" srcId="{DB8482A2-E978-4F8F-936F-628E30567872}" destId="{9189E158-4CF4-4CE0-A386-234F1120EF1C}" srcOrd="0" destOrd="0" presId="urn:microsoft.com/office/officeart/2005/8/layout/list1"/>
    <dgm:cxn modelId="{9741C5FA-989C-4D60-BC2C-32785A68E052}" type="presOf" srcId="{83DA60DB-682D-4739-A39C-55C21B27F286}" destId="{688DD60E-59FB-4927-BEFB-ED7EE15362E5}" srcOrd="1" destOrd="0" presId="urn:microsoft.com/office/officeart/2005/8/layout/list1"/>
    <dgm:cxn modelId="{0DB691B6-A467-4E9C-B88A-DF81AF91F768}" type="presOf" srcId="{7554170C-1BC6-4B51-A179-5070672AD25A}" destId="{94D4E946-291E-44E7-B330-733408B850AB}" srcOrd="0" destOrd="0" presId="urn:microsoft.com/office/officeart/2005/8/layout/list1"/>
    <dgm:cxn modelId="{B5E9F118-77FB-4628-82A2-81B926CEF35C}" type="presOf" srcId="{9D1774B8-80D5-4E6C-80DE-4CD21304D681}" destId="{81DC4C10-AD08-45A8-9C84-AD60E66B2513}" srcOrd="0" destOrd="0" presId="urn:microsoft.com/office/officeart/2005/8/layout/list1"/>
    <dgm:cxn modelId="{D5950201-1151-43D8-8BCC-ADF63BF5AFC1}" type="presOf" srcId="{8D7A2B23-3658-466D-B2E6-E669F4784B18}" destId="{7171EAB4-1E97-43EF-930C-52AA58C038B9}" srcOrd="0" destOrd="0" presId="urn:microsoft.com/office/officeart/2005/8/layout/list1"/>
    <dgm:cxn modelId="{DA69772F-C62E-43C1-B481-F30F35399A0C}" srcId="{8D2E3640-DB54-425F-98F2-D48B2EE68AB3}" destId="{2D2A0576-1B5D-4363-855C-DC21A27BEBE9}" srcOrd="11" destOrd="0" parTransId="{C4D4387B-E6E9-4330-93EE-BE57AD045741}" sibTransId="{E6028C68-0BF2-42F8-ABBD-AE2BBF935B6F}"/>
    <dgm:cxn modelId="{8A949519-18F2-4A20-938A-BFE194719FE2}" type="presOf" srcId="{56E027DC-4CEE-487C-8B5F-1519F1EB3EB9}" destId="{FCAEAFD4-067B-461A-9074-78A39A4BA9A2}" srcOrd="0" destOrd="0" presId="urn:microsoft.com/office/officeart/2005/8/layout/list1"/>
    <dgm:cxn modelId="{1FC8293C-BB7D-40CE-AD38-5E81955AB7AD}" type="presOf" srcId="{2D2A0576-1B5D-4363-855C-DC21A27BEBE9}" destId="{63FFEA34-5D8D-4E8F-BA6B-EBBB70067BC2}" srcOrd="1" destOrd="0" presId="urn:microsoft.com/office/officeart/2005/8/layout/list1"/>
    <dgm:cxn modelId="{74518C8D-5A1F-43C2-BCC5-73275EB7FF49}" srcId="{8D2E3640-DB54-425F-98F2-D48B2EE68AB3}" destId="{7554170C-1BC6-4B51-A179-5070672AD25A}" srcOrd="4" destOrd="0" parTransId="{79FE737A-FAE1-41BB-A3A6-48E365D44A11}" sibTransId="{D253D141-C15D-4C2A-81EB-FCE58432AA24}"/>
    <dgm:cxn modelId="{206C9062-6DED-4D4A-B70D-BAC33F418D99}" srcId="{8D2E3640-DB54-425F-98F2-D48B2EE68AB3}" destId="{8D7A2B23-3658-466D-B2E6-E669F4784B18}" srcOrd="3" destOrd="0" parTransId="{56F8B156-7099-4F9D-964A-8DD7DDE6A618}" sibTransId="{0542E206-0A43-49B6-8C36-EAD6FA1AC696}"/>
    <dgm:cxn modelId="{F92EA182-71FA-4F4B-88C6-A0C4175AF5CA}" srcId="{8D2E3640-DB54-425F-98F2-D48B2EE68AB3}" destId="{3084E696-C47C-4175-ABD4-BE77DEBE358E}" srcOrd="8" destOrd="0" parTransId="{6FD9C29D-DAE9-4A4C-B294-36CFF0805111}" sibTransId="{C81B07B6-1DDB-47DF-A0F6-3251A70C25F0}"/>
    <dgm:cxn modelId="{F24A550D-8154-4ED2-B7F5-933285BD6817}" type="presOf" srcId="{7554170C-1BC6-4B51-A179-5070672AD25A}" destId="{CA4A5BEB-E32B-4CC0-9576-6A34F42BE03C}" srcOrd="1" destOrd="0" presId="urn:microsoft.com/office/officeart/2005/8/layout/list1"/>
    <dgm:cxn modelId="{CEE18614-5875-4DA5-9A4A-A8974465D183}" type="presOf" srcId="{521DE6A0-F1BA-4F0F-800E-8F0C782C9197}" destId="{BEAC5437-42C1-40D0-A933-A08FDDFB978A}" srcOrd="0" destOrd="0" presId="urn:microsoft.com/office/officeart/2005/8/layout/list1"/>
    <dgm:cxn modelId="{A2639262-9C7C-46B4-AA8C-66474A5BDBFC}" type="presOf" srcId="{DB8482A2-E978-4F8F-936F-628E30567872}" destId="{D02E5C50-AEC3-4FED-B916-BD81F0EFCCC6}" srcOrd="1" destOrd="0" presId="urn:microsoft.com/office/officeart/2005/8/layout/list1"/>
    <dgm:cxn modelId="{28F2FA11-086E-435C-8061-A5721FC31539}" type="presOf" srcId="{9D1774B8-80D5-4E6C-80DE-4CD21304D681}" destId="{2A296A2B-19F7-42CB-AF7E-4FD62183EC14}" srcOrd="1" destOrd="0" presId="urn:microsoft.com/office/officeart/2005/8/layout/list1"/>
    <dgm:cxn modelId="{0E1ED611-C440-4128-8BC5-06A613C16550}" srcId="{8D2E3640-DB54-425F-98F2-D48B2EE68AB3}" destId="{9D1774B8-80D5-4E6C-80DE-4CD21304D681}" srcOrd="6" destOrd="0" parTransId="{42D64F05-904D-48A2-A454-E0AE6278D02E}" sibTransId="{9155A036-CD8E-4832-9983-23A9DD74FC2C}"/>
    <dgm:cxn modelId="{F6D6BE71-73F7-49E0-9A72-8BA537A277D5}" srcId="{8D2E3640-DB54-425F-98F2-D48B2EE68AB3}" destId="{83DA60DB-682D-4739-A39C-55C21B27F286}" srcOrd="5" destOrd="0" parTransId="{B0E438E1-3F30-46DF-AD5F-A984FD26AC71}" sibTransId="{7A96F6B4-2E1B-4F7F-A5C4-898A89F94E20}"/>
    <dgm:cxn modelId="{B84AF00B-E53B-4142-A833-16DAFACC06EE}" type="presOf" srcId="{3084E696-C47C-4175-ABD4-BE77DEBE358E}" destId="{64CCF93B-D2E1-4AD9-81B4-1743620432EA}" srcOrd="1" destOrd="0" presId="urn:microsoft.com/office/officeart/2005/8/layout/list1"/>
    <dgm:cxn modelId="{9252ACA9-3F48-4932-977D-961192A0EAD4}" type="presOf" srcId="{3298AB51-C11D-40CE-A19E-ECBDEB7CACEC}" destId="{D009E0C9-8F03-48F5-B3FF-5ADA3148ADB1}" srcOrd="1" destOrd="0" presId="urn:microsoft.com/office/officeart/2005/8/layout/list1"/>
    <dgm:cxn modelId="{473073EA-34BB-4F6E-A43F-B9813F856D0F}" srcId="{8D2E3640-DB54-425F-98F2-D48B2EE68AB3}" destId="{C1F1E81B-3A19-458A-B03F-CBEFC07BC040}" srcOrd="7" destOrd="0" parTransId="{FC76722F-261A-4B86-918F-D823D8598978}" sibTransId="{9103E0B9-D2E9-4C4D-8DB3-45C324A56368}"/>
    <dgm:cxn modelId="{7CC5F842-C583-4FE2-9D8A-CF708BBBF4F0}" type="presOf" srcId="{C1F1E81B-3A19-458A-B03F-CBEFC07BC040}" destId="{CF299A65-74B5-487E-9CD5-C46DC517F138}" srcOrd="0" destOrd="0" presId="urn:microsoft.com/office/officeart/2005/8/layout/list1"/>
    <dgm:cxn modelId="{A28AD8F9-59EA-45A8-B782-5AB57A8FD971}" type="presOf" srcId="{521DE6A0-F1BA-4F0F-800E-8F0C782C9197}" destId="{23F45428-950C-47F2-AF29-2E56D5D06227}" srcOrd="1" destOrd="0" presId="urn:microsoft.com/office/officeart/2005/8/layout/list1"/>
    <dgm:cxn modelId="{5EA50D9D-E3BC-4BB8-BF7E-02BE6ED30C90}" type="presOf" srcId="{56E027DC-4CEE-487C-8B5F-1519F1EB3EB9}" destId="{052E1965-0FA3-4F7C-B6E3-CF326904275D}" srcOrd="1" destOrd="0" presId="urn:microsoft.com/office/officeart/2005/8/layout/list1"/>
    <dgm:cxn modelId="{8015CD83-F7D1-4891-8E42-04717E458BCD}" type="presParOf" srcId="{F68FB7E3-E7BF-48A4-A088-0CD01AF03039}" destId="{18F33A35-43AE-46B4-96F9-3AB558F3A899}" srcOrd="0" destOrd="0" presId="urn:microsoft.com/office/officeart/2005/8/layout/list1"/>
    <dgm:cxn modelId="{4C574D69-2799-4EC7-9CCE-6C432EAACBA9}" type="presParOf" srcId="{18F33A35-43AE-46B4-96F9-3AB558F3A899}" destId="{2C81861E-FC24-4C84-8ECE-403D6017D694}" srcOrd="0" destOrd="0" presId="urn:microsoft.com/office/officeart/2005/8/layout/list1"/>
    <dgm:cxn modelId="{0A3A1855-5671-46F4-A6B9-3B9D20AD7299}" type="presParOf" srcId="{18F33A35-43AE-46B4-96F9-3AB558F3A899}" destId="{D009E0C9-8F03-48F5-B3FF-5ADA3148ADB1}" srcOrd="1" destOrd="0" presId="urn:microsoft.com/office/officeart/2005/8/layout/list1"/>
    <dgm:cxn modelId="{C1B0AFDF-0C7A-49EF-A24D-9E0259D985C3}" type="presParOf" srcId="{F68FB7E3-E7BF-48A4-A088-0CD01AF03039}" destId="{4643536B-6304-4486-8D21-C9E853E26249}" srcOrd="1" destOrd="0" presId="urn:microsoft.com/office/officeart/2005/8/layout/list1"/>
    <dgm:cxn modelId="{2ACC3128-1136-4778-AE12-955472919D6A}" type="presParOf" srcId="{F68FB7E3-E7BF-48A4-A088-0CD01AF03039}" destId="{12D19066-8127-4D48-BC42-0F7E1B089EE8}" srcOrd="2" destOrd="0" presId="urn:microsoft.com/office/officeart/2005/8/layout/list1"/>
    <dgm:cxn modelId="{33A7D3EA-BD2C-4AA0-9996-305259DE19F2}" type="presParOf" srcId="{F68FB7E3-E7BF-48A4-A088-0CD01AF03039}" destId="{9D14CFEA-ABCA-4034-A90C-9DD3E0430FB5}" srcOrd="3" destOrd="0" presId="urn:microsoft.com/office/officeart/2005/8/layout/list1"/>
    <dgm:cxn modelId="{E11598A8-53F0-4E81-8FEF-B19E3A053188}" type="presParOf" srcId="{F68FB7E3-E7BF-48A4-A088-0CD01AF03039}" destId="{F0D76D19-0501-4ED8-80CA-396E315A0BD3}" srcOrd="4" destOrd="0" presId="urn:microsoft.com/office/officeart/2005/8/layout/list1"/>
    <dgm:cxn modelId="{E08D3D4D-18E3-43D5-B5DA-B881411D356A}" type="presParOf" srcId="{F0D76D19-0501-4ED8-80CA-396E315A0BD3}" destId="{FCAEAFD4-067B-461A-9074-78A39A4BA9A2}" srcOrd="0" destOrd="0" presId="urn:microsoft.com/office/officeart/2005/8/layout/list1"/>
    <dgm:cxn modelId="{FE844A88-77A9-4169-8A73-C339124F4E73}" type="presParOf" srcId="{F0D76D19-0501-4ED8-80CA-396E315A0BD3}" destId="{052E1965-0FA3-4F7C-B6E3-CF326904275D}" srcOrd="1" destOrd="0" presId="urn:microsoft.com/office/officeart/2005/8/layout/list1"/>
    <dgm:cxn modelId="{AD5CD7FA-00FB-49F0-A91D-FEB9CD6F8792}" type="presParOf" srcId="{F68FB7E3-E7BF-48A4-A088-0CD01AF03039}" destId="{06B266F8-ABE1-4A1A-B31C-19D2FFDAB370}" srcOrd="5" destOrd="0" presId="urn:microsoft.com/office/officeart/2005/8/layout/list1"/>
    <dgm:cxn modelId="{BBC6A200-3685-4142-A22A-94673FB0E60B}" type="presParOf" srcId="{F68FB7E3-E7BF-48A4-A088-0CD01AF03039}" destId="{D28AA947-B660-45F8-89B1-D3AE9E5C40C5}" srcOrd="6" destOrd="0" presId="urn:microsoft.com/office/officeart/2005/8/layout/list1"/>
    <dgm:cxn modelId="{30166580-878C-43CC-A0AA-A8CEABA215C4}" type="presParOf" srcId="{F68FB7E3-E7BF-48A4-A088-0CD01AF03039}" destId="{977275C9-A62C-45EA-B7B6-05AE6E8EAC3A}" srcOrd="7" destOrd="0" presId="urn:microsoft.com/office/officeart/2005/8/layout/list1"/>
    <dgm:cxn modelId="{CD2DD2FE-4C46-4E0F-A5B2-39541D815DCC}" type="presParOf" srcId="{F68FB7E3-E7BF-48A4-A088-0CD01AF03039}" destId="{1F0726B0-C3A5-4B20-8E57-586A8319DE2F}" srcOrd="8" destOrd="0" presId="urn:microsoft.com/office/officeart/2005/8/layout/list1"/>
    <dgm:cxn modelId="{78807FCB-D23B-4321-A6B5-038887E3C6DC}" type="presParOf" srcId="{1F0726B0-C3A5-4B20-8E57-586A8319DE2F}" destId="{9189E158-4CF4-4CE0-A386-234F1120EF1C}" srcOrd="0" destOrd="0" presId="urn:microsoft.com/office/officeart/2005/8/layout/list1"/>
    <dgm:cxn modelId="{2A54DEE6-81C5-4FB8-84CE-795BC45373D8}" type="presParOf" srcId="{1F0726B0-C3A5-4B20-8E57-586A8319DE2F}" destId="{D02E5C50-AEC3-4FED-B916-BD81F0EFCCC6}" srcOrd="1" destOrd="0" presId="urn:microsoft.com/office/officeart/2005/8/layout/list1"/>
    <dgm:cxn modelId="{8AB1FBEC-3FF8-4407-84E8-04E8A6349262}" type="presParOf" srcId="{F68FB7E3-E7BF-48A4-A088-0CD01AF03039}" destId="{45BA1739-DE48-48E5-BD95-3CBF24A2CD7A}" srcOrd="9" destOrd="0" presId="urn:microsoft.com/office/officeart/2005/8/layout/list1"/>
    <dgm:cxn modelId="{DBE25771-B807-4BF6-9B38-8F1B7BB40C98}" type="presParOf" srcId="{F68FB7E3-E7BF-48A4-A088-0CD01AF03039}" destId="{00B576DC-07F5-4694-9ED9-CCDE95ED4CA7}" srcOrd="10" destOrd="0" presId="urn:microsoft.com/office/officeart/2005/8/layout/list1"/>
    <dgm:cxn modelId="{FCC3606A-1877-4BC9-AFB5-370C55CB3182}" type="presParOf" srcId="{F68FB7E3-E7BF-48A4-A088-0CD01AF03039}" destId="{58490829-968D-4347-85D3-51DBC84818B4}" srcOrd="11" destOrd="0" presId="urn:microsoft.com/office/officeart/2005/8/layout/list1"/>
    <dgm:cxn modelId="{AF626F02-F0DE-4C66-81D3-96A28684A45B}" type="presParOf" srcId="{F68FB7E3-E7BF-48A4-A088-0CD01AF03039}" destId="{22C9836F-8A47-4ABF-9C22-7BC8FC3F1710}" srcOrd="12" destOrd="0" presId="urn:microsoft.com/office/officeart/2005/8/layout/list1"/>
    <dgm:cxn modelId="{73DDAF7C-25A2-4BFE-AEC4-EA3D9151BFC1}" type="presParOf" srcId="{22C9836F-8A47-4ABF-9C22-7BC8FC3F1710}" destId="{7171EAB4-1E97-43EF-930C-52AA58C038B9}" srcOrd="0" destOrd="0" presId="urn:microsoft.com/office/officeart/2005/8/layout/list1"/>
    <dgm:cxn modelId="{B693D7B1-5320-4E09-A952-2B975456F92C}" type="presParOf" srcId="{22C9836F-8A47-4ABF-9C22-7BC8FC3F1710}" destId="{6EEDCEFF-E5CB-4B21-8C0F-0AD8784022E3}" srcOrd="1" destOrd="0" presId="urn:microsoft.com/office/officeart/2005/8/layout/list1"/>
    <dgm:cxn modelId="{C56E3709-452D-4B09-A6EB-F25F2E0B9AAA}" type="presParOf" srcId="{F68FB7E3-E7BF-48A4-A088-0CD01AF03039}" destId="{5FB48206-D4D7-44F2-85AF-0A2494C7DC7C}" srcOrd="13" destOrd="0" presId="urn:microsoft.com/office/officeart/2005/8/layout/list1"/>
    <dgm:cxn modelId="{D49A49B3-7046-4730-80C7-76BB1957C5B8}" type="presParOf" srcId="{F68FB7E3-E7BF-48A4-A088-0CD01AF03039}" destId="{3024A775-B2DF-4D49-9E1C-E462E726A745}" srcOrd="14" destOrd="0" presId="urn:microsoft.com/office/officeart/2005/8/layout/list1"/>
    <dgm:cxn modelId="{962DC23E-061D-4774-A07E-C5639058DBDF}" type="presParOf" srcId="{F68FB7E3-E7BF-48A4-A088-0CD01AF03039}" destId="{3CA5858F-C2F5-42A4-B41D-E51423513C91}" srcOrd="15" destOrd="0" presId="urn:microsoft.com/office/officeart/2005/8/layout/list1"/>
    <dgm:cxn modelId="{51207819-FB3E-45FE-BF9A-0D4C3D8C8CB5}" type="presParOf" srcId="{F68FB7E3-E7BF-48A4-A088-0CD01AF03039}" destId="{1B4D5A9B-AB86-44C5-AAE4-C4C321573CF3}" srcOrd="16" destOrd="0" presId="urn:microsoft.com/office/officeart/2005/8/layout/list1"/>
    <dgm:cxn modelId="{A9F86072-8CDD-4F53-BACF-8142723B80F1}" type="presParOf" srcId="{1B4D5A9B-AB86-44C5-AAE4-C4C321573CF3}" destId="{94D4E946-291E-44E7-B330-733408B850AB}" srcOrd="0" destOrd="0" presId="urn:microsoft.com/office/officeart/2005/8/layout/list1"/>
    <dgm:cxn modelId="{65688073-B9A8-4A0D-8A87-996FC4B03EB2}" type="presParOf" srcId="{1B4D5A9B-AB86-44C5-AAE4-C4C321573CF3}" destId="{CA4A5BEB-E32B-4CC0-9576-6A34F42BE03C}" srcOrd="1" destOrd="0" presId="urn:microsoft.com/office/officeart/2005/8/layout/list1"/>
    <dgm:cxn modelId="{8B517085-5D89-4E4F-87A0-7E5B0F2A42ED}" type="presParOf" srcId="{F68FB7E3-E7BF-48A4-A088-0CD01AF03039}" destId="{69C30E5C-18FC-4D13-9814-961BFC60DB07}" srcOrd="17" destOrd="0" presId="urn:microsoft.com/office/officeart/2005/8/layout/list1"/>
    <dgm:cxn modelId="{DD0AC09F-DA7F-4626-8C7F-4645A82C65C0}" type="presParOf" srcId="{F68FB7E3-E7BF-48A4-A088-0CD01AF03039}" destId="{31444A14-4506-4F85-A551-DCA2ADBCF963}" srcOrd="18" destOrd="0" presId="urn:microsoft.com/office/officeart/2005/8/layout/list1"/>
    <dgm:cxn modelId="{57659D3E-6B2A-4F18-ABF8-D3C21A1D840A}" type="presParOf" srcId="{F68FB7E3-E7BF-48A4-A088-0CD01AF03039}" destId="{A36FB93E-D1AF-44CD-94CD-1943F87E869B}" srcOrd="19" destOrd="0" presId="urn:microsoft.com/office/officeart/2005/8/layout/list1"/>
    <dgm:cxn modelId="{9A8F8DAA-A87E-475D-9472-A7224E677774}" type="presParOf" srcId="{F68FB7E3-E7BF-48A4-A088-0CD01AF03039}" destId="{5C2872E3-72F4-4209-BDEB-C60C5AB215A3}" srcOrd="20" destOrd="0" presId="urn:microsoft.com/office/officeart/2005/8/layout/list1"/>
    <dgm:cxn modelId="{FF50A1F0-1624-4D2A-A376-290437F7313D}" type="presParOf" srcId="{5C2872E3-72F4-4209-BDEB-C60C5AB215A3}" destId="{B0D6DBF8-3A05-45A9-B65E-C3037D76BF60}" srcOrd="0" destOrd="0" presId="urn:microsoft.com/office/officeart/2005/8/layout/list1"/>
    <dgm:cxn modelId="{3B332314-354E-4C64-AD34-557898ECE383}" type="presParOf" srcId="{5C2872E3-72F4-4209-BDEB-C60C5AB215A3}" destId="{688DD60E-59FB-4927-BEFB-ED7EE15362E5}" srcOrd="1" destOrd="0" presId="urn:microsoft.com/office/officeart/2005/8/layout/list1"/>
    <dgm:cxn modelId="{2D88063B-B451-4761-A574-AD613A819498}" type="presParOf" srcId="{F68FB7E3-E7BF-48A4-A088-0CD01AF03039}" destId="{67AC9122-793A-4F64-9E50-1047091B573D}" srcOrd="21" destOrd="0" presId="urn:microsoft.com/office/officeart/2005/8/layout/list1"/>
    <dgm:cxn modelId="{5C2AACF5-303A-4704-8889-96CB75810448}" type="presParOf" srcId="{F68FB7E3-E7BF-48A4-A088-0CD01AF03039}" destId="{2691B974-F8C8-4945-95CA-7BC3EB3ADCE9}" srcOrd="22" destOrd="0" presId="urn:microsoft.com/office/officeart/2005/8/layout/list1"/>
    <dgm:cxn modelId="{D93DC1ED-D89F-425C-8EF2-75C02377E160}" type="presParOf" srcId="{F68FB7E3-E7BF-48A4-A088-0CD01AF03039}" destId="{480A70C2-CDF9-4F0E-ACDA-DCF56B84A844}" srcOrd="23" destOrd="0" presId="urn:microsoft.com/office/officeart/2005/8/layout/list1"/>
    <dgm:cxn modelId="{A1B017FE-3440-4921-BC33-C8E7C18C43F2}" type="presParOf" srcId="{F68FB7E3-E7BF-48A4-A088-0CD01AF03039}" destId="{C3723832-9064-4917-A439-1576BEFB2E14}" srcOrd="24" destOrd="0" presId="urn:microsoft.com/office/officeart/2005/8/layout/list1"/>
    <dgm:cxn modelId="{044EC8DC-6615-49B7-89AB-9613C8A8100A}" type="presParOf" srcId="{C3723832-9064-4917-A439-1576BEFB2E14}" destId="{81DC4C10-AD08-45A8-9C84-AD60E66B2513}" srcOrd="0" destOrd="0" presId="urn:microsoft.com/office/officeart/2005/8/layout/list1"/>
    <dgm:cxn modelId="{CB89B037-7148-4712-B8F2-3F0644987F9A}" type="presParOf" srcId="{C3723832-9064-4917-A439-1576BEFB2E14}" destId="{2A296A2B-19F7-42CB-AF7E-4FD62183EC14}" srcOrd="1" destOrd="0" presId="urn:microsoft.com/office/officeart/2005/8/layout/list1"/>
    <dgm:cxn modelId="{86693005-556F-4360-AAA7-FE27F16BC0AD}" type="presParOf" srcId="{F68FB7E3-E7BF-48A4-A088-0CD01AF03039}" destId="{3BD6CF26-48CB-4A4C-AEA2-1AC86036246D}" srcOrd="25" destOrd="0" presId="urn:microsoft.com/office/officeart/2005/8/layout/list1"/>
    <dgm:cxn modelId="{6F0CEEED-71DC-4E5F-90A8-6CE0A60B2AC1}" type="presParOf" srcId="{F68FB7E3-E7BF-48A4-A088-0CD01AF03039}" destId="{0876D030-D515-402A-A34C-EEF910E502FF}" srcOrd="26" destOrd="0" presId="urn:microsoft.com/office/officeart/2005/8/layout/list1"/>
    <dgm:cxn modelId="{838266FB-2CD2-474F-B533-92B9748504D2}" type="presParOf" srcId="{F68FB7E3-E7BF-48A4-A088-0CD01AF03039}" destId="{7BA477C8-8D8A-4D73-BCDF-BCDAD70BCF8D}" srcOrd="27" destOrd="0" presId="urn:microsoft.com/office/officeart/2005/8/layout/list1"/>
    <dgm:cxn modelId="{1CCA8B65-2577-4931-9586-9D403B392C19}" type="presParOf" srcId="{F68FB7E3-E7BF-48A4-A088-0CD01AF03039}" destId="{DAF6EB9F-811D-4838-8491-6283F5C024A1}" srcOrd="28" destOrd="0" presId="urn:microsoft.com/office/officeart/2005/8/layout/list1"/>
    <dgm:cxn modelId="{43004AB7-B894-432E-8DD7-DD495FAD4BE5}" type="presParOf" srcId="{DAF6EB9F-811D-4838-8491-6283F5C024A1}" destId="{CF299A65-74B5-487E-9CD5-C46DC517F138}" srcOrd="0" destOrd="0" presId="urn:microsoft.com/office/officeart/2005/8/layout/list1"/>
    <dgm:cxn modelId="{2A924AD7-29D4-4E01-902A-3B33DB3F0E6F}" type="presParOf" srcId="{DAF6EB9F-811D-4838-8491-6283F5C024A1}" destId="{FF254371-96DD-4B17-ACC1-3EDDD2FD573B}" srcOrd="1" destOrd="0" presId="urn:microsoft.com/office/officeart/2005/8/layout/list1"/>
    <dgm:cxn modelId="{23F12A85-E014-40CF-AC0A-57713A527296}" type="presParOf" srcId="{F68FB7E3-E7BF-48A4-A088-0CD01AF03039}" destId="{7628DA3A-E980-423A-AFA1-2DE388372F00}" srcOrd="29" destOrd="0" presId="urn:microsoft.com/office/officeart/2005/8/layout/list1"/>
    <dgm:cxn modelId="{9BA0077A-D492-4D39-B1CF-9AAC34F34BA9}" type="presParOf" srcId="{F68FB7E3-E7BF-48A4-A088-0CD01AF03039}" destId="{F9ED56CF-EE2F-4322-BD69-E1F6F7518C65}" srcOrd="30" destOrd="0" presId="urn:microsoft.com/office/officeart/2005/8/layout/list1"/>
    <dgm:cxn modelId="{A32FAE23-CFC6-4F3D-A766-05BCF0383E5E}" type="presParOf" srcId="{F68FB7E3-E7BF-48A4-A088-0CD01AF03039}" destId="{A18782FC-F128-472E-A380-BE76AE890180}" srcOrd="31" destOrd="0" presId="urn:microsoft.com/office/officeart/2005/8/layout/list1"/>
    <dgm:cxn modelId="{043A9B21-7265-481D-A181-E618DFE39D32}" type="presParOf" srcId="{F68FB7E3-E7BF-48A4-A088-0CD01AF03039}" destId="{2E35D693-FDA3-4B58-8B6D-D6163353B0DE}" srcOrd="32" destOrd="0" presId="urn:microsoft.com/office/officeart/2005/8/layout/list1"/>
    <dgm:cxn modelId="{538959AF-C78C-4750-9EBB-683800FDADE4}" type="presParOf" srcId="{2E35D693-FDA3-4B58-8B6D-D6163353B0DE}" destId="{B8EE50A8-FEDF-4350-A468-27D8DD9B2463}" srcOrd="0" destOrd="0" presId="urn:microsoft.com/office/officeart/2005/8/layout/list1"/>
    <dgm:cxn modelId="{D3951BFD-38CA-4717-BF16-99B2B4122731}" type="presParOf" srcId="{2E35D693-FDA3-4B58-8B6D-D6163353B0DE}" destId="{64CCF93B-D2E1-4AD9-81B4-1743620432EA}" srcOrd="1" destOrd="0" presId="urn:microsoft.com/office/officeart/2005/8/layout/list1"/>
    <dgm:cxn modelId="{2830C0BD-FD58-4F56-A822-59F2F3E8FEF5}" type="presParOf" srcId="{F68FB7E3-E7BF-48A4-A088-0CD01AF03039}" destId="{DA86FFF2-ED67-4BD0-A793-A9DDEFE64296}" srcOrd="33" destOrd="0" presId="urn:microsoft.com/office/officeart/2005/8/layout/list1"/>
    <dgm:cxn modelId="{31DF4C7F-B10D-4DB8-B71B-70D8C014E105}" type="presParOf" srcId="{F68FB7E3-E7BF-48A4-A088-0CD01AF03039}" destId="{C764B464-62CE-49EA-8B6B-85DD518917D9}" srcOrd="34" destOrd="0" presId="urn:microsoft.com/office/officeart/2005/8/layout/list1"/>
    <dgm:cxn modelId="{300CDE0B-31AE-4782-8482-D9A7D981729C}" type="presParOf" srcId="{F68FB7E3-E7BF-48A4-A088-0CD01AF03039}" destId="{9BD485CA-CC41-43B9-AD32-947AD02B39E0}" srcOrd="35" destOrd="0" presId="urn:microsoft.com/office/officeart/2005/8/layout/list1"/>
    <dgm:cxn modelId="{B1CBCF40-5776-4F56-808C-B27A032FC9FF}" type="presParOf" srcId="{F68FB7E3-E7BF-48A4-A088-0CD01AF03039}" destId="{7736CF97-66FC-475C-8A6D-BE59B5B5EE12}" srcOrd="36" destOrd="0" presId="urn:microsoft.com/office/officeart/2005/8/layout/list1"/>
    <dgm:cxn modelId="{66E1A70B-A830-47E1-B6BE-F214C5485BBA}" type="presParOf" srcId="{7736CF97-66FC-475C-8A6D-BE59B5B5EE12}" destId="{47882E00-07FB-42B0-8EFE-ACFEEEC799A1}" srcOrd="0" destOrd="0" presId="urn:microsoft.com/office/officeart/2005/8/layout/list1"/>
    <dgm:cxn modelId="{FDD18351-DC6E-4613-AFF1-9EEFF82FE5D5}" type="presParOf" srcId="{7736CF97-66FC-475C-8A6D-BE59B5B5EE12}" destId="{317E684E-6667-485B-A94F-CBAA234E29FD}" srcOrd="1" destOrd="0" presId="urn:microsoft.com/office/officeart/2005/8/layout/list1"/>
    <dgm:cxn modelId="{7B111F07-9C79-448F-95DA-8C8012C8C057}" type="presParOf" srcId="{F68FB7E3-E7BF-48A4-A088-0CD01AF03039}" destId="{7F4F6A90-10B2-4E9C-B40E-548150F511C2}" srcOrd="37" destOrd="0" presId="urn:microsoft.com/office/officeart/2005/8/layout/list1"/>
    <dgm:cxn modelId="{BC65A033-E36E-4F03-93CF-F226A7646B02}" type="presParOf" srcId="{F68FB7E3-E7BF-48A4-A088-0CD01AF03039}" destId="{1796ABCB-7264-4531-B9FD-5AB97343FCCD}" srcOrd="38" destOrd="0" presId="urn:microsoft.com/office/officeart/2005/8/layout/list1"/>
    <dgm:cxn modelId="{341BD784-FAD1-4D55-967F-032EDB8EAE6C}" type="presParOf" srcId="{F68FB7E3-E7BF-48A4-A088-0CD01AF03039}" destId="{5A93EA34-B689-44EA-90B4-39128F016F28}" srcOrd="39" destOrd="0" presId="urn:microsoft.com/office/officeart/2005/8/layout/list1"/>
    <dgm:cxn modelId="{EDA5761F-33F5-4F3C-898A-D596F4FB39A2}" type="presParOf" srcId="{F68FB7E3-E7BF-48A4-A088-0CD01AF03039}" destId="{F0D9FC18-1668-4DDC-B53F-973E83410886}" srcOrd="40" destOrd="0" presId="urn:microsoft.com/office/officeart/2005/8/layout/list1"/>
    <dgm:cxn modelId="{E4BF3FC1-C46A-4AD4-A35F-3952D4303610}" type="presParOf" srcId="{F0D9FC18-1668-4DDC-B53F-973E83410886}" destId="{BEAC5437-42C1-40D0-A933-A08FDDFB978A}" srcOrd="0" destOrd="0" presId="urn:microsoft.com/office/officeart/2005/8/layout/list1"/>
    <dgm:cxn modelId="{AA73E909-11AE-4ADB-B13C-EFB935058AA3}" type="presParOf" srcId="{F0D9FC18-1668-4DDC-B53F-973E83410886}" destId="{23F45428-950C-47F2-AF29-2E56D5D06227}" srcOrd="1" destOrd="0" presId="urn:microsoft.com/office/officeart/2005/8/layout/list1"/>
    <dgm:cxn modelId="{37DD37D1-6E0A-47CE-B046-D2C4459C586B}" type="presParOf" srcId="{F68FB7E3-E7BF-48A4-A088-0CD01AF03039}" destId="{C6A88D1A-8284-40D7-B93B-BE7629272012}" srcOrd="41" destOrd="0" presId="urn:microsoft.com/office/officeart/2005/8/layout/list1"/>
    <dgm:cxn modelId="{132E8543-F3B7-4F8E-81AB-7C6EBF3F9E8B}" type="presParOf" srcId="{F68FB7E3-E7BF-48A4-A088-0CD01AF03039}" destId="{97423F80-9D23-40D8-9376-AD80989DB74F}" srcOrd="42" destOrd="0" presId="urn:microsoft.com/office/officeart/2005/8/layout/list1"/>
    <dgm:cxn modelId="{25F3E938-18FB-40A0-B73A-D8AE65B843EC}" type="presParOf" srcId="{F68FB7E3-E7BF-48A4-A088-0CD01AF03039}" destId="{0F4039A7-13BF-4F0B-9CA9-899148213F74}" srcOrd="43" destOrd="0" presId="urn:microsoft.com/office/officeart/2005/8/layout/list1"/>
    <dgm:cxn modelId="{43783090-AAE0-4CE5-9A37-46E0262CE541}" type="presParOf" srcId="{F68FB7E3-E7BF-48A4-A088-0CD01AF03039}" destId="{50A8F82F-BC6C-4800-BCB8-DB5D00FA68A4}" srcOrd="44" destOrd="0" presId="urn:microsoft.com/office/officeart/2005/8/layout/list1"/>
    <dgm:cxn modelId="{090DE485-7E69-489C-9BD4-555DAADA8355}" type="presParOf" srcId="{50A8F82F-BC6C-4800-BCB8-DB5D00FA68A4}" destId="{931A0391-480C-4E1F-A3D5-44A0FD55D63E}" srcOrd="0" destOrd="0" presId="urn:microsoft.com/office/officeart/2005/8/layout/list1"/>
    <dgm:cxn modelId="{C8789D86-6CE7-48D0-BA16-C1270A1AC494}" type="presParOf" srcId="{50A8F82F-BC6C-4800-BCB8-DB5D00FA68A4}" destId="{63FFEA34-5D8D-4E8F-BA6B-EBBB70067BC2}" srcOrd="1" destOrd="0" presId="urn:microsoft.com/office/officeart/2005/8/layout/list1"/>
    <dgm:cxn modelId="{8AB67484-A578-4A73-8441-92DB5D29333E}" type="presParOf" srcId="{F68FB7E3-E7BF-48A4-A088-0CD01AF03039}" destId="{E7E38306-7D2F-4650-91B3-16A593EE71B3}" srcOrd="45" destOrd="0" presId="urn:microsoft.com/office/officeart/2005/8/layout/list1"/>
    <dgm:cxn modelId="{A3EEA5F3-3A9B-468C-8636-6E93CC6C7808}" type="presParOf" srcId="{F68FB7E3-E7BF-48A4-A088-0CD01AF03039}" destId="{26757807-D7FF-49B4-B25F-DDF53CE4D8B3}" srcOrd="46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6" Type="http://schemas.openxmlformats.org/officeDocument/2006/relationships/image" Target="../media/image1.png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106474</xdr:colOff>
      <xdr:row>6</xdr:row>
      <xdr:rowOff>144098</xdr:rowOff>
    </xdr:from>
    <xdr:ext cx="5857004" cy="1006238"/>
    <xdr:sp macro="" textlink="">
      <xdr:nvSpPr>
        <xdr:cNvPr id="2" name="Rectangle 1"/>
        <xdr:cNvSpPr/>
      </xdr:nvSpPr>
      <xdr:spPr>
        <a:xfrm>
          <a:off x="1083822" y="1287098"/>
          <a:ext cx="5857004" cy="100623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54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lgerian" pitchFamily="82" charset="0"/>
            </a:rPr>
            <a:t>REPORTING</a:t>
          </a:r>
        </a:p>
      </xdr:txBody>
    </xdr:sp>
    <xdr:clientData/>
  </xdr:oneCellAnchor>
  <xdr:twoCellAnchor>
    <xdr:from>
      <xdr:col>2</xdr:col>
      <xdr:colOff>136661</xdr:colOff>
      <xdr:row>13</xdr:row>
      <xdr:rowOff>177246</xdr:rowOff>
    </xdr:from>
    <xdr:to>
      <xdr:col>9</xdr:col>
      <xdr:colOff>339587</xdr:colOff>
      <xdr:row>49</xdr:row>
      <xdr:rowOff>142875</xdr:rowOff>
    </xdr:to>
    <xdr:graphicFrame macro="">
      <xdr:nvGraphicFramePr>
        <xdr:cNvPr id="15" name="Diagramme 14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 editAs="oneCell">
    <xdr:from>
      <xdr:col>0</xdr:col>
      <xdr:colOff>303673</xdr:colOff>
      <xdr:row>0</xdr:row>
      <xdr:rowOff>0</xdr:rowOff>
    </xdr:from>
    <xdr:to>
      <xdr:col>2</xdr:col>
      <xdr:colOff>58274</xdr:colOff>
      <xdr:row>55</xdr:row>
      <xdr:rowOff>152402</xdr:rowOff>
    </xdr:to>
    <xdr:pic>
      <xdr:nvPicPr>
        <xdr:cNvPr id="8" name="Image 7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5400000">
          <a:off x="-4752977" y="5056650"/>
          <a:ext cx="10725152" cy="6118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</xdr:row>
      <xdr:rowOff>85725</xdr:rowOff>
    </xdr:from>
    <xdr:to>
      <xdr:col>9</xdr:col>
      <xdr:colOff>809625</xdr:colOff>
      <xdr:row>4</xdr:row>
      <xdr:rowOff>38100</xdr:rowOff>
    </xdr:to>
    <xdr:sp macro="" textlink="">
      <xdr:nvSpPr>
        <xdr:cNvPr id="11" name="Pentagone 10"/>
        <xdr:cNvSpPr/>
      </xdr:nvSpPr>
      <xdr:spPr>
        <a:xfrm>
          <a:off x="180975" y="152400"/>
          <a:ext cx="6448425" cy="371475"/>
        </a:xfrm>
        <a:prstGeom prst="homePlate">
          <a:avLst/>
        </a:prstGeom>
        <a:solidFill>
          <a:schemeClr val="bg1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fr-FR" sz="1600" b="1">
              <a:solidFill>
                <a:sysClr val="windowText" lastClr="000000"/>
              </a:solidFill>
            </a:rPr>
            <a:t>BALANCE AGEE - FOURNISSEURS</a:t>
          </a:r>
        </a:p>
      </xdr:txBody>
    </xdr:sp>
    <xdr:clientData/>
  </xdr:twoCellAnchor>
  <xdr:twoCellAnchor>
    <xdr:from>
      <xdr:col>2</xdr:col>
      <xdr:colOff>85724</xdr:colOff>
      <xdr:row>0</xdr:row>
      <xdr:rowOff>57150</xdr:rowOff>
    </xdr:from>
    <xdr:to>
      <xdr:col>2</xdr:col>
      <xdr:colOff>600074</xdr:colOff>
      <xdr:row>4</xdr:row>
      <xdr:rowOff>190500</xdr:rowOff>
    </xdr:to>
    <xdr:sp macro="" textlink="">
      <xdr:nvSpPr>
        <xdr:cNvPr id="12" name="Organigramme : Multidocument 11"/>
        <xdr:cNvSpPr/>
      </xdr:nvSpPr>
      <xdr:spPr>
        <a:xfrm>
          <a:off x="400049" y="57150"/>
          <a:ext cx="514350" cy="619125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400" b="1"/>
            <a:t>9</a:t>
          </a:r>
        </a:p>
      </xdr:txBody>
    </xdr:sp>
    <xdr:clientData/>
  </xdr:twoCellAnchor>
  <xdr:twoCellAnchor>
    <xdr:from>
      <xdr:col>1</xdr:col>
      <xdr:colOff>28575</xdr:colOff>
      <xdr:row>67</xdr:row>
      <xdr:rowOff>95250</xdr:rowOff>
    </xdr:from>
    <xdr:to>
      <xdr:col>10</xdr:col>
      <xdr:colOff>28575</xdr:colOff>
      <xdr:row>69</xdr:row>
      <xdr:rowOff>142875</xdr:rowOff>
    </xdr:to>
    <xdr:sp macro="" textlink="">
      <xdr:nvSpPr>
        <xdr:cNvPr id="13" name="Pentagone 12"/>
        <xdr:cNvSpPr/>
      </xdr:nvSpPr>
      <xdr:spPr>
        <a:xfrm>
          <a:off x="219075" y="11001375"/>
          <a:ext cx="6448425" cy="371475"/>
        </a:xfrm>
        <a:prstGeom prst="homePlate">
          <a:avLst/>
        </a:prstGeom>
        <a:solidFill>
          <a:schemeClr val="bg1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fr-FR" sz="1600" b="1">
              <a:solidFill>
                <a:sysClr val="windowText" lastClr="000000"/>
              </a:solidFill>
            </a:rPr>
            <a:t>BALANCE AGEE - FOURNISSEURS</a:t>
          </a:r>
        </a:p>
      </xdr:txBody>
    </xdr:sp>
    <xdr:clientData/>
  </xdr:twoCellAnchor>
  <xdr:twoCellAnchor>
    <xdr:from>
      <xdr:col>2</xdr:col>
      <xdr:colOff>123824</xdr:colOff>
      <xdr:row>67</xdr:row>
      <xdr:rowOff>0</xdr:rowOff>
    </xdr:from>
    <xdr:to>
      <xdr:col>2</xdr:col>
      <xdr:colOff>638174</xdr:colOff>
      <xdr:row>70</xdr:row>
      <xdr:rowOff>133350</xdr:rowOff>
    </xdr:to>
    <xdr:sp macro="" textlink="">
      <xdr:nvSpPr>
        <xdr:cNvPr id="14" name="Organigramme : Multidocument 13"/>
        <xdr:cNvSpPr/>
      </xdr:nvSpPr>
      <xdr:spPr>
        <a:xfrm>
          <a:off x="438149" y="10906125"/>
          <a:ext cx="514350" cy="619125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400" b="1"/>
            <a:t>9</a:t>
          </a:r>
        </a:p>
      </xdr:txBody>
    </xdr:sp>
    <xdr:clientData/>
  </xdr:twoCellAnchor>
  <xdr:twoCellAnchor>
    <xdr:from>
      <xdr:col>2</xdr:col>
      <xdr:colOff>19049</xdr:colOff>
      <xdr:row>95</xdr:row>
      <xdr:rowOff>157162</xdr:rowOff>
    </xdr:from>
    <xdr:to>
      <xdr:col>9</xdr:col>
      <xdr:colOff>752474</xdr:colOff>
      <xdr:row>120</xdr:row>
      <xdr:rowOff>123825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1035</xdr:colOff>
      <xdr:row>1</xdr:row>
      <xdr:rowOff>0</xdr:rowOff>
    </xdr:from>
    <xdr:to>
      <xdr:col>14</xdr:col>
      <xdr:colOff>876300</xdr:colOff>
      <xdr:row>2</xdr:row>
      <xdr:rowOff>134220</xdr:rowOff>
    </xdr:to>
    <xdr:grpSp>
      <xdr:nvGrpSpPr>
        <xdr:cNvPr id="3" name="Groupe 2"/>
        <xdr:cNvGrpSpPr/>
      </xdr:nvGrpSpPr>
      <xdr:grpSpPr>
        <a:xfrm>
          <a:off x="477285" y="161925"/>
          <a:ext cx="6123540" cy="296145"/>
          <a:chOff x="267735" y="4790409"/>
          <a:chExt cx="3748295" cy="324720"/>
        </a:xfrm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</xdr:grpSpPr>
      <xdr:sp macro="" textlink="">
        <xdr:nvSpPr>
          <xdr:cNvPr id="4" name="Rectangle à coins arrondis 3"/>
          <xdr:cNvSpPr/>
        </xdr:nvSpPr>
        <xdr:spPr>
          <a:xfrm>
            <a:off x="267735" y="4790409"/>
            <a:ext cx="3748295" cy="324720"/>
          </a:xfrm>
          <a:prstGeom prst="roundRect">
            <a:avLst/>
          </a:prstGeom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190500" h="38100"/>
          </a:sp3d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-6877299"/>
              <a:satOff val="27561"/>
              <a:lumOff val="5973"/>
              <a:alphaOff val="0"/>
            </a:schemeClr>
          </a:fillRef>
          <a:effectRef idx="3">
            <a:schemeClr val="accent5">
              <a:hueOff val="-6877299"/>
              <a:satOff val="27561"/>
              <a:lumOff val="5973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5" name="Rectangle 4"/>
          <xdr:cNvSpPr/>
        </xdr:nvSpPr>
        <xdr:spPr>
          <a:xfrm>
            <a:off x="283587" y="4806261"/>
            <a:ext cx="3716591" cy="293016"/>
          </a:xfrm>
          <a:prstGeom prst="rect">
            <a:avLst/>
          </a:prstGeom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p3d>
            <a:bevelT w="190500" h="38100"/>
          </a:sp3d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677" tIns="0" rIns="141677" bIns="0" numCol="1" spcCol="1270" anchor="ctr" anchorCtr="0">
            <a:noAutofit/>
          </a:bodyPr>
          <a:lstStyle/>
          <a:p>
            <a:pPr lvl="0" algn="l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10. Engagements Domiciliées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67110</xdr:rowOff>
    </xdr:from>
    <xdr:to>
      <xdr:col>12</xdr:col>
      <xdr:colOff>781050</xdr:colOff>
      <xdr:row>2</xdr:row>
      <xdr:rowOff>153810</xdr:rowOff>
    </xdr:to>
    <xdr:sp macro="" textlink="">
      <xdr:nvSpPr>
        <xdr:cNvPr id="6" name="Rectangle 5"/>
        <xdr:cNvSpPr/>
      </xdr:nvSpPr>
      <xdr:spPr>
        <a:xfrm>
          <a:off x="352425" y="257610"/>
          <a:ext cx="5924550" cy="277200"/>
        </a:xfrm>
        <a:prstGeom prst="rect">
          <a:avLst/>
        </a:prstGeom>
      </xdr:spPr>
      <xdr:style>
        <a:lnRef idx="1">
          <a:schemeClr val="accent5">
            <a:hueOff val="-7641443"/>
            <a:satOff val="30624"/>
            <a:lumOff val="6637"/>
            <a:alphaOff val="0"/>
          </a:schemeClr>
        </a:lnRef>
        <a:fillRef idx="1">
          <a:schemeClr val="lt1">
            <a:alpha val="90000"/>
            <a:hueOff val="0"/>
            <a:satOff val="0"/>
            <a:lumOff val="0"/>
            <a:alphaOff val="0"/>
          </a:schemeClr>
        </a:fillRef>
        <a:effectRef idx="2">
          <a:schemeClr val="lt1">
            <a:alpha val="90000"/>
            <a:hueOff val="0"/>
            <a:satOff val="0"/>
            <a:lumOff val="0"/>
            <a:alphaOff val="0"/>
          </a:schemeClr>
        </a:effectRef>
        <a:fontRef idx="minor">
          <a:schemeClr val="dk1">
            <a:hueOff val="0"/>
            <a:satOff val="0"/>
            <a:lumOff val="0"/>
            <a:alphaOff val="0"/>
          </a:schemeClr>
        </a:fontRef>
      </xdr:style>
    </xdr:sp>
    <xdr:clientData/>
  </xdr:twoCellAnchor>
  <xdr:twoCellAnchor>
    <xdr:from>
      <xdr:col>3</xdr:col>
      <xdr:colOff>29672</xdr:colOff>
      <xdr:row>0</xdr:row>
      <xdr:rowOff>95250</xdr:rowOff>
    </xdr:from>
    <xdr:to>
      <xdr:col>10</xdr:col>
      <xdr:colOff>157306</xdr:colOff>
      <xdr:row>2</xdr:row>
      <xdr:rowOff>38970</xdr:rowOff>
    </xdr:to>
    <xdr:grpSp>
      <xdr:nvGrpSpPr>
        <xdr:cNvPr id="7" name="Groupe 6"/>
        <xdr:cNvGrpSpPr/>
      </xdr:nvGrpSpPr>
      <xdr:grpSpPr>
        <a:xfrm>
          <a:off x="572597" y="95250"/>
          <a:ext cx="4261484" cy="324720"/>
          <a:chOff x="267797" y="5289369"/>
          <a:chExt cx="3749165" cy="324720"/>
        </a:xfrm>
      </xdr:grpSpPr>
      <xdr:sp macro="" textlink="">
        <xdr:nvSpPr>
          <xdr:cNvPr id="8" name="Rectangle à coins arrondis 7"/>
          <xdr:cNvSpPr/>
        </xdr:nvSpPr>
        <xdr:spPr>
          <a:xfrm>
            <a:off x="267797" y="5289369"/>
            <a:ext cx="3749165" cy="324720"/>
          </a:xfrm>
          <a:prstGeom prst="roundRect">
            <a:avLst/>
          </a:prstGeom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-7641443"/>
              <a:satOff val="30624"/>
              <a:lumOff val="6637"/>
              <a:alphaOff val="0"/>
            </a:schemeClr>
          </a:fillRef>
          <a:effectRef idx="3">
            <a:schemeClr val="accent5">
              <a:hueOff val="-7641443"/>
              <a:satOff val="30624"/>
              <a:lumOff val="6637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9" name="Rectangle 8"/>
          <xdr:cNvSpPr/>
        </xdr:nvSpPr>
        <xdr:spPr>
          <a:xfrm>
            <a:off x="283649" y="5305221"/>
            <a:ext cx="3717461" cy="29301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710" tIns="0" rIns="141710" bIns="0" numCol="1" spcCol="1270" anchor="ctr" anchorCtr="0">
            <a:noAutofit/>
          </a:bodyPr>
          <a:lstStyle/>
          <a:p>
            <a:pPr lvl="0" algn="l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11. Prévision de Trésorerie</a:t>
            </a:r>
          </a:p>
        </xdr:txBody>
      </xdr:sp>
    </xdr:grpSp>
    <xdr:clientData/>
  </xdr:twoCellAnchor>
  <xdr:twoCellAnchor>
    <xdr:from>
      <xdr:col>2</xdr:col>
      <xdr:colOff>180975</xdr:colOff>
      <xdr:row>51</xdr:row>
      <xdr:rowOff>124260</xdr:rowOff>
    </xdr:from>
    <xdr:to>
      <xdr:col>12</xdr:col>
      <xdr:colOff>962025</xdr:colOff>
      <xdr:row>53</xdr:row>
      <xdr:rowOff>20460</xdr:rowOff>
    </xdr:to>
    <xdr:sp macro="" textlink="">
      <xdr:nvSpPr>
        <xdr:cNvPr id="10" name="Rectangle 9"/>
        <xdr:cNvSpPr/>
      </xdr:nvSpPr>
      <xdr:spPr>
        <a:xfrm>
          <a:off x="533400" y="11097060"/>
          <a:ext cx="6153150" cy="277200"/>
        </a:xfrm>
        <a:prstGeom prst="rect">
          <a:avLst/>
        </a:prstGeom>
      </xdr:spPr>
      <xdr:style>
        <a:lnRef idx="1">
          <a:schemeClr val="accent5">
            <a:hueOff val="-7641443"/>
            <a:satOff val="30624"/>
            <a:lumOff val="6637"/>
            <a:alphaOff val="0"/>
          </a:schemeClr>
        </a:lnRef>
        <a:fillRef idx="1">
          <a:schemeClr val="lt1">
            <a:alpha val="90000"/>
            <a:hueOff val="0"/>
            <a:satOff val="0"/>
            <a:lumOff val="0"/>
            <a:alphaOff val="0"/>
          </a:schemeClr>
        </a:fillRef>
        <a:effectRef idx="2">
          <a:schemeClr val="lt1">
            <a:alpha val="90000"/>
            <a:hueOff val="0"/>
            <a:satOff val="0"/>
            <a:lumOff val="0"/>
            <a:alphaOff val="0"/>
          </a:schemeClr>
        </a:effectRef>
        <a:fontRef idx="minor">
          <a:schemeClr val="dk1">
            <a:hueOff val="0"/>
            <a:satOff val="0"/>
            <a:lumOff val="0"/>
            <a:alphaOff val="0"/>
          </a:schemeClr>
        </a:fontRef>
      </xdr:style>
    </xdr:sp>
    <xdr:clientData/>
  </xdr:twoCellAnchor>
  <xdr:twoCellAnchor>
    <xdr:from>
      <xdr:col>3</xdr:col>
      <xdr:colOff>210647</xdr:colOff>
      <xdr:row>50</xdr:row>
      <xdr:rowOff>152400</xdr:rowOff>
    </xdr:from>
    <xdr:to>
      <xdr:col>10</xdr:col>
      <xdr:colOff>338281</xdr:colOff>
      <xdr:row>52</xdr:row>
      <xdr:rowOff>96120</xdr:rowOff>
    </xdr:to>
    <xdr:grpSp>
      <xdr:nvGrpSpPr>
        <xdr:cNvPr id="11" name="Groupe 10"/>
        <xdr:cNvGrpSpPr/>
      </xdr:nvGrpSpPr>
      <xdr:grpSpPr>
        <a:xfrm>
          <a:off x="753572" y="10982325"/>
          <a:ext cx="4261484" cy="324720"/>
          <a:chOff x="267797" y="5289369"/>
          <a:chExt cx="3749165" cy="324720"/>
        </a:xfrm>
      </xdr:grpSpPr>
      <xdr:sp macro="" textlink="">
        <xdr:nvSpPr>
          <xdr:cNvPr id="12" name="Rectangle à coins arrondis 11"/>
          <xdr:cNvSpPr/>
        </xdr:nvSpPr>
        <xdr:spPr>
          <a:xfrm>
            <a:off x="267797" y="5289369"/>
            <a:ext cx="3749165" cy="324720"/>
          </a:xfrm>
          <a:prstGeom prst="roundRect">
            <a:avLst/>
          </a:prstGeom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-7641443"/>
              <a:satOff val="30624"/>
              <a:lumOff val="6637"/>
              <a:alphaOff val="0"/>
            </a:schemeClr>
          </a:fillRef>
          <a:effectRef idx="3">
            <a:schemeClr val="accent5">
              <a:hueOff val="-7641443"/>
              <a:satOff val="30624"/>
              <a:lumOff val="6637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13" name="Rectangle 12"/>
          <xdr:cNvSpPr/>
        </xdr:nvSpPr>
        <xdr:spPr>
          <a:xfrm>
            <a:off x="283649" y="5305221"/>
            <a:ext cx="3717461" cy="29301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710" tIns="0" rIns="141710" bIns="0" numCol="1" spcCol="1270" anchor="ctr" anchorCtr="0">
            <a:noAutofit/>
          </a:bodyPr>
          <a:lstStyle/>
          <a:p>
            <a:pPr lvl="0" algn="l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11. Prévision de Trésorerie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1</xdr:row>
      <xdr:rowOff>105210</xdr:rowOff>
    </xdr:from>
    <xdr:to>
      <xdr:col>8</xdr:col>
      <xdr:colOff>19050</xdr:colOff>
      <xdr:row>3</xdr:row>
      <xdr:rowOff>0</xdr:rowOff>
    </xdr:to>
    <xdr:sp macro="" textlink="">
      <xdr:nvSpPr>
        <xdr:cNvPr id="2" name="Rectangle 1"/>
        <xdr:cNvSpPr/>
      </xdr:nvSpPr>
      <xdr:spPr>
        <a:xfrm>
          <a:off x="514350" y="295710"/>
          <a:ext cx="6238875" cy="277200"/>
        </a:xfrm>
        <a:prstGeom prst="rect">
          <a:avLst/>
        </a:prstGeom>
      </xdr:spPr>
      <xdr:style>
        <a:lnRef idx="1">
          <a:schemeClr val="accent5">
            <a:hueOff val="-8405587"/>
            <a:satOff val="33686"/>
            <a:lumOff val="7301"/>
            <a:alphaOff val="0"/>
          </a:schemeClr>
        </a:lnRef>
        <a:fillRef idx="1">
          <a:schemeClr val="lt1">
            <a:alpha val="90000"/>
            <a:hueOff val="0"/>
            <a:satOff val="0"/>
            <a:lumOff val="0"/>
            <a:alphaOff val="0"/>
          </a:schemeClr>
        </a:fillRef>
        <a:effectRef idx="2">
          <a:schemeClr val="lt1">
            <a:alpha val="90000"/>
            <a:hueOff val="0"/>
            <a:satOff val="0"/>
            <a:lumOff val="0"/>
            <a:alphaOff val="0"/>
          </a:schemeClr>
        </a:effectRef>
        <a:fontRef idx="minor">
          <a:schemeClr val="dk1">
            <a:hueOff val="0"/>
            <a:satOff val="0"/>
            <a:lumOff val="0"/>
            <a:alphaOff val="0"/>
          </a:schemeClr>
        </a:fontRef>
      </xdr:style>
    </xdr:sp>
    <xdr:clientData/>
  </xdr:twoCellAnchor>
  <xdr:twoCellAnchor>
    <xdr:from>
      <xdr:col>2</xdr:col>
      <xdr:colOff>324947</xdr:colOff>
      <xdr:row>0</xdr:row>
      <xdr:rowOff>133350</xdr:rowOff>
    </xdr:from>
    <xdr:to>
      <xdr:col>6</xdr:col>
      <xdr:colOff>110634</xdr:colOff>
      <xdr:row>2</xdr:row>
      <xdr:rowOff>77070</xdr:rowOff>
    </xdr:to>
    <xdr:grpSp>
      <xdr:nvGrpSpPr>
        <xdr:cNvPr id="3" name="Groupe 2"/>
        <xdr:cNvGrpSpPr/>
      </xdr:nvGrpSpPr>
      <xdr:grpSpPr>
        <a:xfrm>
          <a:off x="782147" y="133350"/>
          <a:ext cx="4414837" cy="324720"/>
          <a:chOff x="267797" y="5788329"/>
          <a:chExt cx="3749165" cy="324720"/>
        </a:xfrm>
      </xdr:grpSpPr>
      <xdr:sp macro="" textlink="">
        <xdr:nvSpPr>
          <xdr:cNvPr id="4" name="Rectangle à coins arrondis 3"/>
          <xdr:cNvSpPr/>
        </xdr:nvSpPr>
        <xdr:spPr>
          <a:xfrm>
            <a:off x="267797" y="5788329"/>
            <a:ext cx="3749165" cy="324720"/>
          </a:xfrm>
          <a:prstGeom prst="roundRect">
            <a:avLst/>
          </a:prstGeom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-8405587"/>
              <a:satOff val="33686"/>
              <a:lumOff val="7301"/>
              <a:alphaOff val="0"/>
            </a:schemeClr>
          </a:fillRef>
          <a:effectRef idx="3">
            <a:schemeClr val="accent5">
              <a:hueOff val="-8405587"/>
              <a:satOff val="33686"/>
              <a:lumOff val="7301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5" name="Rectangle 4"/>
          <xdr:cNvSpPr/>
        </xdr:nvSpPr>
        <xdr:spPr>
          <a:xfrm>
            <a:off x="283649" y="5804181"/>
            <a:ext cx="3717461" cy="29301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710" tIns="0" rIns="141710" bIns="0" numCol="1" spcCol="1270" anchor="ctr" anchorCtr="0">
            <a:noAutofit/>
          </a:bodyPr>
          <a:lstStyle/>
          <a:p>
            <a:pPr lvl="0" algn="l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12. Situation des Banques</a:t>
            </a:r>
          </a:p>
        </xdr:txBody>
      </xdr:sp>
    </xdr:grpSp>
    <xdr:clientData/>
  </xdr:twoCellAnchor>
  <xdr:twoCellAnchor>
    <xdr:from>
      <xdr:col>2</xdr:col>
      <xdr:colOff>9525</xdr:colOff>
      <xdr:row>13</xdr:row>
      <xdr:rowOff>57149</xdr:rowOff>
    </xdr:from>
    <xdr:to>
      <xdr:col>8</xdr:col>
      <xdr:colOff>0</xdr:colOff>
      <xdr:row>26</xdr:row>
      <xdr:rowOff>66674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277260</xdr:colOff>
      <xdr:row>0</xdr:row>
      <xdr:rowOff>47625</xdr:rowOff>
    </xdr:from>
    <xdr:to>
      <xdr:col>14</xdr:col>
      <xdr:colOff>0</xdr:colOff>
      <xdr:row>1</xdr:row>
      <xdr:rowOff>181845</xdr:rowOff>
    </xdr:to>
    <xdr:grpSp>
      <xdr:nvGrpSpPr>
        <xdr:cNvPr id="8" name="Groupe 7"/>
        <xdr:cNvGrpSpPr/>
      </xdr:nvGrpSpPr>
      <xdr:grpSpPr>
        <a:xfrm>
          <a:off x="372510" y="47625"/>
          <a:ext cx="6180690" cy="324720"/>
          <a:chOff x="267735" y="299769"/>
          <a:chExt cx="3748295" cy="324720"/>
        </a:xfrm>
      </xdr:grpSpPr>
      <xdr:sp macro="" textlink="">
        <xdr:nvSpPr>
          <xdr:cNvPr id="9" name="Rectangle à coins arrondis 8"/>
          <xdr:cNvSpPr/>
        </xdr:nvSpPr>
        <xdr:spPr>
          <a:xfrm>
            <a:off x="267735" y="299769"/>
            <a:ext cx="3748295" cy="324720"/>
          </a:xfrm>
          <a:prstGeom prst="roundRect">
            <a:avLst/>
          </a:prstGeom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0"/>
              <a:satOff val="0"/>
              <a:lumOff val="0"/>
              <a:alphaOff val="0"/>
            </a:schemeClr>
          </a:fillRef>
          <a:effectRef idx="3">
            <a:schemeClr val="accent5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10" name="Rectangle 9"/>
          <xdr:cNvSpPr/>
        </xdr:nvSpPr>
        <xdr:spPr>
          <a:xfrm>
            <a:off x="283587" y="315621"/>
            <a:ext cx="3716591" cy="29301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677" tIns="0" rIns="141677" bIns="0" numCol="1" spcCol="1270" anchor="ctr" anchorCtr="0">
            <a:noAutofit/>
          </a:bodyPr>
          <a:lstStyle/>
          <a:p>
            <a:pPr lvl="0" algn="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01. Rapport d'Activité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10559</xdr:colOff>
      <xdr:row>0</xdr:row>
      <xdr:rowOff>142875</xdr:rowOff>
    </xdr:from>
    <xdr:to>
      <xdr:col>14</xdr:col>
      <xdr:colOff>9524</xdr:colOff>
      <xdr:row>2</xdr:row>
      <xdr:rowOff>86595</xdr:rowOff>
    </xdr:to>
    <xdr:grpSp>
      <xdr:nvGrpSpPr>
        <xdr:cNvPr id="9" name="Groupe 8"/>
        <xdr:cNvGrpSpPr/>
      </xdr:nvGrpSpPr>
      <xdr:grpSpPr>
        <a:xfrm>
          <a:off x="334409" y="142875"/>
          <a:ext cx="6094965" cy="324720"/>
          <a:chOff x="267735" y="798729"/>
          <a:chExt cx="3748295" cy="324720"/>
        </a:xfrm>
      </xdr:grpSpPr>
      <xdr:sp macro="" textlink="">
        <xdr:nvSpPr>
          <xdr:cNvPr id="10" name="Rectangle à coins arrondis 9"/>
          <xdr:cNvSpPr/>
        </xdr:nvSpPr>
        <xdr:spPr>
          <a:xfrm>
            <a:off x="267735" y="798729"/>
            <a:ext cx="3748295" cy="324720"/>
          </a:xfrm>
          <a:prstGeom prst="roundRect">
            <a:avLst/>
          </a:prstGeom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-764144"/>
              <a:satOff val="3062"/>
              <a:lumOff val="664"/>
              <a:alphaOff val="0"/>
            </a:schemeClr>
          </a:fillRef>
          <a:effectRef idx="3">
            <a:schemeClr val="accent5">
              <a:hueOff val="-764144"/>
              <a:satOff val="3062"/>
              <a:lumOff val="664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11" name="Rectangle 10"/>
          <xdr:cNvSpPr/>
        </xdr:nvSpPr>
        <xdr:spPr>
          <a:xfrm>
            <a:off x="283587" y="814581"/>
            <a:ext cx="3716591" cy="29301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677" tIns="0" rIns="141677" bIns="0" numCol="1" spcCol="1270" anchor="ctr" anchorCtr="0">
            <a:noAutofit/>
          </a:bodyPr>
          <a:lstStyle/>
          <a:p>
            <a:pPr lvl="0" algn="l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02. Chiffre d'Affaires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124860</xdr:colOff>
      <xdr:row>1</xdr:row>
      <xdr:rowOff>66675</xdr:rowOff>
    </xdr:from>
    <xdr:to>
      <xdr:col>13</xdr:col>
      <xdr:colOff>0</xdr:colOff>
      <xdr:row>3</xdr:row>
      <xdr:rowOff>10395</xdr:rowOff>
    </xdr:to>
    <xdr:grpSp>
      <xdr:nvGrpSpPr>
        <xdr:cNvPr id="9" name="Groupe 8"/>
        <xdr:cNvGrpSpPr/>
      </xdr:nvGrpSpPr>
      <xdr:grpSpPr>
        <a:xfrm>
          <a:off x="296310" y="257175"/>
          <a:ext cx="6123540" cy="324720"/>
          <a:chOff x="267735" y="1796649"/>
          <a:chExt cx="3748295" cy="324720"/>
        </a:xfrm>
      </xdr:grpSpPr>
      <xdr:sp macro="" textlink="">
        <xdr:nvSpPr>
          <xdr:cNvPr id="10" name="Rectangle à coins arrondis 9"/>
          <xdr:cNvSpPr/>
        </xdr:nvSpPr>
        <xdr:spPr>
          <a:xfrm>
            <a:off x="267735" y="1796649"/>
            <a:ext cx="3748295" cy="324720"/>
          </a:xfrm>
          <a:prstGeom prst="roundRect">
            <a:avLst/>
          </a:prstGeom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-2292433"/>
              <a:satOff val="9187"/>
              <a:lumOff val="1991"/>
              <a:alphaOff val="0"/>
            </a:schemeClr>
          </a:fillRef>
          <a:effectRef idx="3">
            <a:schemeClr val="accent5">
              <a:hueOff val="-2292433"/>
              <a:satOff val="9187"/>
              <a:lumOff val="1991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11" name="Rectangle 10"/>
          <xdr:cNvSpPr/>
        </xdr:nvSpPr>
        <xdr:spPr>
          <a:xfrm>
            <a:off x="283587" y="1812501"/>
            <a:ext cx="3716591" cy="29301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677" tIns="0" rIns="141677" bIns="0" numCol="1" spcCol="1270" anchor="ctr" anchorCtr="0">
            <a:noAutofit/>
          </a:bodyPr>
          <a:lstStyle/>
          <a:p>
            <a:pPr lvl="0" algn="l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03. Les Résultats</a:t>
            </a:r>
          </a:p>
        </xdr:txBody>
      </xdr:sp>
    </xdr:grpSp>
    <xdr:clientData/>
  </xdr:twoCellAnchor>
  <xdr:twoCellAnchor>
    <xdr:from>
      <xdr:col>2</xdr:col>
      <xdr:colOff>28574</xdr:colOff>
      <xdr:row>51</xdr:row>
      <xdr:rowOff>38100</xdr:rowOff>
    </xdr:from>
    <xdr:to>
      <xdr:col>12</xdr:col>
      <xdr:colOff>428624</xdr:colOff>
      <xdr:row>62</xdr:row>
      <xdr:rowOff>142875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10559</xdr:colOff>
      <xdr:row>1</xdr:row>
      <xdr:rowOff>0</xdr:rowOff>
    </xdr:from>
    <xdr:to>
      <xdr:col>14</xdr:col>
      <xdr:colOff>342899</xdr:colOff>
      <xdr:row>2</xdr:row>
      <xdr:rowOff>134220</xdr:rowOff>
    </xdr:to>
    <xdr:grpSp>
      <xdr:nvGrpSpPr>
        <xdr:cNvPr id="3" name="Groupe 2"/>
        <xdr:cNvGrpSpPr/>
      </xdr:nvGrpSpPr>
      <xdr:grpSpPr>
        <a:xfrm>
          <a:off x="372509" y="161925"/>
          <a:ext cx="6237840" cy="296145"/>
          <a:chOff x="267735" y="2295609"/>
          <a:chExt cx="3748295" cy="324720"/>
        </a:xfrm>
      </xdr:grpSpPr>
      <xdr:sp macro="" textlink="">
        <xdr:nvSpPr>
          <xdr:cNvPr id="4" name="Rectangle à coins arrondis 3"/>
          <xdr:cNvSpPr/>
        </xdr:nvSpPr>
        <xdr:spPr>
          <a:xfrm>
            <a:off x="267735" y="2295609"/>
            <a:ext cx="3748295" cy="324720"/>
          </a:xfrm>
          <a:prstGeom prst="roundRect">
            <a:avLst/>
          </a:prstGeom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-3056578"/>
              <a:satOff val="12250"/>
              <a:lumOff val="2655"/>
              <a:alphaOff val="0"/>
            </a:schemeClr>
          </a:fillRef>
          <a:effectRef idx="3">
            <a:schemeClr val="accent5">
              <a:hueOff val="-3056578"/>
              <a:satOff val="12250"/>
              <a:lumOff val="2655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5" name="Rectangle 4"/>
          <xdr:cNvSpPr/>
        </xdr:nvSpPr>
        <xdr:spPr>
          <a:xfrm>
            <a:off x="283587" y="2311461"/>
            <a:ext cx="3716591" cy="29301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677" tIns="0" rIns="141677" bIns="0" numCol="1" spcCol="1270" anchor="ctr" anchorCtr="0">
            <a:noAutofit/>
          </a:bodyPr>
          <a:lstStyle/>
          <a:p>
            <a:pPr lvl="0" algn="l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04. CPC Agéce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458236</xdr:colOff>
      <xdr:row>1</xdr:row>
      <xdr:rowOff>28575</xdr:rowOff>
    </xdr:from>
    <xdr:to>
      <xdr:col>14</xdr:col>
      <xdr:colOff>342900</xdr:colOff>
      <xdr:row>2</xdr:row>
      <xdr:rowOff>162795</xdr:rowOff>
    </xdr:to>
    <xdr:grpSp>
      <xdr:nvGrpSpPr>
        <xdr:cNvPr id="3" name="Groupe 2"/>
        <xdr:cNvGrpSpPr/>
      </xdr:nvGrpSpPr>
      <xdr:grpSpPr>
        <a:xfrm>
          <a:off x="324886" y="180975"/>
          <a:ext cx="6228314" cy="324720"/>
          <a:chOff x="267735" y="2794569"/>
          <a:chExt cx="3748295" cy="324720"/>
        </a:xfrm>
      </xdr:grpSpPr>
      <xdr:sp macro="" textlink="">
        <xdr:nvSpPr>
          <xdr:cNvPr id="4" name="Rectangle à coins arrondis 3"/>
          <xdr:cNvSpPr/>
        </xdr:nvSpPr>
        <xdr:spPr>
          <a:xfrm>
            <a:off x="267735" y="2794569"/>
            <a:ext cx="3748295" cy="324720"/>
          </a:xfrm>
          <a:prstGeom prst="roundRect">
            <a:avLst/>
          </a:prstGeom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-3820722"/>
              <a:satOff val="15312"/>
              <a:lumOff val="3318"/>
              <a:alphaOff val="0"/>
            </a:schemeClr>
          </a:fillRef>
          <a:effectRef idx="3">
            <a:schemeClr val="accent5">
              <a:hueOff val="-3820722"/>
              <a:satOff val="15312"/>
              <a:lumOff val="3318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5" name="Rectangle 4"/>
          <xdr:cNvSpPr/>
        </xdr:nvSpPr>
        <xdr:spPr>
          <a:xfrm>
            <a:off x="283587" y="2810421"/>
            <a:ext cx="3716591" cy="29301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677" tIns="0" rIns="141677" bIns="0" numCol="1" spcCol="1270" anchor="ctr" anchorCtr="0">
            <a:noAutofit/>
          </a:bodyPr>
          <a:lstStyle/>
          <a:p>
            <a:pPr lvl="0" algn="l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05. Détail CPC</a:t>
            </a:r>
          </a:p>
        </xdr:txBody>
      </xdr:sp>
    </xdr:grpSp>
    <xdr:clientData/>
  </xdr:twoCellAnchor>
  <xdr:twoCellAnchor>
    <xdr:from>
      <xdr:col>1</xdr:col>
      <xdr:colOff>466724</xdr:colOff>
      <xdr:row>46</xdr:row>
      <xdr:rowOff>57150</xdr:rowOff>
    </xdr:from>
    <xdr:to>
      <xdr:col>14</xdr:col>
      <xdr:colOff>314324</xdr:colOff>
      <xdr:row>57</xdr:row>
      <xdr:rowOff>133350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20084</xdr:colOff>
      <xdr:row>0</xdr:row>
      <xdr:rowOff>123825</xdr:rowOff>
    </xdr:from>
    <xdr:to>
      <xdr:col>30</xdr:col>
      <xdr:colOff>476249</xdr:colOff>
      <xdr:row>2</xdr:row>
      <xdr:rowOff>67545</xdr:rowOff>
    </xdr:to>
    <xdr:grpSp>
      <xdr:nvGrpSpPr>
        <xdr:cNvPr id="3" name="Groupe 2"/>
        <xdr:cNvGrpSpPr/>
      </xdr:nvGrpSpPr>
      <xdr:grpSpPr>
        <a:xfrm>
          <a:off x="115334" y="123825"/>
          <a:ext cx="6980791" cy="324720"/>
          <a:chOff x="267735" y="2794569"/>
          <a:chExt cx="3748295" cy="324720"/>
        </a:xfrm>
      </xdr:grpSpPr>
      <xdr:sp macro="" textlink="">
        <xdr:nvSpPr>
          <xdr:cNvPr id="4" name="Rectangle à coins arrondis 3"/>
          <xdr:cNvSpPr/>
        </xdr:nvSpPr>
        <xdr:spPr>
          <a:xfrm>
            <a:off x="267735" y="2794569"/>
            <a:ext cx="3748295" cy="324720"/>
          </a:xfrm>
          <a:prstGeom prst="roundRect">
            <a:avLst/>
          </a:prstGeom>
        </xdr:spPr>
        <xdr:style>
          <a:lnRef idx="0">
            <a:schemeClr val="lt1">
              <a:hueOff val="0"/>
              <a:satOff val="0"/>
              <a:lumOff val="0"/>
              <a:alphaOff val="0"/>
            </a:schemeClr>
          </a:lnRef>
          <a:fillRef idx="3">
            <a:schemeClr val="accent5">
              <a:hueOff val="-3820722"/>
              <a:satOff val="15312"/>
              <a:lumOff val="3318"/>
              <a:alphaOff val="0"/>
            </a:schemeClr>
          </a:fillRef>
          <a:effectRef idx="3">
            <a:schemeClr val="accent5">
              <a:hueOff val="-3820722"/>
              <a:satOff val="15312"/>
              <a:lumOff val="3318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5" name="Rectangle 4"/>
          <xdr:cNvSpPr/>
        </xdr:nvSpPr>
        <xdr:spPr>
          <a:xfrm>
            <a:off x="283587" y="2810421"/>
            <a:ext cx="3716591" cy="29301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41677" tIns="0" rIns="141677" bIns="0" numCol="1" spcCol="1270" anchor="ctr" anchorCtr="0">
            <a:noAutofit/>
          </a:bodyPr>
          <a:lstStyle/>
          <a:p>
            <a:pPr lvl="0" algn="l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fr-FR" sz="1100" b="1" kern="1200">
                <a:solidFill>
                  <a:sysClr val="windowText" lastClr="000000"/>
                </a:solidFill>
              </a:rPr>
              <a:t>06. Détail CPC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0</xdr:row>
      <xdr:rowOff>171450</xdr:rowOff>
    </xdr:from>
    <xdr:to>
      <xdr:col>14</xdr:col>
      <xdr:colOff>790576</xdr:colOff>
      <xdr:row>3</xdr:row>
      <xdr:rowOff>0</xdr:rowOff>
    </xdr:to>
    <xdr:sp macro="" textlink="">
      <xdr:nvSpPr>
        <xdr:cNvPr id="2" name="Pentagone 1"/>
        <xdr:cNvSpPr/>
      </xdr:nvSpPr>
      <xdr:spPr>
        <a:xfrm>
          <a:off x="285751" y="171450"/>
          <a:ext cx="7753350" cy="400050"/>
        </a:xfrm>
        <a:prstGeom prst="homePlate">
          <a:avLst/>
        </a:prstGeom>
        <a:solidFill>
          <a:schemeClr val="bg1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fr-FR" sz="1600" b="1">
              <a:solidFill>
                <a:sysClr val="windowText" lastClr="000000"/>
              </a:solidFill>
            </a:rPr>
            <a:t>VARIATION DU CHIFFRE</a:t>
          </a:r>
          <a:r>
            <a:rPr lang="fr-FR" sz="1600" b="1" baseline="0">
              <a:solidFill>
                <a:sysClr val="windowText" lastClr="000000"/>
              </a:solidFill>
            </a:rPr>
            <a:t> D'AFFAIRES PAR CLIENTS</a:t>
          </a:r>
          <a:endParaRPr lang="fr-FR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219075</xdr:colOff>
      <xdr:row>0</xdr:row>
      <xdr:rowOff>76200</xdr:rowOff>
    </xdr:from>
    <xdr:to>
      <xdr:col>1</xdr:col>
      <xdr:colOff>733425</xdr:colOff>
      <xdr:row>4</xdr:row>
      <xdr:rowOff>0</xdr:rowOff>
    </xdr:to>
    <xdr:sp macro="" textlink="">
      <xdr:nvSpPr>
        <xdr:cNvPr id="3" name="Organigramme : Multidocument 2"/>
        <xdr:cNvSpPr/>
      </xdr:nvSpPr>
      <xdr:spPr>
        <a:xfrm>
          <a:off x="504825" y="76200"/>
          <a:ext cx="514350" cy="685800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400" b="1"/>
            <a:t>7</a:t>
          </a:r>
        </a:p>
      </xdr:txBody>
    </xdr:sp>
    <xdr:clientData/>
  </xdr:twoCellAnchor>
  <xdr:twoCellAnchor>
    <xdr:from>
      <xdr:col>1</xdr:col>
      <xdr:colOff>1</xdr:colOff>
      <xdr:row>68</xdr:row>
      <xdr:rowOff>171450</xdr:rowOff>
    </xdr:from>
    <xdr:to>
      <xdr:col>14</xdr:col>
      <xdr:colOff>790576</xdr:colOff>
      <xdr:row>71</xdr:row>
      <xdr:rowOff>0</xdr:rowOff>
    </xdr:to>
    <xdr:sp macro="" textlink="">
      <xdr:nvSpPr>
        <xdr:cNvPr id="4" name="Pentagone 3"/>
        <xdr:cNvSpPr/>
      </xdr:nvSpPr>
      <xdr:spPr>
        <a:xfrm>
          <a:off x="114301" y="171450"/>
          <a:ext cx="6629400" cy="371475"/>
        </a:xfrm>
        <a:prstGeom prst="homePlate">
          <a:avLst/>
        </a:prstGeom>
        <a:solidFill>
          <a:schemeClr val="bg1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fr-FR" sz="1600" b="1">
              <a:solidFill>
                <a:sysClr val="windowText" lastClr="000000"/>
              </a:solidFill>
            </a:rPr>
            <a:t>VARIATION DU CHIFFRE</a:t>
          </a:r>
          <a:r>
            <a:rPr lang="fr-FR" sz="1600" b="1" baseline="0">
              <a:solidFill>
                <a:sysClr val="windowText" lastClr="000000"/>
              </a:solidFill>
            </a:rPr>
            <a:t> D'AFFAIRES PAR CLIENTS</a:t>
          </a:r>
          <a:endParaRPr lang="fr-FR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219075</xdr:colOff>
      <xdr:row>68</xdr:row>
      <xdr:rowOff>76200</xdr:rowOff>
    </xdr:from>
    <xdr:to>
      <xdr:col>1</xdr:col>
      <xdr:colOff>733425</xdr:colOff>
      <xdr:row>72</xdr:row>
      <xdr:rowOff>0</xdr:rowOff>
    </xdr:to>
    <xdr:sp macro="" textlink="">
      <xdr:nvSpPr>
        <xdr:cNvPr id="5" name="Organigramme : Multidocument 4"/>
        <xdr:cNvSpPr/>
      </xdr:nvSpPr>
      <xdr:spPr>
        <a:xfrm>
          <a:off x="333375" y="76200"/>
          <a:ext cx="514350" cy="647700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400" b="1"/>
            <a:t>7</a:t>
          </a:r>
        </a:p>
      </xdr:txBody>
    </xdr:sp>
    <xdr:clientData/>
  </xdr:twoCellAnchor>
  <xdr:twoCellAnchor>
    <xdr:from>
      <xdr:col>1</xdr:col>
      <xdr:colOff>19049</xdr:colOff>
      <xdr:row>148</xdr:row>
      <xdr:rowOff>142875</xdr:rowOff>
    </xdr:from>
    <xdr:to>
      <xdr:col>14</xdr:col>
      <xdr:colOff>476249</xdr:colOff>
      <xdr:row>181</xdr:row>
      <xdr:rowOff>95250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137</xdr:row>
      <xdr:rowOff>95250</xdr:rowOff>
    </xdr:from>
    <xdr:to>
      <xdr:col>15</xdr:col>
      <xdr:colOff>0</xdr:colOff>
      <xdr:row>139</xdr:row>
      <xdr:rowOff>104775</xdr:rowOff>
    </xdr:to>
    <xdr:sp macro="" textlink="">
      <xdr:nvSpPr>
        <xdr:cNvPr id="7" name="Pentagone 6"/>
        <xdr:cNvSpPr/>
      </xdr:nvSpPr>
      <xdr:spPr>
        <a:xfrm>
          <a:off x="114300" y="21936075"/>
          <a:ext cx="6448425" cy="371475"/>
        </a:xfrm>
        <a:prstGeom prst="homePlate">
          <a:avLst/>
        </a:prstGeom>
        <a:solidFill>
          <a:schemeClr val="bg1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fr-FR" sz="1600" b="1">
              <a:solidFill>
                <a:sysClr val="windowText" lastClr="000000"/>
              </a:solidFill>
            </a:rPr>
            <a:t>VARIATION DU CHIFFRE</a:t>
          </a:r>
          <a:r>
            <a:rPr lang="fr-FR" sz="1600" b="1" baseline="0">
              <a:solidFill>
                <a:sysClr val="windowText" lastClr="000000"/>
              </a:solidFill>
            </a:rPr>
            <a:t> D'AFFAIRES PAR MOIS</a:t>
          </a:r>
          <a:endParaRPr lang="fr-FR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219074</xdr:colOff>
      <xdr:row>137</xdr:row>
      <xdr:rowOff>0</xdr:rowOff>
    </xdr:from>
    <xdr:to>
      <xdr:col>1</xdr:col>
      <xdr:colOff>733424</xdr:colOff>
      <xdr:row>140</xdr:row>
      <xdr:rowOff>104775</xdr:rowOff>
    </xdr:to>
    <xdr:sp macro="" textlink="">
      <xdr:nvSpPr>
        <xdr:cNvPr id="8" name="Organigramme : Multidocument 7"/>
        <xdr:cNvSpPr/>
      </xdr:nvSpPr>
      <xdr:spPr>
        <a:xfrm>
          <a:off x="333374" y="21840825"/>
          <a:ext cx="514350" cy="647700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400" b="1"/>
            <a:t>7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1</xdr:row>
      <xdr:rowOff>114300</xdr:rowOff>
    </xdr:from>
    <xdr:to>
      <xdr:col>10</xdr:col>
      <xdr:colOff>47625</xdr:colOff>
      <xdr:row>4</xdr:row>
      <xdr:rowOff>0</xdr:rowOff>
    </xdr:to>
    <xdr:sp macro="" textlink="">
      <xdr:nvSpPr>
        <xdr:cNvPr id="11" name="Pentagone 10"/>
        <xdr:cNvSpPr/>
      </xdr:nvSpPr>
      <xdr:spPr>
        <a:xfrm>
          <a:off x="285750" y="161925"/>
          <a:ext cx="6448425" cy="371475"/>
        </a:xfrm>
        <a:prstGeom prst="homePlate">
          <a:avLst/>
        </a:prstGeom>
        <a:solidFill>
          <a:schemeClr val="bg1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fr-FR" sz="1600" b="1">
              <a:solidFill>
                <a:sysClr val="windowText" lastClr="000000"/>
              </a:solidFill>
            </a:rPr>
            <a:t>BALANCE AGEE - CLIENTS</a:t>
          </a:r>
        </a:p>
      </xdr:txBody>
    </xdr:sp>
    <xdr:clientData/>
  </xdr:twoCellAnchor>
  <xdr:twoCellAnchor>
    <xdr:from>
      <xdr:col>2</xdr:col>
      <xdr:colOff>228599</xdr:colOff>
      <xdr:row>1</xdr:row>
      <xdr:rowOff>19050</xdr:rowOff>
    </xdr:from>
    <xdr:to>
      <xdr:col>2</xdr:col>
      <xdr:colOff>742949</xdr:colOff>
      <xdr:row>5</xdr:row>
      <xdr:rowOff>19050</xdr:rowOff>
    </xdr:to>
    <xdr:sp macro="" textlink="">
      <xdr:nvSpPr>
        <xdr:cNvPr id="12" name="Organigramme : Multidocument 11"/>
        <xdr:cNvSpPr/>
      </xdr:nvSpPr>
      <xdr:spPr>
        <a:xfrm>
          <a:off x="504824" y="66675"/>
          <a:ext cx="514350" cy="647700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400" b="1"/>
            <a:t>8</a:t>
          </a:r>
        </a:p>
      </xdr:txBody>
    </xdr:sp>
    <xdr:clientData/>
  </xdr:twoCellAnchor>
  <xdr:twoCellAnchor>
    <xdr:from>
      <xdr:col>2</xdr:col>
      <xdr:colOff>85725</xdr:colOff>
      <xdr:row>133</xdr:row>
      <xdr:rowOff>123825</xdr:rowOff>
    </xdr:from>
    <xdr:to>
      <xdr:col>9</xdr:col>
      <xdr:colOff>1</xdr:colOff>
      <xdr:row>135</xdr:row>
      <xdr:rowOff>114301</xdr:rowOff>
    </xdr:to>
    <xdr:sp macro="" textlink="">
      <xdr:nvSpPr>
        <xdr:cNvPr id="14" name="Pentagone 13"/>
        <xdr:cNvSpPr/>
      </xdr:nvSpPr>
      <xdr:spPr>
        <a:xfrm>
          <a:off x="361950" y="21859875"/>
          <a:ext cx="6276976" cy="314326"/>
        </a:xfrm>
        <a:prstGeom prst="homePlate">
          <a:avLst/>
        </a:prstGeom>
        <a:solidFill>
          <a:schemeClr val="bg1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fr-FR" sz="1600" b="1">
              <a:solidFill>
                <a:sysClr val="windowText" lastClr="000000"/>
              </a:solidFill>
            </a:rPr>
            <a:t>BALANCE AGEE - CLIENTS</a:t>
          </a:r>
        </a:p>
      </xdr:txBody>
    </xdr:sp>
    <xdr:clientData/>
  </xdr:twoCellAnchor>
  <xdr:twoCellAnchor>
    <xdr:from>
      <xdr:col>2</xdr:col>
      <xdr:colOff>219074</xdr:colOff>
      <xdr:row>133</xdr:row>
      <xdr:rowOff>0</xdr:rowOff>
    </xdr:from>
    <xdr:to>
      <xdr:col>2</xdr:col>
      <xdr:colOff>733424</xdr:colOff>
      <xdr:row>137</xdr:row>
      <xdr:rowOff>0</xdr:rowOff>
    </xdr:to>
    <xdr:sp macro="" textlink="">
      <xdr:nvSpPr>
        <xdr:cNvPr id="15" name="Organigramme : Multidocument 14"/>
        <xdr:cNvSpPr/>
      </xdr:nvSpPr>
      <xdr:spPr>
        <a:xfrm>
          <a:off x="495299" y="21574125"/>
          <a:ext cx="514350" cy="647700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400" b="1"/>
            <a:t>8</a:t>
          </a:r>
        </a:p>
      </xdr:txBody>
    </xdr:sp>
    <xdr:clientData/>
  </xdr:twoCellAnchor>
  <xdr:twoCellAnchor>
    <xdr:from>
      <xdr:col>1</xdr:col>
      <xdr:colOff>0</xdr:colOff>
      <xdr:row>66</xdr:row>
      <xdr:rowOff>152401</xdr:rowOff>
    </xdr:from>
    <xdr:to>
      <xdr:col>8</xdr:col>
      <xdr:colOff>847725</xdr:colOff>
      <xdr:row>69</xdr:row>
      <xdr:rowOff>5324</xdr:rowOff>
    </xdr:to>
    <xdr:sp macro="" textlink="">
      <xdr:nvSpPr>
        <xdr:cNvPr id="22" name="Pentagone 21"/>
        <xdr:cNvSpPr/>
      </xdr:nvSpPr>
      <xdr:spPr>
        <a:xfrm>
          <a:off x="276225" y="10868026"/>
          <a:ext cx="6286500" cy="338698"/>
        </a:xfrm>
        <a:prstGeom prst="homePlate">
          <a:avLst/>
        </a:prstGeom>
        <a:solidFill>
          <a:schemeClr val="bg1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fr-FR" sz="1600" b="1">
              <a:solidFill>
                <a:sysClr val="windowText" lastClr="000000"/>
              </a:solidFill>
            </a:rPr>
            <a:t>BALANCE AGEE - CLIENTS</a:t>
          </a:r>
        </a:p>
      </xdr:txBody>
    </xdr:sp>
    <xdr:clientData/>
  </xdr:twoCellAnchor>
  <xdr:twoCellAnchor>
    <xdr:from>
      <xdr:col>2</xdr:col>
      <xdr:colOff>219074</xdr:colOff>
      <xdr:row>66</xdr:row>
      <xdr:rowOff>57150</xdr:rowOff>
    </xdr:from>
    <xdr:to>
      <xdr:col>2</xdr:col>
      <xdr:colOff>720508</xdr:colOff>
      <xdr:row>70</xdr:row>
      <xdr:rowOff>0</xdr:rowOff>
    </xdr:to>
    <xdr:sp macro="" textlink="">
      <xdr:nvSpPr>
        <xdr:cNvPr id="23" name="Organigramme : Multidocument 22"/>
        <xdr:cNvSpPr/>
      </xdr:nvSpPr>
      <xdr:spPr>
        <a:xfrm>
          <a:off x="495299" y="10772775"/>
          <a:ext cx="501434" cy="590550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400" b="1"/>
            <a:t>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B1:J59"/>
  <sheetViews>
    <sheetView topLeftCell="A33" workbookViewId="0">
      <selection activeCell="C159" sqref="C158:C159"/>
    </sheetView>
  </sheetViews>
  <sheetFormatPr baseColWidth="10" defaultRowHeight="15"/>
  <cols>
    <col min="1" max="1" width="4.5703125" style="1" customWidth="1"/>
    <col min="2" max="2" width="8.28515625" style="1" customWidth="1"/>
    <col min="3" max="5" width="11.42578125" style="1"/>
    <col min="6" max="6" width="8.7109375" style="1" customWidth="1"/>
    <col min="7" max="10" width="11.42578125" style="1"/>
    <col min="11" max="11" width="0.5703125" style="1" customWidth="1"/>
    <col min="12" max="16384" width="11.42578125" style="1"/>
  </cols>
  <sheetData>
    <row r="1" spans="2:10">
      <c r="B1" s="380"/>
    </row>
    <row r="2" spans="2:10">
      <c r="B2" s="380"/>
    </row>
    <row r="3" spans="2:10">
      <c r="B3" s="380"/>
    </row>
    <row r="4" spans="2:10">
      <c r="B4" s="380"/>
      <c r="C4" s="380"/>
      <c r="D4" s="380"/>
      <c r="E4" s="380"/>
      <c r="F4" s="380"/>
      <c r="G4" s="380"/>
      <c r="H4" s="380"/>
      <c r="I4" s="380"/>
      <c r="J4" s="380"/>
    </row>
    <row r="5" spans="2:10">
      <c r="B5" s="380"/>
      <c r="C5" s="380"/>
      <c r="D5" s="380"/>
      <c r="E5" s="380"/>
      <c r="F5" s="380"/>
      <c r="G5" s="380"/>
      <c r="H5" s="380"/>
      <c r="I5" s="380"/>
      <c r="J5" s="380"/>
    </row>
    <row r="6" spans="2:10">
      <c r="B6" s="380"/>
    </row>
    <row r="7" spans="2:10">
      <c r="B7" s="380"/>
    </row>
    <row r="8" spans="2:10">
      <c r="B8" s="380"/>
    </row>
    <row r="9" spans="2:10">
      <c r="B9" s="380"/>
    </row>
    <row r="10" spans="2:10">
      <c r="B10" s="380"/>
    </row>
    <row r="11" spans="2:10">
      <c r="B11" s="380"/>
    </row>
    <row r="12" spans="2:10" ht="22.5">
      <c r="B12" s="380"/>
      <c r="H12" s="381" t="s">
        <v>90</v>
      </c>
      <c r="I12" s="381"/>
      <c r="J12" s="91">
        <v>2012</v>
      </c>
    </row>
    <row r="13" spans="2:10">
      <c r="B13" s="380"/>
    </row>
    <row r="14" spans="2:10">
      <c r="B14" s="380"/>
    </row>
    <row r="15" spans="2:10">
      <c r="B15" s="380"/>
    </row>
    <row r="16" spans="2:10">
      <c r="B16" s="380"/>
    </row>
    <row r="17" spans="2:2">
      <c r="B17" s="380"/>
    </row>
    <row r="18" spans="2:2">
      <c r="B18" s="380"/>
    </row>
    <row r="19" spans="2:2">
      <c r="B19" s="380"/>
    </row>
    <row r="20" spans="2:2">
      <c r="B20" s="380"/>
    </row>
    <row r="21" spans="2:2">
      <c r="B21" s="380"/>
    </row>
    <row r="22" spans="2:2">
      <c r="B22" s="380"/>
    </row>
    <row r="23" spans="2:2">
      <c r="B23" s="380"/>
    </row>
    <row r="24" spans="2:2">
      <c r="B24" s="380"/>
    </row>
    <row r="25" spans="2:2">
      <c r="B25" s="380"/>
    </row>
    <row r="26" spans="2:2">
      <c r="B26" s="380"/>
    </row>
    <row r="27" spans="2:2">
      <c r="B27" s="380"/>
    </row>
    <row r="28" spans="2:2">
      <c r="B28" s="380"/>
    </row>
    <row r="29" spans="2:2">
      <c r="B29" s="380"/>
    </row>
    <row r="30" spans="2:2">
      <c r="B30" s="380"/>
    </row>
    <row r="31" spans="2:2">
      <c r="B31" s="380"/>
    </row>
    <row r="32" spans="2:2">
      <c r="B32" s="380"/>
    </row>
    <row r="33" spans="2:2">
      <c r="B33" s="380"/>
    </row>
    <row r="34" spans="2:2">
      <c r="B34" s="380"/>
    </row>
    <row r="35" spans="2:2">
      <c r="B35" s="380"/>
    </row>
    <row r="36" spans="2:2">
      <c r="B36" s="380"/>
    </row>
    <row r="37" spans="2:2">
      <c r="B37" s="380"/>
    </row>
    <row r="38" spans="2:2">
      <c r="B38" s="380"/>
    </row>
    <row r="39" spans="2:2">
      <c r="B39" s="380"/>
    </row>
    <row r="40" spans="2:2">
      <c r="B40" s="380"/>
    </row>
    <row r="41" spans="2:2">
      <c r="B41" s="380"/>
    </row>
    <row r="42" spans="2:2">
      <c r="B42" s="380"/>
    </row>
    <row r="43" spans="2:2">
      <c r="B43" s="380"/>
    </row>
    <row r="44" spans="2:2">
      <c r="B44" s="380"/>
    </row>
    <row r="45" spans="2:2">
      <c r="B45" s="380"/>
    </row>
    <row r="46" spans="2:2">
      <c r="B46" s="380"/>
    </row>
    <row r="47" spans="2:2">
      <c r="B47" s="380"/>
    </row>
    <row r="48" spans="2:2">
      <c r="B48" s="380"/>
    </row>
    <row r="49" spans="2:2">
      <c r="B49" s="380"/>
    </row>
    <row r="50" spans="2:2">
      <c r="B50" s="380"/>
    </row>
    <row r="51" spans="2:2">
      <c r="B51" s="380"/>
    </row>
    <row r="52" spans="2:2">
      <c r="B52" s="380"/>
    </row>
    <row r="53" spans="2:2">
      <c r="B53" s="380"/>
    </row>
    <row r="54" spans="2:2">
      <c r="B54" s="380"/>
    </row>
    <row r="55" spans="2:2">
      <c r="B55" s="380"/>
    </row>
    <row r="56" spans="2:2">
      <c r="B56" s="380"/>
    </row>
    <row r="57" spans="2:2">
      <c r="B57" s="380"/>
    </row>
    <row r="59" spans="2:2" ht="24.75" customHeight="1"/>
  </sheetData>
  <mergeCells count="3">
    <mergeCell ref="C4:J5"/>
    <mergeCell ref="B1:B57"/>
    <mergeCell ref="H12:I12"/>
  </mergeCells>
  <pageMargins left="0" right="0" top="0" bottom="0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B1:L132"/>
  <sheetViews>
    <sheetView workbookViewId="0">
      <selection activeCell="C132" sqref="C132"/>
    </sheetView>
  </sheetViews>
  <sheetFormatPr baseColWidth="10" defaultRowHeight="12.75"/>
  <cols>
    <col min="1" max="1" width="2.85546875" style="100" customWidth="1"/>
    <col min="2" max="2" width="1.85546875" style="100" customWidth="1"/>
    <col min="3" max="3" width="20.5703125" style="100" customWidth="1"/>
    <col min="4" max="4" width="0.5703125" style="100" customWidth="1"/>
    <col min="5" max="10" width="12.28515625" style="100" customWidth="1"/>
    <col min="11" max="11" width="0.5703125" style="100" customWidth="1"/>
    <col min="12" max="16384" width="11.42578125" style="100"/>
  </cols>
  <sheetData>
    <row r="1" spans="2:12" ht="5.25" customHeight="1"/>
    <row r="2" spans="2:12" ht="7.5" customHeight="1"/>
    <row r="5" spans="2:12" ht="23.25" customHeight="1"/>
    <row r="6" spans="2:12" s="114" customFormat="1" ht="18.75" customHeight="1">
      <c r="B6" s="279" t="s">
        <v>4</v>
      </c>
      <c r="C6" s="280" t="s">
        <v>25</v>
      </c>
      <c r="E6" s="280" t="s">
        <v>208</v>
      </c>
      <c r="F6" s="280" t="s">
        <v>323</v>
      </c>
      <c r="G6" s="280" t="s">
        <v>190</v>
      </c>
      <c r="H6" s="280" t="s">
        <v>191</v>
      </c>
      <c r="I6" s="280" t="s">
        <v>192</v>
      </c>
      <c r="J6" s="280" t="s">
        <v>193</v>
      </c>
    </row>
    <row r="7" spans="2:12" ht="3" customHeight="1">
      <c r="E7" s="113"/>
      <c r="F7" s="113"/>
      <c r="G7" s="113"/>
      <c r="H7" s="113"/>
      <c r="I7" s="113"/>
      <c r="J7" s="113"/>
    </row>
    <row r="8" spans="2:12">
      <c r="C8" s="282"/>
      <c r="E8" s="196"/>
      <c r="F8" s="196"/>
      <c r="G8" s="196"/>
      <c r="H8" s="196"/>
      <c r="I8" s="196"/>
      <c r="J8" s="285"/>
      <c r="L8" s="197"/>
    </row>
    <row r="9" spans="2:12">
      <c r="C9" s="282"/>
      <c r="E9" s="196"/>
      <c r="F9" s="196"/>
      <c r="G9" s="196"/>
      <c r="H9" s="196"/>
      <c r="I9" s="196"/>
      <c r="J9" s="285"/>
      <c r="L9" s="197"/>
    </row>
    <row r="10" spans="2:12">
      <c r="C10" s="282"/>
      <c r="E10" s="196"/>
      <c r="F10" s="196"/>
      <c r="G10" s="196"/>
      <c r="H10" s="196"/>
      <c r="I10" s="196"/>
      <c r="J10" s="285"/>
      <c r="L10" s="197"/>
    </row>
    <row r="11" spans="2:12">
      <c r="C11" s="282"/>
      <c r="E11" s="196"/>
      <c r="F11" s="196"/>
      <c r="G11" s="196"/>
      <c r="H11" s="196"/>
      <c r="I11" s="196"/>
      <c r="J11" s="285"/>
      <c r="L11" s="197"/>
    </row>
    <row r="12" spans="2:12">
      <c r="C12" s="282"/>
      <c r="E12" s="196"/>
      <c r="F12" s="196"/>
      <c r="G12" s="196"/>
      <c r="H12" s="196"/>
      <c r="I12" s="196"/>
      <c r="J12" s="285"/>
      <c r="L12" s="197"/>
    </row>
    <row r="13" spans="2:12">
      <c r="C13" s="282"/>
      <c r="E13" s="196"/>
      <c r="F13" s="196"/>
      <c r="G13" s="196"/>
      <c r="H13" s="196"/>
      <c r="I13" s="196"/>
      <c r="J13" s="285"/>
      <c r="L13" s="197"/>
    </row>
    <row r="14" spans="2:12">
      <c r="C14" s="282"/>
      <c r="E14" s="196"/>
      <c r="F14" s="196"/>
      <c r="G14" s="196"/>
      <c r="H14" s="196"/>
      <c r="I14" s="196"/>
      <c r="J14" s="285"/>
      <c r="L14" s="197"/>
    </row>
    <row r="15" spans="2:12">
      <c r="C15" s="282"/>
      <c r="E15" s="196"/>
      <c r="F15" s="196"/>
      <c r="G15" s="196"/>
      <c r="H15" s="196"/>
      <c r="I15" s="196"/>
      <c r="J15" s="285"/>
      <c r="L15" s="197"/>
    </row>
    <row r="16" spans="2:12">
      <c r="C16" s="282"/>
      <c r="E16" s="196"/>
      <c r="F16" s="196"/>
      <c r="G16" s="196"/>
      <c r="H16" s="196"/>
      <c r="I16" s="196"/>
      <c r="J16" s="285"/>
      <c r="L16" s="197"/>
    </row>
    <row r="17" spans="3:12">
      <c r="C17" s="282"/>
      <c r="E17" s="196"/>
      <c r="F17" s="196"/>
      <c r="G17" s="196"/>
      <c r="H17" s="196"/>
      <c r="I17" s="196"/>
      <c r="J17" s="285"/>
      <c r="L17" s="197"/>
    </row>
    <row r="18" spans="3:12">
      <c r="C18" s="352"/>
      <c r="E18" s="196"/>
      <c r="F18" s="196"/>
      <c r="G18" s="196"/>
      <c r="H18" s="196"/>
      <c r="I18" s="196"/>
      <c r="J18" s="285"/>
      <c r="L18" s="197"/>
    </row>
    <row r="19" spans="3:12">
      <c r="C19" s="282"/>
      <c r="E19" s="196"/>
      <c r="F19" s="196"/>
      <c r="G19" s="196"/>
      <c r="H19" s="196"/>
      <c r="I19" s="196"/>
      <c r="J19" s="285"/>
      <c r="L19" s="197"/>
    </row>
    <row r="20" spans="3:12">
      <c r="C20" s="282"/>
      <c r="E20" s="196"/>
      <c r="F20" s="196"/>
      <c r="G20" s="196"/>
      <c r="H20" s="196"/>
      <c r="I20" s="196"/>
      <c r="J20" s="285"/>
      <c r="L20" s="197"/>
    </row>
    <row r="21" spans="3:12">
      <c r="C21" s="282"/>
      <c r="E21" s="196"/>
      <c r="F21" s="196"/>
      <c r="G21" s="196"/>
      <c r="H21" s="196"/>
      <c r="I21" s="196"/>
      <c r="J21" s="285"/>
      <c r="L21" s="197"/>
    </row>
    <row r="22" spans="3:12">
      <c r="C22" s="282"/>
      <c r="E22" s="196"/>
      <c r="F22" s="196"/>
      <c r="G22" s="196"/>
      <c r="H22" s="196"/>
      <c r="I22" s="196"/>
      <c r="J22" s="285"/>
      <c r="L22" s="197"/>
    </row>
    <row r="23" spans="3:12">
      <c r="C23" s="352"/>
      <c r="E23" s="196"/>
      <c r="F23" s="196"/>
      <c r="G23" s="196"/>
      <c r="H23" s="196"/>
      <c r="I23" s="196"/>
      <c r="J23" s="285"/>
      <c r="L23" s="197"/>
    </row>
    <row r="24" spans="3:12">
      <c r="C24" s="282"/>
      <c r="E24" s="196"/>
      <c r="F24" s="196"/>
      <c r="G24" s="196"/>
      <c r="H24" s="196"/>
      <c r="I24" s="196"/>
      <c r="J24" s="285"/>
      <c r="L24" s="197"/>
    </row>
    <row r="25" spans="3:12">
      <c r="C25" s="282"/>
      <c r="E25" s="196"/>
      <c r="F25" s="196"/>
      <c r="G25" s="196"/>
      <c r="H25" s="196"/>
      <c r="I25" s="196"/>
      <c r="J25" s="285"/>
      <c r="L25" s="197"/>
    </row>
    <row r="26" spans="3:12">
      <c r="C26" s="282"/>
      <c r="E26" s="196"/>
      <c r="F26" s="196"/>
      <c r="G26" s="196"/>
      <c r="H26" s="196"/>
      <c r="I26" s="196"/>
      <c r="J26" s="285"/>
      <c r="L26" s="197"/>
    </row>
    <row r="27" spans="3:12">
      <c r="C27" s="282"/>
      <c r="E27" s="196"/>
      <c r="F27" s="196"/>
      <c r="G27" s="196"/>
      <c r="H27" s="196"/>
      <c r="I27" s="196"/>
      <c r="J27" s="285"/>
      <c r="L27" s="197"/>
    </row>
    <row r="28" spans="3:12">
      <c r="C28" s="282"/>
      <c r="E28" s="196"/>
      <c r="F28" s="196"/>
      <c r="G28" s="196"/>
      <c r="H28" s="196"/>
      <c r="I28" s="196"/>
      <c r="J28" s="285"/>
      <c r="L28" s="197"/>
    </row>
    <row r="29" spans="3:12">
      <c r="C29" s="282"/>
      <c r="E29" s="196"/>
      <c r="F29" s="196"/>
      <c r="G29" s="196"/>
      <c r="H29" s="196"/>
      <c r="I29" s="196"/>
      <c r="J29" s="285"/>
      <c r="L29" s="197"/>
    </row>
    <row r="30" spans="3:12">
      <c r="C30" s="282"/>
      <c r="E30" s="196"/>
      <c r="F30" s="196"/>
      <c r="G30" s="196"/>
      <c r="H30" s="196"/>
      <c r="I30" s="196"/>
      <c r="J30" s="285"/>
      <c r="L30" s="197"/>
    </row>
    <row r="31" spans="3:12">
      <c r="C31" s="282"/>
      <c r="E31" s="196"/>
      <c r="F31" s="196"/>
      <c r="G31" s="196"/>
      <c r="H31" s="196"/>
      <c r="I31" s="196"/>
      <c r="J31" s="285"/>
      <c r="L31" s="197"/>
    </row>
    <row r="32" spans="3:12">
      <c r="C32" s="282"/>
      <c r="E32" s="196"/>
      <c r="F32" s="196"/>
      <c r="G32" s="196"/>
      <c r="H32" s="196"/>
      <c r="I32" s="196"/>
      <c r="J32" s="285"/>
      <c r="L32" s="197"/>
    </row>
    <row r="33" spans="3:12">
      <c r="C33" s="282"/>
      <c r="E33" s="196"/>
      <c r="F33" s="196"/>
      <c r="G33" s="196"/>
      <c r="H33" s="196"/>
      <c r="I33" s="196"/>
      <c r="J33" s="285"/>
      <c r="L33" s="197"/>
    </row>
    <row r="34" spans="3:12">
      <c r="C34" s="282"/>
      <c r="E34" s="196"/>
      <c r="F34" s="196"/>
      <c r="G34" s="196"/>
      <c r="H34" s="196"/>
      <c r="I34" s="196"/>
      <c r="J34" s="285"/>
      <c r="L34" s="197"/>
    </row>
    <row r="35" spans="3:12">
      <c r="C35" s="352"/>
      <c r="E35" s="196"/>
      <c r="F35" s="196"/>
      <c r="G35" s="196"/>
      <c r="H35" s="196"/>
      <c r="I35" s="196"/>
      <c r="J35" s="285"/>
      <c r="L35" s="197"/>
    </row>
    <row r="36" spans="3:12">
      <c r="C36" s="282"/>
      <c r="E36" s="196"/>
      <c r="F36" s="196"/>
      <c r="G36" s="196"/>
      <c r="H36" s="196"/>
      <c r="I36" s="196"/>
      <c r="J36" s="285"/>
      <c r="L36" s="197"/>
    </row>
    <row r="37" spans="3:12">
      <c r="C37" s="282"/>
      <c r="E37" s="196"/>
      <c r="F37" s="196"/>
      <c r="G37" s="196"/>
      <c r="H37" s="196"/>
      <c r="I37" s="196"/>
      <c r="J37" s="285"/>
      <c r="L37" s="197"/>
    </row>
    <row r="38" spans="3:12">
      <c r="C38" s="282"/>
      <c r="E38" s="196"/>
      <c r="F38" s="196"/>
      <c r="G38" s="196"/>
      <c r="H38" s="196"/>
      <c r="I38" s="196"/>
      <c r="J38" s="285"/>
      <c r="L38" s="197"/>
    </row>
    <row r="39" spans="3:12">
      <c r="C39" s="282"/>
      <c r="E39" s="196"/>
      <c r="F39" s="196"/>
      <c r="G39" s="196"/>
      <c r="H39" s="196"/>
      <c r="I39" s="196"/>
      <c r="J39" s="285"/>
      <c r="L39" s="197"/>
    </row>
    <row r="40" spans="3:12">
      <c r="C40" s="282"/>
      <c r="E40" s="196"/>
      <c r="F40" s="196"/>
      <c r="G40" s="196"/>
      <c r="H40" s="196"/>
      <c r="I40" s="196"/>
      <c r="J40" s="285"/>
      <c r="L40" s="197"/>
    </row>
    <row r="41" spans="3:12">
      <c r="C41" s="282"/>
      <c r="E41" s="196"/>
      <c r="F41" s="196"/>
      <c r="G41" s="196"/>
      <c r="H41" s="196"/>
      <c r="I41" s="196"/>
      <c r="J41" s="285"/>
      <c r="L41" s="197"/>
    </row>
    <row r="42" spans="3:12">
      <c r="C42" s="282"/>
      <c r="E42" s="196"/>
      <c r="F42" s="196"/>
      <c r="G42" s="196"/>
      <c r="H42" s="196"/>
      <c r="I42" s="196"/>
      <c r="J42" s="285"/>
      <c r="L42" s="197"/>
    </row>
    <row r="43" spans="3:12">
      <c r="C43" s="282"/>
      <c r="E43" s="196"/>
      <c r="F43" s="196"/>
      <c r="G43" s="196"/>
      <c r="H43" s="196"/>
      <c r="I43" s="196"/>
      <c r="J43" s="285"/>
      <c r="L43" s="197"/>
    </row>
    <row r="44" spans="3:12">
      <c r="C44" s="282"/>
      <c r="E44" s="196"/>
      <c r="F44" s="196"/>
      <c r="G44" s="196"/>
      <c r="H44" s="196"/>
      <c r="I44" s="196"/>
      <c r="J44" s="285"/>
      <c r="L44" s="197"/>
    </row>
    <row r="45" spans="3:12">
      <c r="C45" s="282"/>
      <c r="E45" s="196"/>
      <c r="F45" s="196"/>
      <c r="G45" s="196"/>
      <c r="H45" s="196"/>
      <c r="I45" s="196"/>
      <c r="J45" s="285"/>
      <c r="L45" s="197"/>
    </row>
    <row r="46" spans="3:12">
      <c r="C46" s="282"/>
      <c r="E46" s="196"/>
      <c r="F46" s="196"/>
      <c r="G46" s="196"/>
      <c r="H46" s="196"/>
      <c r="I46" s="196"/>
      <c r="J46" s="285"/>
      <c r="L46" s="197"/>
    </row>
    <row r="47" spans="3:12">
      <c r="C47" s="282"/>
      <c r="E47" s="196"/>
      <c r="F47" s="196"/>
      <c r="G47" s="196"/>
      <c r="H47" s="196"/>
      <c r="I47" s="196"/>
      <c r="J47" s="285"/>
      <c r="L47" s="197"/>
    </row>
    <row r="48" spans="3:12">
      <c r="C48" s="282"/>
      <c r="E48" s="196"/>
      <c r="F48" s="196"/>
      <c r="G48" s="196"/>
      <c r="H48" s="196"/>
      <c r="I48" s="196"/>
      <c r="J48" s="285"/>
      <c r="L48" s="197"/>
    </row>
    <row r="49" spans="3:12">
      <c r="C49" s="282"/>
      <c r="E49" s="196"/>
      <c r="F49" s="196"/>
      <c r="G49" s="196"/>
      <c r="H49" s="196"/>
      <c r="I49" s="196"/>
      <c r="J49" s="285"/>
      <c r="L49" s="197"/>
    </row>
    <row r="50" spans="3:12">
      <c r="C50" s="282"/>
      <c r="E50" s="196"/>
      <c r="F50" s="196"/>
      <c r="G50" s="196"/>
      <c r="H50" s="196"/>
      <c r="I50" s="196"/>
      <c r="J50" s="285"/>
      <c r="L50" s="197"/>
    </row>
    <row r="51" spans="3:12">
      <c r="C51" s="282"/>
      <c r="E51" s="196"/>
      <c r="F51" s="196"/>
      <c r="G51" s="196"/>
      <c r="H51" s="196"/>
      <c r="I51" s="196"/>
      <c r="J51" s="285"/>
      <c r="L51" s="197"/>
    </row>
    <row r="52" spans="3:12">
      <c r="C52" s="282"/>
      <c r="E52" s="196"/>
      <c r="F52" s="196"/>
      <c r="G52" s="196"/>
      <c r="H52" s="196"/>
      <c r="I52" s="196"/>
      <c r="J52" s="285"/>
      <c r="L52" s="197"/>
    </row>
    <row r="53" spans="3:12" ht="13.5" thickBot="1">
      <c r="C53" s="337"/>
      <c r="D53" s="115"/>
      <c r="E53" s="338"/>
      <c r="F53" s="338"/>
      <c r="G53" s="338"/>
      <c r="H53" s="338"/>
      <c r="I53" s="338"/>
      <c r="J53" s="339"/>
      <c r="L53" s="197"/>
    </row>
    <row r="54" spans="3:12">
      <c r="C54" s="282"/>
      <c r="E54" s="196"/>
      <c r="F54" s="196"/>
      <c r="G54" s="196"/>
      <c r="H54" s="196"/>
      <c r="I54" s="196"/>
      <c r="J54" s="336"/>
      <c r="L54" s="197"/>
    </row>
    <row r="55" spans="3:12">
      <c r="C55" s="282"/>
      <c r="E55" s="196"/>
      <c r="F55" s="196"/>
      <c r="G55" s="196"/>
      <c r="H55" s="196"/>
      <c r="I55" s="196"/>
      <c r="J55" s="285"/>
      <c r="L55" s="197"/>
    </row>
    <row r="56" spans="3:12">
      <c r="C56" s="282"/>
      <c r="E56" s="196"/>
      <c r="F56" s="196"/>
      <c r="G56" s="196"/>
      <c r="H56" s="196"/>
      <c r="I56" s="196"/>
      <c r="J56" s="285"/>
      <c r="L56" s="197"/>
    </row>
    <row r="57" spans="3:12">
      <c r="C57" s="282"/>
      <c r="E57" s="196"/>
      <c r="F57" s="196"/>
      <c r="G57" s="196"/>
      <c r="H57" s="196"/>
      <c r="I57" s="196"/>
      <c r="J57" s="285"/>
      <c r="L57" s="197"/>
    </row>
    <row r="58" spans="3:12">
      <c r="C58" s="282"/>
      <c r="E58" s="196"/>
      <c r="F58" s="196"/>
      <c r="G58" s="196"/>
      <c r="H58" s="196"/>
      <c r="I58" s="196"/>
      <c r="J58" s="285"/>
      <c r="L58" s="197"/>
    </row>
    <row r="59" spans="3:12">
      <c r="C59" s="282"/>
      <c r="E59" s="196"/>
      <c r="F59" s="196"/>
      <c r="G59" s="196"/>
      <c r="H59" s="196"/>
      <c r="I59" s="196"/>
      <c r="J59" s="285"/>
      <c r="L59" s="197"/>
    </row>
    <row r="60" spans="3:12">
      <c r="C60" s="282"/>
      <c r="E60" s="196"/>
      <c r="F60" s="196"/>
      <c r="G60" s="196"/>
      <c r="H60" s="196"/>
      <c r="I60" s="196"/>
      <c r="J60" s="285"/>
      <c r="L60" s="197"/>
    </row>
    <row r="61" spans="3:12">
      <c r="C61" s="282"/>
      <c r="E61" s="196"/>
      <c r="F61" s="196"/>
      <c r="G61" s="196"/>
      <c r="H61" s="196"/>
      <c r="I61" s="196"/>
      <c r="J61" s="285"/>
      <c r="L61" s="197"/>
    </row>
    <row r="62" spans="3:12" ht="19.5" customHeight="1">
      <c r="C62" s="283" t="s">
        <v>209</v>
      </c>
      <c r="E62" s="284">
        <v>3638157.7800000003</v>
      </c>
      <c r="F62" s="284">
        <f>SUM(F8:F61)</f>
        <v>0</v>
      </c>
      <c r="G62" s="284">
        <f>SUM(G8:G61)</f>
        <v>0</v>
      </c>
      <c r="H62" s="284">
        <f>SUM(H8:H61)</f>
        <v>0</v>
      </c>
      <c r="I62" s="284">
        <f>SUM(I8:I61)</f>
        <v>0</v>
      </c>
      <c r="J62" s="284">
        <f>SUM(J8:J61)</f>
        <v>0</v>
      </c>
      <c r="L62" s="197"/>
    </row>
    <row r="63" spans="3:12" ht="13.5" thickBot="1">
      <c r="C63" s="115"/>
      <c r="D63" s="115"/>
      <c r="E63" s="115"/>
      <c r="F63" s="115"/>
      <c r="G63" s="115"/>
      <c r="H63" s="115"/>
      <c r="I63" s="115"/>
      <c r="J63" s="115"/>
      <c r="L63" s="197"/>
    </row>
    <row r="64" spans="3:12" ht="15">
      <c r="C64" s="78"/>
      <c r="J64" s="100">
        <v>13</v>
      </c>
      <c r="L64" s="197"/>
    </row>
    <row r="65" spans="2:12" ht="15">
      <c r="C65" s="78"/>
      <c r="L65" s="197"/>
    </row>
    <row r="66" spans="2:12" ht="15">
      <c r="C66" s="78"/>
      <c r="L66" s="197"/>
    </row>
    <row r="67" spans="2:12">
      <c r="E67" s="197"/>
      <c r="F67" s="197"/>
      <c r="G67" s="197"/>
      <c r="H67" s="197"/>
      <c r="I67" s="197"/>
      <c r="J67" s="197"/>
      <c r="L67" s="197"/>
    </row>
    <row r="68" spans="2:12">
      <c r="E68" s="197"/>
      <c r="F68" s="197"/>
      <c r="G68" s="197"/>
      <c r="H68" s="197"/>
      <c r="I68" s="197"/>
      <c r="J68" s="197"/>
      <c r="L68" s="197"/>
    </row>
    <row r="69" spans="2:12">
      <c r="E69" s="197"/>
      <c r="F69" s="197"/>
      <c r="G69" s="197"/>
      <c r="H69" s="197"/>
      <c r="I69" s="197"/>
      <c r="J69" s="197"/>
      <c r="L69" s="197"/>
    </row>
    <row r="70" spans="2:12">
      <c r="E70" s="197"/>
      <c r="F70" s="197"/>
      <c r="G70" s="197"/>
      <c r="H70" s="197"/>
      <c r="I70" s="197"/>
      <c r="J70" s="197"/>
      <c r="L70" s="197"/>
    </row>
    <row r="71" spans="2:12">
      <c r="E71" s="197"/>
      <c r="F71" s="197"/>
      <c r="G71" s="197"/>
      <c r="H71" s="197"/>
      <c r="I71" s="197"/>
      <c r="J71" s="197"/>
      <c r="L71" s="197"/>
    </row>
    <row r="72" spans="2:12">
      <c r="E72" s="197"/>
      <c r="F72" s="197"/>
      <c r="G72" s="197"/>
      <c r="H72" s="197"/>
      <c r="I72" s="197"/>
      <c r="J72" s="197"/>
      <c r="L72" s="197"/>
    </row>
    <row r="73" spans="2:12" s="114" customFormat="1" ht="18.75" customHeight="1">
      <c r="B73" s="279" t="s">
        <v>4</v>
      </c>
      <c r="C73" s="280" t="s">
        <v>251</v>
      </c>
      <c r="E73" s="280" t="str">
        <f>E6</f>
        <v>Au dela</v>
      </c>
      <c r="F73" s="281" t="str">
        <f>F6</f>
        <v>Sept.</v>
      </c>
      <c r="G73" s="281" t="str">
        <f>G6</f>
        <v>Oct.</v>
      </c>
      <c r="H73" s="280" t="str">
        <f>H6</f>
        <v>Nov.</v>
      </c>
      <c r="I73" s="280" t="str">
        <f>I6</f>
        <v>Déc.</v>
      </c>
      <c r="J73" s="280" t="s">
        <v>193</v>
      </c>
      <c r="L73" s="197"/>
    </row>
    <row r="74" spans="2:12" ht="1.5" customHeight="1">
      <c r="E74" s="197"/>
      <c r="F74" s="197"/>
      <c r="G74" s="197"/>
      <c r="H74" s="197"/>
      <c r="I74" s="197"/>
      <c r="J74" s="197"/>
      <c r="L74" s="197"/>
    </row>
    <row r="75" spans="2:12">
      <c r="C75" s="282"/>
      <c r="E75" s="196"/>
      <c r="F75" s="196"/>
      <c r="G75" s="196"/>
      <c r="H75" s="196"/>
      <c r="I75" s="196"/>
      <c r="J75" s="285"/>
      <c r="L75" s="197"/>
    </row>
    <row r="76" spans="2:12">
      <c r="C76" s="282"/>
      <c r="E76" s="196"/>
      <c r="F76" s="196"/>
      <c r="G76" s="196"/>
      <c r="H76" s="196"/>
      <c r="I76" s="196"/>
      <c r="J76" s="285"/>
      <c r="L76" s="197"/>
    </row>
    <row r="77" spans="2:12">
      <c r="C77" s="282"/>
      <c r="E77" s="196"/>
      <c r="F77" s="196"/>
      <c r="G77" s="196"/>
      <c r="H77" s="196"/>
      <c r="I77" s="196"/>
      <c r="J77" s="285"/>
      <c r="L77" s="197"/>
    </row>
    <row r="78" spans="2:12">
      <c r="C78" s="282"/>
      <c r="E78" s="196"/>
      <c r="F78" s="196"/>
      <c r="G78" s="196"/>
      <c r="H78" s="196"/>
      <c r="I78" s="196"/>
      <c r="J78" s="285"/>
      <c r="L78" s="197"/>
    </row>
    <row r="79" spans="2:12">
      <c r="C79" s="352"/>
      <c r="E79" s="196"/>
      <c r="F79" s="196"/>
      <c r="G79" s="196"/>
      <c r="H79" s="196"/>
      <c r="I79" s="196"/>
      <c r="J79" s="285"/>
      <c r="L79" s="197"/>
    </row>
    <row r="80" spans="2:12">
      <c r="C80" s="282"/>
      <c r="E80" s="196"/>
      <c r="F80" s="196"/>
      <c r="G80" s="196"/>
      <c r="H80" s="196"/>
      <c r="I80" s="196"/>
      <c r="J80" s="285"/>
      <c r="L80" s="197"/>
    </row>
    <row r="81" spans="2:12">
      <c r="C81" s="282"/>
      <c r="E81" s="196"/>
      <c r="F81" s="196"/>
      <c r="G81" s="196"/>
      <c r="H81" s="196"/>
      <c r="I81" s="196"/>
      <c r="J81" s="285"/>
      <c r="L81" s="197"/>
    </row>
    <row r="82" spans="2:12">
      <c r="C82" s="282"/>
      <c r="E82" s="196"/>
      <c r="F82" s="196"/>
      <c r="G82" s="196"/>
      <c r="H82" s="196"/>
      <c r="I82" s="196"/>
      <c r="J82" s="285"/>
      <c r="L82" s="197"/>
    </row>
    <row r="83" spans="2:12">
      <c r="C83" s="282"/>
      <c r="E83" s="196"/>
      <c r="F83" s="196"/>
      <c r="G83" s="196"/>
      <c r="H83" s="196"/>
      <c r="I83" s="196"/>
      <c r="J83" s="285"/>
      <c r="L83" s="197"/>
    </row>
    <row r="84" spans="2:12" ht="21.75" customHeight="1">
      <c r="C84" s="283" t="s">
        <v>209</v>
      </c>
      <c r="E84" s="284">
        <f t="shared" ref="E84:J84" si="0">SUM(E75:E83)</f>
        <v>0</v>
      </c>
      <c r="F84" s="284">
        <f t="shared" si="0"/>
        <v>0</v>
      </c>
      <c r="G84" s="284">
        <f t="shared" si="0"/>
        <v>0</v>
      </c>
      <c r="H84" s="284">
        <f t="shared" si="0"/>
        <v>0</v>
      </c>
      <c r="I84" s="284">
        <f t="shared" si="0"/>
        <v>0</v>
      </c>
      <c r="J84" s="284">
        <f t="shared" si="0"/>
        <v>0</v>
      </c>
      <c r="L84" s="197"/>
    </row>
    <row r="85" spans="2:12" ht="4.5" customHeight="1">
      <c r="E85" s="197"/>
      <c r="F85" s="197"/>
      <c r="G85" s="197"/>
      <c r="H85" s="197"/>
      <c r="I85" s="197"/>
      <c r="J85" s="197"/>
      <c r="L85" s="197"/>
    </row>
    <row r="86" spans="2:12" s="114" customFormat="1" ht="18.75" customHeight="1">
      <c r="B86" s="279" t="s">
        <v>4</v>
      </c>
      <c r="C86" s="280" t="s">
        <v>27</v>
      </c>
      <c r="E86" s="280" t="str">
        <f>E6</f>
        <v>Au dela</v>
      </c>
      <c r="F86" s="281" t="str">
        <f>F6</f>
        <v>Sept.</v>
      </c>
      <c r="G86" s="281" t="str">
        <f>G6</f>
        <v>Oct.</v>
      </c>
      <c r="H86" s="280" t="str">
        <f>H6</f>
        <v>Nov.</v>
      </c>
      <c r="I86" s="280" t="str">
        <f>I6</f>
        <v>Déc.</v>
      </c>
      <c r="J86" s="280" t="s">
        <v>193</v>
      </c>
      <c r="L86" s="197"/>
    </row>
    <row r="87" spans="2:12" ht="2.25" customHeight="1">
      <c r="E87" s="197"/>
      <c r="F87" s="197"/>
      <c r="G87" s="197"/>
      <c r="H87" s="197"/>
      <c r="I87" s="197"/>
      <c r="J87" s="197"/>
      <c r="L87" s="197"/>
    </row>
    <row r="88" spans="2:12">
      <c r="C88" s="282"/>
      <c r="E88" s="196"/>
      <c r="F88" s="196"/>
      <c r="G88" s="196"/>
      <c r="H88" s="196"/>
      <c r="I88" s="196"/>
      <c r="J88" s="285"/>
      <c r="L88" s="197"/>
    </row>
    <row r="89" spans="2:12">
      <c r="C89" s="282"/>
      <c r="E89" s="196"/>
      <c r="F89" s="196"/>
      <c r="G89" s="196"/>
      <c r="H89" s="196"/>
      <c r="I89" s="196"/>
      <c r="J89" s="285"/>
      <c r="L89" s="197"/>
    </row>
    <row r="90" spans="2:12">
      <c r="C90" s="282"/>
      <c r="E90" s="196"/>
      <c r="F90" s="196"/>
      <c r="G90" s="196"/>
      <c r="H90" s="196"/>
      <c r="I90" s="196"/>
      <c r="J90" s="285"/>
      <c r="L90" s="197"/>
    </row>
    <row r="91" spans="2:12" ht="21" customHeight="1">
      <c r="C91" s="283" t="s">
        <v>209</v>
      </c>
      <c r="E91" s="284">
        <f t="shared" ref="E91:J91" si="1">SUM(E88:E90)</f>
        <v>0</v>
      </c>
      <c r="F91" s="284">
        <f t="shared" si="1"/>
        <v>0</v>
      </c>
      <c r="G91" s="284">
        <f t="shared" si="1"/>
        <v>0</v>
      </c>
      <c r="H91" s="284">
        <f t="shared" si="1"/>
        <v>0</v>
      </c>
      <c r="I91" s="284">
        <f t="shared" si="1"/>
        <v>0</v>
      </c>
      <c r="J91" s="284">
        <f t="shared" si="1"/>
        <v>0</v>
      </c>
      <c r="L91" s="197"/>
    </row>
    <row r="92" spans="2:12">
      <c r="C92" s="299"/>
      <c r="E92" s="300"/>
      <c r="F92" s="300"/>
      <c r="G92" s="300"/>
      <c r="H92" s="300"/>
      <c r="I92" s="300"/>
      <c r="J92" s="300"/>
      <c r="L92" s="197"/>
    </row>
    <row r="93" spans="2:12">
      <c r="L93" s="197"/>
    </row>
    <row r="94" spans="2:12">
      <c r="L94" s="197"/>
    </row>
    <row r="95" spans="2:12" ht="21.75" customHeight="1">
      <c r="C95" s="283" t="s">
        <v>209</v>
      </c>
      <c r="E95" s="284">
        <f t="shared" ref="E95:J95" si="2">E91+E84+E62</f>
        <v>3638157.7800000003</v>
      </c>
      <c r="F95" s="284">
        <f t="shared" si="2"/>
        <v>0</v>
      </c>
      <c r="G95" s="284">
        <f t="shared" si="2"/>
        <v>0</v>
      </c>
      <c r="H95" s="284">
        <f t="shared" si="2"/>
        <v>0</v>
      </c>
      <c r="I95" s="284">
        <f t="shared" si="2"/>
        <v>0</v>
      </c>
      <c r="J95" s="284">
        <f t="shared" si="2"/>
        <v>0</v>
      </c>
      <c r="L95" s="197"/>
    </row>
    <row r="96" spans="2:12">
      <c r="L96" s="197"/>
    </row>
    <row r="123" spans="2:10" ht="17.25" customHeight="1">
      <c r="E123" s="280" t="str">
        <f>E86</f>
        <v>Au dela</v>
      </c>
      <c r="F123" s="280" t="str">
        <f t="shared" ref="F123:I123" si="3">F86</f>
        <v>Sept.</v>
      </c>
      <c r="G123" s="280" t="str">
        <f t="shared" si="3"/>
        <v>Oct.</v>
      </c>
      <c r="H123" s="280" t="str">
        <f t="shared" si="3"/>
        <v>Nov.</v>
      </c>
      <c r="I123" s="280" t="str">
        <f t="shared" si="3"/>
        <v>Déc.</v>
      </c>
      <c r="J123" s="280" t="s">
        <v>193</v>
      </c>
    </row>
    <row r="124" spans="2:10" ht="3" customHeight="1"/>
    <row r="125" spans="2:10">
      <c r="B125" s="279" t="s">
        <v>4</v>
      </c>
      <c r="C125" s="350" t="s">
        <v>25</v>
      </c>
      <c r="E125" s="284">
        <f>E62</f>
        <v>3638157.7800000003</v>
      </c>
      <c r="F125" s="284">
        <f t="shared" ref="F125:J125" si="4">F62</f>
        <v>0</v>
      </c>
      <c r="G125" s="284">
        <f t="shared" si="4"/>
        <v>0</v>
      </c>
      <c r="H125" s="284">
        <f t="shared" si="4"/>
        <v>0</v>
      </c>
      <c r="I125" s="284">
        <f t="shared" si="4"/>
        <v>0</v>
      </c>
      <c r="J125" s="284">
        <f t="shared" si="4"/>
        <v>0</v>
      </c>
    </row>
    <row r="126" spans="2:10">
      <c r="B126" s="279" t="s">
        <v>4</v>
      </c>
      <c r="C126" s="350" t="s">
        <v>251</v>
      </c>
      <c r="E126" s="284">
        <f>E84</f>
        <v>0</v>
      </c>
      <c r="F126" s="284">
        <f t="shared" ref="F126:J126" si="5">F84</f>
        <v>0</v>
      </c>
      <c r="G126" s="284">
        <f t="shared" si="5"/>
        <v>0</v>
      </c>
      <c r="H126" s="284">
        <f t="shared" si="5"/>
        <v>0</v>
      </c>
      <c r="I126" s="284">
        <f t="shared" si="5"/>
        <v>0</v>
      </c>
      <c r="J126" s="284">
        <f t="shared" si="5"/>
        <v>0</v>
      </c>
    </row>
    <row r="127" spans="2:10">
      <c r="B127" s="279" t="s">
        <v>4</v>
      </c>
      <c r="C127" s="350" t="s">
        <v>27</v>
      </c>
      <c r="E127" s="284">
        <f>E91</f>
        <v>0</v>
      </c>
      <c r="F127" s="284">
        <f t="shared" ref="F127:J127" si="6">F91</f>
        <v>0</v>
      </c>
      <c r="G127" s="284">
        <f t="shared" si="6"/>
        <v>0</v>
      </c>
      <c r="H127" s="284">
        <f t="shared" si="6"/>
        <v>0</v>
      </c>
      <c r="I127" s="284">
        <f t="shared" si="6"/>
        <v>0</v>
      </c>
      <c r="J127" s="284">
        <f t="shared" si="6"/>
        <v>0</v>
      </c>
    </row>
    <row r="131" spans="3:10" ht="13.5" thickBot="1">
      <c r="C131" s="115"/>
      <c r="D131" s="115"/>
      <c r="E131" s="115"/>
      <c r="F131" s="372" t="s">
        <v>324</v>
      </c>
      <c r="G131" s="115"/>
      <c r="H131" s="115"/>
      <c r="I131" s="115"/>
      <c r="J131" s="115"/>
    </row>
    <row r="132" spans="3:10" ht="15">
      <c r="C132" s="78"/>
      <c r="J132" s="100">
        <v>14</v>
      </c>
    </row>
  </sheetData>
  <pageMargins left="0" right="0" top="0" bottom="0" header="0.31496062992125984" footer="0.31496062992125984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C5:S61"/>
  <sheetViews>
    <sheetView workbookViewId="0">
      <selection activeCell="D61" sqref="D61"/>
    </sheetView>
  </sheetViews>
  <sheetFormatPr baseColWidth="10" defaultRowHeight="12.75"/>
  <cols>
    <col min="1" max="1" width="0.5703125" style="199" customWidth="1"/>
    <col min="2" max="2" width="3.7109375" style="199" customWidth="1"/>
    <col min="3" max="3" width="2.85546875" style="199" customWidth="1"/>
    <col min="4" max="4" width="3.5703125" style="199" customWidth="1"/>
    <col min="5" max="5" width="23.28515625" style="199" customWidth="1"/>
    <col min="6" max="6" width="0.42578125" style="199" customWidth="1"/>
    <col min="7" max="7" width="12.42578125" style="199" bestFit="1" customWidth="1"/>
    <col min="8" max="8" width="0.42578125" style="199" customWidth="1"/>
    <col min="9" max="9" width="12.42578125" style="199" bestFit="1" customWidth="1"/>
    <col min="10" max="10" width="0.42578125" style="199" customWidth="1"/>
    <col min="11" max="11" width="12.42578125" style="199" bestFit="1" customWidth="1"/>
    <col min="12" max="12" width="0.42578125" style="199" customWidth="1"/>
    <col min="13" max="13" width="12.42578125" style="199" bestFit="1" customWidth="1"/>
    <col min="14" max="14" width="0.42578125" style="199" customWidth="1"/>
    <col min="15" max="15" width="13.85546875" style="199" bestFit="1" customWidth="1"/>
    <col min="16" max="16" width="0.5703125" style="199" customWidth="1"/>
    <col min="17" max="16384" width="11.42578125" style="199"/>
  </cols>
  <sheetData>
    <row r="5" spans="3:15" ht="13.5" thickBot="1"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</row>
    <row r="6" spans="3:15" ht="21" customHeight="1" thickBot="1">
      <c r="C6" s="409" t="s">
        <v>263</v>
      </c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</row>
    <row r="7" spans="3:15" ht="14.25">
      <c r="C7" s="200" t="s">
        <v>250</v>
      </c>
      <c r="D7" s="407" t="s">
        <v>244</v>
      </c>
      <c r="E7" s="408"/>
      <c r="G7" s="201" t="s">
        <v>7</v>
      </c>
      <c r="I7" s="201" t="s">
        <v>80</v>
      </c>
      <c r="K7" s="201" t="s">
        <v>81</v>
      </c>
      <c r="M7" s="201" t="s">
        <v>82</v>
      </c>
      <c r="O7" s="202" t="s">
        <v>245</v>
      </c>
    </row>
    <row r="8" spans="3:15" ht="3" customHeight="1" thickBot="1">
      <c r="C8" s="198"/>
      <c r="D8" s="198"/>
      <c r="E8" s="198"/>
      <c r="G8" s="198"/>
      <c r="I8" s="198"/>
      <c r="K8" s="198"/>
      <c r="M8" s="198"/>
      <c r="N8" s="198"/>
      <c r="O8" s="198"/>
    </row>
    <row r="9" spans="3:15" ht="15.75" customHeight="1">
      <c r="D9" s="203"/>
      <c r="E9" s="204"/>
      <c r="G9" s="206"/>
      <c r="I9" s="206"/>
      <c r="K9" s="206"/>
      <c r="M9" s="206"/>
      <c r="N9" s="206"/>
      <c r="O9" s="294">
        <f>SUM(G9:N9)</f>
        <v>0</v>
      </c>
    </row>
    <row r="10" spans="3:15" ht="15.75" customHeight="1">
      <c r="D10" s="207"/>
      <c r="E10" s="208"/>
      <c r="G10" s="210"/>
      <c r="I10" s="210"/>
      <c r="K10" s="210"/>
      <c r="M10" s="210"/>
      <c r="N10" s="210"/>
      <c r="O10" s="293">
        <f>SUM(G10:N10)</f>
        <v>0</v>
      </c>
    </row>
    <row r="11" spans="3:15" ht="15.75" customHeight="1">
      <c r="D11" s="207"/>
      <c r="E11" s="208"/>
      <c r="G11" s="210"/>
      <c r="I11" s="210"/>
      <c r="K11" s="210"/>
      <c r="M11" s="210"/>
      <c r="N11" s="210"/>
      <c r="O11" s="293">
        <f>SUM(G11:N11)</f>
        <v>0</v>
      </c>
    </row>
    <row r="12" spans="3:15" ht="15.75" customHeight="1">
      <c r="E12" s="303" t="s">
        <v>218</v>
      </c>
      <c r="F12" s="304"/>
      <c r="G12" s="305">
        <f>SUM(G9:G11)</f>
        <v>0</v>
      </c>
      <c r="H12" s="304"/>
      <c r="I12" s="305">
        <f>SUM(I9:I11)</f>
        <v>0</v>
      </c>
      <c r="J12" s="304"/>
      <c r="K12" s="305">
        <f>SUM(K9:K11)</f>
        <v>0</v>
      </c>
      <c r="L12" s="304"/>
      <c r="M12" s="305">
        <f>SUM(M9:M11)</f>
        <v>0</v>
      </c>
      <c r="N12" s="304"/>
      <c r="O12" s="305">
        <f>SUM(O9:O11)</f>
        <v>0</v>
      </c>
    </row>
    <row r="14" spans="3:15" ht="14.25">
      <c r="C14" s="200" t="s">
        <v>250</v>
      </c>
      <c r="D14" s="407" t="s">
        <v>247</v>
      </c>
      <c r="E14" s="408"/>
      <c r="G14" s="201" t="str">
        <f>G7</f>
        <v>Janvier</v>
      </c>
      <c r="I14" s="201" t="str">
        <f>I7</f>
        <v>Février</v>
      </c>
      <c r="K14" s="201" t="str">
        <f>K7</f>
        <v>Mars</v>
      </c>
      <c r="M14" s="201" t="str">
        <f>M7</f>
        <v>Avril</v>
      </c>
      <c r="O14" s="202" t="s">
        <v>245</v>
      </c>
    </row>
    <row r="15" spans="3:15" ht="2.25" customHeight="1" thickBot="1">
      <c r="C15" s="198"/>
      <c r="D15" s="198"/>
      <c r="E15" s="198"/>
      <c r="G15" s="198"/>
      <c r="I15" s="198"/>
      <c r="K15" s="198"/>
      <c r="M15" s="198"/>
      <c r="O15" s="198"/>
    </row>
    <row r="16" spans="3:15" ht="16.5" customHeight="1">
      <c r="D16" s="203"/>
      <c r="E16" s="204"/>
      <c r="G16" s="206"/>
      <c r="I16" s="206"/>
      <c r="K16" s="206"/>
      <c r="M16" s="206"/>
      <c r="O16" s="293">
        <f>SUM(G16:M16)</f>
        <v>0</v>
      </c>
    </row>
    <row r="17" spans="3:15" ht="16.5" customHeight="1">
      <c r="D17" s="207"/>
      <c r="E17" s="208"/>
      <c r="G17" s="210"/>
      <c r="I17" s="210"/>
      <c r="K17" s="210"/>
      <c r="M17" s="210"/>
      <c r="O17" s="293">
        <f>SUM(G17:M17)</f>
        <v>0</v>
      </c>
    </row>
    <row r="18" spans="3:15" ht="16.5" customHeight="1">
      <c r="D18" s="207"/>
      <c r="E18" s="208"/>
      <c r="G18" s="210"/>
      <c r="I18" s="210"/>
      <c r="K18" s="210"/>
      <c r="M18" s="210"/>
      <c r="O18" s="293">
        <f>SUM(G18:M18)</f>
        <v>0</v>
      </c>
    </row>
    <row r="19" spans="3:15" ht="15.75" customHeight="1">
      <c r="E19" s="303" t="s">
        <v>218</v>
      </c>
      <c r="F19" s="304"/>
      <c r="G19" s="305">
        <f>SUM(G16:G18)</f>
        <v>0</v>
      </c>
      <c r="H19" s="304"/>
      <c r="I19" s="305">
        <f>SUM(I16:I18)</f>
        <v>0</v>
      </c>
      <c r="J19" s="304"/>
      <c r="K19" s="305">
        <f>SUM(K16:K18)</f>
        <v>0</v>
      </c>
      <c r="L19" s="304"/>
      <c r="M19" s="305">
        <f>SUM(M16:M18)</f>
        <v>0</v>
      </c>
      <c r="N19" s="304"/>
      <c r="O19" s="305">
        <f>SUM(O16:O18)</f>
        <v>0</v>
      </c>
    </row>
    <row r="21" spans="3:15" ht="14.25">
      <c r="C21" s="200" t="s">
        <v>250</v>
      </c>
      <c r="D21" s="407" t="s">
        <v>246</v>
      </c>
      <c r="E21" s="408"/>
      <c r="G21" s="201" t="str">
        <f>G7</f>
        <v>Janvier</v>
      </c>
      <c r="I21" s="201" t="str">
        <f>I7</f>
        <v>Février</v>
      </c>
      <c r="K21" s="201" t="str">
        <f>K7</f>
        <v>Mars</v>
      </c>
      <c r="M21" s="201" t="str">
        <f>M7</f>
        <v>Avril</v>
      </c>
      <c r="O21" s="202" t="s">
        <v>245</v>
      </c>
    </row>
    <row r="22" spans="3:15" ht="2.25" customHeight="1" thickBot="1">
      <c r="C22" s="198"/>
      <c r="D22" s="198"/>
      <c r="E22" s="198"/>
      <c r="G22" s="198"/>
      <c r="I22" s="198"/>
      <c r="K22" s="198"/>
      <c r="M22" s="198"/>
      <c r="O22" s="198"/>
    </row>
    <row r="23" spans="3:15" ht="16.5" customHeight="1">
      <c r="D23" s="207"/>
      <c r="E23" s="208"/>
      <c r="G23" s="210">
        <v>9268.7999999999993</v>
      </c>
      <c r="I23" s="210"/>
      <c r="K23" s="210"/>
      <c r="M23" s="210"/>
      <c r="O23" s="293">
        <f t="shared" ref="O23:O25" si="0">SUM(G23:M23)</f>
        <v>9268.7999999999993</v>
      </c>
    </row>
    <row r="24" spans="3:15" ht="16.5" customHeight="1">
      <c r="D24" s="207"/>
      <c r="E24" s="208"/>
      <c r="G24" s="210"/>
      <c r="I24" s="210"/>
      <c r="K24" s="210"/>
      <c r="M24" s="210"/>
      <c r="O24" s="293">
        <f t="shared" si="0"/>
        <v>0</v>
      </c>
    </row>
    <row r="25" spans="3:15" ht="16.5" customHeight="1">
      <c r="D25" s="207"/>
      <c r="E25" s="208"/>
      <c r="G25" s="210"/>
      <c r="I25" s="210"/>
      <c r="K25" s="210"/>
      <c r="M25" s="210"/>
      <c r="O25" s="293">
        <f t="shared" si="0"/>
        <v>0</v>
      </c>
    </row>
    <row r="26" spans="3:15" ht="15.75" customHeight="1">
      <c r="E26" s="303" t="s">
        <v>218</v>
      </c>
      <c r="F26" s="304"/>
      <c r="G26" s="305">
        <f>SUM(G23:G25)</f>
        <v>9268.7999999999993</v>
      </c>
      <c r="H26" s="304"/>
      <c r="I26" s="305">
        <f>SUM(I23:I25)</f>
        <v>0</v>
      </c>
      <c r="J26" s="304"/>
      <c r="K26" s="305">
        <f>SUM(K23:K25)</f>
        <v>0</v>
      </c>
      <c r="L26" s="304"/>
      <c r="M26" s="305">
        <f>SUM(M23:M25)</f>
        <v>0</v>
      </c>
      <c r="N26" s="304"/>
      <c r="O26" s="305">
        <f>SUM(O23:O25)</f>
        <v>9268.7999999999993</v>
      </c>
    </row>
    <row r="27" spans="3:15">
      <c r="M27" s="221"/>
    </row>
    <row r="28" spans="3:15" ht="14.25">
      <c r="C28" s="200" t="s">
        <v>250</v>
      </c>
      <c r="D28" s="407" t="s">
        <v>248</v>
      </c>
      <c r="E28" s="408"/>
      <c r="G28" s="201" t="str">
        <f>G7</f>
        <v>Janvier</v>
      </c>
      <c r="I28" s="201" t="str">
        <f>I7</f>
        <v>Février</v>
      </c>
      <c r="K28" s="201" t="str">
        <f>K7</f>
        <v>Mars</v>
      </c>
      <c r="M28" s="201" t="str">
        <f>M7</f>
        <v>Avril</v>
      </c>
      <c r="O28" s="202" t="s">
        <v>245</v>
      </c>
    </row>
    <row r="29" spans="3:15" ht="2.25" customHeight="1" thickBot="1">
      <c r="C29" s="198"/>
      <c r="D29" s="198"/>
      <c r="E29" s="198"/>
      <c r="G29" s="198"/>
      <c r="I29" s="198"/>
      <c r="K29" s="198"/>
      <c r="M29" s="198"/>
      <c r="O29" s="198"/>
    </row>
    <row r="30" spans="3:15" ht="15.75" customHeight="1">
      <c r="D30" s="203"/>
      <c r="E30" s="205"/>
      <c r="G30" s="206"/>
      <c r="I30" s="206"/>
      <c r="K30" s="206"/>
      <c r="M30" s="206"/>
      <c r="O30" s="294">
        <f>SUM(G30:M30)</f>
        <v>0</v>
      </c>
    </row>
    <row r="31" spans="3:15" ht="15.75" customHeight="1">
      <c r="D31" s="211"/>
      <c r="E31" s="209"/>
      <c r="G31" s="212"/>
      <c r="I31" s="212"/>
      <c r="K31" s="212"/>
      <c r="M31" s="212"/>
      <c r="O31" s="293">
        <f>SUM(G31:M31)</f>
        <v>0</v>
      </c>
    </row>
    <row r="32" spans="3:15" ht="15.75" customHeight="1">
      <c r="D32" s="211"/>
      <c r="E32" s="209"/>
      <c r="G32" s="212"/>
      <c r="I32" s="212"/>
      <c r="K32" s="212"/>
      <c r="M32" s="212"/>
      <c r="O32" s="293">
        <f>SUM(G32:M32)</f>
        <v>0</v>
      </c>
    </row>
    <row r="33" spans="3:19" ht="15.75" customHeight="1">
      <c r="D33" s="211"/>
      <c r="E33" s="209"/>
      <c r="G33" s="212"/>
      <c r="I33" s="212"/>
      <c r="K33" s="212"/>
      <c r="M33" s="212"/>
      <c r="O33" s="293">
        <f>SUM(G33:M33)</f>
        <v>0</v>
      </c>
    </row>
    <row r="34" spans="3:19" ht="15.75" customHeight="1">
      <c r="D34" s="211"/>
      <c r="E34" s="209"/>
      <c r="G34" s="212"/>
      <c r="I34" s="212"/>
      <c r="K34" s="212"/>
      <c r="M34" s="212"/>
      <c r="O34" s="293">
        <f t="shared" ref="O34:O36" si="1">SUM(G34:M34)</f>
        <v>0</v>
      </c>
    </row>
    <row r="35" spans="3:19" ht="15.75" customHeight="1">
      <c r="D35" s="211"/>
      <c r="E35" s="209"/>
      <c r="G35" s="212"/>
      <c r="I35" s="212"/>
      <c r="K35" s="212"/>
      <c r="M35" s="212"/>
      <c r="O35" s="293">
        <f t="shared" si="1"/>
        <v>0</v>
      </c>
    </row>
    <row r="36" spans="3:19" ht="15.75" customHeight="1">
      <c r="D36" s="211"/>
      <c r="E36" s="209"/>
      <c r="G36" s="212"/>
      <c r="I36" s="212"/>
      <c r="K36" s="212"/>
      <c r="M36" s="212"/>
      <c r="O36" s="293">
        <f t="shared" si="1"/>
        <v>0</v>
      </c>
    </row>
    <row r="37" spans="3:19" ht="15.75" customHeight="1">
      <c r="E37" s="298" t="s">
        <v>218</v>
      </c>
      <c r="F37" s="301"/>
      <c r="G37" s="302">
        <f>SUM(G30:G33)</f>
        <v>0</v>
      </c>
      <c r="H37" s="301"/>
      <c r="I37" s="302">
        <f>SUM(I30:I33)</f>
        <v>0</v>
      </c>
      <c r="J37" s="301"/>
      <c r="K37" s="302">
        <f>SUM(K30:K33)</f>
        <v>0</v>
      </c>
      <c r="L37" s="301"/>
      <c r="M37" s="302">
        <f>SUM(M30:M33)</f>
        <v>0</v>
      </c>
      <c r="N37" s="301"/>
      <c r="O37" s="302">
        <f>SUM(O30:O33)</f>
        <v>0</v>
      </c>
    </row>
    <row r="39" spans="3:19" ht="14.25">
      <c r="C39" s="200" t="s">
        <v>250</v>
      </c>
      <c r="D39" s="407" t="s">
        <v>249</v>
      </c>
      <c r="E39" s="408"/>
      <c r="G39" s="201" t="str">
        <f>G7</f>
        <v>Janvier</v>
      </c>
      <c r="I39" s="201" t="str">
        <f>I7</f>
        <v>Février</v>
      </c>
      <c r="K39" s="201" t="str">
        <f>K7</f>
        <v>Mars</v>
      </c>
      <c r="M39" s="201" t="str">
        <f>M7</f>
        <v>Avril</v>
      </c>
      <c r="O39" s="202" t="s">
        <v>245</v>
      </c>
    </row>
    <row r="40" spans="3:19" ht="3" customHeight="1" thickBot="1">
      <c r="C40" s="198"/>
      <c r="D40" s="198"/>
      <c r="E40" s="198"/>
      <c r="G40" s="198"/>
      <c r="I40" s="198"/>
      <c r="K40" s="198"/>
      <c r="M40" s="198"/>
      <c r="O40" s="198"/>
    </row>
    <row r="41" spans="3:19" ht="15" customHeight="1">
      <c r="D41" s="203"/>
      <c r="E41" s="205"/>
      <c r="G41" s="206"/>
      <c r="I41" s="206"/>
      <c r="K41" s="206"/>
      <c r="M41" s="206"/>
      <c r="O41" s="294">
        <f>SUM(G41:M41)</f>
        <v>0</v>
      </c>
    </row>
    <row r="42" spans="3:19" ht="15" customHeight="1">
      <c r="D42" s="207"/>
      <c r="E42" s="209"/>
      <c r="G42" s="210"/>
      <c r="I42" s="210"/>
      <c r="K42" s="210"/>
      <c r="M42" s="210"/>
      <c r="O42" s="293">
        <f>SUM(G42:M42)</f>
        <v>0</v>
      </c>
    </row>
    <row r="43" spans="3:19" ht="15" customHeight="1">
      <c r="D43" s="207"/>
      <c r="E43" s="209"/>
      <c r="G43" s="210"/>
      <c r="I43" s="210"/>
      <c r="K43" s="210"/>
      <c r="M43" s="210"/>
      <c r="O43" s="293">
        <f>SUM(G43:M43)</f>
        <v>0</v>
      </c>
    </row>
    <row r="44" spans="3:19" ht="15" customHeight="1">
      <c r="D44" s="207"/>
      <c r="E44" s="209"/>
      <c r="G44" s="210"/>
      <c r="I44" s="210"/>
      <c r="K44" s="210"/>
      <c r="M44" s="210"/>
      <c r="O44" s="293">
        <f>SUM(G44:M44)</f>
        <v>0</v>
      </c>
    </row>
    <row r="45" spans="3:19" ht="15.75" customHeight="1">
      <c r="E45" s="298" t="s">
        <v>218</v>
      </c>
      <c r="F45" s="301"/>
      <c r="G45" s="302">
        <f>SUM(G41:G44)</f>
        <v>0</v>
      </c>
      <c r="H45" s="301"/>
      <c r="I45" s="302">
        <f>SUM(I41:I44)</f>
        <v>0</v>
      </c>
      <c r="J45" s="301"/>
      <c r="K45" s="302">
        <f>SUM(K41:K44)</f>
        <v>0</v>
      </c>
      <c r="L45" s="301"/>
      <c r="M45" s="302">
        <f>SUM(M41:M44)</f>
        <v>0</v>
      </c>
      <c r="N45" s="301"/>
      <c r="O45" s="302">
        <f>SUM(O41:O44)</f>
        <v>0</v>
      </c>
      <c r="S45" s="306"/>
    </row>
    <row r="48" spans="3:19" ht="19.5" customHeight="1">
      <c r="E48" s="307" t="s">
        <v>275</v>
      </c>
      <c r="F48" s="304"/>
      <c r="G48" s="307">
        <f>G12+G19+G26+G37+G45</f>
        <v>9268.7999999999993</v>
      </c>
      <c r="H48" s="304"/>
      <c r="I48" s="307">
        <f>I12+I19+I26+I37+I45</f>
        <v>0</v>
      </c>
      <c r="J48" s="304"/>
      <c r="K48" s="307">
        <f>K12+K19+K26+K37+K45</f>
        <v>0</v>
      </c>
      <c r="L48" s="304"/>
      <c r="M48" s="307">
        <f>M12+M19+M26+M37+M45</f>
        <v>0</v>
      </c>
      <c r="N48" s="304"/>
      <c r="O48" s="307">
        <f>O12+O19+O26+O37+O45</f>
        <v>9268.7999999999993</v>
      </c>
    </row>
    <row r="60" spans="4:16" ht="13.5" thickBot="1"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</row>
    <row r="61" spans="4:16" ht="15">
      <c r="D61" s="78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>
        <v>15</v>
      </c>
      <c r="P61" s="100">
        <v>13</v>
      </c>
    </row>
  </sheetData>
  <mergeCells count="6">
    <mergeCell ref="D39:E39"/>
    <mergeCell ref="C6:O6"/>
    <mergeCell ref="D7:E7"/>
    <mergeCell ref="D14:E14"/>
    <mergeCell ref="D21:E21"/>
    <mergeCell ref="D28:E28"/>
  </mergeCells>
  <pageMargins left="0" right="0" top="0" bottom="0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C5:P105"/>
  <sheetViews>
    <sheetView topLeftCell="C1" workbookViewId="0">
      <selection activeCell="G17" sqref="G17"/>
    </sheetView>
  </sheetViews>
  <sheetFormatPr baseColWidth="10" defaultRowHeight="15"/>
  <cols>
    <col min="1" max="1" width="0.5703125" style="97" customWidth="1"/>
    <col min="2" max="2" width="4.7109375" style="97" customWidth="1"/>
    <col min="3" max="3" width="2.85546875" style="97" customWidth="1"/>
    <col min="4" max="4" width="3.5703125" style="97" customWidth="1"/>
    <col min="5" max="5" width="28.5703125" style="97" customWidth="1"/>
    <col min="6" max="6" width="0.42578125" style="97" customWidth="1"/>
    <col min="7" max="7" width="14.28515625" style="97" bestFit="1" customWidth="1"/>
    <col min="8" max="8" width="0.42578125" style="97" customWidth="1"/>
    <col min="9" max="9" width="14.28515625" style="97" bestFit="1" customWidth="1"/>
    <col min="10" max="10" width="0.42578125" style="97" customWidth="1"/>
    <col min="11" max="11" width="14.28515625" style="97" bestFit="1" customWidth="1"/>
    <col min="12" max="12" width="0.42578125" style="97" customWidth="1"/>
    <col min="13" max="13" width="14.28515625" style="97" bestFit="1" customWidth="1"/>
    <col min="14" max="14" width="0.42578125" style="97" customWidth="1"/>
    <col min="15" max="15" width="12.85546875" style="97" bestFit="1" customWidth="1"/>
    <col min="16" max="16" width="0.5703125" style="97" customWidth="1"/>
    <col min="17" max="16384" width="11.42578125" style="97"/>
  </cols>
  <sheetData>
    <row r="5" spans="3:13" ht="15.75" thickBot="1"/>
    <row r="6" spans="3:13" s="154" customFormat="1" ht="21" customHeight="1" thickBot="1">
      <c r="C6" s="158"/>
      <c r="D6" s="158" t="s">
        <v>265</v>
      </c>
      <c r="E6" s="158"/>
      <c r="G6" s="347" t="str">
        <f>'10'!G7</f>
        <v>Janvier</v>
      </c>
      <c r="I6" s="347" t="str">
        <f>'10'!I7</f>
        <v>Février</v>
      </c>
      <c r="K6" s="347" t="str">
        <f>'10'!K7</f>
        <v>Mars</v>
      </c>
      <c r="M6" s="347" t="str">
        <f>'10'!M7</f>
        <v>Avril</v>
      </c>
    </row>
    <row r="7" spans="3:13" ht="17.25" customHeight="1">
      <c r="D7" s="148" t="s">
        <v>269</v>
      </c>
      <c r="E7" s="147" t="s">
        <v>329</v>
      </c>
      <c r="G7" s="151"/>
      <c r="I7" s="151"/>
      <c r="K7" s="151"/>
      <c r="M7" s="151"/>
    </row>
    <row r="8" spans="3:13" ht="2.25" customHeight="1">
      <c r="D8" s="150"/>
      <c r="E8" s="99"/>
      <c r="G8" s="146"/>
      <c r="I8" s="146"/>
      <c r="K8" s="146"/>
      <c r="M8" s="146"/>
    </row>
    <row r="9" spans="3:13" ht="17.25" customHeight="1">
      <c r="D9" s="149" t="s">
        <v>269</v>
      </c>
      <c r="E9" s="99" t="s">
        <v>266</v>
      </c>
      <c r="G9" s="146"/>
      <c r="I9" s="146"/>
      <c r="K9" s="146"/>
      <c r="M9" s="146"/>
    </row>
    <row r="10" spans="3:13" ht="17.25" customHeight="1">
      <c r="D10" s="149" t="s">
        <v>269</v>
      </c>
      <c r="E10" s="99" t="s">
        <v>267</v>
      </c>
      <c r="G10" s="146"/>
      <c r="I10" s="146"/>
      <c r="K10" s="146"/>
      <c r="M10" s="146"/>
    </row>
    <row r="11" spans="3:13" ht="17.25" customHeight="1">
      <c r="D11" s="149" t="s">
        <v>269</v>
      </c>
      <c r="E11" s="99" t="s">
        <v>280</v>
      </c>
      <c r="G11" s="146"/>
      <c r="I11" s="146"/>
      <c r="K11" s="146"/>
      <c r="M11" s="146"/>
    </row>
    <row r="12" spans="3:13" ht="3" customHeight="1" thickBot="1">
      <c r="G12" s="152"/>
      <c r="I12" s="152"/>
      <c r="K12" s="152"/>
      <c r="M12" s="152"/>
    </row>
    <row r="13" spans="3:13" ht="20.25" customHeight="1" thickBot="1">
      <c r="E13" s="158" t="s">
        <v>270</v>
      </c>
      <c r="F13" s="159"/>
      <c r="G13" s="160">
        <f>SUM(G9:G11)</f>
        <v>0</v>
      </c>
      <c r="H13" s="159"/>
      <c r="I13" s="160">
        <f>SUM(I9:I11)</f>
        <v>0</v>
      </c>
      <c r="J13" s="159"/>
      <c r="K13" s="160">
        <f>SUM(K9:K11)</f>
        <v>0</v>
      </c>
      <c r="L13" s="159"/>
      <c r="M13" s="160">
        <f>SUM(M9:M11)</f>
        <v>0</v>
      </c>
    </row>
    <row r="15" spans="3:13" ht="15.75" thickBot="1"/>
    <row r="16" spans="3:13" ht="21.75" customHeight="1" thickBot="1">
      <c r="C16" s="158"/>
      <c r="D16" s="158" t="s">
        <v>268</v>
      </c>
      <c r="E16" s="158"/>
      <c r="F16" s="159"/>
      <c r="G16" s="347" t="str">
        <f>G6</f>
        <v>Janvier</v>
      </c>
      <c r="H16" s="159"/>
      <c r="I16" s="347" t="str">
        <f>I6</f>
        <v>Février</v>
      </c>
      <c r="J16" s="159"/>
      <c r="K16" s="347" t="str">
        <f>K6</f>
        <v>Mars</v>
      </c>
      <c r="L16" s="159"/>
      <c r="M16" s="347" t="str">
        <f>M6</f>
        <v>Avril</v>
      </c>
    </row>
    <row r="17" spans="4:16" s="154" customFormat="1" ht="18.75" customHeight="1">
      <c r="D17" s="155" t="s">
        <v>269</v>
      </c>
      <c r="E17" s="156" t="s">
        <v>28</v>
      </c>
      <c r="F17" s="97"/>
      <c r="G17" s="157"/>
      <c r="H17" s="97"/>
      <c r="I17" s="157">
        <f>'10'!I48</f>
        <v>0</v>
      </c>
      <c r="J17" s="97"/>
      <c r="K17" s="157">
        <f>'10'!K48</f>
        <v>0</v>
      </c>
      <c r="L17" s="97"/>
      <c r="M17" s="157">
        <f>'10'!M48</f>
        <v>0</v>
      </c>
    </row>
    <row r="18" spans="4:16" ht="2.25" customHeight="1"/>
    <row r="19" spans="4:16" s="154" customFormat="1" ht="18.75" customHeight="1">
      <c r="D19" s="155" t="s">
        <v>269</v>
      </c>
      <c r="E19" s="156" t="s">
        <v>271</v>
      </c>
      <c r="F19" s="97"/>
      <c r="G19" s="157">
        <f>SUM(G20:G22)</f>
        <v>0</v>
      </c>
      <c r="H19" s="97"/>
      <c r="I19" s="157">
        <f>SUM(I20:I22)</f>
        <v>0</v>
      </c>
      <c r="J19" s="97"/>
      <c r="K19" s="157">
        <f>SUM(K20:K22)</f>
        <v>0</v>
      </c>
      <c r="L19" s="97"/>
      <c r="M19" s="157">
        <f>SUM(M20:M22)</f>
        <v>0</v>
      </c>
    </row>
    <row r="20" spans="4:16" ht="21.75" customHeight="1">
      <c r="E20" s="99"/>
      <c r="G20" s="146"/>
      <c r="I20" s="146"/>
      <c r="K20" s="146"/>
      <c r="M20" s="146"/>
    </row>
    <row r="21" spans="4:16" ht="21.75" customHeight="1">
      <c r="G21" s="152"/>
      <c r="I21" s="152"/>
      <c r="K21" s="152"/>
      <c r="M21" s="152"/>
    </row>
    <row r="22" spans="4:16" ht="21.75" customHeight="1">
      <c r="E22" s="99"/>
      <c r="G22" s="146"/>
      <c r="I22" s="146"/>
      <c r="K22" s="146"/>
      <c r="M22" s="146"/>
    </row>
    <row r="23" spans="4:16" ht="1.5" customHeight="1">
      <c r="G23" s="152"/>
      <c r="I23" s="152"/>
      <c r="K23" s="152"/>
      <c r="M23" s="152"/>
    </row>
    <row r="24" spans="4:16" s="154" customFormat="1" ht="18.75" customHeight="1">
      <c r="D24" s="155" t="s">
        <v>269</v>
      </c>
      <c r="E24" s="156" t="s">
        <v>272</v>
      </c>
      <c r="F24" s="97"/>
      <c r="G24" s="157">
        <f>SUM(G25:G28)</f>
        <v>0</v>
      </c>
      <c r="H24" s="97"/>
      <c r="I24" s="157">
        <f>SUM(I25:I28)</f>
        <v>0</v>
      </c>
      <c r="J24" s="97"/>
      <c r="K24" s="157">
        <f>SUM(K25:K28)</f>
        <v>0</v>
      </c>
      <c r="L24" s="97"/>
      <c r="M24" s="157">
        <f>SUM(M25:M28)</f>
        <v>0</v>
      </c>
    </row>
    <row r="25" spans="4:16" ht="21.75" customHeight="1">
      <c r="E25" s="99"/>
      <c r="G25" s="146"/>
      <c r="I25" s="146"/>
      <c r="K25" s="146"/>
      <c r="M25" s="146"/>
      <c r="O25" s="154"/>
      <c r="P25" s="154"/>
    </row>
    <row r="26" spans="4:16" ht="21.75" customHeight="1">
      <c r="E26" s="99"/>
      <c r="G26" s="146"/>
      <c r="I26" s="146"/>
      <c r="K26" s="146"/>
      <c r="M26" s="146"/>
      <c r="O26" s="154"/>
      <c r="P26" s="154"/>
    </row>
    <row r="27" spans="4:16" ht="21.75" customHeight="1">
      <c r="E27" s="99"/>
      <c r="G27" s="146"/>
      <c r="I27" s="146"/>
      <c r="K27" s="146"/>
      <c r="M27" s="146"/>
      <c r="O27" s="154"/>
      <c r="P27" s="154"/>
    </row>
    <row r="28" spans="4:16" ht="21.75" customHeight="1">
      <c r="E28" s="99"/>
      <c r="G28" s="146"/>
      <c r="I28" s="146"/>
      <c r="K28" s="146"/>
      <c r="M28" s="146"/>
      <c r="O28" s="154"/>
      <c r="P28" s="154"/>
    </row>
    <row r="29" spans="4:16" ht="2.25" customHeight="1">
      <c r="G29" s="152"/>
      <c r="I29" s="152"/>
      <c r="K29" s="152"/>
      <c r="M29" s="152"/>
    </row>
    <row r="30" spans="4:16" ht="26.25" customHeight="1">
      <c r="D30" s="155" t="s">
        <v>269</v>
      </c>
      <c r="E30" s="156" t="s">
        <v>273</v>
      </c>
      <c r="G30" s="157">
        <f>SUM(G31:G35)</f>
        <v>0</v>
      </c>
      <c r="I30" s="157">
        <f>SUM(I31:I35)</f>
        <v>0</v>
      </c>
      <c r="K30" s="157">
        <f>SUM(K31:K35)</f>
        <v>0</v>
      </c>
      <c r="M30" s="157">
        <f>SUM(M31:M35)</f>
        <v>0</v>
      </c>
    </row>
    <row r="31" spans="4:16" ht="19.5" customHeight="1">
      <c r="E31" s="99"/>
      <c r="G31" s="146"/>
      <c r="I31" s="146"/>
      <c r="K31" s="146"/>
      <c r="M31" s="146"/>
    </row>
    <row r="32" spans="4:16" ht="19.5" customHeight="1">
      <c r="E32" s="99"/>
      <c r="G32" s="146"/>
      <c r="I32" s="146"/>
      <c r="K32" s="146"/>
      <c r="M32" s="146"/>
    </row>
    <row r="33" spans="3:13" ht="19.5" customHeight="1">
      <c r="E33" s="99"/>
      <c r="G33" s="146"/>
      <c r="I33" s="146"/>
      <c r="K33" s="146"/>
      <c r="M33" s="146"/>
    </row>
    <row r="34" spans="3:13" ht="19.5" customHeight="1">
      <c r="E34" s="99"/>
      <c r="G34" s="146"/>
      <c r="I34" s="146"/>
      <c r="K34" s="146"/>
      <c r="M34" s="146"/>
    </row>
    <row r="35" spans="3:13" ht="19.5" customHeight="1">
      <c r="E35" s="99"/>
      <c r="G35" s="146"/>
      <c r="I35" s="146"/>
      <c r="K35" s="146"/>
      <c r="M35" s="146"/>
    </row>
    <row r="36" spans="3:13">
      <c r="G36" s="152"/>
      <c r="I36" s="152"/>
      <c r="K36" s="152"/>
      <c r="M36" s="152"/>
    </row>
    <row r="37" spans="3:13">
      <c r="G37" s="152"/>
      <c r="I37" s="152"/>
      <c r="K37" s="152"/>
      <c r="M37" s="152"/>
    </row>
    <row r="38" spans="3:13" s="154" customFormat="1" ht="18.75" customHeight="1">
      <c r="D38" s="155" t="s">
        <v>269</v>
      </c>
      <c r="E38" s="156" t="s">
        <v>26</v>
      </c>
      <c r="F38" s="97"/>
      <c r="G38" s="157">
        <f>SUM(G39:G47)</f>
        <v>0</v>
      </c>
      <c r="H38" s="97"/>
      <c r="I38" s="157">
        <f>SUM(I39:I47)</f>
        <v>0</v>
      </c>
      <c r="J38" s="97"/>
      <c r="K38" s="157">
        <f>SUM(K39:K47)</f>
        <v>0</v>
      </c>
      <c r="L38" s="97"/>
      <c r="M38" s="157">
        <f>SUM(M39:M47)</f>
        <v>0</v>
      </c>
    </row>
    <row r="39" spans="3:13" ht="19.5" customHeight="1">
      <c r="E39" s="99"/>
      <c r="G39" s="146"/>
      <c r="I39" s="146"/>
      <c r="K39" s="146"/>
      <c r="M39" s="146"/>
    </row>
    <row r="40" spans="3:13" ht="19.5" customHeight="1">
      <c r="E40" s="99"/>
      <c r="G40" s="146"/>
      <c r="I40" s="146"/>
      <c r="K40" s="146"/>
      <c r="M40" s="146"/>
    </row>
    <row r="41" spans="3:13" ht="19.5" customHeight="1">
      <c r="E41" s="99"/>
      <c r="G41" s="146"/>
      <c r="I41" s="146"/>
      <c r="K41" s="146"/>
      <c r="M41" s="146"/>
    </row>
    <row r="42" spans="3:13" ht="19.5" customHeight="1">
      <c r="E42" s="99"/>
      <c r="G42" s="146"/>
      <c r="I42" s="146"/>
      <c r="K42" s="146"/>
      <c r="M42" s="146"/>
    </row>
    <row r="43" spans="3:13" ht="19.5" customHeight="1">
      <c r="E43" s="99"/>
      <c r="G43" s="146"/>
      <c r="I43" s="146"/>
      <c r="K43" s="146"/>
      <c r="M43" s="146"/>
    </row>
    <row r="44" spans="3:13" ht="19.5" customHeight="1">
      <c r="E44" s="99"/>
      <c r="G44" s="146"/>
      <c r="I44" s="146"/>
      <c r="K44" s="146"/>
      <c r="M44" s="146"/>
    </row>
    <row r="45" spans="3:13" ht="19.5" customHeight="1">
      <c r="E45" s="99"/>
      <c r="G45" s="146"/>
      <c r="I45" s="146"/>
      <c r="K45" s="146"/>
      <c r="M45" s="146"/>
    </row>
    <row r="46" spans="3:13" ht="19.5" customHeight="1">
      <c r="E46" s="99"/>
      <c r="G46" s="146"/>
      <c r="I46" s="146"/>
      <c r="K46" s="146"/>
      <c r="M46" s="146"/>
    </row>
    <row r="47" spans="3:13" ht="19.5" customHeight="1">
      <c r="E47" s="99"/>
      <c r="G47" s="146"/>
      <c r="I47" s="146"/>
      <c r="K47" s="146"/>
      <c r="M47" s="146"/>
    </row>
    <row r="48" spans="3:13" ht="15.75" thickBot="1"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</row>
    <row r="49" spans="3:13" ht="15.75">
      <c r="C49" s="78"/>
      <c r="M49" s="97">
        <v>16</v>
      </c>
    </row>
    <row r="55" spans="3:13" s="154" customFormat="1" ht="18.75" customHeight="1">
      <c r="D55" s="155" t="s">
        <v>269</v>
      </c>
      <c r="E55" s="156" t="s">
        <v>25</v>
      </c>
      <c r="F55" s="97"/>
      <c r="G55" s="157">
        <f>SUM(G56:G94)</f>
        <v>0</v>
      </c>
      <c r="H55" s="97"/>
      <c r="I55" s="157">
        <f>SUM(I56:I94)</f>
        <v>0</v>
      </c>
      <c r="J55" s="97"/>
      <c r="K55" s="157">
        <f>SUM(K56:K94)</f>
        <v>0</v>
      </c>
      <c r="L55" s="97"/>
      <c r="M55" s="157">
        <f>SUM(M56:M94)</f>
        <v>0</v>
      </c>
    </row>
    <row r="56" spans="3:13">
      <c r="E56" s="99"/>
      <c r="G56" s="146"/>
      <c r="I56" s="146"/>
      <c r="K56" s="146"/>
      <c r="M56" s="146"/>
    </row>
    <row r="57" spans="3:13">
      <c r="E57" s="99"/>
      <c r="G57" s="146"/>
      <c r="I57" s="146"/>
      <c r="K57" s="146"/>
      <c r="M57" s="146"/>
    </row>
    <row r="58" spans="3:13">
      <c r="E58" s="99"/>
      <c r="G58" s="146"/>
      <c r="I58" s="146"/>
      <c r="K58" s="146"/>
      <c r="M58" s="146"/>
    </row>
    <row r="59" spans="3:13">
      <c r="E59" s="99"/>
      <c r="G59" s="146"/>
      <c r="I59" s="146"/>
      <c r="K59" s="146"/>
      <c r="M59" s="146"/>
    </row>
    <row r="60" spans="3:13">
      <c r="E60" s="99"/>
      <c r="G60" s="146"/>
      <c r="I60" s="146"/>
      <c r="K60" s="146"/>
      <c r="M60" s="146"/>
    </row>
    <row r="61" spans="3:13">
      <c r="E61" s="99"/>
      <c r="G61" s="146"/>
      <c r="I61" s="146"/>
      <c r="K61" s="146"/>
      <c r="M61" s="146"/>
    </row>
    <row r="62" spans="3:13">
      <c r="E62" s="99"/>
      <c r="G62" s="146"/>
      <c r="I62" s="146"/>
      <c r="K62" s="146"/>
      <c r="M62" s="146"/>
    </row>
    <row r="63" spans="3:13">
      <c r="E63" s="99"/>
      <c r="G63" s="146"/>
      <c r="I63" s="146"/>
      <c r="K63" s="146"/>
      <c r="M63" s="146"/>
    </row>
    <row r="64" spans="3:13">
      <c r="E64" s="99"/>
      <c r="G64" s="146"/>
      <c r="I64" s="146"/>
      <c r="K64" s="146"/>
      <c r="M64" s="146"/>
    </row>
    <row r="65" spans="5:13">
      <c r="E65" s="99"/>
      <c r="G65" s="146"/>
      <c r="I65" s="146"/>
      <c r="K65" s="146"/>
      <c r="M65" s="146"/>
    </row>
    <row r="66" spans="5:13">
      <c r="E66" s="99"/>
      <c r="G66" s="146"/>
      <c r="I66" s="146"/>
      <c r="K66" s="146"/>
      <c r="M66" s="146"/>
    </row>
    <row r="67" spans="5:13">
      <c r="E67" s="99"/>
      <c r="G67" s="146"/>
      <c r="I67" s="146"/>
      <c r="K67" s="146"/>
      <c r="M67" s="146"/>
    </row>
    <row r="68" spans="5:13">
      <c r="E68" s="99"/>
      <c r="G68" s="146"/>
      <c r="I68" s="146"/>
      <c r="K68" s="146"/>
      <c r="M68" s="146"/>
    </row>
    <row r="69" spans="5:13">
      <c r="E69" s="99"/>
      <c r="G69" s="146"/>
      <c r="I69" s="146"/>
      <c r="K69" s="146"/>
      <c r="M69" s="146"/>
    </row>
    <row r="70" spans="5:13">
      <c r="E70" s="99"/>
      <c r="G70" s="146"/>
      <c r="I70" s="146"/>
      <c r="K70" s="146"/>
      <c r="M70" s="146"/>
    </row>
    <row r="71" spans="5:13">
      <c r="E71" s="99"/>
      <c r="G71" s="146"/>
      <c r="I71" s="146"/>
      <c r="K71" s="146"/>
      <c r="M71" s="146"/>
    </row>
    <row r="72" spans="5:13">
      <c r="E72" s="99"/>
      <c r="G72" s="146"/>
      <c r="I72" s="146"/>
      <c r="K72" s="146"/>
      <c r="M72" s="146"/>
    </row>
    <row r="73" spans="5:13">
      <c r="E73" s="99"/>
      <c r="G73" s="146"/>
      <c r="I73" s="146"/>
      <c r="K73" s="146"/>
      <c r="M73" s="146"/>
    </row>
    <row r="74" spans="5:13">
      <c r="E74" s="99"/>
      <c r="G74" s="146"/>
      <c r="I74" s="146"/>
      <c r="K74" s="146"/>
      <c r="M74" s="146"/>
    </row>
    <row r="75" spans="5:13">
      <c r="E75" s="99"/>
      <c r="G75" s="146"/>
      <c r="I75" s="146"/>
      <c r="K75" s="146"/>
      <c r="M75" s="146"/>
    </row>
    <row r="76" spans="5:13">
      <c r="E76" s="99"/>
      <c r="G76" s="146"/>
      <c r="I76" s="146"/>
      <c r="K76" s="146"/>
      <c r="M76" s="146"/>
    </row>
    <row r="77" spans="5:13">
      <c r="E77" s="99"/>
      <c r="G77" s="146"/>
      <c r="I77" s="146"/>
      <c r="K77" s="146"/>
      <c r="M77" s="146"/>
    </row>
    <row r="78" spans="5:13">
      <c r="E78" s="99"/>
      <c r="G78" s="146"/>
      <c r="I78" s="146"/>
      <c r="K78" s="146"/>
      <c r="M78" s="146"/>
    </row>
    <row r="79" spans="5:13">
      <c r="E79" s="99"/>
      <c r="G79" s="146"/>
      <c r="I79" s="146"/>
      <c r="K79" s="146"/>
      <c r="M79" s="146"/>
    </row>
    <row r="80" spans="5:13">
      <c r="E80" s="99"/>
      <c r="G80" s="146"/>
      <c r="I80" s="146"/>
      <c r="K80" s="146"/>
      <c r="M80" s="146"/>
    </row>
    <row r="81" spans="5:13">
      <c r="E81" s="99"/>
      <c r="G81" s="146"/>
      <c r="I81" s="146"/>
      <c r="K81" s="146"/>
      <c r="M81" s="146"/>
    </row>
    <row r="82" spans="5:13">
      <c r="E82" s="99"/>
      <c r="G82" s="146"/>
      <c r="I82" s="146"/>
      <c r="K82" s="146"/>
      <c r="M82" s="146"/>
    </row>
    <row r="83" spans="5:13">
      <c r="E83" s="99"/>
      <c r="G83" s="146"/>
      <c r="I83" s="146"/>
      <c r="K83" s="146"/>
      <c r="M83" s="146"/>
    </row>
    <row r="84" spans="5:13">
      <c r="E84" s="99"/>
      <c r="G84" s="146"/>
      <c r="I84" s="146"/>
      <c r="K84" s="146"/>
      <c r="M84" s="146"/>
    </row>
    <row r="85" spans="5:13">
      <c r="E85" s="99"/>
      <c r="G85" s="146"/>
      <c r="I85" s="146"/>
      <c r="K85" s="146"/>
      <c r="M85" s="146"/>
    </row>
    <row r="86" spans="5:13">
      <c r="E86" s="99"/>
      <c r="G86" s="146"/>
      <c r="I86" s="146"/>
      <c r="K86" s="146"/>
      <c r="M86" s="146"/>
    </row>
    <row r="87" spans="5:13">
      <c r="E87" s="99"/>
      <c r="G87" s="146"/>
      <c r="I87" s="146"/>
      <c r="K87" s="146"/>
      <c r="M87" s="146"/>
    </row>
    <row r="88" spans="5:13">
      <c r="E88" s="99"/>
      <c r="G88" s="146"/>
      <c r="I88" s="146"/>
      <c r="K88" s="146"/>
      <c r="M88" s="146"/>
    </row>
    <row r="89" spans="5:13">
      <c r="E89" s="99"/>
      <c r="G89" s="146"/>
      <c r="I89" s="146"/>
      <c r="K89" s="146"/>
      <c r="M89" s="146"/>
    </row>
    <row r="90" spans="5:13">
      <c r="E90" s="99"/>
      <c r="G90" s="146"/>
      <c r="I90" s="146"/>
      <c r="K90" s="146"/>
      <c r="M90" s="146"/>
    </row>
    <row r="91" spans="5:13">
      <c r="E91" s="99"/>
      <c r="G91" s="146"/>
      <c r="I91" s="146"/>
      <c r="K91" s="146"/>
      <c r="M91" s="146"/>
    </row>
    <row r="92" spans="5:13">
      <c r="E92" s="99"/>
      <c r="G92" s="146"/>
      <c r="I92" s="146"/>
      <c r="K92" s="146"/>
      <c r="M92" s="146"/>
    </row>
    <row r="93" spans="5:13">
      <c r="E93" s="99"/>
      <c r="G93" s="146"/>
      <c r="I93" s="146"/>
      <c r="K93" s="146"/>
      <c r="M93" s="146"/>
    </row>
    <row r="94" spans="5:13">
      <c r="E94" s="99"/>
      <c r="G94" s="146"/>
      <c r="I94" s="146"/>
      <c r="K94" s="146"/>
      <c r="M94" s="146"/>
    </row>
    <row r="95" spans="5:13" ht="2.25" customHeight="1" thickBot="1"/>
    <row r="96" spans="5:13" ht="20.25" customHeight="1" thickBot="1">
      <c r="E96" s="158" t="s">
        <v>274</v>
      </c>
      <c r="F96" s="159"/>
      <c r="G96" s="160">
        <f>G30+G55+G38+G24+G19+G17</f>
        <v>0</v>
      </c>
      <c r="H96" s="159"/>
      <c r="I96" s="160">
        <f>I30+I55+I38+I24+I19+I17</f>
        <v>0</v>
      </c>
      <c r="J96" s="159"/>
      <c r="K96" s="160">
        <f>K30+K55+K38+K24+K19+K17</f>
        <v>0</v>
      </c>
      <c r="L96" s="159"/>
      <c r="M96" s="160">
        <f>M30+M55+M38+M24+M19+M17</f>
        <v>0</v>
      </c>
    </row>
    <row r="97" spans="3:13" ht="15.75" thickBot="1"/>
    <row r="98" spans="3:13" ht="21" customHeight="1" thickBot="1">
      <c r="C98" s="153"/>
      <c r="D98" s="153"/>
      <c r="E98" s="158" t="s">
        <v>281</v>
      </c>
      <c r="G98" s="185">
        <f>G13-G96</f>
        <v>0</v>
      </c>
      <c r="H98" s="152"/>
      <c r="I98" s="185">
        <f>I13-I96</f>
        <v>0</v>
      </c>
      <c r="J98" s="152"/>
      <c r="K98" s="185">
        <f>K13-K96</f>
        <v>0</v>
      </c>
      <c r="L98" s="152"/>
      <c r="M98" s="185">
        <f>M13-M96</f>
        <v>0</v>
      </c>
    </row>
    <row r="99" spans="3:13" ht="3.75" customHeight="1" thickBot="1">
      <c r="E99" s="159"/>
      <c r="G99" s="152"/>
      <c r="H99" s="152"/>
      <c r="I99" s="152"/>
      <c r="J99" s="152"/>
      <c r="K99" s="152"/>
      <c r="L99" s="152"/>
      <c r="M99" s="152"/>
    </row>
    <row r="100" spans="3:13" ht="21" customHeight="1" thickBot="1">
      <c r="C100" s="153"/>
      <c r="D100" s="153"/>
      <c r="E100" s="158" t="s">
        <v>282</v>
      </c>
      <c r="G100" s="185">
        <f>+'1'!J32</f>
        <v>0</v>
      </c>
      <c r="H100" s="152"/>
      <c r="I100" s="185">
        <f>G102</f>
        <v>0</v>
      </c>
      <c r="J100" s="152"/>
      <c r="K100" s="185">
        <f>I102</f>
        <v>0</v>
      </c>
      <c r="L100" s="152"/>
      <c r="M100" s="185">
        <f>K102</f>
        <v>0</v>
      </c>
    </row>
    <row r="101" spans="3:13" ht="3.75" customHeight="1" thickBot="1">
      <c r="E101" s="159"/>
      <c r="G101" s="152"/>
      <c r="H101" s="152"/>
      <c r="I101" s="152"/>
      <c r="J101" s="152"/>
      <c r="K101" s="152"/>
      <c r="L101" s="152"/>
      <c r="M101" s="152"/>
    </row>
    <row r="102" spans="3:13" ht="21" customHeight="1" thickBot="1">
      <c r="C102" s="153"/>
      <c r="D102" s="153"/>
      <c r="E102" s="158" t="s">
        <v>283</v>
      </c>
      <c r="G102" s="185">
        <f>G98+G100</f>
        <v>0</v>
      </c>
      <c r="H102" s="152"/>
      <c r="I102" s="185">
        <f>I98+I100</f>
        <v>0</v>
      </c>
      <c r="J102" s="152"/>
      <c r="K102" s="185">
        <f>K98+K100</f>
        <v>0</v>
      </c>
      <c r="L102" s="152"/>
      <c r="M102" s="185">
        <f>M98+M100</f>
        <v>0</v>
      </c>
    </row>
    <row r="104" spans="3:13" ht="15.75" thickBot="1"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</row>
    <row r="105" spans="3:13" ht="15.75">
      <c r="C105" s="78"/>
      <c r="M105" s="97">
        <v>17</v>
      </c>
    </row>
  </sheetData>
  <sortState ref="E63:M90">
    <sortCondition ref="E63"/>
  </sortState>
  <pageMargins left="0" right="0" top="0" bottom="0" header="0.31496062992125984" footer="0.31496062992125984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C4:N54"/>
  <sheetViews>
    <sheetView workbookViewId="0">
      <selection activeCell="F44" sqref="F44"/>
    </sheetView>
  </sheetViews>
  <sheetFormatPr baseColWidth="10" defaultRowHeight="15"/>
  <cols>
    <col min="1" max="2" width="3.42578125" style="16" customWidth="1"/>
    <col min="3" max="3" width="35.28515625" style="16" customWidth="1"/>
    <col min="4" max="4" width="0.7109375" style="16" customWidth="1"/>
    <col min="5" max="5" width="16.28515625" style="16" bestFit="1" customWidth="1"/>
    <col min="6" max="6" width="17.140625" style="16" bestFit="1" customWidth="1"/>
    <col min="7" max="7" width="9.42578125" style="16" customWidth="1"/>
    <col min="8" max="8" width="14.42578125" style="16" bestFit="1" customWidth="1"/>
    <col min="9" max="9" width="1.7109375" style="16" customWidth="1"/>
    <col min="10" max="16384" width="11.42578125" style="16"/>
  </cols>
  <sheetData>
    <row r="4" spans="3:8" ht="15.75" thickBot="1"/>
    <row r="5" spans="3:8" ht="34.5" customHeight="1" thickBot="1">
      <c r="C5" s="213" t="s">
        <v>217</v>
      </c>
      <c r="D5" s="172"/>
      <c r="E5" s="171" t="s">
        <v>196</v>
      </c>
      <c r="F5" s="171" t="s">
        <v>197</v>
      </c>
      <c r="G5" s="171" t="s">
        <v>198</v>
      </c>
      <c r="H5" s="171" t="s">
        <v>199</v>
      </c>
    </row>
    <row r="6" spans="3:8" ht="2.25" customHeight="1">
      <c r="C6" s="71"/>
      <c r="D6" s="172"/>
      <c r="E6" s="71"/>
      <c r="F6" s="71"/>
      <c r="G6" s="71"/>
      <c r="H6" s="71"/>
    </row>
    <row r="7" spans="3:8" ht="18.75" customHeight="1">
      <c r="C7" s="73" t="s">
        <v>200</v>
      </c>
      <c r="D7" s="173" t="s">
        <v>277</v>
      </c>
      <c r="E7" s="74"/>
      <c r="F7" s="75">
        <f>'1'!J29*-1</f>
        <v>0</v>
      </c>
      <c r="G7" s="76" t="e">
        <f>F7/E7</f>
        <v>#DIV/0!</v>
      </c>
      <c r="H7" s="77">
        <f>E7-F7</f>
        <v>0</v>
      </c>
    </row>
    <row r="8" spans="3:8" ht="2.25" customHeight="1">
      <c r="C8" s="72"/>
      <c r="D8" s="174"/>
      <c r="E8" s="71"/>
      <c r="F8" s="71"/>
      <c r="G8" s="71"/>
      <c r="H8" s="71"/>
    </row>
    <row r="9" spans="3:8" ht="18.75" customHeight="1">
      <c r="C9" s="73" t="s">
        <v>201</v>
      </c>
      <c r="D9" s="173" t="s">
        <v>278</v>
      </c>
      <c r="E9" s="74"/>
      <c r="F9" s="75">
        <f>'1'!J17</f>
        <v>0</v>
      </c>
      <c r="G9" s="76" t="e">
        <f>F9/E9</f>
        <v>#DIV/0!</v>
      </c>
      <c r="H9" s="77">
        <f>E9-F9</f>
        <v>0</v>
      </c>
    </row>
    <row r="10" spans="3:8" ht="2.25" customHeight="1">
      <c r="C10" s="72"/>
      <c r="D10" s="174"/>
      <c r="E10" s="71"/>
      <c r="F10" s="71"/>
      <c r="G10" s="71"/>
      <c r="H10" s="71"/>
    </row>
    <row r="11" spans="3:8" ht="18.75" customHeight="1">
      <c r="C11" s="73" t="s">
        <v>202</v>
      </c>
      <c r="D11" s="173" t="s">
        <v>276</v>
      </c>
      <c r="E11" s="74"/>
      <c r="F11" s="75">
        <v>0</v>
      </c>
      <c r="G11" s="76" t="e">
        <f>F11/E11</f>
        <v>#DIV/0!</v>
      </c>
      <c r="H11" s="77">
        <f>E11-F11</f>
        <v>0</v>
      </c>
    </row>
    <row r="12" spans="3:8" ht="2.25" customHeight="1">
      <c r="C12" s="72"/>
      <c r="D12" s="174"/>
      <c r="E12" s="71"/>
      <c r="F12" s="71"/>
      <c r="G12" s="71"/>
      <c r="H12" s="71"/>
    </row>
    <row r="13" spans="3:8" ht="18.75" customHeight="1">
      <c r="C13" s="73" t="s">
        <v>203</v>
      </c>
      <c r="D13" s="173" t="s">
        <v>279</v>
      </c>
      <c r="E13" s="74"/>
      <c r="F13" s="75">
        <v>0</v>
      </c>
      <c r="G13" s="76" t="e">
        <f>F13/E13</f>
        <v>#DIV/0!</v>
      </c>
      <c r="H13" s="77">
        <f>E13-F13</f>
        <v>0</v>
      </c>
    </row>
    <row r="28" spans="3:9">
      <c r="C28" s="67"/>
      <c r="D28" s="67"/>
      <c r="E28" s="68"/>
      <c r="F28" s="69"/>
      <c r="G28" s="70"/>
      <c r="H28" s="70"/>
      <c r="I28" s="70"/>
    </row>
    <row r="29" spans="3:9">
      <c r="C29" s="67"/>
      <c r="D29" s="67"/>
      <c r="E29" s="68"/>
      <c r="F29" s="69"/>
      <c r="G29" s="70"/>
      <c r="H29" s="70"/>
      <c r="I29" s="70"/>
    </row>
    <row r="30" spans="3:9">
      <c r="C30" s="67"/>
      <c r="D30" s="67"/>
      <c r="E30" s="68"/>
      <c r="F30" s="69"/>
      <c r="G30" s="70"/>
      <c r="H30" s="70"/>
      <c r="I30" s="70"/>
    </row>
    <row r="31" spans="3:9">
      <c r="C31" s="67"/>
      <c r="D31" s="67"/>
      <c r="E31" s="68"/>
      <c r="F31" s="69"/>
      <c r="G31" s="70"/>
      <c r="H31" s="70"/>
      <c r="I31" s="70"/>
    </row>
    <row r="32" spans="3:9">
      <c r="C32" s="67"/>
      <c r="D32" s="67"/>
      <c r="E32" s="68"/>
      <c r="F32" s="69"/>
      <c r="G32" s="70"/>
      <c r="H32" s="70"/>
      <c r="I32" s="70"/>
    </row>
    <row r="33" spans="3:9">
      <c r="C33" s="67"/>
      <c r="D33" s="67"/>
      <c r="E33" s="68"/>
      <c r="F33" s="69"/>
      <c r="G33" s="70"/>
      <c r="H33" s="70"/>
      <c r="I33" s="70"/>
    </row>
    <row r="34" spans="3:9">
      <c r="C34" s="67"/>
      <c r="D34" s="67"/>
      <c r="E34" s="68"/>
      <c r="F34" s="69"/>
      <c r="G34" s="70"/>
      <c r="H34" s="70"/>
      <c r="I34" s="70"/>
    </row>
    <row r="35" spans="3:9">
      <c r="C35" s="67"/>
      <c r="D35" s="67"/>
      <c r="E35" s="68"/>
      <c r="F35" s="69"/>
      <c r="G35" s="70"/>
      <c r="H35" s="70"/>
      <c r="I35" s="70"/>
    </row>
    <row r="36" spans="3:9">
      <c r="C36" s="67"/>
      <c r="D36" s="67"/>
      <c r="E36" s="68"/>
      <c r="F36" s="69"/>
      <c r="G36" s="70"/>
      <c r="H36" s="70"/>
      <c r="I36" s="70"/>
    </row>
    <row r="37" spans="3:9">
      <c r="C37" s="67"/>
      <c r="D37" s="67"/>
      <c r="E37" s="68"/>
      <c r="F37" s="69"/>
      <c r="G37" s="70"/>
      <c r="H37" s="70"/>
      <c r="I37" s="70"/>
    </row>
    <row r="38" spans="3:9">
      <c r="C38" s="67"/>
      <c r="D38" s="67"/>
      <c r="E38" s="68"/>
      <c r="F38" s="69"/>
      <c r="G38" s="70"/>
      <c r="H38" s="70"/>
      <c r="I38" s="70"/>
    </row>
    <row r="39" spans="3:9">
      <c r="C39" s="67"/>
      <c r="D39" s="67"/>
      <c r="E39" s="68"/>
      <c r="F39" s="69"/>
      <c r="G39" s="70"/>
      <c r="H39" s="70"/>
      <c r="I39" s="70"/>
    </row>
    <row r="40" spans="3:9">
      <c r="C40" s="67"/>
      <c r="D40" s="67"/>
      <c r="E40" s="68"/>
      <c r="F40" s="69"/>
      <c r="G40" s="70"/>
      <c r="H40" s="70"/>
      <c r="I40" s="70"/>
    </row>
    <row r="41" spans="3:9" ht="15.75" thickBot="1"/>
    <row r="42" spans="3:9" ht="34.5" customHeight="1" thickBot="1">
      <c r="C42" s="213" t="s">
        <v>288</v>
      </c>
      <c r="D42" s="170"/>
      <c r="E42" s="171" t="s">
        <v>196</v>
      </c>
      <c r="F42" s="171" t="s">
        <v>197</v>
      </c>
      <c r="G42" s="171" t="s">
        <v>198</v>
      </c>
      <c r="H42" s="171" t="s">
        <v>199</v>
      </c>
    </row>
    <row r="43" spans="3:9" ht="1.5" customHeight="1"/>
    <row r="44" spans="3:9" ht="18.75" customHeight="1">
      <c r="C44" s="73" t="s">
        <v>203</v>
      </c>
      <c r="D44" s="73"/>
      <c r="E44" s="74"/>
      <c r="F44" s="75"/>
      <c r="G44" s="76" t="e">
        <f>F44/E44</f>
        <v>#DIV/0!</v>
      </c>
      <c r="H44" s="77">
        <f>E44-F44</f>
        <v>0</v>
      </c>
    </row>
    <row r="45" spans="3:9" ht="18.75" customHeight="1"/>
    <row r="46" spans="3:9" ht="18.75" customHeight="1"/>
    <row r="47" spans="3:9" ht="18.75" customHeight="1"/>
    <row r="48" spans="3:9" ht="18.75" customHeight="1"/>
    <row r="49" spans="3:14" ht="18.75" customHeight="1"/>
    <row r="50" spans="3:14" ht="18.75" customHeight="1"/>
    <row r="51" spans="3:14" ht="18.75" customHeight="1"/>
    <row r="52" spans="3:14" ht="18.75" customHeight="1"/>
    <row r="53" spans="3:14" ht="15.75" thickBot="1">
      <c r="C53" s="214"/>
      <c r="D53" s="214"/>
      <c r="E53" s="214"/>
      <c r="F53" s="214"/>
      <c r="G53" s="214"/>
      <c r="H53" s="214"/>
    </row>
    <row r="54" spans="3:14" ht="15.75">
      <c r="C54" s="78" t="s">
        <v>220</v>
      </c>
      <c r="D54" s="100"/>
      <c r="E54" s="100"/>
      <c r="F54" s="100"/>
      <c r="G54" s="100"/>
      <c r="H54" s="100">
        <v>18</v>
      </c>
      <c r="I54" s="100"/>
      <c r="J54" s="100"/>
      <c r="K54" s="100"/>
      <c r="L54" s="100"/>
      <c r="M54" s="100"/>
      <c r="N54" s="100"/>
    </row>
  </sheetData>
  <pageMargins left="0" right="0" top="0" bottom="0" header="0.31496062992125984" footer="0.31496062992125984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C1:AR177"/>
  <sheetViews>
    <sheetView workbookViewId="0">
      <pane xSplit="6" ySplit="4" topLeftCell="G5" activePane="bottomRight" state="frozen"/>
      <selection pane="topRight" activeCell="G1" sqref="G1"/>
      <selection pane="bottomLeft" activeCell="A5" sqref="A5"/>
      <selection pane="bottomRight" activeCell="AR5" sqref="AR5"/>
    </sheetView>
  </sheetViews>
  <sheetFormatPr baseColWidth="10" defaultRowHeight="15"/>
  <cols>
    <col min="1" max="1" width="1" style="1" customWidth="1"/>
    <col min="2" max="4" width="4" style="1" customWidth="1"/>
    <col min="5" max="5" width="26" style="1" customWidth="1"/>
    <col min="6" max="6" width="0.7109375" style="5" customWidth="1"/>
    <col min="7" max="7" width="14" style="1" customWidth="1"/>
    <col min="8" max="8" width="0.7109375" style="5" customWidth="1"/>
    <col min="9" max="9" width="12.85546875" style="1" bestFit="1" customWidth="1"/>
    <col min="10" max="10" width="0.7109375" style="5" customWidth="1"/>
    <col min="11" max="11" width="12.85546875" style="1" bestFit="1" customWidth="1"/>
    <col min="12" max="12" width="0.7109375" style="5" customWidth="1"/>
    <col min="13" max="13" width="14.28515625" style="1" bestFit="1" customWidth="1"/>
    <col min="14" max="14" width="0.7109375" style="5" customWidth="1"/>
    <col min="15" max="15" width="12.85546875" style="1" bestFit="1" customWidth="1"/>
    <col min="16" max="16" width="0.7109375" style="5" customWidth="1"/>
    <col min="17" max="17" width="12.85546875" style="1" bestFit="1" customWidth="1"/>
    <col min="18" max="18" width="0.7109375" style="5" customWidth="1"/>
    <col min="19" max="19" width="12.85546875" style="1" bestFit="1" customWidth="1"/>
    <col min="20" max="20" width="0.7109375" style="5" customWidth="1"/>
    <col min="21" max="21" width="12.85546875" style="1" bestFit="1" customWidth="1"/>
    <col min="22" max="22" width="0.7109375" style="5" customWidth="1"/>
    <col min="23" max="23" width="12.85546875" style="1" bestFit="1" customWidth="1"/>
    <col min="24" max="24" width="0.7109375" style="5" customWidth="1"/>
    <col min="25" max="25" width="12.85546875" style="1" bestFit="1" customWidth="1"/>
    <col min="26" max="26" width="0.7109375" style="5" customWidth="1"/>
    <col min="27" max="27" width="12.85546875" style="1" bestFit="1" customWidth="1"/>
    <col min="28" max="28" width="0.7109375" style="5" customWidth="1"/>
    <col min="29" max="29" width="12.85546875" style="1" bestFit="1" customWidth="1"/>
    <col min="30" max="30" width="0.7109375" style="5" customWidth="1"/>
    <col min="31" max="31" width="12.7109375" style="1" customWidth="1"/>
    <col min="32" max="32" width="0.7109375" style="5" customWidth="1"/>
    <col min="33" max="33" width="13.28515625" style="1" customWidth="1"/>
    <col min="34" max="34" width="0.7109375" style="5" customWidth="1"/>
    <col min="35" max="35" width="7.5703125" style="1" customWidth="1"/>
    <col min="36" max="36" width="0.7109375" style="5" customWidth="1"/>
    <col min="37" max="37" width="12.140625" style="1" customWidth="1"/>
    <col min="38" max="38" width="0.7109375" style="5" customWidth="1"/>
    <col min="39" max="39" width="12.7109375" style="1" customWidth="1"/>
    <col min="40" max="40" width="0.7109375" style="5" customWidth="1"/>
    <col min="41" max="41" width="12.7109375" style="1" customWidth="1"/>
    <col min="42" max="42" width="0.85546875" style="1" customWidth="1"/>
    <col min="43" max="43" width="14.28515625" style="90" bestFit="1" customWidth="1"/>
    <col min="44" max="44" width="12.85546875" style="1" bestFit="1" customWidth="1"/>
    <col min="45" max="16384" width="11.42578125" style="1"/>
  </cols>
  <sheetData>
    <row r="1" spans="3:44" ht="3" customHeight="1" thickBot="1">
      <c r="AP1" s="87"/>
    </row>
    <row r="2" spans="3:44" ht="21" customHeight="1">
      <c r="C2" s="410">
        <v>12</v>
      </c>
      <c r="D2" s="412" t="s">
        <v>177</v>
      </c>
      <c r="E2" s="413"/>
      <c r="G2" s="414" t="s">
        <v>185</v>
      </c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1"/>
      <c r="AE2" s="415" t="s">
        <v>183</v>
      </c>
      <c r="AF2" s="1"/>
      <c r="AG2" s="415" t="s">
        <v>180</v>
      </c>
      <c r="AH2" s="1"/>
      <c r="AI2" s="417" t="s">
        <v>243</v>
      </c>
      <c r="AJ2" s="1"/>
      <c r="AK2" s="415" t="s">
        <v>184</v>
      </c>
      <c r="AL2" s="1"/>
      <c r="AM2" s="415" t="s">
        <v>181</v>
      </c>
      <c r="AN2" s="1"/>
      <c r="AO2" s="415" t="s">
        <v>182</v>
      </c>
      <c r="AP2" s="87"/>
    </row>
    <row r="3" spans="3:44" ht="21" customHeight="1" thickBot="1">
      <c r="C3" s="411"/>
      <c r="D3" s="60"/>
      <c r="E3" s="61" t="s">
        <v>312</v>
      </c>
      <c r="G3" s="48" t="s">
        <v>7</v>
      </c>
      <c r="H3" s="40"/>
      <c r="I3" s="48" t="s">
        <v>80</v>
      </c>
      <c r="J3" s="40"/>
      <c r="K3" s="48" t="s">
        <v>81</v>
      </c>
      <c r="L3" s="40"/>
      <c r="M3" s="48" t="s">
        <v>82</v>
      </c>
      <c r="N3" s="40"/>
      <c r="O3" s="48" t="s">
        <v>83</v>
      </c>
      <c r="P3" s="40"/>
      <c r="Q3" s="48" t="s">
        <v>84</v>
      </c>
      <c r="R3" s="40"/>
      <c r="S3" s="48" t="s">
        <v>85</v>
      </c>
      <c r="T3" s="40"/>
      <c r="U3" s="48" t="s">
        <v>86</v>
      </c>
      <c r="V3" s="40"/>
      <c r="W3" s="48" t="s">
        <v>87</v>
      </c>
      <c r="X3" s="40"/>
      <c r="Y3" s="48" t="s">
        <v>88</v>
      </c>
      <c r="Z3" s="40"/>
      <c r="AA3" s="48" t="s">
        <v>89</v>
      </c>
      <c r="AB3" s="40"/>
      <c r="AC3" s="48" t="s">
        <v>90</v>
      </c>
      <c r="AD3" s="40"/>
      <c r="AE3" s="416"/>
      <c r="AF3" s="40"/>
      <c r="AG3" s="416"/>
      <c r="AH3" s="40"/>
      <c r="AI3" s="418"/>
      <c r="AJ3" s="40"/>
      <c r="AK3" s="416"/>
      <c r="AL3" s="40"/>
      <c r="AM3" s="416"/>
      <c r="AN3" s="40"/>
      <c r="AO3" s="416"/>
      <c r="AP3" s="87"/>
    </row>
    <row r="4" spans="3:44" ht="1.5" customHeight="1">
      <c r="AP4" s="87"/>
    </row>
    <row r="5" spans="3:44">
      <c r="C5" s="57" t="s">
        <v>110</v>
      </c>
      <c r="D5" s="58" t="s">
        <v>338</v>
      </c>
      <c r="E5" s="58"/>
      <c r="G5" s="309"/>
      <c r="H5" s="290"/>
      <c r="I5" s="309"/>
      <c r="J5" s="290"/>
      <c r="K5" s="309"/>
      <c r="L5" s="290"/>
      <c r="M5" s="309"/>
      <c r="N5" s="290"/>
      <c r="O5" s="309"/>
      <c r="P5" s="50"/>
      <c r="Q5" s="309"/>
      <c r="R5" s="50"/>
      <c r="S5" s="309"/>
      <c r="T5" s="50"/>
      <c r="U5" s="309"/>
      <c r="V5" s="50"/>
      <c r="W5" s="309"/>
      <c r="X5" s="50"/>
      <c r="Y5" s="309"/>
      <c r="Z5" s="50"/>
      <c r="AA5" s="59"/>
      <c r="AB5" s="50"/>
      <c r="AC5" s="59"/>
      <c r="AD5" s="40"/>
      <c r="AE5" s="56"/>
      <c r="AF5" s="50"/>
      <c r="AG5" s="52"/>
      <c r="AH5" s="50"/>
      <c r="AI5" s="65"/>
      <c r="AJ5" s="50"/>
      <c r="AK5" s="52"/>
      <c r="AL5" s="50"/>
      <c r="AM5" s="52"/>
      <c r="AN5" s="50"/>
      <c r="AO5" s="52"/>
      <c r="AP5" s="87"/>
    </row>
    <row r="6" spans="3:44" ht="2.25" customHeight="1">
      <c r="G6" s="90"/>
      <c r="H6" s="290"/>
      <c r="I6" s="90"/>
      <c r="J6" s="290"/>
      <c r="K6" s="90"/>
      <c r="L6" s="290"/>
      <c r="M6" s="90"/>
      <c r="N6" s="290"/>
      <c r="O6" s="90"/>
      <c r="P6" s="50"/>
      <c r="Q6" s="90"/>
      <c r="R6" s="50"/>
      <c r="S6" s="90"/>
      <c r="T6" s="50"/>
      <c r="U6" s="90"/>
      <c r="V6" s="50"/>
      <c r="W6" s="90"/>
      <c r="X6" s="50"/>
      <c r="Y6" s="90"/>
      <c r="Z6" s="50"/>
      <c r="AA6" s="51"/>
      <c r="AB6" s="50"/>
      <c r="AC6" s="51"/>
      <c r="AD6" s="40"/>
      <c r="AE6" s="51"/>
      <c r="AF6" s="50"/>
      <c r="AG6" s="51"/>
      <c r="AH6" s="50"/>
      <c r="AI6" s="51"/>
      <c r="AJ6" s="50"/>
      <c r="AK6" s="51"/>
      <c r="AL6" s="50"/>
      <c r="AM6" s="51"/>
      <c r="AN6" s="50"/>
      <c r="AO6" s="51"/>
      <c r="AP6" s="87"/>
    </row>
    <row r="7" spans="3:44">
      <c r="C7" s="54"/>
      <c r="D7" s="54"/>
      <c r="E7" s="54" t="s">
        <v>107</v>
      </c>
      <c r="G7" s="310"/>
      <c r="H7" s="290"/>
      <c r="I7" s="310"/>
      <c r="J7" s="290"/>
      <c r="K7" s="310"/>
      <c r="L7" s="290"/>
      <c r="M7" s="310"/>
      <c r="N7" s="290"/>
      <c r="O7" s="310"/>
      <c r="P7" s="50"/>
      <c r="Q7" s="310"/>
      <c r="R7" s="50"/>
      <c r="S7" s="310"/>
      <c r="T7" s="50"/>
      <c r="U7" s="310"/>
      <c r="V7" s="50"/>
      <c r="W7" s="310"/>
      <c r="X7" s="50"/>
      <c r="Y7" s="310"/>
      <c r="Z7" s="50"/>
      <c r="AA7" s="55"/>
      <c r="AB7" s="50"/>
      <c r="AC7" s="55"/>
      <c r="AD7" s="40"/>
      <c r="AE7" s="55"/>
      <c r="AF7" s="50"/>
      <c r="AG7" s="52"/>
      <c r="AH7" s="50"/>
      <c r="AI7" s="292"/>
      <c r="AJ7" s="50"/>
      <c r="AK7" s="52"/>
      <c r="AL7" s="50"/>
      <c r="AM7" s="52"/>
      <c r="AN7" s="50"/>
      <c r="AO7" s="52"/>
      <c r="AP7" s="87"/>
      <c r="AR7" s="247"/>
    </row>
    <row r="8" spans="3:44" ht="1.5" customHeight="1">
      <c r="G8" s="90"/>
      <c r="H8" s="290"/>
      <c r="I8" s="90"/>
      <c r="J8" s="290"/>
      <c r="K8" s="90"/>
      <c r="L8" s="290"/>
      <c r="M8" s="90"/>
      <c r="N8" s="290"/>
      <c r="O8" s="90"/>
      <c r="P8" s="50"/>
      <c r="Q8" s="90"/>
      <c r="R8" s="50"/>
      <c r="S8" s="90"/>
      <c r="T8" s="50"/>
      <c r="U8" s="90"/>
      <c r="V8" s="50"/>
      <c r="W8" s="90"/>
      <c r="X8" s="50"/>
      <c r="Y8" s="90"/>
      <c r="Z8" s="50"/>
      <c r="AA8" s="51"/>
      <c r="AB8" s="50"/>
      <c r="AC8" s="51"/>
      <c r="AD8" s="50"/>
      <c r="AE8" s="51"/>
      <c r="AF8" s="50"/>
      <c r="AG8" s="51"/>
      <c r="AH8" s="50"/>
      <c r="AI8" s="51"/>
      <c r="AJ8" s="50"/>
      <c r="AK8" s="51"/>
      <c r="AL8" s="50"/>
      <c r="AM8" s="51"/>
      <c r="AN8" s="50"/>
      <c r="AO8" s="51"/>
      <c r="AP8" s="87"/>
      <c r="AR8" s="247"/>
    </row>
    <row r="9" spans="3:44">
      <c r="C9" s="36" t="s">
        <v>330</v>
      </c>
      <c r="D9" s="36"/>
      <c r="E9" s="37"/>
      <c r="F9" s="101" t="e">
        <f>#REF!</f>
        <v>#REF!</v>
      </c>
      <c r="G9" s="291"/>
      <c r="H9" s="290"/>
      <c r="I9" s="291"/>
      <c r="J9" s="290"/>
      <c r="K9" s="291"/>
      <c r="L9" s="290"/>
      <c r="M9" s="291"/>
      <c r="N9" s="290"/>
      <c r="O9" s="291"/>
      <c r="P9" s="50"/>
      <c r="Q9" s="291"/>
      <c r="R9" s="50"/>
      <c r="S9" s="291"/>
      <c r="T9" s="50"/>
      <c r="U9" s="291"/>
      <c r="V9" s="50"/>
      <c r="W9" s="291"/>
      <c r="X9" s="50"/>
      <c r="Y9" s="291"/>
      <c r="Z9" s="50"/>
      <c r="AA9" s="52"/>
      <c r="AB9" s="50"/>
      <c r="AC9" s="52"/>
      <c r="AD9" s="50"/>
      <c r="AE9" s="56"/>
      <c r="AF9" s="50"/>
      <c r="AG9" s="52"/>
      <c r="AH9" s="50"/>
      <c r="AI9" s="65"/>
      <c r="AJ9" s="50"/>
      <c r="AK9" s="52"/>
      <c r="AL9" s="50"/>
      <c r="AM9" s="52"/>
      <c r="AN9" s="50"/>
      <c r="AO9" s="52"/>
      <c r="AP9" s="87"/>
      <c r="AR9" s="247"/>
    </row>
    <row r="10" spans="3:44" ht="15" customHeight="1">
      <c r="C10" s="38" t="s">
        <v>4</v>
      </c>
      <c r="D10" s="36" t="s">
        <v>331</v>
      </c>
      <c r="E10" s="36"/>
      <c r="G10" s="291"/>
      <c r="H10" s="290"/>
      <c r="I10" s="291"/>
      <c r="J10" s="290"/>
      <c r="K10" s="291"/>
      <c r="L10" s="290"/>
      <c r="M10" s="291"/>
      <c r="N10" s="290"/>
      <c r="O10" s="291"/>
      <c r="P10" s="50"/>
      <c r="Q10" s="291"/>
      <c r="R10" s="50"/>
      <c r="S10" s="291"/>
      <c r="T10" s="50"/>
      <c r="U10" s="291"/>
      <c r="V10" s="50"/>
      <c r="W10" s="291"/>
      <c r="X10" s="50"/>
      <c r="Y10" s="291"/>
      <c r="Z10" s="50"/>
      <c r="AA10" s="52"/>
      <c r="AB10" s="50"/>
      <c r="AC10" s="52"/>
      <c r="AD10" s="50"/>
      <c r="AE10" s="56"/>
      <c r="AF10" s="50"/>
      <c r="AG10" s="52"/>
      <c r="AH10" s="50"/>
      <c r="AI10" s="52"/>
      <c r="AJ10" s="50"/>
      <c r="AK10" s="52"/>
      <c r="AL10" s="50"/>
      <c r="AM10" s="52"/>
      <c r="AN10" s="50"/>
      <c r="AO10" s="52"/>
      <c r="AP10" s="87"/>
      <c r="AR10" s="247"/>
    </row>
    <row r="11" spans="3:44">
      <c r="C11" s="38" t="s">
        <v>4</v>
      </c>
      <c r="D11" s="36" t="s">
        <v>332</v>
      </c>
      <c r="E11" s="36"/>
      <c r="G11" s="291"/>
      <c r="H11" s="290"/>
      <c r="I11" s="291"/>
      <c r="J11" s="290"/>
      <c r="K11" s="291"/>
      <c r="L11" s="290"/>
      <c r="M11" s="291"/>
      <c r="N11" s="290"/>
      <c r="O11" s="291"/>
      <c r="P11" s="50"/>
      <c r="Q11" s="291"/>
      <c r="R11" s="50"/>
      <c r="S11" s="291"/>
      <c r="T11" s="50"/>
      <c r="U11" s="291"/>
      <c r="V11" s="50"/>
      <c r="W11" s="291"/>
      <c r="X11" s="50"/>
      <c r="Y11" s="291"/>
      <c r="Z11" s="50"/>
      <c r="AA11" s="52"/>
      <c r="AB11" s="50"/>
      <c r="AC11" s="52"/>
      <c r="AD11" s="50"/>
      <c r="AE11" s="56"/>
      <c r="AF11" s="50"/>
      <c r="AG11" s="52"/>
      <c r="AH11" s="50"/>
      <c r="AI11" s="52"/>
      <c r="AJ11" s="50"/>
      <c r="AK11" s="52"/>
      <c r="AL11" s="50"/>
      <c r="AM11" s="52"/>
      <c r="AN11" s="50"/>
      <c r="AO11" s="52"/>
      <c r="AP11" s="87"/>
      <c r="AR11" s="247"/>
    </row>
    <row r="12" spans="3:44">
      <c r="C12" s="38" t="s">
        <v>4</v>
      </c>
      <c r="D12" s="36" t="s">
        <v>91</v>
      </c>
      <c r="E12" s="36"/>
      <c r="G12" s="291"/>
      <c r="H12" s="290"/>
      <c r="I12" s="291"/>
      <c r="J12" s="290"/>
      <c r="K12" s="291"/>
      <c r="L12" s="290"/>
      <c r="M12" s="291"/>
      <c r="N12" s="290"/>
      <c r="O12" s="291"/>
      <c r="P12" s="50"/>
      <c r="Q12" s="291"/>
      <c r="R12" s="50"/>
      <c r="S12" s="291"/>
      <c r="T12" s="50"/>
      <c r="U12" s="291"/>
      <c r="V12" s="50"/>
      <c r="W12" s="291"/>
      <c r="X12" s="50"/>
      <c r="Y12" s="291"/>
      <c r="Z12" s="50"/>
      <c r="AA12" s="52"/>
      <c r="AB12" s="50"/>
      <c r="AC12" s="52"/>
      <c r="AD12" s="50"/>
      <c r="AE12" s="56"/>
      <c r="AF12" s="50"/>
      <c r="AG12" s="52"/>
      <c r="AH12" s="50"/>
      <c r="AI12" s="52"/>
      <c r="AJ12" s="50"/>
      <c r="AK12" s="52"/>
      <c r="AL12" s="50"/>
      <c r="AM12" s="52"/>
      <c r="AN12" s="50"/>
      <c r="AO12" s="52"/>
      <c r="AP12" s="87"/>
      <c r="AR12" s="247"/>
    </row>
    <row r="13" spans="3:44">
      <c r="D13" s="39" t="s">
        <v>15</v>
      </c>
      <c r="E13" s="36" t="s">
        <v>92</v>
      </c>
      <c r="F13" s="34"/>
      <c r="G13" s="291"/>
      <c r="H13" s="290"/>
      <c r="I13" s="291"/>
      <c r="J13" s="290"/>
      <c r="K13" s="291"/>
      <c r="L13" s="290"/>
      <c r="M13" s="291"/>
      <c r="N13" s="290"/>
      <c r="O13" s="291"/>
      <c r="P13" s="50"/>
      <c r="Q13" s="291"/>
      <c r="R13" s="50"/>
      <c r="S13" s="291"/>
      <c r="T13" s="50"/>
      <c r="U13" s="291"/>
      <c r="V13" s="50"/>
      <c r="W13" s="291"/>
      <c r="X13" s="50"/>
      <c r="Y13" s="291"/>
      <c r="Z13" s="50"/>
      <c r="AA13" s="52"/>
      <c r="AB13" s="50"/>
      <c r="AC13" s="52"/>
      <c r="AD13" s="50"/>
      <c r="AE13" s="56"/>
      <c r="AF13" s="50"/>
      <c r="AG13" s="52"/>
      <c r="AH13" s="50"/>
      <c r="AI13" s="65"/>
      <c r="AJ13" s="50"/>
      <c r="AK13" s="52"/>
      <c r="AL13" s="50"/>
      <c r="AM13" s="52"/>
      <c r="AN13" s="50"/>
      <c r="AO13" s="52"/>
      <c r="AP13" s="87"/>
      <c r="AR13" s="247"/>
    </row>
    <row r="14" spans="3:44">
      <c r="D14" s="39" t="s">
        <v>15</v>
      </c>
      <c r="E14" s="36" t="s">
        <v>333</v>
      </c>
      <c r="F14" s="34"/>
      <c r="G14" s="217"/>
      <c r="H14" s="316"/>
      <c r="I14" s="217"/>
      <c r="J14" s="316"/>
      <c r="K14" s="217"/>
      <c r="L14" s="316"/>
      <c r="M14" s="217"/>
      <c r="N14" s="316"/>
      <c r="O14" s="217"/>
      <c r="P14" s="50"/>
      <c r="Q14" s="217"/>
      <c r="R14" s="50"/>
      <c r="S14" s="217"/>
      <c r="T14" s="50"/>
      <c r="U14" s="217"/>
      <c r="V14" s="50"/>
      <c r="W14" s="217"/>
      <c r="X14" s="50"/>
      <c r="Y14" s="217"/>
      <c r="Z14" s="50"/>
      <c r="AA14" s="217"/>
      <c r="AB14" s="50"/>
      <c r="AC14" s="217"/>
      <c r="AD14" s="50"/>
      <c r="AE14" s="217"/>
      <c r="AF14" s="50"/>
      <c r="AG14" s="217"/>
      <c r="AH14" s="50"/>
      <c r="AI14" s="218"/>
      <c r="AJ14" s="50"/>
      <c r="AK14" s="218"/>
      <c r="AL14" s="50"/>
      <c r="AM14" s="217"/>
      <c r="AN14" s="50"/>
      <c r="AO14" s="217"/>
      <c r="AP14" s="87"/>
      <c r="AR14" s="247"/>
    </row>
    <row r="15" spans="3:44" ht="2.25" customHeight="1">
      <c r="C15" s="36"/>
      <c r="G15" s="90"/>
      <c r="H15" s="290"/>
      <c r="I15" s="90"/>
      <c r="J15" s="290"/>
      <c r="K15" s="90"/>
      <c r="L15" s="290"/>
      <c r="M15" s="90"/>
      <c r="N15" s="290"/>
      <c r="O15" s="90"/>
      <c r="P15" s="50"/>
      <c r="Q15" s="90"/>
      <c r="R15" s="50"/>
      <c r="S15" s="90"/>
      <c r="T15" s="50"/>
      <c r="U15" s="90"/>
      <c r="V15" s="50"/>
      <c r="W15" s="90"/>
      <c r="X15" s="50"/>
      <c r="Y15" s="90"/>
      <c r="Z15" s="50"/>
      <c r="AA15" s="51"/>
      <c r="AB15" s="50"/>
      <c r="AC15" s="51"/>
      <c r="AD15" s="50"/>
      <c r="AE15" s="51"/>
      <c r="AF15" s="50"/>
      <c r="AG15" s="51"/>
      <c r="AH15" s="50"/>
      <c r="AI15" s="51"/>
      <c r="AJ15" s="50"/>
      <c r="AK15" s="51"/>
      <c r="AL15" s="50"/>
      <c r="AM15" s="51"/>
      <c r="AN15" s="50"/>
      <c r="AO15" s="51"/>
      <c r="AP15" s="87"/>
      <c r="AR15" s="247"/>
    </row>
    <row r="16" spans="3:44">
      <c r="C16" s="36" t="s">
        <v>334</v>
      </c>
      <c r="D16" s="36"/>
      <c r="E16" s="37"/>
      <c r="G16" s="291"/>
      <c r="H16" s="290"/>
      <c r="I16" s="291"/>
      <c r="J16" s="290"/>
      <c r="K16" s="291"/>
      <c r="L16" s="290"/>
      <c r="M16" s="291"/>
      <c r="N16" s="290"/>
      <c r="O16" s="291"/>
      <c r="P16" s="50"/>
      <c r="Q16" s="291"/>
      <c r="R16" s="50"/>
      <c r="S16" s="291"/>
      <c r="T16" s="50"/>
      <c r="U16" s="291"/>
      <c r="V16" s="50"/>
      <c r="W16" s="291"/>
      <c r="X16" s="50"/>
      <c r="Y16" s="291"/>
      <c r="Z16" s="50"/>
      <c r="AA16" s="52"/>
      <c r="AB16" s="50"/>
      <c r="AC16" s="52"/>
      <c r="AD16" s="50"/>
      <c r="AE16" s="56"/>
      <c r="AF16" s="50"/>
      <c r="AG16" s="52"/>
      <c r="AH16" s="50"/>
      <c r="AI16" s="292"/>
      <c r="AJ16" s="50"/>
      <c r="AK16" s="52"/>
      <c r="AL16" s="50"/>
      <c r="AM16" s="52"/>
      <c r="AN16" s="50"/>
      <c r="AO16" s="52"/>
      <c r="AP16" s="87"/>
      <c r="AR16" s="247"/>
    </row>
    <row r="17" spans="3:44">
      <c r="C17" s="38" t="s">
        <v>4</v>
      </c>
      <c r="D17" s="36" t="s">
        <v>335</v>
      </c>
      <c r="E17" s="36"/>
      <c r="G17" s="291"/>
      <c r="H17" s="290"/>
      <c r="I17" s="291"/>
      <c r="J17" s="290"/>
      <c r="K17" s="291"/>
      <c r="L17" s="290"/>
      <c r="M17" s="291"/>
      <c r="N17" s="290"/>
      <c r="O17" s="291"/>
      <c r="P17" s="50"/>
      <c r="Q17" s="291"/>
      <c r="R17" s="50"/>
      <c r="S17" s="291"/>
      <c r="T17" s="50"/>
      <c r="U17" s="291"/>
      <c r="V17" s="50"/>
      <c r="W17" s="291"/>
      <c r="X17" s="50"/>
      <c r="Y17" s="291"/>
      <c r="Z17" s="50"/>
      <c r="AA17" s="52"/>
      <c r="AB17" s="50"/>
      <c r="AC17" s="52"/>
      <c r="AD17" s="50"/>
      <c r="AE17" s="56"/>
      <c r="AF17" s="50"/>
      <c r="AG17" s="52"/>
      <c r="AH17" s="50"/>
      <c r="AI17" s="52"/>
      <c r="AJ17" s="50"/>
      <c r="AK17" s="52"/>
      <c r="AL17" s="50"/>
      <c r="AM17" s="52"/>
      <c r="AN17" s="50"/>
      <c r="AO17" s="52"/>
      <c r="AP17" s="87"/>
      <c r="AR17" s="247"/>
    </row>
    <row r="18" spans="3:44">
      <c r="C18" s="38" t="s">
        <v>4</v>
      </c>
      <c r="D18" s="36" t="s">
        <v>336</v>
      </c>
      <c r="E18" s="36"/>
      <c r="G18" s="291"/>
      <c r="H18" s="290"/>
      <c r="I18" s="291"/>
      <c r="J18" s="290"/>
      <c r="K18" s="291"/>
      <c r="L18" s="290"/>
      <c r="M18" s="291"/>
      <c r="N18" s="290"/>
      <c r="O18" s="291"/>
      <c r="P18" s="50"/>
      <c r="Q18" s="291"/>
      <c r="R18" s="50"/>
      <c r="S18" s="291"/>
      <c r="T18" s="50"/>
      <c r="U18" s="291"/>
      <c r="V18" s="50"/>
      <c r="W18" s="291"/>
      <c r="X18" s="50"/>
      <c r="Y18" s="291"/>
      <c r="Z18" s="50"/>
      <c r="AA18" s="52"/>
      <c r="AB18" s="50"/>
      <c r="AC18" s="52"/>
      <c r="AD18" s="50"/>
      <c r="AE18" s="56"/>
      <c r="AF18" s="50"/>
      <c r="AG18" s="52"/>
      <c r="AH18" s="50"/>
      <c r="AI18" s="52"/>
      <c r="AJ18" s="50"/>
      <c r="AK18" s="52"/>
      <c r="AL18" s="50"/>
      <c r="AM18" s="52"/>
      <c r="AN18" s="50"/>
      <c r="AO18" s="52"/>
      <c r="AP18" s="87"/>
      <c r="AR18" s="247"/>
    </row>
    <row r="19" spans="3:44">
      <c r="C19" s="38" t="s">
        <v>4</v>
      </c>
      <c r="D19" s="36" t="s">
        <v>91</v>
      </c>
      <c r="E19" s="36"/>
      <c r="G19" s="291"/>
      <c r="H19" s="290"/>
      <c r="I19" s="291"/>
      <c r="J19" s="290"/>
      <c r="K19" s="291"/>
      <c r="L19" s="290"/>
      <c r="M19" s="291"/>
      <c r="N19" s="290"/>
      <c r="O19" s="291"/>
      <c r="P19" s="50"/>
      <c r="Q19" s="291"/>
      <c r="R19" s="50"/>
      <c r="S19" s="291"/>
      <c r="T19" s="50"/>
      <c r="U19" s="291"/>
      <c r="V19" s="50"/>
      <c r="W19" s="291"/>
      <c r="X19" s="50"/>
      <c r="Y19" s="291"/>
      <c r="Z19" s="50"/>
      <c r="AA19" s="52"/>
      <c r="AB19" s="50"/>
      <c r="AC19" s="52"/>
      <c r="AD19" s="50"/>
      <c r="AE19" s="56"/>
      <c r="AF19" s="50"/>
      <c r="AG19" s="52"/>
      <c r="AH19" s="50"/>
      <c r="AI19" s="52"/>
      <c r="AJ19" s="50"/>
      <c r="AK19" s="52"/>
      <c r="AL19" s="50"/>
      <c r="AM19" s="52"/>
      <c r="AN19" s="50"/>
      <c r="AO19" s="52"/>
      <c r="AP19" s="87"/>
      <c r="AR19" s="247"/>
    </row>
    <row r="20" spans="3:44">
      <c r="D20" s="39" t="s">
        <v>15</v>
      </c>
      <c r="E20" s="36" t="s">
        <v>92</v>
      </c>
      <c r="F20" s="34"/>
      <c r="G20" s="291"/>
      <c r="H20" s="290"/>
      <c r="I20" s="291"/>
      <c r="J20" s="290"/>
      <c r="K20" s="291"/>
      <c r="L20" s="290"/>
      <c r="M20" s="291"/>
      <c r="N20" s="290"/>
      <c r="O20" s="291"/>
      <c r="P20" s="50"/>
      <c r="Q20" s="291"/>
      <c r="R20" s="50"/>
      <c r="S20" s="291"/>
      <c r="T20" s="50"/>
      <c r="U20" s="291"/>
      <c r="V20" s="50"/>
      <c r="W20" s="291"/>
      <c r="X20" s="50"/>
      <c r="Y20" s="291"/>
      <c r="Z20" s="50"/>
      <c r="AA20" s="52"/>
      <c r="AB20" s="50"/>
      <c r="AC20" s="52"/>
      <c r="AD20" s="50"/>
      <c r="AE20" s="56"/>
      <c r="AF20" s="50"/>
      <c r="AG20" s="52"/>
      <c r="AH20" s="50"/>
      <c r="AI20" s="65"/>
      <c r="AJ20" s="50"/>
      <c r="AK20" s="52"/>
      <c r="AL20" s="50"/>
      <c r="AM20" s="52"/>
      <c r="AN20" s="50"/>
      <c r="AO20" s="52"/>
      <c r="AP20" s="87"/>
      <c r="AR20" s="247"/>
    </row>
    <row r="21" spans="3:44">
      <c r="D21" s="39" t="s">
        <v>15</v>
      </c>
      <c r="E21" s="36" t="s">
        <v>337</v>
      </c>
      <c r="F21" s="34"/>
      <c r="G21" s="217"/>
      <c r="H21" s="316"/>
      <c r="I21" s="217"/>
      <c r="J21" s="316"/>
      <c r="K21" s="217"/>
      <c r="L21" s="316"/>
      <c r="M21" s="217"/>
      <c r="N21" s="316"/>
      <c r="O21" s="217"/>
      <c r="P21" s="50"/>
      <c r="Q21" s="217"/>
      <c r="R21" s="50"/>
      <c r="S21" s="217"/>
      <c r="T21" s="50"/>
      <c r="U21" s="217"/>
      <c r="V21" s="50"/>
      <c r="W21" s="217"/>
      <c r="X21" s="50"/>
      <c r="Y21" s="217"/>
      <c r="Z21" s="50"/>
      <c r="AA21" s="217"/>
      <c r="AB21" s="50"/>
      <c r="AC21" s="217"/>
      <c r="AD21" s="50"/>
      <c r="AE21" s="217"/>
      <c r="AF21" s="50"/>
      <c r="AG21" s="217"/>
      <c r="AH21" s="50"/>
      <c r="AI21" s="218"/>
      <c r="AJ21" s="50"/>
      <c r="AK21" s="218"/>
      <c r="AL21" s="50"/>
      <c r="AM21" s="217"/>
      <c r="AN21" s="50"/>
      <c r="AO21" s="217"/>
      <c r="AP21" s="87"/>
      <c r="AR21" s="247"/>
    </row>
    <row r="22" spans="3:44" ht="2.25" customHeight="1">
      <c r="C22" s="36"/>
      <c r="G22" s="90"/>
      <c r="H22" s="290"/>
      <c r="I22" s="90"/>
      <c r="J22" s="290"/>
      <c r="K22" s="90"/>
      <c r="L22" s="290"/>
      <c r="M22" s="90"/>
      <c r="N22" s="290"/>
      <c r="O22" s="90"/>
      <c r="P22" s="50"/>
      <c r="Q22" s="90"/>
      <c r="R22" s="50"/>
      <c r="S22" s="90"/>
      <c r="T22" s="50"/>
      <c r="U22" s="90"/>
      <c r="V22" s="50"/>
      <c r="W22" s="90"/>
      <c r="X22" s="50"/>
      <c r="Y22" s="90"/>
      <c r="Z22" s="50"/>
      <c r="AA22" s="51"/>
      <c r="AB22" s="50"/>
      <c r="AC22" s="51"/>
      <c r="AD22" s="50"/>
      <c r="AE22" s="51"/>
      <c r="AF22" s="50"/>
      <c r="AG22" s="51"/>
      <c r="AH22" s="50"/>
      <c r="AI22" s="51"/>
      <c r="AJ22" s="50"/>
      <c r="AK22" s="51"/>
      <c r="AL22" s="50"/>
      <c r="AM22" s="51"/>
      <c r="AN22" s="50"/>
      <c r="AO22" s="51"/>
      <c r="AP22" s="87"/>
      <c r="AR22" s="247"/>
    </row>
    <row r="23" spans="3:44">
      <c r="C23" s="54"/>
      <c r="D23" s="54"/>
      <c r="E23" s="54" t="s">
        <v>108</v>
      </c>
      <c r="G23" s="310"/>
      <c r="H23" s="290"/>
      <c r="I23" s="310"/>
      <c r="J23" s="290"/>
      <c r="K23" s="310"/>
      <c r="L23" s="290"/>
      <c r="M23" s="310"/>
      <c r="N23" s="290"/>
      <c r="O23" s="310"/>
      <c r="P23" s="50"/>
      <c r="Q23" s="310"/>
      <c r="R23" s="50"/>
      <c r="S23" s="310"/>
      <c r="T23" s="50"/>
      <c r="U23" s="310"/>
      <c r="V23" s="50"/>
      <c r="W23" s="310"/>
      <c r="X23" s="50"/>
      <c r="Y23" s="310"/>
      <c r="Z23" s="50"/>
      <c r="AA23" s="55"/>
      <c r="AB23" s="50"/>
      <c r="AC23" s="55"/>
      <c r="AD23" s="50"/>
      <c r="AE23" s="55"/>
      <c r="AF23" s="50"/>
      <c r="AG23" s="52"/>
      <c r="AH23" s="50"/>
      <c r="AI23" s="52"/>
      <c r="AJ23" s="50"/>
      <c r="AK23" s="52"/>
      <c r="AL23" s="50"/>
      <c r="AM23" s="52"/>
      <c r="AN23" s="50"/>
      <c r="AO23" s="52"/>
      <c r="AP23" s="87"/>
      <c r="AR23" s="247"/>
    </row>
    <row r="24" spans="3:44" ht="2.25" customHeight="1">
      <c r="C24" s="36"/>
      <c r="G24" s="90"/>
      <c r="H24" s="290"/>
      <c r="I24" s="90"/>
      <c r="J24" s="290"/>
      <c r="K24" s="90"/>
      <c r="L24" s="290"/>
      <c r="M24" s="90"/>
      <c r="N24" s="290"/>
      <c r="O24" s="90"/>
      <c r="P24" s="50"/>
      <c r="Q24" s="90"/>
      <c r="R24" s="50"/>
      <c r="S24" s="90"/>
      <c r="T24" s="50"/>
      <c r="U24" s="90"/>
      <c r="V24" s="50"/>
      <c r="W24" s="90"/>
      <c r="X24" s="50"/>
      <c r="Y24" s="90"/>
      <c r="Z24" s="50"/>
      <c r="AA24" s="51"/>
      <c r="AB24" s="50"/>
      <c r="AC24" s="51"/>
      <c r="AD24" s="50"/>
      <c r="AE24" s="51"/>
      <c r="AF24" s="50"/>
      <c r="AG24" s="51"/>
      <c r="AH24" s="50"/>
      <c r="AI24" s="51"/>
      <c r="AJ24" s="50"/>
      <c r="AK24" s="51"/>
      <c r="AL24" s="50"/>
      <c r="AM24" s="51"/>
      <c r="AN24" s="50"/>
      <c r="AO24" s="51"/>
      <c r="AP24" s="87"/>
      <c r="AR24" s="247"/>
    </row>
    <row r="25" spans="3:44">
      <c r="C25" s="36" t="s">
        <v>339</v>
      </c>
      <c r="D25" s="36"/>
      <c r="E25" s="37"/>
      <c r="G25" s="291"/>
      <c r="H25" s="290"/>
      <c r="I25" s="291"/>
      <c r="J25" s="290"/>
      <c r="K25" s="291"/>
      <c r="L25" s="290"/>
      <c r="M25" s="291"/>
      <c r="N25" s="290"/>
      <c r="O25" s="291"/>
      <c r="P25" s="50"/>
      <c r="Q25" s="291"/>
      <c r="R25" s="50"/>
      <c r="S25" s="291"/>
      <c r="T25" s="50"/>
      <c r="U25" s="291"/>
      <c r="V25" s="50"/>
      <c r="W25" s="291"/>
      <c r="X25" s="50"/>
      <c r="Y25" s="291"/>
      <c r="Z25" s="50"/>
      <c r="AA25" s="52"/>
      <c r="AB25" s="50"/>
      <c r="AC25" s="52"/>
      <c r="AD25" s="50"/>
      <c r="AE25" s="56"/>
      <c r="AF25" s="50"/>
      <c r="AG25" s="52"/>
      <c r="AH25" s="50"/>
      <c r="AI25" s="65"/>
      <c r="AJ25" s="50"/>
      <c r="AK25" s="52"/>
      <c r="AL25" s="50"/>
      <c r="AM25" s="52"/>
      <c r="AN25" s="50"/>
      <c r="AO25" s="52"/>
      <c r="AP25" s="87"/>
      <c r="AR25" s="247"/>
    </row>
    <row r="26" spans="3:44">
      <c r="C26" s="36" t="s">
        <v>340</v>
      </c>
      <c r="D26" s="36"/>
      <c r="E26" s="37"/>
      <c r="G26" s="291"/>
      <c r="H26" s="290"/>
      <c r="I26" s="291"/>
      <c r="J26" s="290"/>
      <c r="K26" s="291"/>
      <c r="L26" s="290"/>
      <c r="M26" s="291"/>
      <c r="N26" s="290"/>
      <c r="O26" s="291"/>
      <c r="P26" s="50"/>
      <c r="Q26" s="291"/>
      <c r="R26" s="50"/>
      <c r="S26" s="291"/>
      <c r="T26" s="50"/>
      <c r="U26" s="291"/>
      <c r="V26" s="50"/>
      <c r="W26" s="291"/>
      <c r="X26" s="50"/>
      <c r="Y26" s="291"/>
      <c r="Z26" s="50"/>
      <c r="AA26" s="52"/>
      <c r="AB26" s="50"/>
      <c r="AC26" s="52"/>
      <c r="AD26" s="50"/>
      <c r="AE26" s="56"/>
      <c r="AF26" s="50"/>
      <c r="AG26" s="52"/>
      <c r="AH26" s="50"/>
      <c r="AI26" s="65"/>
      <c r="AJ26" s="50"/>
      <c r="AK26" s="52"/>
      <c r="AL26" s="50"/>
      <c r="AM26" s="52"/>
      <c r="AN26" s="50"/>
      <c r="AO26" s="52"/>
      <c r="AP26" s="87"/>
      <c r="AR26" s="247"/>
    </row>
    <row r="27" spans="3:44">
      <c r="C27" s="36" t="s">
        <v>341</v>
      </c>
      <c r="D27" s="36"/>
      <c r="E27" s="37"/>
      <c r="G27" s="291"/>
      <c r="H27" s="290"/>
      <c r="I27" s="291"/>
      <c r="J27" s="290"/>
      <c r="K27" s="291"/>
      <c r="L27" s="290"/>
      <c r="M27" s="291"/>
      <c r="N27" s="290"/>
      <c r="O27" s="291"/>
      <c r="P27" s="50"/>
      <c r="Q27" s="291"/>
      <c r="R27" s="50"/>
      <c r="S27" s="291"/>
      <c r="T27" s="50"/>
      <c r="U27" s="291"/>
      <c r="V27" s="50"/>
      <c r="W27" s="291"/>
      <c r="X27" s="50"/>
      <c r="Y27" s="291"/>
      <c r="Z27" s="50"/>
      <c r="AA27" s="52"/>
      <c r="AB27" s="50"/>
      <c r="AC27" s="52"/>
      <c r="AD27" s="50"/>
      <c r="AE27" s="56"/>
      <c r="AF27" s="50"/>
      <c r="AG27" s="52"/>
      <c r="AH27" s="50"/>
      <c r="AI27" s="65"/>
      <c r="AJ27" s="50"/>
      <c r="AK27" s="52"/>
      <c r="AL27" s="50"/>
      <c r="AM27" s="52"/>
      <c r="AN27" s="50"/>
      <c r="AO27" s="52"/>
      <c r="AP27" s="87"/>
      <c r="AR27" s="247"/>
    </row>
    <row r="28" spans="3:44" ht="2.25" customHeight="1">
      <c r="G28" s="90"/>
      <c r="H28" s="290"/>
      <c r="I28" s="90"/>
      <c r="J28" s="290"/>
      <c r="K28" s="90"/>
      <c r="L28" s="290"/>
      <c r="M28" s="90"/>
      <c r="N28" s="290"/>
      <c r="O28" s="90"/>
      <c r="P28" s="50"/>
      <c r="Q28" s="90"/>
      <c r="R28" s="50"/>
      <c r="S28" s="90"/>
      <c r="T28" s="50"/>
      <c r="U28" s="90"/>
      <c r="V28" s="50"/>
      <c r="W28" s="90"/>
      <c r="X28" s="50"/>
      <c r="Y28" s="90"/>
      <c r="Z28" s="50"/>
      <c r="AA28" s="51"/>
      <c r="AB28" s="50"/>
      <c r="AC28" s="51"/>
      <c r="AD28" s="51"/>
      <c r="AE28" s="51"/>
      <c r="AF28" s="50"/>
      <c r="AG28" s="51"/>
      <c r="AH28" s="50"/>
      <c r="AI28" s="51"/>
      <c r="AJ28" s="50"/>
      <c r="AK28" s="51"/>
      <c r="AL28" s="50"/>
      <c r="AM28" s="51"/>
      <c r="AN28" s="50"/>
      <c r="AO28" s="51"/>
      <c r="AP28" s="87"/>
      <c r="AR28" s="247"/>
    </row>
    <row r="29" spans="3:44">
      <c r="C29" s="38" t="s">
        <v>4</v>
      </c>
      <c r="D29" s="36" t="s">
        <v>342</v>
      </c>
      <c r="E29" s="36"/>
      <c r="G29" s="291"/>
      <c r="H29" s="290"/>
      <c r="I29" s="291"/>
      <c r="J29" s="290"/>
      <c r="K29" s="291"/>
      <c r="L29" s="290"/>
      <c r="M29" s="291"/>
      <c r="N29" s="290"/>
      <c r="O29" s="291"/>
      <c r="P29" s="50"/>
      <c r="Q29" s="291"/>
      <c r="R29" s="50"/>
      <c r="S29" s="291"/>
      <c r="T29" s="50"/>
      <c r="U29" s="291"/>
      <c r="V29" s="50"/>
      <c r="W29" s="291"/>
      <c r="X29" s="50"/>
      <c r="Y29" s="291"/>
      <c r="Z29" s="50"/>
      <c r="AA29" s="52"/>
      <c r="AB29" s="50"/>
      <c r="AC29" s="52"/>
      <c r="AD29" s="50"/>
      <c r="AE29" s="56"/>
      <c r="AF29" s="50"/>
      <c r="AG29" s="52"/>
      <c r="AH29" s="50"/>
      <c r="AI29" s="52"/>
      <c r="AJ29" s="50"/>
      <c r="AK29" s="52"/>
      <c r="AL29" s="50"/>
      <c r="AM29" s="52"/>
      <c r="AN29" s="50"/>
      <c r="AO29" s="52"/>
      <c r="AP29" s="87"/>
      <c r="AR29" s="247"/>
    </row>
    <row r="30" spans="3:44">
      <c r="C30" s="38" t="s">
        <v>4</v>
      </c>
      <c r="D30" s="36" t="s">
        <v>343</v>
      </c>
      <c r="E30" s="36"/>
      <c r="G30" s="291"/>
      <c r="H30" s="290"/>
      <c r="I30" s="291"/>
      <c r="J30" s="290"/>
      <c r="K30" s="291"/>
      <c r="L30" s="290"/>
      <c r="M30" s="291"/>
      <c r="N30" s="290"/>
      <c r="O30" s="291"/>
      <c r="P30" s="50"/>
      <c r="Q30" s="291"/>
      <c r="R30" s="50"/>
      <c r="S30" s="291"/>
      <c r="T30" s="50"/>
      <c r="U30" s="291"/>
      <c r="V30" s="50"/>
      <c r="W30" s="291"/>
      <c r="X30" s="50"/>
      <c r="Y30" s="291"/>
      <c r="Z30" s="50"/>
      <c r="AA30" s="52"/>
      <c r="AB30" s="50"/>
      <c r="AC30" s="52"/>
      <c r="AD30" s="50"/>
      <c r="AE30" s="56"/>
      <c r="AF30" s="50"/>
      <c r="AG30" s="52"/>
      <c r="AH30" s="50"/>
      <c r="AI30" s="52"/>
      <c r="AJ30" s="50"/>
      <c r="AK30" s="52"/>
      <c r="AL30" s="50"/>
      <c r="AM30" s="52"/>
      <c r="AN30" s="50"/>
      <c r="AO30" s="52"/>
      <c r="AP30" s="87"/>
      <c r="AR30" s="247"/>
    </row>
    <row r="31" spans="3:44">
      <c r="C31" s="38" t="s">
        <v>4</v>
      </c>
      <c r="D31" s="36" t="s">
        <v>344</v>
      </c>
      <c r="E31" s="36"/>
      <c r="G31" s="291"/>
      <c r="H31" s="290"/>
      <c r="I31" s="291"/>
      <c r="J31" s="290"/>
      <c r="K31" s="291"/>
      <c r="L31" s="290"/>
      <c r="M31" s="291"/>
      <c r="N31" s="290"/>
      <c r="O31" s="291"/>
      <c r="P31" s="50"/>
      <c r="Q31" s="291"/>
      <c r="R31" s="50"/>
      <c r="S31" s="291"/>
      <c r="T31" s="50"/>
      <c r="U31" s="291"/>
      <c r="V31" s="50"/>
      <c r="W31" s="291"/>
      <c r="X31" s="50"/>
      <c r="Y31" s="291"/>
      <c r="Z31" s="50"/>
      <c r="AA31" s="52"/>
      <c r="AB31" s="50"/>
      <c r="AC31" s="52"/>
      <c r="AD31" s="50"/>
      <c r="AE31" s="56"/>
      <c r="AF31" s="50"/>
      <c r="AG31" s="52"/>
      <c r="AH31" s="50"/>
      <c r="AI31" s="52"/>
      <c r="AJ31" s="50"/>
      <c r="AK31" s="52"/>
      <c r="AL31" s="50"/>
      <c r="AM31" s="52"/>
      <c r="AN31" s="50"/>
      <c r="AO31" s="52"/>
      <c r="AP31" s="87"/>
      <c r="AR31" s="247"/>
    </row>
    <row r="32" spans="3:44">
      <c r="C32" s="38" t="s">
        <v>4</v>
      </c>
      <c r="D32" s="36" t="s">
        <v>94</v>
      </c>
      <c r="E32" s="36"/>
      <c r="G32" s="291"/>
      <c r="H32" s="290"/>
      <c r="I32" s="291"/>
      <c r="J32" s="290"/>
      <c r="K32" s="291"/>
      <c r="L32" s="290"/>
      <c r="M32" s="291"/>
      <c r="N32" s="290"/>
      <c r="O32" s="291"/>
      <c r="P32" s="50"/>
      <c r="Q32" s="291"/>
      <c r="R32" s="50"/>
      <c r="S32" s="291"/>
      <c r="T32" s="50"/>
      <c r="U32" s="291"/>
      <c r="V32" s="50"/>
      <c r="W32" s="291"/>
      <c r="X32" s="50"/>
      <c r="Y32" s="291"/>
      <c r="Z32" s="50"/>
      <c r="AA32" s="52"/>
      <c r="AB32" s="50"/>
      <c r="AC32" s="52"/>
      <c r="AD32" s="50"/>
      <c r="AE32" s="56"/>
      <c r="AF32" s="50"/>
      <c r="AG32" s="52"/>
      <c r="AH32" s="50"/>
      <c r="AI32" s="52"/>
      <c r="AJ32" s="50"/>
      <c r="AK32" s="52"/>
      <c r="AL32" s="50"/>
      <c r="AM32" s="52"/>
      <c r="AN32" s="50"/>
      <c r="AO32" s="52"/>
      <c r="AP32" s="87"/>
      <c r="AR32" s="247"/>
    </row>
    <row r="33" spans="3:44">
      <c r="C33" s="38" t="s">
        <v>4</v>
      </c>
      <c r="D33" s="36" t="s">
        <v>95</v>
      </c>
      <c r="E33" s="36"/>
      <c r="G33" s="291"/>
      <c r="H33" s="290"/>
      <c r="I33" s="291"/>
      <c r="J33" s="290"/>
      <c r="K33" s="291"/>
      <c r="L33" s="290"/>
      <c r="M33" s="291"/>
      <c r="N33" s="290"/>
      <c r="O33" s="291"/>
      <c r="P33" s="50"/>
      <c r="Q33" s="291"/>
      <c r="R33" s="50"/>
      <c r="S33" s="291"/>
      <c r="T33" s="50"/>
      <c r="U33" s="291"/>
      <c r="V33" s="50"/>
      <c r="W33" s="291"/>
      <c r="X33" s="50"/>
      <c r="Y33" s="291"/>
      <c r="Z33" s="50"/>
      <c r="AA33" s="52"/>
      <c r="AB33" s="50"/>
      <c r="AC33" s="52"/>
      <c r="AD33" s="50"/>
      <c r="AE33" s="56"/>
      <c r="AF33" s="50"/>
      <c r="AG33" s="52"/>
      <c r="AH33" s="50"/>
      <c r="AI33" s="52"/>
      <c r="AJ33" s="50"/>
      <c r="AK33" s="52"/>
      <c r="AL33" s="50"/>
      <c r="AM33" s="52"/>
      <c r="AN33" s="50"/>
      <c r="AO33" s="52"/>
      <c r="AP33" s="87"/>
      <c r="AR33" s="247"/>
    </row>
    <row r="34" spans="3:44">
      <c r="C34" s="38" t="s">
        <v>4</v>
      </c>
      <c r="D34" s="36" t="s">
        <v>96</v>
      </c>
      <c r="E34" s="36"/>
      <c r="G34" s="291"/>
      <c r="H34" s="290"/>
      <c r="I34" s="291"/>
      <c r="J34" s="290"/>
      <c r="K34" s="291"/>
      <c r="L34" s="290"/>
      <c r="M34" s="291"/>
      <c r="N34" s="290"/>
      <c r="O34" s="291"/>
      <c r="P34" s="50"/>
      <c r="Q34" s="291"/>
      <c r="R34" s="50"/>
      <c r="S34" s="291"/>
      <c r="T34" s="50"/>
      <c r="U34" s="291"/>
      <c r="V34" s="50"/>
      <c r="W34" s="291"/>
      <c r="X34" s="50"/>
      <c r="Y34" s="291"/>
      <c r="Z34" s="50"/>
      <c r="AA34" s="52"/>
      <c r="AB34" s="50"/>
      <c r="AC34" s="52"/>
      <c r="AD34" s="50"/>
      <c r="AE34" s="56"/>
      <c r="AF34" s="50"/>
      <c r="AG34" s="52"/>
      <c r="AH34" s="50"/>
      <c r="AI34" s="52"/>
      <c r="AJ34" s="50"/>
      <c r="AK34" s="52"/>
      <c r="AL34" s="50"/>
      <c r="AM34" s="52"/>
      <c r="AN34" s="50"/>
      <c r="AO34" s="52"/>
      <c r="AP34" s="87"/>
      <c r="AR34" s="247"/>
    </row>
    <row r="35" spans="3:44">
      <c r="C35" s="38" t="s">
        <v>4</v>
      </c>
      <c r="D35" s="36" t="s">
        <v>97</v>
      </c>
      <c r="E35" s="36"/>
      <c r="G35" s="312"/>
      <c r="H35" s="290"/>
      <c r="I35" s="312"/>
      <c r="J35" s="290"/>
      <c r="K35" s="312"/>
      <c r="L35" s="290"/>
      <c r="M35" s="312"/>
      <c r="N35" s="290"/>
      <c r="O35" s="312"/>
      <c r="P35" s="50"/>
      <c r="Q35" s="312"/>
      <c r="R35" s="50"/>
      <c r="S35" s="312"/>
      <c r="T35" s="50"/>
      <c r="U35" s="312"/>
      <c r="V35" s="50"/>
      <c r="W35" s="312"/>
      <c r="X35" s="50"/>
      <c r="Y35" s="312"/>
      <c r="Z35" s="50"/>
      <c r="AA35" s="312"/>
      <c r="AB35" s="50"/>
      <c r="AC35" s="312"/>
      <c r="AD35" s="50"/>
      <c r="AE35" s="56"/>
      <c r="AF35" s="50"/>
      <c r="AG35" s="52"/>
      <c r="AH35" s="50"/>
      <c r="AI35" s="52"/>
      <c r="AJ35" s="50"/>
      <c r="AK35" s="52"/>
      <c r="AL35" s="50"/>
      <c r="AM35" s="52"/>
      <c r="AN35" s="50"/>
      <c r="AO35" s="52"/>
      <c r="AP35" s="87"/>
      <c r="AR35" s="247"/>
    </row>
    <row r="36" spans="3:44">
      <c r="C36" s="38" t="s">
        <v>4</v>
      </c>
      <c r="D36" s="36" t="s">
        <v>98</v>
      </c>
      <c r="E36" s="36"/>
      <c r="G36" s="291"/>
      <c r="H36" s="290"/>
      <c r="I36" s="291"/>
      <c r="J36" s="290"/>
      <c r="K36" s="291"/>
      <c r="L36" s="290"/>
      <c r="M36" s="291"/>
      <c r="N36" s="290"/>
      <c r="O36" s="291"/>
      <c r="P36" s="50"/>
      <c r="Q36" s="291"/>
      <c r="R36" s="50"/>
      <c r="S36" s="291"/>
      <c r="T36" s="50"/>
      <c r="U36" s="291"/>
      <c r="V36" s="50"/>
      <c r="W36" s="291"/>
      <c r="X36" s="50"/>
      <c r="Y36" s="291"/>
      <c r="Z36" s="50"/>
      <c r="AA36" s="291"/>
      <c r="AB36" s="50"/>
      <c r="AC36" s="291"/>
      <c r="AD36" s="50"/>
      <c r="AE36" s="56"/>
      <c r="AF36" s="50"/>
      <c r="AG36" s="52"/>
      <c r="AH36" s="50"/>
      <c r="AI36" s="52"/>
      <c r="AJ36" s="50"/>
      <c r="AK36" s="52"/>
      <c r="AL36" s="50"/>
      <c r="AM36" s="52"/>
      <c r="AN36" s="50"/>
      <c r="AO36" s="52"/>
      <c r="AP36" s="87"/>
      <c r="AR36" s="247"/>
    </row>
    <row r="37" spans="3:44">
      <c r="C37" s="38" t="s">
        <v>4</v>
      </c>
      <c r="D37" s="36" t="s">
        <v>93</v>
      </c>
      <c r="E37" s="36"/>
      <c r="G37" s="291"/>
      <c r="H37" s="290"/>
      <c r="I37" s="291"/>
      <c r="J37" s="290"/>
      <c r="K37" s="291"/>
      <c r="L37" s="290"/>
      <c r="M37" s="291"/>
      <c r="N37" s="290"/>
      <c r="O37" s="291"/>
      <c r="P37" s="50"/>
      <c r="Q37" s="291"/>
      <c r="R37" s="50"/>
      <c r="S37" s="291"/>
      <c r="T37" s="50"/>
      <c r="U37" s="291"/>
      <c r="V37" s="50"/>
      <c r="W37" s="291"/>
      <c r="X37" s="50"/>
      <c r="Y37" s="291"/>
      <c r="Z37" s="50"/>
      <c r="AA37" s="52"/>
      <c r="AB37" s="50"/>
      <c r="AC37" s="52"/>
      <c r="AD37" s="50"/>
      <c r="AE37" s="56"/>
      <c r="AF37" s="50"/>
      <c r="AG37" s="52"/>
      <c r="AH37" s="50"/>
      <c r="AI37" s="52"/>
      <c r="AJ37" s="50"/>
      <c r="AK37" s="52"/>
      <c r="AL37" s="50"/>
      <c r="AM37" s="52"/>
      <c r="AN37" s="50"/>
      <c r="AO37" s="52"/>
      <c r="AP37" s="87"/>
      <c r="AR37" s="247"/>
    </row>
    <row r="38" spans="3:44">
      <c r="C38" s="38" t="s">
        <v>4</v>
      </c>
      <c r="D38" s="36" t="s">
        <v>99</v>
      </c>
      <c r="E38" s="36"/>
      <c r="G38" s="291"/>
      <c r="H38" s="290"/>
      <c r="I38" s="291"/>
      <c r="J38" s="290"/>
      <c r="K38" s="291"/>
      <c r="L38" s="290"/>
      <c r="M38" s="291"/>
      <c r="N38" s="290"/>
      <c r="O38" s="291"/>
      <c r="P38" s="50"/>
      <c r="Q38" s="291"/>
      <c r="R38" s="50"/>
      <c r="S38" s="291"/>
      <c r="T38" s="50"/>
      <c r="U38" s="291"/>
      <c r="V38" s="50"/>
      <c r="W38" s="291"/>
      <c r="X38" s="50"/>
      <c r="Y38" s="291"/>
      <c r="Z38" s="50"/>
      <c r="AA38" s="291"/>
      <c r="AB38" s="50"/>
      <c r="AC38" s="291"/>
      <c r="AD38" s="50"/>
      <c r="AE38" s="56"/>
      <c r="AF38" s="50"/>
      <c r="AG38" s="52"/>
      <c r="AH38" s="50"/>
      <c r="AI38" s="65"/>
      <c r="AJ38" s="50"/>
      <c r="AK38" s="52"/>
      <c r="AL38" s="50"/>
      <c r="AM38" s="52"/>
      <c r="AN38" s="50"/>
      <c r="AO38" s="52"/>
      <c r="AP38" s="87"/>
      <c r="AR38" s="247"/>
    </row>
    <row r="39" spans="3:44">
      <c r="D39" s="39" t="s">
        <v>15</v>
      </c>
      <c r="E39" s="36" t="s">
        <v>92</v>
      </c>
      <c r="F39" s="34"/>
      <c r="G39" s="291"/>
      <c r="H39" s="290"/>
      <c r="I39" s="291"/>
      <c r="J39" s="290"/>
      <c r="K39" s="291"/>
      <c r="L39" s="290"/>
      <c r="M39" s="291"/>
      <c r="N39" s="290"/>
      <c r="O39" s="291"/>
      <c r="P39" s="50"/>
      <c r="Q39" s="291"/>
      <c r="R39" s="50"/>
      <c r="S39" s="291"/>
      <c r="T39" s="50"/>
      <c r="U39" s="291"/>
      <c r="V39" s="50"/>
      <c r="W39" s="291"/>
      <c r="X39" s="50"/>
      <c r="Y39" s="291"/>
      <c r="Z39" s="50"/>
      <c r="AA39" s="52"/>
      <c r="AB39" s="50"/>
      <c r="AC39" s="52"/>
      <c r="AD39" s="50"/>
      <c r="AE39" s="56"/>
      <c r="AF39" s="50"/>
      <c r="AG39" s="52"/>
      <c r="AH39" s="50"/>
      <c r="AI39" s="65"/>
      <c r="AJ39" s="50"/>
      <c r="AK39" s="52"/>
      <c r="AL39" s="50"/>
      <c r="AM39" s="52"/>
      <c r="AN39" s="50"/>
      <c r="AO39" s="52"/>
      <c r="AP39" s="87"/>
      <c r="AR39" s="247"/>
    </row>
    <row r="40" spans="3:44">
      <c r="D40" s="39" t="s">
        <v>15</v>
      </c>
      <c r="E40" s="36" t="s">
        <v>345</v>
      </c>
      <c r="F40" s="34"/>
      <c r="G40" s="217"/>
      <c r="H40" s="316"/>
      <c r="I40" s="217"/>
      <c r="J40" s="316"/>
      <c r="K40" s="217"/>
      <c r="L40" s="316"/>
      <c r="M40" s="217"/>
      <c r="N40" s="316"/>
      <c r="O40" s="217"/>
      <c r="P40" s="50"/>
      <c r="Q40" s="217"/>
      <c r="R40" s="50"/>
      <c r="S40" s="217"/>
      <c r="T40" s="50"/>
      <c r="U40" s="217"/>
      <c r="V40" s="50"/>
      <c r="W40" s="217"/>
      <c r="X40" s="50"/>
      <c r="Y40" s="217"/>
      <c r="Z40" s="50"/>
      <c r="AA40" s="217"/>
      <c r="AB40" s="50"/>
      <c r="AC40" s="217"/>
      <c r="AD40" s="50"/>
      <c r="AE40" s="217"/>
      <c r="AF40" s="50"/>
      <c r="AG40" s="217"/>
      <c r="AH40" s="50"/>
      <c r="AI40" s="65"/>
      <c r="AJ40" s="50"/>
      <c r="AK40" s="218"/>
      <c r="AL40" s="50"/>
      <c r="AM40" s="217"/>
      <c r="AN40" s="50"/>
      <c r="AO40" s="217"/>
      <c r="AP40" s="87"/>
      <c r="AR40" s="247"/>
    </row>
    <row r="41" spans="3:44" ht="2.25" customHeight="1">
      <c r="G41" s="90"/>
      <c r="H41" s="290"/>
      <c r="I41" s="90"/>
      <c r="J41" s="290"/>
      <c r="K41" s="90"/>
      <c r="L41" s="290"/>
      <c r="M41" s="90"/>
      <c r="N41" s="290"/>
      <c r="O41" s="90"/>
      <c r="P41" s="50"/>
      <c r="Q41" s="90"/>
      <c r="R41" s="50"/>
      <c r="S41" s="90"/>
      <c r="T41" s="50"/>
      <c r="U41" s="90"/>
      <c r="V41" s="50"/>
      <c r="W41" s="90"/>
      <c r="X41" s="50"/>
      <c r="Y41" s="90"/>
      <c r="Z41" s="50"/>
      <c r="AA41" s="51"/>
      <c r="AB41" s="50"/>
      <c r="AC41" s="51"/>
      <c r="AD41" s="50"/>
      <c r="AE41" s="51"/>
      <c r="AF41" s="50"/>
      <c r="AG41" s="51"/>
      <c r="AH41" s="50"/>
      <c r="AI41" s="51"/>
      <c r="AJ41" s="50"/>
      <c r="AK41" s="51"/>
      <c r="AL41" s="50"/>
      <c r="AM41" s="51"/>
      <c r="AN41" s="50"/>
      <c r="AO41" s="51"/>
      <c r="AP41" s="87"/>
      <c r="AR41" s="247"/>
    </row>
    <row r="42" spans="3:44" hidden="1">
      <c r="C42" s="36"/>
      <c r="D42" s="36"/>
      <c r="E42" s="37"/>
      <c r="G42" s="291"/>
      <c r="H42" s="290"/>
      <c r="I42" s="291"/>
      <c r="J42" s="290"/>
      <c r="K42" s="291"/>
      <c r="L42" s="290"/>
      <c r="M42" s="291"/>
      <c r="N42" s="290"/>
      <c r="O42" s="291"/>
      <c r="P42" s="50"/>
      <c r="Q42" s="291"/>
      <c r="R42" s="50"/>
      <c r="S42" s="291"/>
      <c r="T42" s="50"/>
      <c r="U42" s="291"/>
      <c r="V42" s="50"/>
      <c r="W42" s="291"/>
      <c r="X42" s="50"/>
      <c r="Y42" s="291"/>
      <c r="Z42" s="50"/>
      <c r="AA42" s="52"/>
      <c r="AB42" s="50"/>
      <c r="AC42" s="52"/>
      <c r="AD42" s="50"/>
      <c r="AE42" s="56"/>
      <c r="AF42" s="50"/>
      <c r="AG42" s="52"/>
      <c r="AH42" s="50"/>
      <c r="AI42" s="52"/>
      <c r="AJ42" s="50"/>
      <c r="AK42" s="52"/>
      <c r="AL42" s="50"/>
      <c r="AM42" s="52"/>
      <c r="AN42" s="50"/>
      <c r="AO42" s="52"/>
      <c r="AP42" s="87"/>
      <c r="AR42" s="247"/>
    </row>
    <row r="43" spans="3:44" hidden="1">
      <c r="C43" s="38"/>
      <c r="D43" s="36"/>
      <c r="E43" s="36"/>
      <c r="G43" s="291"/>
      <c r="H43" s="290"/>
      <c r="I43" s="291"/>
      <c r="J43" s="290"/>
      <c r="K43" s="291"/>
      <c r="L43" s="290"/>
      <c r="M43" s="291"/>
      <c r="N43" s="290"/>
      <c r="O43" s="291"/>
      <c r="P43" s="50"/>
      <c r="Q43" s="291"/>
      <c r="R43" s="50"/>
      <c r="S43" s="291"/>
      <c r="T43" s="50"/>
      <c r="U43" s="291"/>
      <c r="V43" s="50"/>
      <c r="W43" s="291"/>
      <c r="X43" s="50"/>
      <c r="Y43" s="291"/>
      <c r="Z43" s="50"/>
      <c r="AA43" s="52"/>
      <c r="AB43" s="50"/>
      <c r="AC43" s="52"/>
      <c r="AD43" s="50"/>
      <c r="AE43" s="56"/>
      <c r="AF43" s="50"/>
      <c r="AG43" s="52"/>
      <c r="AH43" s="50"/>
      <c r="AI43" s="52"/>
      <c r="AJ43" s="50"/>
      <c r="AK43" s="52"/>
      <c r="AL43" s="50"/>
      <c r="AM43" s="52"/>
      <c r="AN43" s="50"/>
      <c r="AO43" s="52"/>
      <c r="AP43" s="87"/>
      <c r="AR43" s="247"/>
    </row>
    <row r="44" spans="3:44" hidden="1">
      <c r="D44" s="39"/>
      <c r="E44" s="36"/>
      <c r="F44" s="34"/>
      <c r="G44" s="291"/>
      <c r="H44" s="290"/>
      <c r="I44" s="291"/>
      <c r="J44" s="290"/>
      <c r="K44" s="291"/>
      <c r="L44" s="290"/>
      <c r="M44" s="291"/>
      <c r="N44" s="290"/>
      <c r="O44" s="291"/>
      <c r="P44" s="50"/>
      <c r="Q44" s="291"/>
      <c r="R44" s="50"/>
      <c r="S44" s="291"/>
      <c r="T44" s="50"/>
      <c r="U44" s="291"/>
      <c r="V44" s="50"/>
      <c r="W44" s="291"/>
      <c r="X44" s="50"/>
      <c r="Y44" s="291"/>
      <c r="Z44" s="50"/>
      <c r="AA44" s="52"/>
      <c r="AB44" s="50"/>
      <c r="AC44" s="52"/>
      <c r="AD44" s="50"/>
      <c r="AE44" s="56"/>
      <c r="AF44" s="50"/>
      <c r="AG44" s="52"/>
      <c r="AH44" s="50"/>
      <c r="AI44" s="52"/>
      <c r="AJ44" s="50"/>
      <c r="AK44" s="52"/>
      <c r="AL44" s="50"/>
      <c r="AM44" s="52"/>
      <c r="AN44" s="50"/>
      <c r="AO44" s="52"/>
      <c r="AP44" s="87"/>
      <c r="AR44" s="247"/>
    </row>
    <row r="45" spans="3:44" hidden="1">
      <c r="D45" s="39" t="s">
        <v>15</v>
      </c>
      <c r="E45" s="36" t="s">
        <v>219</v>
      </c>
      <c r="F45" s="34"/>
      <c r="G45" s="311"/>
      <c r="H45" s="290"/>
      <c r="I45" s="311"/>
      <c r="J45" s="290"/>
      <c r="K45" s="311"/>
      <c r="L45" s="290"/>
      <c r="M45" s="311"/>
      <c r="N45" s="290"/>
      <c r="O45" s="311"/>
      <c r="P45" s="50"/>
      <c r="Q45" s="311"/>
      <c r="R45" s="50"/>
      <c r="S45" s="311"/>
      <c r="T45" s="50"/>
      <c r="U45" s="311"/>
      <c r="V45" s="50"/>
      <c r="W45" s="311"/>
      <c r="X45" s="50"/>
      <c r="Y45" s="311"/>
      <c r="Z45" s="50"/>
      <c r="AA45" s="65"/>
      <c r="AB45" s="50"/>
      <c r="AC45" s="65"/>
      <c r="AD45" s="50"/>
      <c r="AE45" s="217"/>
      <c r="AF45" s="50"/>
      <c r="AG45" s="217"/>
      <c r="AH45" s="50"/>
      <c r="AI45" s="218"/>
      <c r="AJ45" s="50"/>
      <c r="AK45" s="218"/>
      <c r="AL45" s="50"/>
      <c r="AM45" s="217"/>
      <c r="AN45" s="50"/>
      <c r="AO45" s="217"/>
      <c r="AP45" s="87"/>
      <c r="AR45" s="247"/>
    </row>
    <row r="46" spans="3:44" ht="2.25" customHeight="1">
      <c r="G46" s="90"/>
      <c r="H46" s="290"/>
      <c r="I46" s="90"/>
      <c r="J46" s="290"/>
      <c r="K46" s="90"/>
      <c r="L46" s="290"/>
      <c r="M46" s="90"/>
      <c r="N46" s="290"/>
      <c r="O46" s="90"/>
      <c r="P46" s="50"/>
      <c r="Q46" s="90"/>
      <c r="R46" s="50"/>
      <c r="S46" s="90"/>
      <c r="T46" s="50"/>
      <c r="U46" s="90"/>
      <c r="V46" s="50"/>
      <c r="W46" s="90"/>
      <c r="X46" s="50"/>
      <c r="Y46" s="90"/>
      <c r="Z46" s="50"/>
      <c r="AA46" s="51"/>
      <c r="AB46" s="50"/>
      <c r="AC46" s="51"/>
      <c r="AD46" s="50"/>
      <c r="AE46" s="51"/>
      <c r="AF46" s="50"/>
      <c r="AG46" s="51"/>
      <c r="AH46" s="50"/>
      <c r="AI46" s="51"/>
      <c r="AJ46" s="50"/>
      <c r="AK46" s="51"/>
      <c r="AL46" s="50"/>
      <c r="AM46" s="51"/>
      <c r="AN46" s="50"/>
      <c r="AO46" s="51"/>
      <c r="AP46" s="87"/>
      <c r="AR46" s="247"/>
    </row>
    <row r="47" spans="3:44">
      <c r="C47" s="54"/>
      <c r="D47" s="54"/>
      <c r="E47" s="54" t="s">
        <v>109</v>
      </c>
      <c r="G47" s="310"/>
      <c r="H47" s="290"/>
      <c r="I47" s="310"/>
      <c r="J47" s="290"/>
      <c r="K47" s="310"/>
      <c r="L47" s="290"/>
      <c r="M47" s="310"/>
      <c r="N47" s="290"/>
      <c r="O47" s="310"/>
      <c r="P47" s="50"/>
      <c r="Q47" s="310"/>
      <c r="R47" s="50"/>
      <c r="S47" s="310"/>
      <c r="T47" s="50"/>
      <c r="U47" s="310"/>
      <c r="V47" s="50"/>
      <c r="W47" s="310"/>
      <c r="X47" s="50"/>
      <c r="Y47" s="310"/>
      <c r="Z47" s="50"/>
      <c r="AA47" s="55"/>
      <c r="AB47" s="50"/>
      <c r="AC47" s="55"/>
      <c r="AD47" s="50"/>
      <c r="AE47" s="55"/>
      <c r="AF47" s="50"/>
      <c r="AG47" s="52"/>
      <c r="AH47" s="50"/>
      <c r="AI47" s="52"/>
      <c r="AJ47" s="50"/>
      <c r="AK47" s="52"/>
      <c r="AL47" s="50"/>
      <c r="AM47" s="52"/>
      <c r="AN47" s="50"/>
      <c r="AO47" s="52"/>
      <c r="AP47" s="87"/>
      <c r="AR47" s="247"/>
    </row>
    <row r="48" spans="3:44" ht="2.25" customHeight="1">
      <c r="C48" s="36"/>
      <c r="G48" s="90"/>
      <c r="H48" s="290"/>
      <c r="I48" s="90"/>
      <c r="J48" s="290"/>
      <c r="K48" s="90"/>
      <c r="L48" s="290"/>
      <c r="M48" s="90"/>
      <c r="N48" s="290"/>
      <c r="O48" s="90"/>
      <c r="P48" s="50"/>
      <c r="Q48" s="90"/>
      <c r="R48" s="50"/>
      <c r="S48" s="90"/>
      <c r="T48" s="50"/>
      <c r="U48" s="90"/>
      <c r="V48" s="50"/>
      <c r="W48" s="90"/>
      <c r="X48" s="50"/>
      <c r="Y48" s="90"/>
      <c r="Z48" s="50"/>
      <c r="AA48" s="51"/>
      <c r="AB48" s="50"/>
      <c r="AC48" s="51"/>
      <c r="AD48" s="50"/>
      <c r="AE48" s="51"/>
      <c r="AF48" s="50"/>
      <c r="AG48" s="51"/>
      <c r="AH48" s="50"/>
      <c r="AI48" s="51"/>
      <c r="AJ48" s="50"/>
      <c r="AK48" s="51"/>
      <c r="AL48" s="50"/>
      <c r="AM48" s="51"/>
      <c r="AN48" s="50"/>
      <c r="AO48" s="51"/>
      <c r="AP48" s="87"/>
      <c r="AR48" s="247"/>
    </row>
    <row r="49" spans="3:44">
      <c r="C49" s="36" t="s">
        <v>106</v>
      </c>
      <c r="D49" s="36"/>
      <c r="E49" s="37"/>
      <c r="G49" s="291"/>
      <c r="H49" s="290"/>
      <c r="I49" s="291"/>
      <c r="J49" s="290"/>
      <c r="K49" s="291"/>
      <c r="L49" s="290"/>
      <c r="M49" s="291"/>
      <c r="N49" s="290"/>
      <c r="O49" s="291"/>
      <c r="P49" s="50"/>
      <c r="Q49" s="291"/>
      <c r="R49" s="50"/>
      <c r="S49" s="291"/>
      <c r="T49" s="50"/>
      <c r="U49" s="291"/>
      <c r="V49" s="50"/>
      <c r="W49" s="291"/>
      <c r="X49" s="50"/>
      <c r="Y49" s="291"/>
      <c r="Z49" s="50"/>
      <c r="AA49" s="52"/>
      <c r="AB49" s="50"/>
      <c r="AC49" s="52"/>
      <c r="AD49" s="50"/>
      <c r="AE49" s="56"/>
      <c r="AF49" s="50"/>
      <c r="AG49" s="52"/>
      <c r="AH49" s="50"/>
      <c r="AI49" s="65"/>
      <c r="AJ49" s="50"/>
      <c r="AK49" s="52"/>
      <c r="AL49" s="50"/>
      <c r="AM49" s="52"/>
      <c r="AN49" s="50"/>
      <c r="AO49" s="52"/>
      <c r="AP49" s="87"/>
      <c r="AR49" s="247"/>
    </row>
    <row r="50" spans="3:44">
      <c r="C50" s="38" t="s">
        <v>4</v>
      </c>
      <c r="D50" s="36" t="s">
        <v>346</v>
      </c>
      <c r="E50" s="36"/>
      <c r="G50" s="291"/>
      <c r="H50" s="290"/>
      <c r="I50" s="291"/>
      <c r="J50" s="290"/>
      <c r="K50" s="291"/>
      <c r="L50" s="290"/>
      <c r="M50" s="291"/>
      <c r="N50" s="290"/>
      <c r="O50" s="291"/>
      <c r="P50" s="50"/>
      <c r="Q50" s="291"/>
      <c r="R50" s="50"/>
      <c r="S50" s="291"/>
      <c r="T50" s="50"/>
      <c r="U50" s="291"/>
      <c r="V50" s="50"/>
      <c r="W50" s="291"/>
      <c r="X50" s="50"/>
      <c r="Y50" s="291"/>
      <c r="Z50" s="50"/>
      <c r="AA50" s="291"/>
      <c r="AB50" s="50"/>
      <c r="AC50" s="291"/>
      <c r="AD50" s="50"/>
      <c r="AE50" s="56"/>
      <c r="AF50" s="50"/>
      <c r="AG50" s="52"/>
      <c r="AH50" s="50"/>
      <c r="AI50" s="65"/>
      <c r="AJ50" s="50"/>
      <c r="AK50" s="52"/>
      <c r="AL50" s="50"/>
      <c r="AM50" s="52"/>
      <c r="AN50" s="50"/>
      <c r="AO50" s="52"/>
      <c r="AP50" s="87"/>
      <c r="AR50" s="247"/>
    </row>
    <row r="51" spans="3:44">
      <c r="D51" s="39" t="s">
        <v>15</v>
      </c>
      <c r="E51" s="36" t="s">
        <v>92</v>
      </c>
      <c r="F51" s="34"/>
      <c r="G51" s="291"/>
      <c r="H51" s="290"/>
      <c r="I51" s="291"/>
      <c r="J51" s="290"/>
      <c r="K51" s="291"/>
      <c r="L51" s="290"/>
      <c r="M51" s="291"/>
      <c r="N51" s="290"/>
      <c r="O51" s="291"/>
      <c r="P51" s="50"/>
      <c r="Q51" s="291"/>
      <c r="R51" s="50"/>
      <c r="S51" s="291"/>
      <c r="T51" s="50"/>
      <c r="U51" s="291"/>
      <c r="V51" s="50"/>
      <c r="W51" s="291"/>
      <c r="X51" s="50"/>
      <c r="Y51" s="291"/>
      <c r="Z51" s="50"/>
      <c r="AA51" s="52"/>
      <c r="AB51" s="50"/>
      <c r="AC51" s="52"/>
      <c r="AD51" s="50"/>
      <c r="AE51" s="52"/>
      <c r="AF51" s="50"/>
      <c r="AG51" s="52"/>
      <c r="AH51" s="50"/>
      <c r="AI51" s="52"/>
      <c r="AJ51" s="50"/>
      <c r="AK51" s="52"/>
      <c r="AL51" s="50"/>
      <c r="AM51" s="52"/>
      <c r="AN51" s="50"/>
      <c r="AO51" s="52"/>
      <c r="AP51" s="87"/>
      <c r="AR51" s="247"/>
    </row>
    <row r="52" spans="3:44">
      <c r="D52" s="39" t="s">
        <v>15</v>
      </c>
      <c r="E52" s="36" t="s">
        <v>105</v>
      </c>
      <c r="F52" s="34"/>
      <c r="G52" s="217"/>
      <c r="H52" s="316"/>
      <c r="I52" s="217"/>
      <c r="J52" s="316"/>
      <c r="K52" s="217"/>
      <c r="L52" s="316"/>
      <c r="M52" s="217"/>
      <c r="N52" s="316"/>
      <c r="O52" s="217"/>
      <c r="P52" s="50"/>
      <c r="Q52" s="217"/>
      <c r="R52" s="50"/>
      <c r="S52" s="217"/>
      <c r="T52" s="50"/>
      <c r="U52" s="217"/>
      <c r="V52" s="50"/>
      <c r="W52" s="217"/>
      <c r="X52" s="50"/>
      <c r="Y52" s="217"/>
      <c r="Z52" s="50"/>
      <c r="AA52" s="217"/>
      <c r="AB52" s="50"/>
      <c r="AC52" s="217"/>
      <c r="AD52" s="50"/>
      <c r="AE52" s="217"/>
      <c r="AF52" s="50"/>
      <c r="AG52" s="217"/>
      <c r="AH52" s="50"/>
      <c r="AI52" s="218"/>
      <c r="AJ52" s="50"/>
      <c r="AK52" s="218"/>
      <c r="AL52" s="50"/>
      <c r="AM52" s="217"/>
      <c r="AN52" s="50"/>
      <c r="AO52" s="217"/>
      <c r="AP52" s="87"/>
      <c r="AR52" s="247"/>
    </row>
    <row r="53" spans="3:44" ht="2.25" customHeight="1">
      <c r="G53" s="90"/>
      <c r="H53" s="290"/>
      <c r="I53" s="90"/>
      <c r="J53" s="290"/>
      <c r="K53" s="90"/>
      <c r="L53" s="290"/>
      <c r="M53" s="90"/>
      <c r="N53" s="290"/>
      <c r="O53" s="90"/>
      <c r="P53" s="50"/>
      <c r="Q53" s="90"/>
      <c r="R53" s="50"/>
      <c r="S53" s="90"/>
      <c r="T53" s="50"/>
      <c r="U53" s="90"/>
      <c r="V53" s="50"/>
      <c r="W53" s="90"/>
      <c r="X53" s="50"/>
      <c r="Y53" s="90"/>
      <c r="Z53" s="50"/>
      <c r="AA53" s="51"/>
      <c r="AB53" s="50"/>
      <c r="AC53" s="51"/>
      <c r="AD53" s="50"/>
      <c r="AE53" s="51"/>
      <c r="AF53" s="50"/>
      <c r="AG53" s="51"/>
      <c r="AH53" s="50"/>
      <c r="AI53" s="51"/>
      <c r="AJ53" s="50"/>
      <c r="AK53" s="51"/>
      <c r="AL53" s="50"/>
      <c r="AM53" s="51"/>
      <c r="AN53" s="50"/>
      <c r="AO53" s="51"/>
      <c r="AP53" s="87"/>
      <c r="AR53" s="247"/>
    </row>
    <row r="54" spans="3:44">
      <c r="C54" s="36" t="s">
        <v>101</v>
      </c>
      <c r="D54" s="36"/>
      <c r="E54" s="37"/>
      <c r="G54" s="291"/>
      <c r="H54" s="290"/>
      <c r="I54" s="291"/>
      <c r="J54" s="290"/>
      <c r="K54" s="291"/>
      <c r="L54" s="290"/>
      <c r="M54" s="291"/>
      <c r="N54" s="290"/>
      <c r="O54" s="291"/>
      <c r="P54" s="50"/>
      <c r="Q54" s="291"/>
      <c r="R54" s="50"/>
      <c r="S54" s="291"/>
      <c r="T54" s="50"/>
      <c r="U54" s="291"/>
      <c r="V54" s="50"/>
      <c r="W54" s="291"/>
      <c r="X54" s="50"/>
      <c r="Y54" s="291"/>
      <c r="Z54" s="50"/>
      <c r="AA54" s="52"/>
      <c r="AB54" s="50"/>
      <c r="AC54" s="52"/>
      <c r="AD54" s="50"/>
      <c r="AE54" s="56"/>
      <c r="AF54" s="50"/>
      <c r="AG54" s="52"/>
      <c r="AH54" s="50"/>
      <c r="AI54" s="65"/>
      <c r="AJ54" s="50"/>
      <c r="AK54" s="52"/>
      <c r="AL54" s="50"/>
      <c r="AM54" s="52"/>
      <c r="AN54" s="50"/>
      <c r="AO54" s="52"/>
      <c r="AP54" s="87"/>
      <c r="AR54" s="247"/>
    </row>
    <row r="55" spans="3:44">
      <c r="C55" s="38" t="s">
        <v>4</v>
      </c>
      <c r="D55" s="36" t="s">
        <v>102</v>
      </c>
      <c r="E55" s="36"/>
      <c r="G55" s="291"/>
      <c r="H55" s="290"/>
      <c r="I55" s="291"/>
      <c r="J55" s="290"/>
      <c r="K55" s="291"/>
      <c r="L55" s="290"/>
      <c r="M55" s="291"/>
      <c r="N55" s="290"/>
      <c r="O55" s="291"/>
      <c r="P55" s="50"/>
      <c r="Q55" s="291"/>
      <c r="R55" s="50"/>
      <c r="S55" s="291"/>
      <c r="T55" s="50"/>
      <c r="U55" s="291"/>
      <c r="V55" s="50"/>
      <c r="W55" s="291"/>
      <c r="X55" s="50"/>
      <c r="Y55" s="291"/>
      <c r="Z55" s="50"/>
      <c r="AA55" s="52"/>
      <c r="AB55" s="50"/>
      <c r="AC55" s="52"/>
      <c r="AD55" s="50"/>
      <c r="AE55" s="56"/>
      <c r="AF55" s="50"/>
      <c r="AG55" s="52"/>
      <c r="AH55" s="50"/>
      <c r="AI55" s="52"/>
      <c r="AJ55" s="50"/>
      <c r="AK55" s="52"/>
      <c r="AL55" s="50"/>
      <c r="AM55" s="52"/>
      <c r="AN55" s="50"/>
      <c r="AO55" s="52"/>
      <c r="AP55" s="87"/>
      <c r="AR55" s="247"/>
    </row>
    <row r="56" spans="3:44">
      <c r="C56" s="38" t="s">
        <v>4</v>
      </c>
      <c r="D56" s="36" t="s">
        <v>103</v>
      </c>
      <c r="E56" s="36"/>
      <c r="G56" s="291"/>
      <c r="H56" s="290"/>
      <c r="I56" s="291"/>
      <c r="J56" s="290"/>
      <c r="K56" s="291"/>
      <c r="L56" s="290"/>
      <c r="M56" s="291"/>
      <c r="N56" s="290"/>
      <c r="O56" s="291"/>
      <c r="P56" s="50"/>
      <c r="Q56" s="291"/>
      <c r="R56" s="50"/>
      <c r="S56" s="291"/>
      <c r="T56" s="50"/>
      <c r="U56" s="291"/>
      <c r="V56" s="50"/>
      <c r="W56" s="291"/>
      <c r="X56" s="50"/>
      <c r="Y56" s="291"/>
      <c r="Z56" s="50"/>
      <c r="AA56" s="52"/>
      <c r="AB56" s="50"/>
      <c r="AC56" s="52"/>
      <c r="AD56" s="50"/>
      <c r="AE56" s="56"/>
      <c r="AF56" s="50"/>
      <c r="AG56" s="52"/>
      <c r="AH56" s="50"/>
      <c r="AI56" s="52"/>
      <c r="AJ56" s="50"/>
      <c r="AK56" s="52"/>
      <c r="AL56" s="50"/>
      <c r="AM56" s="52"/>
      <c r="AN56" s="50"/>
      <c r="AO56" s="52"/>
      <c r="AP56" s="87"/>
      <c r="AR56" s="247"/>
    </row>
    <row r="57" spans="3:44">
      <c r="D57" s="39" t="s">
        <v>15</v>
      </c>
      <c r="E57" s="36" t="s">
        <v>92</v>
      </c>
      <c r="F57" s="34"/>
      <c r="G57" s="291"/>
      <c r="H57" s="290"/>
      <c r="I57" s="291"/>
      <c r="J57" s="290"/>
      <c r="K57" s="291"/>
      <c r="L57" s="290"/>
      <c r="M57" s="291"/>
      <c r="N57" s="290"/>
      <c r="O57" s="291"/>
      <c r="P57" s="50"/>
      <c r="Q57" s="291"/>
      <c r="R57" s="50"/>
      <c r="S57" s="291"/>
      <c r="T57" s="50"/>
      <c r="U57" s="291"/>
      <c r="V57" s="50"/>
      <c r="W57" s="291"/>
      <c r="X57" s="50"/>
      <c r="Y57" s="291"/>
      <c r="Z57" s="50"/>
      <c r="AA57" s="291"/>
      <c r="AB57" s="50"/>
      <c r="AC57" s="291"/>
      <c r="AD57" s="50"/>
      <c r="AE57" s="52"/>
      <c r="AF57" s="50"/>
      <c r="AG57" s="52"/>
      <c r="AH57" s="50"/>
      <c r="AI57" s="65"/>
      <c r="AJ57" s="50"/>
      <c r="AK57" s="52"/>
      <c r="AL57" s="50"/>
      <c r="AM57" s="52"/>
      <c r="AN57" s="50"/>
      <c r="AO57" s="52"/>
      <c r="AP57" s="87"/>
      <c r="AR57" s="247"/>
    </row>
    <row r="58" spans="3:44">
      <c r="D58" s="39" t="s">
        <v>15</v>
      </c>
      <c r="E58" s="36" t="s">
        <v>100</v>
      </c>
      <c r="F58" s="34"/>
      <c r="G58" s="217"/>
      <c r="H58" s="316"/>
      <c r="I58" s="217"/>
      <c r="J58" s="316"/>
      <c r="K58" s="217"/>
      <c r="L58" s="316"/>
      <c r="M58" s="217"/>
      <c r="N58" s="316"/>
      <c r="O58" s="217"/>
      <c r="P58" s="50"/>
      <c r="Q58" s="217"/>
      <c r="R58" s="50"/>
      <c r="S58" s="217"/>
      <c r="T58" s="50"/>
      <c r="U58" s="217"/>
      <c r="V58" s="50"/>
      <c r="W58" s="217"/>
      <c r="X58" s="50"/>
      <c r="Y58" s="217"/>
      <c r="Z58" s="50"/>
      <c r="AA58" s="217"/>
      <c r="AB58" s="50"/>
      <c r="AC58" s="217"/>
      <c r="AD58" s="50"/>
      <c r="AE58" s="217"/>
      <c r="AF58" s="50"/>
      <c r="AG58" s="217"/>
      <c r="AH58" s="50"/>
      <c r="AI58" s="218"/>
      <c r="AJ58" s="50"/>
      <c r="AK58" s="218"/>
      <c r="AL58" s="50"/>
      <c r="AM58" s="217"/>
      <c r="AN58" s="50"/>
      <c r="AO58" s="217"/>
      <c r="AP58" s="87"/>
      <c r="AR58" s="247"/>
    </row>
    <row r="59" spans="3:44" ht="2.25" customHeight="1">
      <c r="G59" s="90"/>
      <c r="H59" s="290"/>
      <c r="I59" s="90"/>
      <c r="J59" s="290"/>
      <c r="K59" s="90"/>
      <c r="L59" s="290"/>
      <c r="M59" s="90"/>
      <c r="N59" s="290"/>
      <c r="O59" s="90"/>
      <c r="P59" s="50"/>
      <c r="Q59" s="90"/>
      <c r="R59" s="50"/>
      <c r="S59" s="90"/>
      <c r="T59" s="50"/>
      <c r="U59" s="90"/>
      <c r="V59" s="50"/>
      <c r="W59" s="90"/>
      <c r="X59" s="50"/>
      <c r="Y59" s="90"/>
      <c r="Z59" s="50"/>
      <c r="AA59" s="51"/>
      <c r="AB59" s="50"/>
      <c r="AC59" s="51"/>
      <c r="AD59" s="50"/>
      <c r="AE59" s="51"/>
      <c r="AF59" s="50"/>
      <c r="AG59" s="51"/>
      <c r="AH59" s="50"/>
      <c r="AI59" s="51"/>
      <c r="AJ59" s="50"/>
      <c r="AK59" s="51"/>
      <c r="AL59" s="50"/>
      <c r="AM59" s="51"/>
      <c r="AN59" s="50"/>
      <c r="AO59" s="51"/>
      <c r="AP59" s="87"/>
      <c r="AR59" s="247"/>
    </row>
    <row r="60" spans="3:44">
      <c r="E60" s="62" t="s">
        <v>74</v>
      </c>
      <c r="G60" s="313"/>
      <c r="H60" s="314"/>
      <c r="I60" s="313"/>
      <c r="J60" s="314"/>
      <c r="K60" s="313"/>
      <c r="L60" s="314"/>
      <c r="M60" s="313"/>
      <c r="N60" s="314"/>
      <c r="O60" s="313"/>
      <c r="P60" s="64"/>
      <c r="Q60" s="313"/>
      <c r="R60" s="64"/>
      <c r="S60" s="313"/>
      <c r="T60" s="64"/>
      <c r="U60" s="313"/>
      <c r="V60" s="64"/>
      <c r="W60" s="313"/>
      <c r="X60" s="64"/>
      <c r="Y60" s="313"/>
      <c r="Z60" s="64"/>
      <c r="AA60" s="63"/>
      <c r="AB60" s="64"/>
      <c r="AC60" s="63"/>
      <c r="AD60" s="64"/>
      <c r="AE60" s="63"/>
      <c r="AF60" s="64"/>
      <c r="AG60" s="63"/>
      <c r="AH60" s="64"/>
      <c r="AI60" s="63"/>
      <c r="AJ60" s="64"/>
      <c r="AK60" s="63"/>
      <c r="AL60" s="64"/>
      <c r="AM60" s="63"/>
      <c r="AN60" s="64"/>
      <c r="AO60" s="63"/>
      <c r="AP60" s="87"/>
      <c r="AR60" s="247"/>
    </row>
    <row r="61" spans="3:44">
      <c r="E61" s="62" t="s">
        <v>104</v>
      </c>
      <c r="G61" s="217"/>
      <c r="H61" s="316"/>
      <c r="I61" s="217"/>
      <c r="J61" s="316"/>
      <c r="K61" s="217"/>
      <c r="L61" s="316"/>
      <c r="M61" s="217"/>
      <c r="N61" s="316"/>
      <c r="O61" s="217"/>
      <c r="P61" s="50"/>
      <c r="Q61" s="217"/>
      <c r="R61" s="50"/>
      <c r="S61" s="217"/>
      <c r="T61" s="50"/>
      <c r="U61" s="217"/>
      <c r="V61" s="50"/>
      <c r="W61" s="217"/>
      <c r="X61" s="50"/>
      <c r="Y61" s="217"/>
      <c r="Z61" s="50"/>
      <c r="AA61" s="217"/>
      <c r="AB61" s="50"/>
      <c r="AC61" s="217"/>
      <c r="AD61" s="50"/>
      <c r="AE61" s="217"/>
      <c r="AF61" s="50"/>
      <c r="AG61" s="217"/>
      <c r="AH61" s="50"/>
      <c r="AI61" s="65"/>
      <c r="AJ61" s="50"/>
      <c r="AK61" s="218"/>
      <c r="AL61" s="50"/>
      <c r="AM61" s="217"/>
      <c r="AN61" s="50"/>
      <c r="AO61" s="217"/>
      <c r="AP61" s="87"/>
      <c r="AR61" s="247"/>
    </row>
    <row r="62" spans="3:44">
      <c r="G62" s="90"/>
      <c r="H62" s="290"/>
      <c r="I62" s="90"/>
      <c r="J62" s="290"/>
      <c r="K62" s="90"/>
      <c r="L62" s="290"/>
      <c r="M62" s="90"/>
      <c r="N62" s="290"/>
      <c r="O62" s="90"/>
      <c r="P62" s="50"/>
      <c r="Q62" s="90"/>
      <c r="R62" s="50"/>
      <c r="S62" s="90"/>
      <c r="T62" s="50"/>
      <c r="U62" s="90"/>
      <c r="V62" s="50"/>
      <c r="W62" s="90"/>
      <c r="X62" s="50"/>
      <c r="Y62" s="90"/>
      <c r="Z62" s="50"/>
      <c r="AA62" s="51"/>
      <c r="AB62" s="50"/>
      <c r="AC62" s="51"/>
      <c r="AD62" s="50"/>
      <c r="AE62" s="51"/>
      <c r="AF62" s="50"/>
      <c r="AG62" s="51"/>
      <c r="AH62" s="50"/>
      <c r="AI62" s="51"/>
      <c r="AJ62" s="50"/>
      <c r="AK62" s="51"/>
      <c r="AL62" s="50"/>
      <c r="AM62" s="51"/>
      <c r="AN62" s="50"/>
      <c r="AO62" s="51"/>
      <c r="AP62" s="88"/>
      <c r="AR62" s="247"/>
    </row>
    <row r="63" spans="3:44">
      <c r="C63" s="47" t="s">
        <v>179</v>
      </c>
      <c r="D63" s="45"/>
      <c r="E63" s="46"/>
      <c r="G63" s="315"/>
      <c r="H63" s="290"/>
      <c r="I63" s="315"/>
      <c r="J63" s="290"/>
      <c r="K63" s="315"/>
      <c r="L63" s="290"/>
      <c r="M63" s="315"/>
      <c r="N63" s="290"/>
      <c r="O63" s="315"/>
      <c r="P63" s="50"/>
      <c r="Q63" s="315"/>
      <c r="R63" s="50"/>
      <c r="S63" s="315"/>
      <c r="T63" s="50"/>
      <c r="U63" s="315"/>
      <c r="V63" s="50"/>
      <c r="W63" s="315"/>
      <c r="X63" s="50"/>
      <c r="Y63" s="315"/>
      <c r="Z63" s="50"/>
      <c r="AA63" s="49"/>
      <c r="AB63" s="50"/>
      <c r="AC63" s="49"/>
      <c r="AD63" s="50"/>
      <c r="AE63" s="49"/>
      <c r="AF63" s="50"/>
      <c r="AG63" s="49"/>
      <c r="AH63" s="50"/>
      <c r="AI63" s="49"/>
      <c r="AJ63" s="50"/>
      <c r="AK63" s="49"/>
      <c r="AL63" s="50"/>
      <c r="AM63" s="49"/>
      <c r="AN63" s="50"/>
      <c r="AO63" s="49"/>
      <c r="AP63" s="87"/>
      <c r="AR63" s="247"/>
    </row>
    <row r="64" spans="3:44" ht="2.25" customHeight="1">
      <c r="G64" s="51"/>
      <c r="H64" s="50"/>
      <c r="I64" s="51"/>
      <c r="J64" s="50"/>
      <c r="K64" s="51"/>
      <c r="L64" s="50"/>
      <c r="M64" s="51"/>
      <c r="N64" s="50"/>
      <c r="O64" s="51"/>
      <c r="P64" s="50"/>
      <c r="Q64" s="51"/>
      <c r="R64" s="50"/>
      <c r="S64" s="51"/>
      <c r="T64" s="50"/>
      <c r="U64" s="51"/>
      <c r="V64" s="50"/>
      <c r="W64" s="51"/>
      <c r="X64" s="50"/>
      <c r="Y64" s="51"/>
      <c r="Z64" s="50"/>
      <c r="AA64" s="51"/>
      <c r="AB64" s="50"/>
      <c r="AC64" s="51"/>
      <c r="AD64" s="50"/>
      <c r="AE64" s="51"/>
      <c r="AF64" s="50"/>
      <c r="AG64" s="51"/>
      <c r="AH64" s="50"/>
      <c r="AI64" s="51"/>
      <c r="AJ64" s="50"/>
      <c r="AK64" s="51"/>
      <c r="AL64" s="50"/>
      <c r="AM64" s="51"/>
      <c r="AN64" s="50"/>
      <c r="AO64" s="51"/>
      <c r="AP64" s="87"/>
      <c r="AR64" s="247"/>
    </row>
    <row r="65" spans="3:44">
      <c r="C65" s="38" t="s">
        <v>4</v>
      </c>
      <c r="D65" s="36" t="s">
        <v>111</v>
      </c>
      <c r="E65" s="36"/>
      <c r="G65" s="52"/>
      <c r="H65" s="50"/>
      <c r="I65" s="52"/>
      <c r="J65" s="50"/>
      <c r="K65" s="52"/>
      <c r="L65" s="50"/>
      <c r="M65" s="52"/>
      <c r="N65" s="50"/>
      <c r="O65" s="52"/>
      <c r="P65" s="50"/>
      <c r="Q65" s="52"/>
      <c r="R65" s="50"/>
      <c r="S65" s="52"/>
      <c r="T65" s="50"/>
      <c r="U65" s="52"/>
      <c r="V65" s="50"/>
      <c r="W65" s="52"/>
      <c r="X65" s="50"/>
      <c r="Y65" s="52"/>
      <c r="Z65" s="50"/>
      <c r="AA65" s="52"/>
      <c r="AB65" s="50"/>
      <c r="AC65" s="52"/>
      <c r="AD65" s="50"/>
      <c r="AE65" s="56"/>
      <c r="AF65" s="50"/>
      <c r="AG65" s="52"/>
      <c r="AH65" s="50"/>
      <c r="AI65" s="65"/>
      <c r="AJ65" s="50"/>
      <c r="AK65" s="52"/>
      <c r="AL65" s="50"/>
      <c r="AM65" s="52"/>
      <c r="AN65" s="50"/>
      <c r="AO65" s="52"/>
      <c r="AP65" s="87"/>
      <c r="AR65" s="247"/>
    </row>
    <row r="66" spans="3:44">
      <c r="C66" s="38" t="s">
        <v>4</v>
      </c>
      <c r="D66" s="36" t="s">
        <v>112</v>
      </c>
      <c r="E66" s="36"/>
      <c r="G66" s="52"/>
      <c r="H66" s="50"/>
      <c r="I66" s="52"/>
      <c r="J66" s="50"/>
      <c r="K66" s="52"/>
      <c r="L66" s="50"/>
      <c r="M66" s="52"/>
      <c r="N66" s="50"/>
      <c r="O66" s="52"/>
      <c r="P66" s="50"/>
      <c r="Q66" s="52"/>
      <c r="R66" s="50"/>
      <c r="S66" s="52"/>
      <c r="T66" s="50"/>
      <c r="U66" s="52"/>
      <c r="V66" s="50"/>
      <c r="W66" s="52"/>
      <c r="X66" s="50"/>
      <c r="Y66" s="52"/>
      <c r="Z66" s="50"/>
      <c r="AA66" s="52"/>
      <c r="AB66" s="50"/>
      <c r="AC66" s="52"/>
      <c r="AD66" s="50"/>
      <c r="AE66" s="56"/>
      <c r="AF66" s="50"/>
      <c r="AG66" s="52"/>
      <c r="AH66" s="50"/>
      <c r="AI66" s="65"/>
      <c r="AJ66" s="50"/>
      <c r="AK66" s="52"/>
      <c r="AL66" s="50"/>
      <c r="AM66" s="52"/>
      <c r="AN66" s="50"/>
      <c r="AO66" s="52"/>
      <c r="AP66" s="87"/>
      <c r="AR66" s="247"/>
    </row>
    <row r="67" spans="3:44">
      <c r="C67" s="38" t="s">
        <v>4</v>
      </c>
      <c r="D67" s="36" t="s">
        <v>113</v>
      </c>
      <c r="E67" s="36"/>
      <c r="G67" s="52"/>
      <c r="H67" s="50"/>
      <c r="I67" s="52"/>
      <c r="J67" s="50"/>
      <c r="K67" s="52"/>
      <c r="L67" s="50"/>
      <c r="M67" s="52"/>
      <c r="N67" s="50"/>
      <c r="O67" s="52"/>
      <c r="P67" s="50"/>
      <c r="Q67" s="52"/>
      <c r="R67" s="50"/>
      <c r="S67" s="52"/>
      <c r="T67" s="50"/>
      <c r="U67" s="52"/>
      <c r="V67" s="50"/>
      <c r="W67" s="52"/>
      <c r="X67" s="50"/>
      <c r="Y67" s="52"/>
      <c r="Z67" s="50"/>
      <c r="AA67" s="52"/>
      <c r="AB67" s="50"/>
      <c r="AC67" s="52"/>
      <c r="AD67" s="50"/>
      <c r="AE67" s="56"/>
      <c r="AF67" s="50"/>
      <c r="AG67" s="52"/>
      <c r="AH67" s="50"/>
      <c r="AI67" s="65"/>
      <c r="AJ67" s="50"/>
      <c r="AK67" s="52"/>
      <c r="AL67" s="50"/>
      <c r="AM67" s="52"/>
      <c r="AN67" s="50"/>
      <c r="AO67" s="52"/>
      <c r="AP67" s="87"/>
      <c r="AR67" s="247"/>
    </row>
    <row r="68" spans="3:44">
      <c r="C68" s="38" t="s">
        <v>4</v>
      </c>
      <c r="D68" s="36" t="s">
        <v>114</v>
      </c>
      <c r="E68" s="36"/>
      <c r="G68" s="52"/>
      <c r="H68" s="50"/>
      <c r="I68" s="52"/>
      <c r="J68" s="50"/>
      <c r="K68" s="52"/>
      <c r="L68" s="50"/>
      <c r="M68" s="52"/>
      <c r="N68" s="50"/>
      <c r="O68" s="52"/>
      <c r="P68" s="50"/>
      <c r="Q68" s="52"/>
      <c r="R68" s="50"/>
      <c r="S68" s="52"/>
      <c r="T68" s="50"/>
      <c r="U68" s="52"/>
      <c r="V68" s="50"/>
      <c r="W68" s="52"/>
      <c r="X68" s="50"/>
      <c r="Y68" s="52"/>
      <c r="Z68" s="50"/>
      <c r="AA68" s="52"/>
      <c r="AB68" s="50"/>
      <c r="AC68" s="52"/>
      <c r="AD68" s="50"/>
      <c r="AE68" s="56"/>
      <c r="AF68" s="50"/>
      <c r="AG68" s="52"/>
      <c r="AH68" s="50"/>
      <c r="AI68" s="65"/>
      <c r="AJ68" s="50"/>
      <c r="AK68" s="52"/>
      <c r="AL68" s="50"/>
      <c r="AM68" s="52"/>
      <c r="AN68" s="50"/>
      <c r="AO68" s="52"/>
      <c r="AP68" s="87"/>
      <c r="AR68" s="247"/>
    </row>
    <row r="69" spans="3:44">
      <c r="C69" s="38" t="s">
        <v>4</v>
      </c>
      <c r="D69" s="36" t="s">
        <v>115</v>
      </c>
      <c r="E69" s="36"/>
      <c r="G69" s="52"/>
      <c r="H69" s="50"/>
      <c r="I69" s="52"/>
      <c r="J69" s="50"/>
      <c r="K69" s="52"/>
      <c r="L69" s="50"/>
      <c r="M69" s="52"/>
      <c r="N69" s="50"/>
      <c r="O69" s="52"/>
      <c r="P69" s="50"/>
      <c r="Q69" s="52"/>
      <c r="R69" s="50"/>
      <c r="S69" s="52"/>
      <c r="T69" s="50"/>
      <c r="U69" s="52"/>
      <c r="V69" s="50"/>
      <c r="W69" s="52"/>
      <c r="X69" s="50"/>
      <c r="Y69" s="52"/>
      <c r="Z69" s="50"/>
      <c r="AA69" s="52"/>
      <c r="AB69" s="50"/>
      <c r="AC69" s="52"/>
      <c r="AD69" s="50"/>
      <c r="AE69" s="56"/>
      <c r="AF69" s="50"/>
      <c r="AG69" s="52"/>
      <c r="AH69" s="50"/>
      <c r="AI69" s="65"/>
      <c r="AJ69" s="50"/>
      <c r="AK69" s="52"/>
      <c r="AL69" s="50"/>
      <c r="AM69" s="52"/>
      <c r="AN69" s="50"/>
      <c r="AO69" s="52"/>
      <c r="AP69" s="87"/>
      <c r="AR69" s="247"/>
    </row>
    <row r="70" spans="3:44">
      <c r="C70" s="38" t="s">
        <v>4</v>
      </c>
      <c r="D70" s="36" t="s">
        <v>116</v>
      </c>
      <c r="E70" s="36"/>
      <c r="G70" s="52"/>
      <c r="H70" s="50"/>
      <c r="I70" s="52"/>
      <c r="J70" s="50"/>
      <c r="K70" s="52"/>
      <c r="L70" s="50"/>
      <c r="M70" s="52"/>
      <c r="N70" s="50"/>
      <c r="O70" s="52"/>
      <c r="P70" s="50"/>
      <c r="Q70" s="52"/>
      <c r="R70" s="50"/>
      <c r="S70" s="52"/>
      <c r="T70" s="50"/>
      <c r="U70" s="52"/>
      <c r="V70" s="50"/>
      <c r="W70" s="52"/>
      <c r="X70" s="50"/>
      <c r="Y70" s="52"/>
      <c r="Z70" s="50"/>
      <c r="AA70" s="52"/>
      <c r="AB70" s="50"/>
      <c r="AC70" s="52"/>
      <c r="AD70" s="50"/>
      <c r="AE70" s="56"/>
      <c r="AF70" s="50"/>
      <c r="AG70" s="52"/>
      <c r="AH70" s="50"/>
      <c r="AI70" s="65"/>
      <c r="AJ70" s="50"/>
      <c r="AK70" s="52"/>
      <c r="AL70" s="50"/>
      <c r="AM70" s="52"/>
      <c r="AN70" s="50"/>
      <c r="AO70" s="52"/>
      <c r="AP70" s="87"/>
      <c r="AR70" s="247"/>
    </row>
    <row r="71" spans="3:44">
      <c r="D71" s="43" t="s">
        <v>4</v>
      </c>
      <c r="E71" s="44" t="s">
        <v>178</v>
      </c>
      <c r="F71" s="34"/>
      <c r="G71" s="53"/>
      <c r="H71" s="50"/>
      <c r="I71" s="53"/>
      <c r="J71" s="50"/>
      <c r="K71" s="53"/>
      <c r="L71" s="50"/>
      <c r="M71" s="53"/>
      <c r="N71" s="50"/>
      <c r="O71" s="53"/>
      <c r="P71" s="50"/>
      <c r="Q71" s="53"/>
      <c r="R71" s="50"/>
      <c r="S71" s="53"/>
      <c r="T71" s="50"/>
      <c r="U71" s="53"/>
      <c r="V71" s="50"/>
      <c r="W71" s="53"/>
      <c r="X71" s="50"/>
      <c r="Y71" s="53"/>
      <c r="Z71" s="50"/>
      <c r="AA71" s="53"/>
      <c r="AB71" s="50"/>
      <c r="AC71" s="53"/>
      <c r="AD71" s="50"/>
      <c r="AE71" s="53"/>
      <c r="AF71" s="50"/>
      <c r="AG71" s="53"/>
      <c r="AH71" s="50"/>
      <c r="AI71" s="96"/>
      <c r="AJ71" s="50"/>
      <c r="AK71" s="53"/>
      <c r="AL71" s="50"/>
      <c r="AM71" s="53"/>
      <c r="AN71" s="50"/>
      <c r="AO71" s="53"/>
      <c r="AP71" s="87"/>
      <c r="AR71" s="247"/>
    </row>
    <row r="72" spans="3:44">
      <c r="C72" s="38" t="s">
        <v>4</v>
      </c>
      <c r="D72" s="36" t="s">
        <v>299</v>
      </c>
      <c r="E72" s="36"/>
      <c r="G72" s="52"/>
      <c r="H72" s="50"/>
      <c r="I72" s="52"/>
      <c r="J72" s="50"/>
      <c r="K72" s="52"/>
      <c r="L72" s="50"/>
      <c r="M72" s="52"/>
      <c r="N72" s="50"/>
      <c r="O72" s="52"/>
      <c r="P72" s="50"/>
      <c r="Q72" s="52"/>
      <c r="R72" s="50"/>
      <c r="S72" s="52"/>
      <c r="T72" s="50"/>
      <c r="U72" s="52"/>
      <c r="V72" s="50"/>
      <c r="W72" s="52"/>
      <c r="X72" s="50"/>
      <c r="Y72" s="52"/>
      <c r="Z72" s="50"/>
      <c r="AA72" s="52"/>
      <c r="AB72" s="50"/>
      <c r="AC72" s="52"/>
      <c r="AD72" s="50"/>
      <c r="AE72" s="56"/>
      <c r="AF72" s="50"/>
      <c r="AG72" s="52"/>
      <c r="AH72" s="50"/>
      <c r="AI72" s="65"/>
      <c r="AJ72" s="50"/>
      <c r="AK72" s="52"/>
      <c r="AL72" s="50"/>
      <c r="AM72" s="52"/>
      <c r="AN72" s="50"/>
      <c r="AO72" s="52"/>
      <c r="AP72" s="87"/>
      <c r="AR72" s="247"/>
    </row>
    <row r="73" spans="3:44">
      <c r="C73" s="38" t="s">
        <v>4</v>
      </c>
      <c r="D73" s="36" t="s">
        <v>117</v>
      </c>
      <c r="E73" s="36"/>
      <c r="G73" s="52"/>
      <c r="H73" s="50"/>
      <c r="I73" s="52"/>
      <c r="J73" s="50"/>
      <c r="K73" s="52"/>
      <c r="L73" s="50"/>
      <c r="M73" s="52"/>
      <c r="N73" s="50"/>
      <c r="O73" s="52"/>
      <c r="P73" s="50"/>
      <c r="Q73" s="52"/>
      <c r="R73" s="50"/>
      <c r="S73" s="52"/>
      <c r="T73" s="50"/>
      <c r="U73" s="52"/>
      <c r="V73" s="50"/>
      <c r="W73" s="52"/>
      <c r="X73" s="50"/>
      <c r="Y73" s="52"/>
      <c r="Z73" s="50"/>
      <c r="AA73" s="52"/>
      <c r="AB73" s="50"/>
      <c r="AC73" s="52"/>
      <c r="AD73" s="50"/>
      <c r="AE73" s="56"/>
      <c r="AF73" s="50"/>
      <c r="AG73" s="52"/>
      <c r="AH73" s="50"/>
      <c r="AI73" s="65"/>
      <c r="AJ73" s="50"/>
      <c r="AK73" s="52"/>
      <c r="AL73" s="50"/>
      <c r="AM73" s="52"/>
      <c r="AN73" s="50"/>
      <c r="AO73" s="52"/>
      <c r="AP73" s="87"/>
      <c r="AR73" s="247"/>
    </row>
    <row r="74" spans="3:44">
      <c r="C74" s="38" t="s">
        <v>4</v>
      </c>
      <c r="D74" s="36" t="s">
        <v>315</v>
      </c>
      <c r="E74" s="36"/>
      <c r="G74" s="52"/>
      <c r="H74" s="50"/>
      <c r="I74" s="52"/>
      <c r="J74" s="50"/>
      <c r="K74" s="52"/>
      <c r="L74" s="50"/>
      <c r="M74" s="52"/>
      <c r="N74" s="50"/>
      <c r="O74" s="52"/>
      <c r="P74" s="50"/>
      <c r="Q74" s="52"/>
      <c r="R74" s="50"/>
      <c r="S74" s="52"/>
      <c r="T74" s="50"/>
      <c r="U74" s="52"/>
      <c r="V74" s="50"/>
      <c r="W74" s="52"/>
      <c r="X74" s="50"/>
      <c r="Y74" s="52"/>
      <c r="Z74" s="50"/>
      <c r="AA74" s="52"/>
      <c r="AB74" s="50"/>
      <c r="AC74" s="52"/>
      <c r="AD74" s="50"/>
      <c r="AE74" s="56"/>
      <c r="AF74" s="50"/>
      <c r="AG74" s="52"/>
      <c r="AH74" s="50"/>
      <c r="AI74" s="65"/>
      <c r="AJ74" s="50"/>
      <c r="AK74" s="52"/>
      <c r="AL74" s="50"/>
      <c r="AM74" s="52"/>
      <c r="AN74" s="50"/>
      <c r="AO74" s="52"/>
      <c r="AP74" s="87"/>
      <c r="AR74" s="247"/>
    </row>
    <row r="75" spans="3:44">
      <c r="C75" s="38" t="s">
        <v>4</v>
      </c>
      <c r="D75" s="36" t="s">
        <v>316</v>
      </c>
      <c r="E75" s="36"/>
      <c r="G75" s="52"/>
      <c r="H75" s="50"/>
      <c r="I75" s="52"/>
      <c r="J75" s="50"/>
      <c r="K75" s="52"/>
      <c r="L75" s="50"/>
      <c r="M75" s="52"/>
      <c r="N75" s="50"/>
      <c r="O75" s="52"/>
      <c r="P75" s="50"/>
      <c r="Q75" s="52"/>
      <c r="R75" s="50"/>
      <c r="S75" s="52"/>
      <c r="T75" s="50"/>
      <c r="U75" s="52"/>
      <c r="V75" s="50"/>
      <c r="W75" s="52"/>
      <c r="X75" s="50"/>
      <c r="Y75" s="52"/>
      <c r="Z75" s="50"/>
      <c r="AA75" s="52"/>
      <c r="AB75" s="50"/>
      <c r="AC75" s="52"/>
      <c r="AD75" s="50"/>
      <c r="AE75" s="56"/>
      <c r="AF75" s="50"/>
      <c r="AG75" s="52"/>
      <c r="AH75" s="50"/>
      <c r="AI75" s="65"/>
      <c r="AJ75" s="50"/>
      <c r="AK75" s="52"/>
      <c r="AL75" s="50"/>
      <c r="AM75" s="52"/>
      <c r="AN75" s="50"/>
      <c r="AO75" s="52"/>
      <c r="AP75" s="87"/>
      <c r="AR75" s="247"/>
    </row>
    <row r="76" spans="3:44">
      <c r="C76" s="38" t="s">
        <v>4</v>
      </c>
      <c r="D76" s="36" t="s">
        <v>317</v>
      </c>
      <c r="E76" s="36"/>
      <c r="G76" s="52"/>
      <c r="H76" s="50"/>
      <c r="I76" s="52"/>
      <c r="J76" s="50"/>
      <c r="K76" s="52"/>
      <c r="L76" s="50"/>
      <c r="M76" s="52"/>
      <c r="N76" s="50"/>
      <c r="O76" s="52"/>
      <c r="P76" s="50"/>
      <c r="Q76" s="52"/>
      <c r="R76" s="50"/>
      <c r="S76" s="52"/>
      <c r="T76" s="50"/>
      <c r="U76" s="52"/>
      <c r="V76" s="50"/>
      <c r="W76" s="52"/>
      <c r="X76" s="50"/>
      <c r="Y76" s="52"/>
      <c r="Z76" s="50"/>
      <c r="AA76" s="52"/>
      <c r="AB76" s="50"/>
      <c r="AC76" s="52"/>
      <c r="AD76" s="50"/>
      <c r="AE76" s="56"/>
      <c r="AF76" s="50"/>
      <c r="AG76" s="52"/>
      <c r="AH76" s="50"/>
      <c r="AI76" s="65"/>
      <c r="AJ76" s="50"/>
      <c r="AK76" s="52"/>
      <c r="AL76" s="50"/>
      <c r="AM76" s="52"/>
      <c r="AN76" s="50"/>
      <c r="AO76" s="52"/>
      <c r="AP76" s="87"/>
      <c r="AR76" s="247"/>
    </row>
    <row r="77" spans="3:44">
      <c r="C77" s="38" t="s">
        <v>4</v>
      </c>
      <c r="D77" s="36"/>
      <c r="E77" s="36"/>
      <c r="G77" s="52"/>
      <c r="H77" s="50"/>
      <c r="I77" s="52"/>
      <c r="J77" s="50"/>
      <c r="K77" s="52"/>
      <c r="L77" s="50"/>
      <c r="M77" s="52"/>
      <c r="N77" s="50"/>
      <c r="O77" s="52"/>
      <c r="P77" s="50"/>
      <c r="Q77" s="52"/>
      <c r="R77" s="50"/>
      <c r="S77" s="52"/>
      <c r="T77" s="50"/>
      <c r="U77" s="52"/>
      <c r="V77" s="50"/>
      <c r="W77" s="52"/>
      <c r="X77" s="50"/>
      <c r="Y77" s="52"/>
      <c r="Z77" s="50"/>
      <c r="AA77" s="52"/>
      <c r="AB77" s="50"/>
      <c r="AC77" s="52"/>
      <c r="AD77" s="50"/>
      <c r="AE77" s="56"/>
      <c r="AF77" s="50"/>
      <c r="AG77" s="52"/>
      <c r="AH77" s="50"/>
      <c r="AI77" s="65"/>
      <c r="AJ77" s="50"/>
      <c r="AK77" s="52"/>
      <c r="AL77" s="50"/>
      <c r="AM77" s="52"/>
      <c r="AN77" s="50"/>
      <c r="AO77" s="52"/>
      <c r="AP77" s="87"/>
      <c r="AR77" s="247"/>
    </row>
    <row r="78" spans="3:44">
      <c r="D78" s="43" t="s">
        <v>4</v>
      </c>
      <c r="E78" s="44" t="s">
        <v>46</v>
      </c>
      <c r="F78" s="34"/>
      <c r="G78" s="53"/>
      <c r="H78" s="50"/>
      <c r="I78" s="53"/>
      <c r="J78" s="50"/>
      <c r="K78" s="53"/>
      <c r="L78" s="50"/>
      <c r="M78" s="53"/>
      <c r="N78" s="50"/>
      <c r="O78" s="53"/>
      <c r="P78" s="50"/>
      <c r="Q78" s="53"/>
      <c r="R78" s="50"/>
      <c r="S78" s="53"/>
      <c r="T78" s="50"/>
      <c r="U78" s="53"/>
      <c r="V78" s="50"/>
      <c r="W78" s="53"/>
      <c r="X78" s="50"/>
      <c r="Y78" s="53"/>
      <c r="Z78" s="50"/>
      <c r="AA78" s="53"/>
      <c r="AB78" s="50"/>
      <c r="AC78" s="53"/>
      <c r="AD78" s="50"/>
      <c r="AE78" s="53"/>
      <c r="AF78" s="50"/>
      <c r="AG78" s="53"/>
      <c r="AH78" s="50"/>
      <c r="AI78" s="96"/>
      <c r="AJ78" s="50"/>
      <c r="AK78" s="53"/>
      <c r="AL78" s="50"/>
      <c r="AM78" s="53"/>
      <c r="AN78" s="50"/>
      <c r="AO78" s="53"/>
      <c r="AP78" s="87"/>
      <c r="AR78" s="247"/>
    </row>
    <row r="79" spans="3:44">
      <c r="C79" s="38" t="s">
        <v>4</v>
      </c>
      <c r="D79" s="36" t="s">
        <v>347</v>
      </c>
      <c r="E79" s="36"/>
      <c r="G79" s="52"/>
      <c r="H79" s="50"/>
      <c r="I79" s="52"/>
      <c r="J79" s="50"/>
      <c r="K79" s="52"/>
      <c r="L79" s="50"/>
      <c r="M79" s="52"/>
      <c r="N79" s="50"/>
      <c r="O79" s="52"/>
      <c r="P79" s="50"/>
      <c r="Q79" s="52"/>
      <c r="R79" s="50"/>
      <c r="S79" s="52"/>
      <c r="T79" s="50"/>
      <c r="U79" s="52"/>
      <c r="V79" s="50"/>
      <c r="W79" s="52"/>
      <c r="X79" s="50"/>
      <c r="Y79" s="52"/>
      <c r="Z79" s="50"/>
      <c r="AA79" s="52"/>
      <c r="AB79" s="50"/>
      <c r="AC79" s="52"/>
      <c r="AD79" s="50"/>
      <c r="AE79" s="56"/>
      <c r="AF79" s="50"/>
      <c r="AG79" s="52"/>
      <c r="AH79" s="50"/>
      <c r="AI79" s="65"/>
      <c r="AJ79" s="50"/>
      <c r="AK79" s="52"/>
      <c r="AL79" s="50"/>
      <c r="AM79" s="52"/>
      <c r="AN79" s="50"/>
      <c r="AO79" s="52"/>
      <c r="AP79" s="87"/>
      <c r="AR79" s="247"/>
    </row>
    <row r="80" spans="3:44">
      <c r="C80" s="38" t="s">
        <v>4</v>
      </c>
      <c r="D80" s="36" t="s">
        <v>347</v>
      </c>
      <c r="E80" s="36"/>
      <c r="G80" s="52"/>
      <c r="H80" s="50"/>
      <c r="I80" s="52"/>
      <c r="J80" s="50"/>
      <c r="K80" s="52"/>
      <c r="L80" s="50"/>
      <c r="M80" s="52"/>
      <c r="N80" s="50"/>
      <c r="O80" s="52"/>
      <c r="P80" s="50"/>
      <c r="Q80" s="52"/>
      <c r="R80" s="50"/>
      <c r="S80" s="52"/>
      <c r="T80" s="50"/>
      <c r="U80" s="52"/>
      <c r="V80" s="50"/>
      <c r="W80" s="52"/>
      <c r="X80" s="50"/>
      <c r="Y80" s="52"/>
      <c r="Z80" s="50"/>
      <c r="AA80" s="52"/>
      <c r="AB80" s="50"/>
      <c r="AC80" s="52"/>
      <c r="AD80" s="50"/>
      <c r="AE80" s="56"/>
      <c r="AF80" s="50"/>
      <c r="AG80" s="52"/>
      <c r="AH80" s="50"/>
      <c r="AI80" s="65"/>
      <c r="AJ80" s="50"/>
      <c r="AK80" s="52"/>
      <c r="AL80" s="50"/>
      <c r="AM80" s="52"/>
      <c r="AN80" s="50"/>
      <c r="AO80" s="52"/>
      <c r="AP80" s="87"/>
      <c r="AR80" s="247"/>
    </row>
    <row r="81" spans="3:44">
      <c r="C81" s="38" t="s">
        <v>4</v>
      </c>
      <c r="D81" s="36" t="s">
        <v>347</v>
      </c>
      <c r="E81" s="36"/>
      <c r="G81" s="52"/>
      <c r="H81" s="50"/>
      <c r="I81" s="52"/>
      <c r="J81" s="50"/>
      <c r="K81" s="52"/>
      <c r="L81" s="50"/>
      <c r="M81" s="52"/>
      <c r="N81" s="50"/>
      <c r="O81" s="52"/>
      <c r="P81" s="50"/>
      <c r="Q81" s="52"/>
      <c r="R81" s="50"/>
      <c r="S81" s="52"/>
      <c r="T81" s="50"/>
      <c r="U81" s="52"/>
      <c r="V81" s="50"/>
      <c r="W81" s="52"/>
      <c r="X81" s="50"/>
      <c r="Y81" s="52"/>
      <c r="Z81" s="50"/>
      <c r="AA81" s="52"/>
      <c r="AB81" s="50"/>
      <c r="AC81" s="52"/>
      <c r="AD81" s="50"/>
      <c r="AE81" s="56"/>
      <c r="AF81" s="50"/>
      <c r="AG81" s="52"/>
      <c r="AH81" s="50"/>
      <c r="AI81" s="65"/>
      <c r="AJ81" s="50"/>
      <c r="AK81" s="52"/>
      <c r="AL81" s="50"/>
      <c r="AM81" s="52"/>
      <c r="AN81" s="50"/>
      <c r="AO81" s="52"/>
      <c r="AP81" s="87"/>
      <c r="AR81" s="247"/>
    </row>
    <row r="82" spans="3:44">
      <c r="C82" s="38" t="s">
        <v>4</v>
      </c>
      <c r="D82" s="36" t="s">
        <v>347</v>
      </c>
      <c r="E82" s="36"/>
      <c r="G82" s="52"/>
      <c r="H82" s="50"/>
      <c r="I82" s="52"/>
      <c r="J82" s="50"/>
      <c r="K82" s="52"/>
      <c r="L82" s="50"/>
      <c r="M82" s="52"/>
      <c r="N82" s="50"/>
      <c r="O82" s="52"/>
      <c r="P82" s="50"/>
      <c r="Q82" s="52"/>
      <c r="R82" s="50"/>
      <c r="S82" s="52"/>
      <c r="T82" s="50"/>
      <c r="U82" s="52"/>
      <c r="V82" s="50"/>
      <c r="W82" s="52"/>
      <c r="X82" s="50"/>
      <c r="Y82" s="52"/>
      <c r="Z82" s="50"/>
      <c r="AA82" s="52"/>
      <c r="AB82" s="50"/>
      <c r="AC82" s="52"/>
      <c r="AD82" s="50"/>
      <c r="AE82" s="56"/>
      <c r="AF82" s="50"/>
      <c r="AG82" s="52"/>
      <c r="AH82" s="50"/>
      <c r="AI82" s="65"/>
      <c r="AJ82" s="50"/>
      <c r="AK82" s="52"/>
      <c r="AL82" s="50"/>
      <c r="AM82" s="52"/>
      <c r="AN82" s="50"/>
      <c r="AO82" s="52"/>
      <c r="AP82" s="87"/>
      <c r="AR82" s="247"/>
    </row>
    <row r="83" spans="3:44">
      <c r="C83" s="38" t="s">
        <v>4</v>
      </c>
      <c r="D83" s="36" t="s">
        <v>348</v>
      </c>
      <c r="E83" s="36"/>
      <c r="G83" s="52"/>
      <c r="H83" s="50"/>
      <c r="I83" s="52"/>
      <c r="J83" s="50"/>
      <c r="K83" s="52"/>
      <c r="L83" s="50"/>
      <c r="M83" s="52"/>
      <c r="N83" s="50"/>
      <c r="O83" s="52"/>
      <c r="P83" s="50"/>
      <c r="Q83" s="52"/>
      <c r="R83" s="50"/>
      <c r="S83" s="52"/>
      <c r="T83" s="50"/>
      <c r="U83" s="52"/>
      <c r="V83" s="50"/>
      <c r="W83" s="52"/>
      <c r="X83" s="50"/>
      <c r="Y83" s="52"/>
      <c r="Z83" s="50"/>
      <c r="AA83" s="52"/>
      <c r="AB83" s="50"/>
      <c r="AC83" s="52"/>
      <c r="AD83" s="50"/>
      <c r="AE83" s="56"/>
      <c r="AF83" s="50"/>
      <c r="AG83" s="52"/>
      <c r="AH83" s="50"/>
      <c r="AI83" s="65"/>
      <c r="AJ83" s="50"/>
      <c r="AK83" s="52"/>
      <c r="AL83" s="50"/>
      <c r="AM83" s="52"/>
      <c r="AN83" s="50"/>
      <c r="AO83" s="52"/>
      <c r="AP83" s="87"/>
      <c r="AR83" s="247"/>
    </row>
    <row r="84" spans="3:44">
      <c r="C84" s="38" t="s">
        <v>4</v>
      </c>
      <c r="D84" s="36" t="s">
        <v>318</v>
      </c>
      <c r="E84" s="36"/>
      <c r="G84" s="52"/>
      <c r="H84" s="50"/>
      <c r="I84" s="52"/>
      <c r="J84" s="50"/>
      <c r="K84" s="52"/>
      <c r="L84" s="50"/>
      <c r="M84" s="52"/>
      <c r="N84" s="50"/>
      <c r="O84" s="52"/>
      <c r="P84" s="50"/>
      <c r="Q84" s="52"/>
      <c r="R84" s="50"/>
      <c r="S84" s="52"/>
      <c r="T84" s="50"/>
      <c r="U84" s="52"/>
      <c r="V84" s="50"/>
      <c r="W84" s="52"/>
      <c r="X84" s="50"/>
      <c r="Y84" s="52"/>
      <c r="Z84" s="50"/>
      <c r="AA84" s="52"/>
      <c r="AB84" s="50"/>
      <c r="AC84" s="52"/>
      <c r="AD84" s="50"/>
      <c r="AE84" s="56"/>
      <c r="AF84" s="50"/>
      <c r="AG84" s="52"/>
      <c r="AH84" s="50"/>
      <c r="AI84" s="65"/>
      <c r="AJ84" s="50"/>
      <c r="AK84" s="52"/>
      <c r="AL84" s="50"/>
      <c r="AM84" s="52"/>
      <c r="AN84" s="50"/>
      <c r="AO84" s="52"/>
      <c r="AP84" s="87"/>
      <c r="AR84" s="247"/>
    </row>
    <row r="85" spans="3:44">
      <c r="C85" s="38" t="s">
        <v>4</v>
      </c>
      <c r="D85" s="36" t="s">
        <v>313</v>
      </c>
      <c r="E85" s="36"/>
      <c r="G85" s="52"/>
      <c r="H85" s="50"/>
      <c r="I85" s="52"/>
      <c r="J85" s="50"/>
      <c r="K85" s="52"/>
      <c r="L85" s="50"/>
      <c r="M85" s="52"/>
      <c r="N85" s="50"/>
      <c r="O85" s="52"/>
      <c r="P85" s="50"/>
      <c r="Q85" s="52"/>
      <c r="R85" s="50"/>
      <c r="S85" s="52"/>
      <c r="T85" s="50"/>
      <c r="U85" s="52"/>
      <c r="V85" s="50"/>
      <c r="W85" s="52"/>
      <c r="X85" s="50"/>
      <c r="Y85" s="52"/>
      <c r="Z85" s="50"/>
      <c r="AA85" s="52"/>
      <c r="AB85" s="50"/>
      <c r="AC85" s="52"/>
      <c r="AD85" s="50"/>
      <c r="AE85" s="56"/>
      <c r="AF85" s="50"/>
      <c r="AG85" s="52"/>
      <c r="AH85" s="50"/>
      <c r="AI85" s="65"/>
      <c r="AJ85" s="50"/>
      <c r="AK85" s="52"/>
      <c r="AL85" s="50"/>
      <c r="AM85" s="52"/>
      <c r="AN85" s="50"/>
      <c r="AO85" s="52"/>
      <c r="AP85" s="87"/>
      <c r="AR85" s="247"/>
    </row>
    <row r="86" spans="3:44">
      <c r="C86" s="38" t="s">
        <v>4</v>
      </c>
      <c r="D86" s="36" t="s">
        <v>314</v>
      </c>
      <c r="E86" s="36"/>
      <c r="G86" s="52"/>
      <c r="H86" s="50"/>
      <c r="I86" s="52"/>
      <c r="J86" s="50"/>
      <c r="K86" s="52"/>
      <c r="L86" s="50"/>
      <c r="M86" s="52"/>
      <c r="N86" s="50"/>
      <c r="O86" s="52"/>
      <c r="P86" s="50"/>
      <c r="Q86" s="52"/>
      <c r="R86" s="50"/>
      <c r="S86" s="52"/>
      <c r="T86" s="50"/>
      <c r="U86" s="52"/>
      <c r="V86" s="50"/>
      <c r="W86" s="52"/>
      <c r="X86" s="50"/>
      <c r="Y86" s="52"/>
      <c r="Z86" s="50"/>
      <c r="AA86" s="52"/>
      <c r="AB86" s="50"/>
      <c r="AC86" s="52"/>
      <c r="AD86" s="50"/>
      <c r="AE86" s="56"/>
      <c r="AF86" s="50"/>
      <c r="AG86" s="52"/>
      <c r="AH86" s="50"/>
      <c r="AI86" s="65"/>
      <c r="AJ86" s="50"/>
      <c r="AK86" s="52"/>
      <c r="AL86" s="50"/>
      <c r="AM86" s="52"/>
      <c r="AN86" s="50"/>
      <c r="AO86" s="52"/>
      <c r="AP86" s="87"/>
      <c r="AR86" s="247"/>
    </row>
    <row r="87" spans="3:44">
      <c r="D87" s="43" t="s">
        <v>4</v>
      </c>
      <c r="E87" s="44" t="s">
        <v>118</v>
      </c>
      <c r="F87" s="34"/>
      <c r="G87" s="53"/>
      <c r="H87" s="50"/>
      <c r="I87" s="53"/>
      <c r="J87" s="50"/>
      <c r="K87" s="53"/>
      <c r="L87" s="50"/>
      <c r="M87" s="53"/>
      <c r="N87" s="50"/>
      <c r="O87" s="53"/>
      <c r="P87" s="50"/>
      <c r="Q87" s="53"/>
      <c r="R87" s="50"/>
      <c r="S87" s="53"/>
      <c r="T87" s="50"/>
      <c r="U87" s="53"/>
      <c r="V87" s="50"/>
      <c r="W87" s="53"/>
      <c r="X87" s="50"/>
      <c r="Y87" s="53"/>
      <c r="Z87" s="50"/>
      <c r="AA87" s="53"/>
      <c r="AB87" s="50"/>
      <c r="AC87" s="53"/>
      <c r="AD87" s="50"/>
      <c r="AE87" s="53"/>
      <c r="AF87" s="50"/>
      <c r="AG87" s="53"/>
      <c r="AH87" s="50"/>
      <c r="AI87" s="96"/>
      <c r="AJ87" s="50"/>
      <c r="AK87" s="53"/>
      <c r="AL87" s="50"/>
      <c r="AM87" s="53"/>
      <c r="AN87" s="50"/>
      <c r="AO87" s="53"/>
      <c r="AP87" s="87"/>
      <c r="AR87" s="247"/>
    </row>
    <row r="88" spans="3:44">
      <c r="C88" s="38" t="s">
        <v>4</v>
      </c>
      <c r="D88" s="36" t="s">
        <v>119</v>
      </c>
      <c r="E88" s="36"/>
      <c r="G88" s="52"/>
      <c r="H88" s="50"/>
      <c r="I88" s="52"/>
      <c r="J88" s="50"/>
      <c r="K88" s="52"/>
      <c r="L88" s="50"/>
      <c r="M88" s="52"/>
      <c r="N88" s="50"/>
      <c r="O88" s="52"/>
      <c r="P88" s="50"/>
      <c r="Q88" s="52"/>
      <c r="R88" s="50"/>
      <c r="S88" s="52"/>
      <c r="T88" s="50"/>
      <c r="U88" s="52"/>
      <c r="V88" s="50"/>
      <c r="W88" s="52"/>
      <c r="X88" s="50"/>
      <c r="Y88" s="52"/>
      <c r="Z88" s="50"/>
      <c r="AA88" s="52"/>
      <c r="AB88" s="50"/>
      <c r="AC88" s="52"/>
      <c r="AD88" s="50"/>
      <c r="AE88" s="56"/>
      <c r="AF88" s="50"/>
      <c r="AG88" s="52"/>
      <c r="AH88" s="50"/>
      <c r="AI88" s="65"/>
      <c r="AJ88" s="50"/>
      <c r="AK88" s="52"/>
      <c r="AL88" s="50"/>
      <c r="AM88" s="52"/>
      <c r="AN88" s="50"/>
      <c r="AO88" s="52"/>
      <c r="AP88" s="87"/>
      <c r="AR88" s="247"/>
    </row>
    <row r="89" spans="3:44">
      <c r="C89" s="38" t="s">
        <v>4</v>
      </c>
      <c r="D89" s="36" t="s">
        <v>120</v>
      </c>
      <c r="E89" s="36"/>
      <c r="G89" s="52"/>
      <c r="H89" s="50"/>
      <c r="I89" s="52"/>
      <c r="J89" s="50"/>
      <c r="K89" s="52"/>
      <c r="L89" s="50"/>
      <c r="M89" s="52"/>
      <c r="N89" s="50"/>
      <c r="O89" s="52"/>
      <c r="P89" s="50"/>
      <c r="Q89" s="52"/>
      <c r="R89" s="50"/>
      <c r="S89" s="52"/>
      <c r="T89" s="50"/>
      <c r="U89" s="52"/>
      <c r="V89" s="50"/>
      <c r="W89" s="52"/>
      <c r="X89" s="50"/>
      <c r="Y89" s="52"/>
      <c r="Z89" s="50"/>
      <c r="AA89" s="52"/>
      <c r="AB89" s="50"/>
      <c r="AC89" s="52"/>
      <c r="AD89" s="50"/>
      <c r="AE89" s="56"/>
      <c r="AF89" s="50"/>
      <c r="AG89" s="52"/>
      <c r="AH89" s="50"/>
      <c r="AI89" s="65"/>
      <c r="AJ89" s="50"/>
      <c r="AK89" s="52"/>
      <c r="AL89" s="50"/>
      <c r="AM89" s="52"/>
      <c r="AN89" s="50"/>
      <c r="AO89" s="52"/>
      <c r="AP89" s="87"/>
      <c r="AR89" s="247"/>
    </row>
    <row r="90" spans="3:44">
      <c r="C90" s="38" t="s">
        <v>4</v>
      </c>
      <c r="D90" s="36" t="s">
        <v>349</v>
      </c>
      <c r="E90" s="36"/>
      <c r="G90" s="52"/>
      <c r="H90" s="50"/>
      <c r="I90" s="52"/>
      <c r="J90" s="50"/>
      <c r="K90" s="52"/>
      <c r="L90" s="50"/>
      <c r="M90" s="52"/>
      <c r="N90" s="50"/>
      <c r="O90" s="52"/>
      <c r="P90" s="50"/>
      <c r="Q90" s="52"/>
      <c r="R90" s="50"/>
      <c r="S90" s="52"/>
      <c r="T90" s="50"/>
      <c r="U90" s="52"/>
      <c r="V90" s="50"/>
      <c r="W90" s="52"/>
      <c r="X90" s="50"/>
      <c r="Y90" s="52"/>
      <c r="Z90" s="50"/>
      <c r="AA90" s="52"/>
      <c r="AB90" s="50"/>
      <c r="AC90" s="52"/>
      <c r="AD90" s="50"/>
      <c r="AE90" s="56"/>
      <c r="AF90" s="50"/>
      <c r="AG90" s="52"/>
      <c r="AH90" s="50"/>
      <c r="AI90" s="65"/>
      <c r="AJ90" s="50"/>
      <c r="AK90" s="52"/>
      <c r="AL90" s="50"/>
      <c r="AM90" s="52"/>
      <c r="AN90" s="50"/>
      <c r="AO90" s="52"/>
      <c r="AP90" s="87"/>
      <c r="AR90" s="247"/>
    </row>
    <row r="91" spans="3:44">
      <c r="C91" s="38" t="s">
        <v>4</v>
      </c>
      <c r="D91" s="36" t="s">
        <v>121</v>
      </c>
      <c r="E91" s="36"/>
      <c r="G91" s="52"/>
      <c r="H91" s="50"/>
      <c r="I91" s="52"/>
      <c r="J91" s="50"/>
      <c r="K91" s="52"/>
      <c r="L91" s="50"/>
      <c r="M91" s="52"/>
      <c r="N91" s="50"/>
      <c r="O91" s="52"/>
      <c r="P91" s="50"/>
      <c r="Q91" s="52"/>
      <c r="R91" s="50"/>
      <c r="S91" s="52"/>
      <c r="T91" s="50"/>
      <c r="U91" s="52"/>
      <c r="V91" s="50"/>
      <c r="W91" s="52"/>
      <c r="X91" s="50"/>
      <c r="Y91" s="52"/>
      <c r="Z91" s="50"/>
      <c r="AA91" s="52"/>
      <c r="AB91" s="50"/>
      <c r="AC91" s="52"/>
      <c r="AD91" s="50"/>
      <c r="AE91" s="56"/>
      <c r="AF91" s="50"/>
      <c r="AG91" s="52"/>
      <c r="AH91" s="50"/>
      <c r="AI91" s="65"/>
      <c r="AJ91" s="50"/>
      <c r="AK91" s="52"/>
      <c r="AL91" s="50"/>
      <c r="AM91" s="52"/>
      <c r="AN91" s="50"/>
      <c r="AO91" s="52"/>
      <c r="AP91" s="87"/>
      <c r="AR91" s="247"/>
    </row>
    <row r="92" spans="3:44">
      <c r="D92" s="43" t="s">
        <v>4</v>
      </c>
      <c r="E92" s="44" t="s">
        <v>47</v>
      </c>
      <c r="F92" s="34"/>
      <c r="G92" s="53"/>
      <c r="H92" s="50"/>
      <c r="I92" s="53"/>
      <c r="J92" s="50"/>
      <c r="K92" s="53"/>
      <c r="L92" s="50"/>
      <c r="M92" s="53"/>
      <c r="N92" s="50"/>
      <c r="O92" s="53"/>
      <c r="P92" s="50"/>
      <c r="Q92" s="53"/>
      <c r="R92" s="50"/>
      <c r="S92" s="53"/>
      <c r="T92" s="50"/>
      <c r="U92" s="53"/>
      <c r="V92" s="50"/>
      <c r="W92" s="53"/>
      <c r="X92" s="50"/>
      <c r="Y92" s="53"/>
      <c r="Z92" s="50"/>
      <c r="AA92" s="53"/>
      <c r="AB92" s="50"/>
      <c r="AC92" s="53"/>
      <c r="AD92" s="50"/>
      <c r="AE92" s="53"/>
      <c r="AF92" s="50"/>
      <c r="AG92" s="53"/>
      <c r="AH92" s="50"/>
      <c r="AI92" s="96"/>
      <c r="AJ92" s="50"/>
      <c r="AK92" s="53"/>
      <c r="AL92" s="50"/>
      <c r="AM92" s="53"/>
      <c r="AN92" s="50"/>
      <c r="AO92" s="53"/>
      <c r="AP92" s="87"/>
      <c r="AR92" s="247"/>
    </row>
    <row r="93" spans="3:44">
      <c r="C93" s="38" t="s">
        <v>4</v>
      </c>
      <c r="D93" s="36" t="s">
        <v>122</v>
      </c>
      <c r="E93" s="36"/>
      <c r="G93" s="52"/>
      <c r="H93" s="50"/>
      <c r="I93" s="52"/>
      <c r="J93" s="50"/>
      <c r="K93" s="52"/>
      <c r="L93" s="50"/>
      <c r="M93" s="52"/>
      <c r="N93" s="50"/>
      <c r="O93" s="52"/>
      <c r="P93" s="50"/>
      <c r="Q93" s="52"/>
      <c r="R93" s="50"/>
      <c r="S93" s="52"/>
      <c r="T93" s="50"/>
      <c r="U93" s="52"/>
      <c r="V93" s="50"/>
      <c r="W93" s="52"/>
      <c r="X93" s="50"/>
      <c r="Y93" s="52"/>
      <c r="Z93" s="50"/>
      <c r="AA93" s="52"/>
      <c r="AB93" s="50"/>
      <c r="AC93" s="52"/>
      <c r="AD93" s="50"/>
      <c r="AE93" s="56"/>
      <c r="AF93" s="50"/>
      <c r="AG93" s="52"/>
      <c r="AH93" s="50"/>
      <c r="AI93" s="65"/>
      <c r="AJ93" s="50"/>
      <c r="AK93" s="52"/>
      <c r="AL93" s="50"/>
      <c r="AM93" s="52"/>
      <c r="AN93" s="50"/>
      <c r="AO93" s="52"/>
      <c r="AP93" s="87"/>
      <c r="AR93" s="247"/>
    </row>
    <row r="94" spans="3:44">
      <c r="C94" s="38" t="s">
        <v>4</v>
      </c>
      <c r="D94" s="36" t="s">
        <v>123</v>
      </c>
      <c r="E94" s="36"/>
      <c r="G94" s="52"/>
      <c r="H94" s="50"/>
      <c r="I94" s="52"/>
      <c r="J94" s="50"/>
      <c r="K94" s="52"/>
      <c r="L94" s="50"/>
      <c r="M94" s="52"/>
      <c r="N94" s="50"/>
      <c r="O94" s="52"/>
      <c r="P94" s="50"/>
      <c r="Q94" s="52"/>
      <c r="R94" s="50"/>
      <c r="S94" s="52"/>
      <c r="T94" s="50"/>
      <c r="U94" s="52"/>
      <c r="V94" s="50"/>
      <c r="W94" s="52"/>
      <c r="X94" s="50"/>
      <c r="Y94" s="52"/>
      <c r="Z94" s="50"/>
      <c r="AA94" s="52"/>
      <c r="AB94" s="50"/>
      <c r="AC94" s="52"/>
      <c r="AD94" s="50"/>
      <c r="AE94" s="56"/>
      <c r="AF94" s="50"/>
      <c r="AG94" s="52"/>
      <c r="AH94" s="50"/>
      <c r="AI94" s="65"/>
      <c r="AJ94" s="50"/>
      <c r="AK94" s="52"/>
      <c r="AL94" s="50"/>
      <c r="AM94" s="52"/>
      <c r="AN94" s="50"/>
      <c r="AO94" s="52"/>
      <c r="AP94" s="87"/>
      <c r="AR94" s="247"/>
    </row>
    <row r="95" spans="3:44">
      <c r="D95" s="43" t="s">
        <v>4</v>
      </c>
      <c r="E95" s="44" t="s">
        <v>48</v>
      </c>
      <c r="F95" s="34"/>
      <c r="G95" s="53"/>
      <c r="H95" s="50"/>
      <c r="I95" s="53"/>
      <c r="J95" s="50"/>
      <c r="K95" s="53"/>
      <c r="L95" s="50"/>
      <c r="M95" s="53"/>
      <c r="N95" s="50"/>
      <c r="O95" s="53"/>
      <c r="P95" s="50"/>
      <c r="Q95" s="53"/>
      <c r="R95" s="50"/>
      <c r="S95" s="53"/>
      <c r="T95" s="50"/>
      <c r="U95" s="53"/>
      <c r="V95" s="50"/>
      <c r="W95" s="53"/>
      <c r="X95" s="50"/>
      <c r="Y95" s="53"/>
      <c r="Z95" s="50"/>
      <c r="AA95" s="53"/>
      <c r="AB95" s="50"/>
      <c r="AC95" s="53"/>
      <c r="AD95" s="50"/>
      <c r="AE95" s="53"/>
      <c r="AF95" s="50"/>
      <c r="AG95" s="53"/>
      <c r="AH95" s="50"/>
      <c r="AI95" s="96"/>
      <c r="AJ95" s="50"/>
      <c r="AK95" s="53"/>
      <c r="AL95" s="50"/>
      <c r="AM95" s="53"/>
      <c r="AN95" s="50"/>
      <c r="AO95" s="53"/>
      <c r="AP95" s="87"/>
      <c r="AR95" s="247"/>
    </row>
    <row r="96" spans="3:44">
      <c r="C96" s="38" t="s">
        <v>4</v>
      </c>
      <c r="D96" s="36" t="s">
        <v>350</v>
      </c>
      <c r="E96" s="36"/>
      <c r="G96" s="52"/>
      <c r="H96" s="50"/>
      <c r="I96" s="52"/>
      <c r="J96" s="50"/>
      <c r="K96" s="52"/>
      <c r="L96" s="50"/>
      <c r="M96" s="52"/>
      <c r="N96" s="50"/>
      <c r="O96" s="52"/>
      <c r="P96" s="50"/>
      <c r="Q96" s="52"/>
      <c r="R96" s="50"/>
      <c r="S96" s="52"/>
      <c r="T96" s="50"/>
      <c r="U96" s="52"/>
      <c r="V96" s="50"/>
      <c r="W96" s="52"/>
      <c r="X96" s="50"/>
      <c r="Y96" s="52"/>
      <c r="Z96" s="50"/>
      <c r="AA96" s="52"/>
      <c r="AB96" s="50"/>
      <c r="AC96" s="52"/>
      <c r="AD96" s="50"/>
      <c r="AE96" s="56"/>
      <c r="AF96" s="50"/>
      <c r="AG96" s="52"/>
      <c r="AH96" s="50"/>
      <c r="AI96" s="65"/>
      <c r="AJ96" s="50"/>
      <c r="AK96" s="52"/>
      <c r="AL96" s="50"/>
      <c r="AM96" s="52"/>
      <c r="AN96" s="50"/>
      <c r="AO96" s="52"/>
      <c r="AP96" s="87"/>
    </row>
    <row r="97" spans="3:42">
      <c r="C97" s="38" t="s">
        <v>4</v>
      </c>
      <c r="D97" s="36" t="s">
        <v>351</v>
      </c>
      <c r="E97" s="36"/>
      <c r="G97" s="52"/>
      <c r="H97" s="50"/>
      <c r="I97" s="52"/>
      <c r="J97" s="50"/>
      <c r="K97" s="52"/>
      <c r="L97" s="50"/>
      <c r="M97" s="52"/>
      <c r="N97" s="50"/>
      <c r="O97" s="52"/>
      <c r="P97" s="50"/>
      <c r="Q97" s="52"/>
      <c r="R97" s="50"/>
      <c r="S97" s="52"/>
      <c r="T97" s="50"/>
      <c r="U97" s="52"/>
      <c r="V97" s="50"/>
      <c r="W97" s="52"/>
      <c r="X97" s="50"/>
      <c r="Y97" s="52"/>
      <c r="Z97" s="50"/>
      <c r="AA97" s="52"/>
      <c r="AB97" s="50"/>
      <c r="AC97" s="52"/>
      <c r="AD97" s="50"/>
      <c r="AE97" s="56"/>
      <c r="AF97" s="50"/>
      <c r="AG97" s="52"/>
      <c r="AH97" s="50"/>
      <c r="AI97" s="65"/>
      <c r="AJ97" s="50"/>
      <c r="AK97" s="52"/>
      <c r="AL97" s="50"/>
      <c r="AM97" s="52"/>
      <c r="AN97" s="50"/>
      <c r="AO97" s="52"/>
      <c r="AP97" s="87"/>
    </row>
    <row r="98" spans="3:42">
      <c r="C98" s="38" t="s">
        <v>4</v>
      </c>
      <c r="D98" s="36" t="s">
        <v>352</v>
      </c>
      <c r="E98" s="36"/>
      <c r="G98" s="52"/>
      <c r="H98" s="50"/>
      <c r="I98" s="52"/>
      <c r="J98" s="50"/>
      <c r="K98" s="52"/>
      <c r="L98" s="50"/>
      <c r="M98" s="52"/>
      <c r="N98" s="50"/>
      <c r="O98" s="52"/>
      <c r="P98" s="50"/>
      <c r="Q98" s="52"/>
      <c r="R98" s="50"/>
      <c r="S98" s="52"/>
      <c r="T98" s="50"/>
      <c r="U98" s="52"/>
      <c r="V98" s="50"/>
      <c r="W98" s="52"/>
      <c r="X98" s="50"/>
      <c r="Y98" s="52"/>
      <c r="Z98" s="50"/>
      <c r="AA98" s="52"/>
      <c r="AB98" s="50"/>
      <c r="AC98" s="52"/>
      <c r="AD98" s="50"/>
      <c r="AE98" s="56"/>
      <c r="AF98" s="50"/>
      <c r="AG98" s="52"/>
      <c r="AH98" s="50"/>
      <c r="AI98" s="65"/>
      <c r="AJ98" s="50"/>
      <c r="AK98" s="52"/>
      <c r="AL98" s="50"/>
      <c r="AM98" s="52"/>
      <c r="AN98" s="50"/>
      <c r="AO98" s="52"/>
      <c r="AP98" s="87"/>
    </row>
    <row r="99" spans="3:42">
      <c r="C99" s="38" t="s">
        <v>4</v>
      </c>
      <c r="D99" s="36" t="s">
        <v>353</v>
      </c>
      <c r="E99" s="36"/>
      <c r="G99" s="52"/>
      <c r="H99" s="50"/>
      <c r="I99" s="52"/>
      <c r="J99" s="50"/>
      <c r="K99" s="52"/>
      <c r="L99" s="50"/>
      <c r="M99" s="52"/>
      <c r="N99" s="50"/>
      <c r="O99" s="52"/>
      <c r="P99" s="50"/>
      <c r="Q99" s="52"/>
      <c r="R99" s="50"/>
      <c r="S99" s="52"/>
      <c r="T99" s="50"/>
      <c r="U99" s="52"/>
      <c r="V99" s="50"/>
      <c r="W99" s="52"/>
      <c r="X99" s="50"/>
      <c r="Y99" s="52"/>
      <c r="Z99" s="50"/>
      <c r="AA99" s="52"/>
      <c r="AB99" s="50"/>
      <c r="AC99" s="52"/>
      <c r="AD99" s="50"/>
      <c r="AE99" s="56"/>
      <c r="AF99" s="50"/>
      <c r="AG99" s="52"/>
      <c r="AH99" s="50"/>
      <c r="AI99" s="65"/>
      <c r="AJ99" s="50"/>
      <c r="AK99" s="52"/>
      <c r="AL99" s="50"/>
      <c r="AM99" s="52"/>
      <c r="AN99" s="50"/>
      <c r="AO99" s="52"/>
      <c r="AP99" s="87"/>
    </row>
    <row r="100" spans="3:42">
      <c r="D100" s="43" t="s">
        <v>4</v>
      </c>
      <c r="E100" s="44" t="s">
        <v>49</v>
      </c>
      <c r="F100" s="34"/>
      <c r="G100" s="53"/>
      <c r="H100" s="50"/>
      <c r="I100" s="53"/>
      <c r="J100" s="50"/>
      <c r="K100" s="53"/>
      <c r="L100" s="50"/>
      <c r="M100" s="53"/>
      <c r="N100" s="50"/>
      <c r="O100" s="53"/>
      <c r="P100" s="50"/>
      <c r="Q100" s="53"/>
      <c r="R100" s="50"/>
      <c r="S100" s="53"/>
      <c r="T100" s="50"/>
      <c r="U100" s="53"/>
      <c r="V100" s="50"/>
      <c r="W100" s="53"/>
      <c r="X100" s="50"/>
      <c r="Y100" s="53"/>
      <c r="Z100" s="50"/>
      <c r="AA100" s="53"/>
      <c r="AB100" s="50"/>
      <c r="AC100" s="53"/>
      <c r="AD100" s="50"/>
      <c r="AE100" s="53"/>
      <c r="AF100" s="50"/>
      <c r="AG100" s="53"/>
      <c r="AH100" s="50"/>
      <c r="AI100" s="96"/>
      <c r="AJ100" s="50"/>
      <c r="AK100" s="53"/>
      <c r="AL100" s="50"/>
      <c r="AM100" s="53"/>
      <c r="AN100" s="50"/>
      <c r="AO100" s="53"/>
      <c r="AP100" s="87"/>
    </row>
    <row r="101" spans="3:42">
      <c r="C101" s="38" t="s">
        <v>4</v>
      </c>
      <c r="D101" s="36" t="s">
        <v>124</v>
      </c>
      <c r="E101" s="36"/>
      <c r="G101" s="52"/>
      <c r="H101" s="50"/>
      <c r="I101" s="52"/>
      <c r="J101" s="50"/>
      <c r="K101" s="52"/>
      <c r="L101" s="50"/>
      <c r="M101" s="52"/>
      <c r="N101" s="50"/>
      <c r="O101" s="52"/>
      <c r="P101" s="50"/>
      <c r="Q101" s="52"/>
      <c r="R101" s="50"/>
      <c r="S101" s="52"/>
      <c r="T101" s="50"/>
      <c r="U101" s="52"/>
      <c r="V101" s="50"/>
      <c r="W101" s="52"/>
      <c r="X101" s="50"/>
      <c r="Y101" s="52"/>
      <c r="Z101" s="50"/>
      <c r="AA101" s="52"/>
      <c r="AB101" s="50"/>
      <c r="AC101" s="52"/>
      <c r="AD101" s="50"/>
      <c r="AE101" s="56"/>
      <c r="AF101" s="50"/>
      <c r="AG101" s="52"/>
      <c r="AH101" s="50"/>
      <c r="AI101" s="65"/>
      <c r="AJ101" s="50"/>
      <c r="AK101" s="52"/>
      <c r="AL101" s="50"/>
      <c r="AM101" s="52"/>
      <c r="AN101" s="50"/>
      <c r="AO101" s="52"/>
      <c r="AP101" s="87"/>
    </row>
    <row r="102" spans="3:42">
      <c r="C102" s="38" t="s">
        <v>4</v>
      </c>
      <c r="D102" s="36" t="s">
        <v>125</v>
      </c>
      <c r="E102" s="36"/>
      <c r="G102" s="52"/>
      <c r="H102" s="50"/>
      <c r="I102" s="52"/>
      <c r="J102" s="50"/>
      <c r="K102" s="52"/>
      <c r="L102" s="50"/>
      <c r="M102" s="52"/>
      <c r="N102" s="50"/>
      <c r="O102" s="52"/>
      <c r="P102" s="50"/>
      <c r="Q102" s="52"/>
      <c r="R102" s="50"/>
      <c r="S102" s="52"/>
      <c r="T102" s="50"/>
      <c r="U102" s="52"/>
      <c r="V102" s="50"/>
      <c r="W102" s="52"/>
      <c r="X102" s="50"/>
      <c r="Y102" s="52"/>
      <c r="Z102" s="50"/>
      <c r="AA102" s="52"/>
      <c r="AB102" s="50"/>
      <c r="AC102" s="52"/>
      <c r="AD102" s="50"/>
      <c r="AE102" s="56"/>
      <c r="AF102" s="50"/>
      <c r="AG102" s="52"/>
      <c r="AH102" s="50"/>
      <c r="AI102" s="65"/>
      <c r="AJ102" s="50"/>
      <c r="AK102" s="52"/>
      <c r="AL102" s="50"/>
      <c r="AM102" s="52"/>
      <c r="AN102" s="50"/>
      <c r="AO102" s="52"/>
      <c r="AP102" s="87"/>
    </row>
    <row r="103" spans="3:42">
      <c r="D103" s="43" t="s">
        <v>4</v>
      </c>
      <c r="E103" s="44" t="s">
        <v>50</v>
      </c>
      <c r="F103" s="34"/>
      <c r="G103" s="53"/>
      <c r="H103" s="50"/>
      <c r="I103" s="53"/>
      <c r="J103" s="50"/>
      <c r="K103" s="53"/>
      <c r="L103" s="50"/>
      <c r="M103" s="53"/>
      <c r="N103" s="50"/>
      <c r="O103" s="53"/>
      <c r="P103" s="50"/>
      <c r="Q103" s="53"/>
      <c r="R103" s="50"/>
      <c r="S103" s="53"/>
      <c r="T103" s="50"/>
      <c r="U103" s="53"/>
      <c r="V103" s="50"/>
      <c r="W103" s="53"/>
      <c r="X103" s="50"/>
      <c r="Y103" s="53"/>
      <c r="Z103" s="50"/>
      <c r="AA103" s="53"/>
      <c r="AB103" s="50"/>
      <c r="AC103" s="53"/>
      <c r="AD103" s="50"/>
      <c r="AE103" s="53"/>
      <c r="AF103" s="50"/>
      <c r="AG103" s="53"/>
      <c r="AH103" s="50"/>
      <c r="AI103" s="96"/>
      <c r="AJ103" s="50"/>
      <c r="AK103" s="53"/>
      <c r="AL103" s="50"/>
      <c r="AM103" s="53"/>
      <c r="AN103" s="50"/>
      <c r="AO103" s="53"/>
      <c r="AP103" s="87"/>
    </row>
    <row r="104" spans="3:42">
      <c r="C104" s="38" t="s">
        <v>4</v>
      </c>
      <c r="D104" s="36" t="s">
        <v>126</v>
      </c>
      <c r="E104" s="36"/>
      <c r="G104" s="52"/>
      <c r="H104" s="50"/>
      <c r="I104" s="52"/>
      <c r="J104" s="50"/>
      <c r="K104" s="52"/>
      <c r="L104" s="50"/>
      <c r="M104" s="52"/>
      <c r="N104" s="50"/>
      <c r="O104" s="52"/>
      <c r="P104" s="50"/>
      <c r="Q104" s="52"/>
      <c r="R104" s="50"/>
      <c r="S104" s="52"/>
      <c r="T104" s="50"/>
      <c r="U104" s="52"/>
      <c r="V104" s="50"/>
      <c r="W104" s="52"/>
      <c r="X104" s="50"/>
      <c r="Y104" s="52"/>
      <c r="Z104" s="50"/>
      <c r="AA104" s="52"/>
      <c r="AB104" s="50"/>
      <c r="AC104" s="52"/>
      <c r="AD104" s="50"/>
      <c r="AE104" s="56"/>
      <c r="AF104" s="50"/>
      <c r="AG104" s="52"/>
      <c r="AH104" s="50"/>
      <c r="AI104" s="65"/>
      <c r="AJ104" s="50"/>
      <c r="AK104" s="52"/>
      <c r="AL104" s="50"/>
      <c r="AM104" s="52"/>
      <c r="AN104" s="50"/>
      <c r="AO104" s="52"/>
      <c r="AP104" s="87"/>
    </row>
    <row r="105" spans="3:42">
      <c r="C105" s="38" t="s">
        <v>4</v>
      </c>
      <c r="D105" s="36" t="s">
        <v>127</v>
      </c>
      <c r="E105" s="36"/>
      <c r="G105" s="52"/>
      <c r="H105" s="50"/>
      <c r="I105" s="52"/>
      <c r="J105" s="50"/>
      <c r="K105" s="52"/>
      <c r="L105" s="50"/>
      <c r="M105" s="52"/>
      <c r="N105" s="50"/>
      <c r="O105" s="52"/>
      <c r="P105" s="50"/>
      <c r="Q105" s="52"/>
      <c r="R105" s="50"/>
      <c r="S105" s="52"/>
      <c r="T105" s="50"/>
      <c r="U105" s="52"/>
      <c r="V105" s="50"/>
      <c r="W105" s="52"/>
      <c r="X105" s="50"/>
      <c r="Y105" s="52"/>
      <c r="Z105" s="50"/>
      <c r="AA105" s="52"/>
      <c r="AB105" s="50"/>
      <c r="AC105" s="52"/>
      <c r="AD105" s="50"/>
      <c r="AE105" s="56"/>
      <c r="AF105" s="50"/>
      <c r="AG105" s="52"/>
      <c r="AH105" s="50"/>
      <c r="AI105" s="65"/>
      <c r="AJ105" s="50"/>
      <c r="AK105" s="52"/>
      <c r="AL105" s="50"/>
      <c r="AM105" s="52"/>
      <c r="AN105" s="50"/>
      <c r="AO105" s="52"/>
      <c r="AP105" s="87"/>
    </row>
    <row r="106" spans="3:42">
      <c r="C106" s="38" t="s">
        <v>4</v>
      </c>
      <c r="D106" s="36" t="s">
        <v>128</v>
      </c>
      <c r="E106" s="36"/>
      <c r="G106" s="52"/>
      <c r="H106" s="50"/>
      <c r="I106" s="52"/>
      <c r="J106" s="50"/>
      <c r="K106" s="52"/>
      <c r="L106" s="50"/>
      <c r="M106" s="52"/>
      <c r="N106" s="50"/>
      <c r="O106" s="52"/>
      <c r="P106" s="50"/>
      <c r="Q106" s="52"/>
      <c r="R106" s="50"/>
      <c r="S106" s="52"/>
      <c r="T106" s="50"/>
      <c r="U106" s="52"/>
      <c r="V106" s="50"/>
      <c r="W106" s="52"/>
      <c r="X106" s="50"/>
      <c r="Y106" s="52"/>
      <c r="Z106" s="50"/>
      <c r="AA106" s="52"/>
      <c r="AB106" s="50"/>
      <c r="AC106" s="52"/>
      <c r="AD106" s="50"/>
      <c r="AE106" s="56"/>
      <c r="AF106" s="50"/>
      <c r="AG106" s="52"/>
      <c r="AH106" s="50"/>
      <c r="AI106" s="65"/>
      <c r="AJ106" s="50"/>
      <c r="AK106" s="52"/>
      <c r="AL106" s="50"/>
      <c r="AM106" s="52"/>
      <c r="AN106" s="50"/>
      <c r="AO106" s="52"/>
      <c r="AP106" s="87"/>
    </row>
    <row r="107" spans="3:42">
      <c r="D107" s="43" t="s">
        <v>4</v>
      </c>
      <c r="E107" s="44" t="s">
        <v>129</v>
      </c>
      <c r="F107" s="34"/>
      <c r="G107" s="53"/>
      <c r="H107" s="50"/>
      <c r="I107" s="53"/>
      <c r="J107" s="50"/>
      <c r="K107" s="53"/>
      <c r="L107" s="50"/>
      <c r="M107" s="53"/>
      <c r="N107" s="50"/>
      <c r="O107" s="53"/>
      <c r="P107" s="50"/>
      <c r="Q107" s="53"/>
      <c r="R107" s="50"/>
      <c r="S107" s="53"/>
      <c r="T107" s="50"/>
      <c r="U107" s="53"/>
      <c r="V107" s="50"/>
      <c r="W107" s="53"/>
      <c r="X107" s="50"/>
      <c r="Y107" s="53"/>
      <c r="Z107" s="50"/>
      <c r="AA107" s="53"/>
      <c r="AB107" s="50"/>
      <c r="AC107" s="53"/>
      <c r="AD107" s="50"/>
      <c r="AE107" s="53"/>
      <c r="AF107" s="50"/>
      <c r="AG107" s="53"/>
      <c r="AH107" s="50"/>
      <c r="AI107" s="96"/>
      <c r="AJ107" s="50"/>
      <c r="AK107" s="53"/>
      <c r="AL107" s="50"/>
      <c r="AM107" s="53"/>
      <c r="AN107" s="50"/>
      <c r="AO107" s="53"/>
      <c r="AP107" s="87"/>
    </row>
    <row r="108" spans="3:42">
      <c r="C108" s="38" t="s">
        <v>4</v>
      </c>
      <c r="D108" s="36" t="s">
        <v>130</v>
      </c>
      <c r="E108" s="36"/>
      <c r="G108" s="52"/>
      <c r="H108" s="50"/>
      <c r="I108" s="52"/>
      <c r="J108" s="50"/>
      <c r="K108" s="52"/>
      <c r="L108" s="50"/>
      <c r="M108" s="52"/>
      <c r="N108" s="50"/>
      <c r="O108" s="52"/>
      <c r="P108" s="50"/>
      <c r="Q108" s="52"/>
      <c r="R108" s="50"/>
      <c r="S108" s="52"/>
      <c r="T108" s="50"/>
      <c r="U108" s="52"/>
      <c r="V108" s="50"/>
      <c r="W108" s="52"/>
      <c r="X108" s="50"/>
      <c r="Y108" s="52"/>
      <c r="Z108" s="50"/>
      <c r="AA108" s="52"/>
      <c r="AB108" s="50"/>
      <c r="AC108" s="52"/>
      <c r="AD108" s="50"/>
      <c r="AE108" s="56"/>
      <c r="AF108" s="50"/>
      <c r="AG108" s="52"/>
      <c r="AH108" s="50"/>
      <c r="AI108" s="65"/>
      <c r="AJ108" s="50"/>
      <c r="AK108" s="52"/>
      <c r="AL108" s="50"/>
      <c r="AM108" s="52"/>
      <c r="AN108" s="50"/>
      <c r="AO108" s="52"/>
      <c r="AP108" s="87"/>
    </row>
    <row r="109" spans="3:42">
      <c r="C109" s="38" t="s">
        <v>4</v>
      </c>
      <c r="D109" s="36" t="s">
        <v>215</v>
      </c>
      <c r="E109" s="36"/>
      <c r="G109" s="52"/>
      <c r="H109" s="50"/>
      <c r="I109" s="52"/>
      <c r="J109" s="50"/>
      <c r="K109" s="52"/>
      <c r="L109" s="50"/>
      <c r="M109" s="52"/>
      <c r="N109" s="50"/>
      <c r="O109" s="52"/>
      <c r="P109" s="50"/>
      <c r="Q109" s="52"/>
      <c r="R109" s="50"/>
      <c r="S109" s="52"/>
      <c r="T109" s="50"/>
      <c r="U109" s="52"/>
      <c r="V109" s="50"/>
      <c r="W109" s="52"/>
      <c r="X109" s="50"/>
      <c r="Y109" s="52"/>
      <c r="Z109" s="50"/>
      <c r="AA109" s="52"/>
      <c r="AB109" s="50"/>
      <c r="AC109" s="52"/>
      <c r="AD109" s="50"/>
      <c r="AE109" s="56"/>
      <c r="AF109" s="50"/>
      <c r="AG109" s="52"/>
      <c r="AH109" s="50"/>
      <c r="AI109" s="65"/>
      <c r="AJ109" s="50"/>
      <c r="AK109" s="52"/>
      <c r="AL109" s="50"/>
      <c r="AM109" s="52"/>
      <c r="AN109" s="50"/>
      <c r="AO109" s="52"/>
      <c r="AP109" s="87"/>
    </row>
    <row r="110" spans="3:42">
      <c r="D110" s="43" t="s">
        <v>4</v>
      </c>
      <c r="E110" s="44" t="s">
        <v>52</v>
      </c>
      <c r="F110" s="34"/>
      <c r="G110" s="53"/>
      <c r="H110" s="50"/>
      <c r="I110" s="53"/>
      <c r="J110" s="50"/>
      <c r="K110" s="53"/>
      <c r="L110" s="50"/>
      <c r="M110" s="53"/>
      <c r="N110" s="50"/>
      <c r="O110" s="53"/>
      <c r="P110" s="50"/>
      <c r="Q110" s="53"/>
      <c r="R110" s="50"/>
      <c r="S110" s="53"/>
      <c r="T110" s="50"/>
      <c r="U110" s="53"/>
      <c r="V110" s="50"/>
      <c r="W110" s="53"/>
      <c r="X110" s="50"/>
      <c r="Y110" s="53"/>
      <c r="Z110" s="50"/>
      <c r="AA110" s="53"/>
      <c r="AB110" s="50"/>
      <c r="AC110" s="53"/>
      <c r="AD110" s="50"/>
      <c r="AE110" s="53"/>
      <c r="AF110" s="50"/>
      <c r="AG110" s="53"/>
      <c r="AH110" s="50"/>
      <c r="AI110" s="96"/>
      <c r="AJ110" s="50"/>
      <c r="AK110" s="53"/>
      <c r="AL110" s="50"/>
      <c r="AM110" s="53"/>
      <c r="AN110" s="50"/>
      <c r="AO110" s="53"/>
      <c r="AP110" s="87"/>
    </row>
    <row r="111" spans="3:42">
      <c r="C111" s="38" t="s">
        <v>4</v>
      </c>
      <c r="D111" s="36" t="s">
        <v>131</v>
      </c>
      <c r="E111" s="36"/>
      <c r="G111" s="52"/>
      <c r="H111" s="50"/>
      <c r="I111" s="52"/>
      <c r="J111" s="50"/>
      <c r="K111" s="52"/>
      <c r="L111" s="50"/>
      <c r="M111" s="52"/>
      <c r="N111" s="50"/>
      <c r="O111" s="52"/>
      <c r="P111" s="50"/>
      <c r="Q111" s="52"/>
      <c r="R111" s="50"/>
      <c r="S111" s="52"/>
      <c r="T111" s="50"/>
      <c r="U111" s="52"/>
      <c r="V111" s="50"/>
      <c r="W111" s="52"/>
      <c r="X111" s="50"/>
      <c r="Y111" s="52"/>
      <c r="Z111" s="50"/>
      <c r="AA111" s="52"/>
      <c r="AB111" s="50"/>
      <c r="AC111" s="52"/>
      <c r="AD111" s="50"/>
      <c r="AE111" s="56"/>
      <c r="AF111" s="50"/>
      <c r="AG111" s="52"/>
      <c r="AH111" s="50"/>
      <c r="AI111" s="65"/>
      <c r="AJ111" s="50"/>
      <c r="AK111" s="52"/>
      <c r="AL111" s="50"/>
      <c r="AM111" s="52"/>
      <c r="AN111" s="50"/>
      <c r="AO111" s="52"/>
      <c r="AP111" s="87"/>
    </row>
    <row r="112" spans="3:42">
      <c r="C112" s="38" t="s">
        <v>4</v>
      </c>
      <c r="D112" s="36" t="s">
        <v>132</v>
      </c>
      <c r="E112" s="36"/>
      <c r="G112" s="52"/>
      <c r="H112" s="50"/>
      <c r="I112" s="52"/>
      <c r="J112" s="50"/>
      <c r="K112" s="52"/>
      <c r="L112" s="50"/>
      <c r="M112" s="52"/>
      <c r="N112" s="50"/>
      <c r="O112" s="52"/>
      <c r="P112" s="50"/>
      <c r="Q112" s="52"/>
      <c r="R112" s="50"/>
      <c r="S112" s="52"/>
      <c r="T112" s="50"/>
      <c r="U112" s="52"/>
      <c r="V112" s="50"/>
      <c r="W112" s="52"/>
      <c r="X112" s="50"/>
      <c r="Y112" s="52"/>
      <c r="Z112" s="50"/>
      <c r="AA112" s="52"/>
      <c r="AB112" s="50"/>
      <c r="AC112" s="52"/>
      <c r="AD112" s="50"/>
      <c r="AE112" s="56"/>
      <c r="AF112" s="50"/>
      <c r="AG112" s="52"/>
      <c r="AH112" s="50"/>
      <c r="AI112" s="65"/>
      <c r="AJ112" s="50"/>
      <c r="AK112" s="52"/>
      <c r="AL112" s="50"/>
      <c r="AM112" s="52"/>
      <c r="AN112" s="50"/>
      <c r="AO112" s="52"/>
      <c r="AP112" s="87"/>
    </row>
    <row r="113" spans="3:42">
      <c r="C113" s="38" t="s">
        <v>4</v>
      </c>
      <c r="D113" s="36" t="s">
        <v>133</v>
      </c>
      <c r="E113" s="36"/>
      <c r="G113" s="52"/>
      <c r="H113" s="50"/>
      <c r="I113" s="52"/>
      <c r="J113" s="50"/>
      <c r="K113" s="52"/>
      <c r="L113" s="50"/>
      <c r="M113" s="52"/>
      <c r="N113" s="50"/>
      <c r="O113" s="52"/>
      <c r="P113" s="50"/>
      <c r="Q113" s="52"/>
      <c r="R113" s="50"/>
      <c r="S113" s="52"/>
      <c r="T113" s="50"/>
      <c r="U113" s="52"/>
      <c r="V113" s="50"/>
      <c r="W113" s="52"/>
      <c r="X113" s="50"/>
      <c r="Y113" s="52"/>
      <c r="Z113" s="50"/>
      <c r="AA113" s="52"/>
      <c r="AB113" s="50"/>
      <c r="AC113" s="52"/>
      <c r="AD113" s="50"/>
      <c r="AE113" s="56"/>
      <c r="AF113" s="50"/>
      <c r="AG113" s="52"/>
      <c r="AH113" s="50"/>
      <c r="AI113" s="65"/>
      <c r="AJ113" s="50"/>
      <c r="AK113" s="52"/>
      <c r="AL113" s="50"/>
      <c r="AM113" s="52"/>
      <c r="AN113" s="50"/>
      <c r="AO113" s="52"/>
      <c r="AP113" s="87"/>
    </row>
    <row r="114" spans="3:42">
      <c r="C114" s="38" t="s">
        <v>4</v>
      </c>
      <c r="D114" s="36" t="s">
        <v>134</v>
      </c>
      <c r="E114" s="36"/>
      <c r="G114" s="52"/>
      <c r="H114" s="50"/>
      <c r="I114" s="52"/>
      <c r="J114" s="50"/>
      <c r="K114" s="52"/>
      <c r="L114" s="50"/>
      <c r="M114" s="52"/>
      <c r="N114" s="50"/>
      <c r="O114" s="52"/>
      <c r="P114" s="50"/>
      <c r="Q114" s="52"/>
      <c r="R114" s="50"/>
      <c r="S114" s="52"/>
      <c r="T114" s="50"/>
      <c r="U114" s="52"/>
      <c r="V114" s="50"/>
      <c r="W114" s="52"/>
      <c r="X114" s="50"/>
      <c r="Y114" s="52"/>
      <c r="Z114" s="50"/>
      <c r="AA114" s="52"/>
      <c r="AB114" s="50"/>
      <c r="AC114" s="52"/>
      <c r="AD114" s="50"/>
      <c r="AE114" s="56"/>
      <c r="AF114" s="50"/>
      <c r="AG114" s="52"/>
      <c r="AH114" s="50"/>
      <c r="AI114" s="65"/>
      <c r="AJ114" s="50"/>
      <c r="AK114" s="52"/>
      <c r="AL114" s="50"/>
      <c r="AM114" s="52"/>
      <c r="AN114" s="50"/>
      <c r="AO114" s="52"/>
      <c r="AP114" s="87"/>
    </row>
    <row r="115" spans="3:42">
      <c r="D115" s="43" t="s">
        <v>4</v>
      </c>
      <c r="E115" s="44" t="s">
        <v>135</v>
      </c>
      <c r="F115" s="34"/>
      <c r="G115" s="53"/>
      <c r="H115" s="50"/>
      <c r="I115" s="53"/>
      <c r="J115" s="50"/>
      <c r="K115" s="53"/>
      <c r="L115" s="50"/>
      <c r="M115" s="53"/>
      <c r="N115" s="50"/>
      <c r="O115" s="53"/>
      <c r="P115" s="50"/>
      <c r="Q115" s="53"/>
      <c r="R115" s="50"/>
      <c r="S115" s="53"/>
      <c r="T115" s="50"/>
      <c r="U115" s="53"/>
      <c r="V115" s="50"/>
      <c r="W115" s="53"/>
      <c r="X115" s="50"/>
      <c r="Y115" s="53"/>
      <c r="Z115" s="50"/>
      <c r="AA115" s="53"/>
      <c r="AB115" s="50"/>
      <c r="AC115" s="53"/>
      <c r="AD115" s="50"/>
      <c r="AE115" s="53"/>
      <c r="AF115" s="50"/>
      <c r="AG115" s="53"/>
      <c r="AH115" s="50"/>
      <c r="AI115" s="96"/>
      <c r="AJ115" s="50"/>
      <c r="AK115" s="53"/>
      <c r="AL115" s="50"/>
      <c r="AM115" s="53"/>
      <c r="AN115" s="50"/>
      <c r="AO115" s="53"/>
      <c r="AP115" s="87"/>
    </row>
    <row r="116" spans="3:42">
      <c r="C116" s="38" t="s">
        <v>4</v>
      </c>
      <c r="D116" s="36" t="s">
        <v>136</v>
      </c>
      <c r="E116" s="36"/>
      <c r="G116" s="52"/>
      <c r="H116" s="50"/>
      <c r="I116" s="52"/>
      <c r="J116" s="50"/>
      <c r="K116" s="52"/>
      <c r="L116" s="50"/>
      <c r="M116" s="52"/>
      <c r="N116" s="50"/>
      <c r="O116" s="52"/>
      <c r="P116" s="50"/>
      <c r="Q116" s="52"/>
      <c r="R116" s="50"/>
      <c r="S116" s="52"/>
      <c r="T116" s="50"/>
      <c r="U116" s="52"/>
      <c r="V116" s="50"/>
      <c r="W116" s="52"/>
      <c r="X116" s="50"/>
      <c r="Y116" s="52"/>
      <c r="Z116" s="50"/>
      <c r="AA116" s="52"/>
      <c r="AB116" s="50"/>
      <c r="AC116" s="52"/>
      <c r="AD116" s="50"/>
      <c r="AE116" s="56"/>
      <c r="AF116" s="50"/>
      <c r="AG116" s="52"/>
      <c r="AH116" s="50"/>
      <c r="AI116" s="65"/>
      <c r="AJ116" s="50"/>
      <c r="AK116" s="52"/>
      <c r="AL116" s="50"/>
      <c r="AM116" s="52"/>
      <c r="AN116" s="50"/>
      <c r="AO116" s="52"/>
      <c r="AP116" s="87"/>
    </row>
    <row r="117" spans="3:42">
      <c r="D117" s="43" t="s">
        <v>4</v>
      </c>
      <c r="E117" s="44" t="s">
        <v>136</v>
      </c>
      <c r="F117" s="34"/>
      <c r="G117" s="53"/>
      <c r="H117" s="50"/>
      <c r="I117" s="53"/>
      <c r="J117" s="50"/>
      <c r="K117" s="53"/>
      <c r="L117" s="50"/>
      <c r="M117" s="53"/>
      <c r="N117" s="50"/>
      <c r="O117" s="53"/>
      <c r="P117" s="50"/>
      <c r="Q117" s="53"/>
      <c r="R117" s="50"/>
      <c r="S117" s="53"/>
      <c r="T117" s="50"/>
      <c r="U117" s="53"/>
      <c r="V117" s="50"/>
      <c r="W117" s="53"/>
      <c r="X117" s="50"/>
      <c r="Y117" s="53"/>
      <c r="Z117" s="50"/>
      <c r="AA117" s="53"/>
      <c r="AB117" s="50"/>
      <c r="AC117" s="53"/>
      <c r="AD117" s="50"/>
      <c r="AE117" s="53"/>
      <c r="AF117" s="50"/>
      <c r="AG117" s="53"/>
      <c r="AH117" s="50"/>
      <c r="AI117" s="96"/>
      <c r="AJ117" s="50"/>
      <c r="AK117" s="53"/>
      <c r="AL117" s="50"/>
      <c r="AM117" s="53"/>
      <c r="AN117" s="50"/>
      <c r="AO117" s="53"/>
      <c r="AP117" s="87"/>
    </row>
    <row r="118" spans="3:42">
      <c r="C118" s="38" t="s">
        <v>4</v>
      </c>
      <c r="D118" s="36" t="s">
        <v>137</v>
      </c>
      <c r="E118" s="36"/>
      <c r="G118" s="52"/>
      <c r="H118" s="50"/>
      <c r="I118" s="52"/>
      <c r="J118" s="50"/>
      <c r="K118" s="52"/>
      <c r="L118" s="50"/>
      <c r="M118" s="52"/>
      <c r="N118" s="50"/>
      <c r="O118" s="52"/>
      <c r="P118" s="50"/>
      <c r="Q118" s="52"/>
      <c r="R118" s="50"/>
      <c r="S118" s="52"/>
      <c r="T118" s="50"/>
      <c r="U118" s="52"/>
      <c r="V118" s="50"/>
      <c r="W118" s="52"/>
      <c r="X118" s="50"/>
      <c r="Y118" s="52"/>
      <c r="Z118" s="50"/>
      <c r="AA118" s="52"/>
      <c r="AB118" s="50"/>
      <c r="AC118" s="52"/>
      <c r="AD118" s="50"/>
      <c r="AE118" s="56"/>
      <c r="AF118" s="50"/>
      <c r="AG118" s="52"/>
      <c r="AH118" s="50"/>
      <c r="AI118" s="65"/>
      <c r="AJ118" s="50"/>
      <c r="AK118" s="52"/>
      <c r="AL118" s="50"/>
      <c r="AM118" s="52"/>
      <c r="AN118" s="50"/>
      <c r="AO118" s="52"/>
      <c r="AP118" s="87"/>
    </row>
    <row r="119" spans="3:42">
      <c r="D119" s="43" t="s">
        <v>4</v>
      </c>
      <c r="E119" s="44" t="s">
        <v>55</v>
      </c>
      <c r="F119" s="34"/>
      <c r="G119" s="53"/>
      <c r="H119" s="50"/>
      <c r="I119" s="53"/>
      <c r="J119" s="50"/>
      <c r="K119" s="53"/>
      <c r="L119" s="50"/>
      <c r="M119" s="53"/>
      <c r="N119" s="50"/>
      <c r="O119" s="53"/>
      <c r="P119" s="50"/>
      <c r="Q119" s="53"/>
      <c r="R119" s="50"/>
      <c r="S119" s="53"/>
      <c r="T119" s="50"/>
      <c r="U119" s="53"/>
      <c r="V119" s="50"/>
      <c r="W119" s="53"/>
      <c r="X119" s="50"/>
      <c r="Y119" s="53"/>
      <c r="Z119" s="50"/>
      <c r="AA119" s="53"/>
      <c r="AB119" s="50"/>
      <c r="AC119" s="53"/>
      <c r="AD119" s="50"/>
      <c r="AE119" s="53"/>
      <c r="AF119" s="50"/>
      <c r="AG119" s="53"/>
      <c r="AH119" s="50"/>
      <c r="AI119" s="96"/>
      <c r="AJ119" s="50"/>
      <c r="AK119" s="53"/>
      <c r="AL119" s="50"/>
      <c r="AM119" s="53"/>
      <c r="AN119" s="50"/>
      <c r="AO119" s="53"/>
      <c r="AP119" s="87"/>
    </row>
    <row r="120" spans="3:42">
      <c r="C120" s="38" t="s">
        <v>4</v>
      </c>
      <c r="D120" s="36" t="s">
        <v>138</v>
      </c>
      <c r="E120" s="36"/>
      <c r="G120" s="52"/>
      <c r="H120" s="50"/>
      <c r="I120" s="52"/>
      <c r="J120" s="50"/>
      <c r="K120" s="52"/>
      <c r="L120" s="50"/>
      <c r="M120" s="52"/>
      <c r="N120" s="50"/>
      <c r="O120" s="52"/>
      <c r="P120" s="50"/>
      <c r="Q120" s="52"/>
      <c r="R120" s="50"/>
      <c r="S120" s="52"/>
      <c r="T120" s="50"/>
      <c r="U120" s="52"/>
      <c r="V120" s="50"/>
      <c r="W120" s="52"/>
      <c r="X120" s="50"/>
      <c r="Y120" s="52"/>
      <c r="Z120" s="50"/>
      <c r="AA120" s="52"/>
      <c r="AB120" s="50"/>
      <c r="AC120" s="52"/>
      <c r="AD120" s="50"/>
      <c r="AE120" s="56"/>
      <c r="AF120" s="50"/>
      <c r="AG120" s="52"/>
      <c r="AH120" s="50"/>
      <c r="AI120" s="65"/>
      <c r="AJ120" s="50"/>
      <c r="AK120" s="52"/>
      <c r="AL120" s="50"/>
      <c r="AM120" s="52"/>
      <c r="AN120" s="50"/>
      <c r="AO120" s="52"/>
      <c r="AP120" s="87"/>
    </row>
    <row r="121" spans="3:42">
      <c r="C121" s="38" t="s">
        <v>4</v>
      </c>
      <c r="D121" s="36" t="s">
        <v>139</v>
      </c>
      <c r="E121" s="36"/>
      <c r="G121" s="52"/>
      <c r="H121" s="50"/>
      <c r="I121" s="52"/>
      <c r="J121" s="50"/>
      <c r="K121" s="52"/>
      <c r="L121" s="50"/>
      <c r="M121" s="52"/>
      <c r="N121" s="50"/>
      <c r="O121" s="52"/>
      <c r="P121" s="50"/>
      <c r="Q121" s="52"/>
      <c r="R121" s="50"/>
      <c r="S121" s="52"/>
      <c r="T121" s="50"/>
      <c r="U121" s="52"/>
      <c r="V121" s="50"/>
      <c r="W121" s="52"/>
      <c r="X121" s="50"/>
      <c r="Y121" s="52"/>
      <c r="Z121" s="50"/>
      <c r="AA121" s="52"/>
      <c r="AB121" s="50"/>
      <c r="AC121" s="52"/>
      <c r="AD121" s="50"/>
      <c r="AE121" s="56"/>
      <c r="AF121" s="50"/>
      <c r="AG121" s="52"/>
      <c r="AH121" s="50"/>
      <c r="AI121" s="65"/>
      <c r="AJ121" s="50"/>
      <c r="AK121" s="52"/>
      <c r="AL121" s="50"/>
      <c r="AM121" s="52"/>
      <c r="AN121" s="50"/>
      <c r="AO121" s="52"/>
      <c r="AP121" s="87"/>
    </row>
    <row r="122" spans="3:42">
      <c r="C122" s="38" t="s">
        <v>4</v>
      </c>
      <c r="D122" s="36" t="s">
        <v>140</v>
      </c>
      <c r="E122" s="36"/>
      <c r="G122" s="52"/>
      <c r="H122" s="50"/>
      <c r="I122" s="52"/>
      <c r="J122" s="50"/>
      <c r="K122" s="52"/>
      <c r="L122" s="50"/>
      <c r="M122" s="52"/>
      <c r="N122" s="50"/>
      <c r="O122" s="52"/>
      <c r="P122" s="50"/>
      <c r="Q122" s="52"/>
      <c r="R122" s="50"/>
      <c r="S122" s="52"/>
      <c r="T122" s="50"/>
      <c r="U122" s="52"/>
      <c r="V122" s="50"/>
      <c r="W122" s="52"/>
      <c r="X122" s="50"/>
      <c r="Y122" s="52"/>
      <c r="Z122" s="50"/>
      <c r="AA122" s="52"/>
      <c r="AB122" s="50"/>
      <c r="AC122" s="52"/>
      <c r="AD122" s="50"/>
      <c r="AE122" s="56"/>
      <c r="AF122" s="50"/>
      <c r="AG122" s="52"/>
      <c r="AH122" s="50"/>
      <c r="AI122" s="65"/>
      <c r="AJ122" s="50"/>
      <c r="AK122" s="52"/>
      <c r="AL122" s="50"/>
      <c r="AM122" s="52"/>
      <c r="AN122" s="50"/>
      <c r="AO122" s="52"/>
      <c r="AP122" s="87"/>
    </row>
    <row r="123" spans="3:42">
      <c r="C123" s="38" t="s">
        <v>4</v>
      </c>
      <c r="D123" s="36" t="s">
        <v>141</v>
      </c>
      <c r="E123" s="36"/>
      <c r="G123" s="52"/>
      <c r="H123" s="50"/>
      <c r="I123" s="52"/>
      <c r="J123" s="50"/>
      <c r="K123" s="52"/>
      <c r="L123" s="50"/>
      <c r="M123" s="52"/>
      <c r="N123" s="50"/>
      <c r="O123" s="52"/>
      <c r="P123" s="50"/>
      <c r="Q123" s="52"/>
      <c r="R123" s="50"/>
      <c r="S123" s="52"/>
      <c r="T123" s="50"/>
      <c r="U123" s="52"/>
      <c r="V123" s="50"/>
      <c r="W123" s="52"/>
      <c r="X123" s="50"/>
      <c r="Y123" s="52"/>
      <c r="Z123" s="50"/>
      <c r="AA123" s="52"/>
      <c r="AB123" s="50"/>
      <c r="AC123" s="52"/>
      <c r="AD123" s="50"/>
      <c r="AE123" s="56"/>
      <c r="AF123" s="50"/>
      <c r="AG123" s="52"/>
      <c r="AH123" s="50"/>
      <c r="AI123" s="65"/>
      <c r="AJ123" s="50"/>
      <c r="AK123" s="52"/>
      <c r="AL123" s="50"/>
      <c r="AM123" s="52"/>
      <c r="AN123" s="50"/>
      <c r="AO123" s="52"/>
      <c r="AP123" s="87"/>
    </row>
    <row r="124" spans="3:42">
      <c r="D124" s="43" t="s">
        <v>4</v>
      </c>
      <c r="E124" s="44" t="s">
        <v>56</v>
      </c>
      <c r="F124" s="34"/>
      <c r="G124" s="53"/>
      <c r="H124" s="50"/>
      <c r="I124" s="53"/>
      <c r="J124" s="50"/>
      <c r="K124" s="53"/>
      <c r="L124" s="50"/>
      <c r="M124" s="53"/>
      <c r="N124" s="50"/>
      <c r="O124" s="53"/>
      <c r="P124" s="50"/>
      <c r="Q124" s="53"/>
      <c r="R124" s="50"/>
      <c r="S124" s="53"/>
      <c r="T124" s="50"/>
      <c r="U124" s="53"/>
      <c r="V124" s="50"/>
      <c r="W124" s="53"/>
      <c r="X124" s="50"/>
      <c r="Y124" s="53"/>
      <c r="Z124" s="50"/>
      <c r="AA124" s="53"/>
      <c r="AB124" s="50"/>
      <c r="AC124" s="53"/>
      <c r="AD124" s="50"/>
      <c r="AE124" s="53"/>
      <c r="AF124" s="50"/>
      <c r="AG124" s="53"/>
      <c r="AH124" s="50"/>
      <c r="AI124" s="96"/>
      <c r="AJ124" s="50"/>
      <c r="AK124" s="53"/>
      <c r="AL124" s="50"/>
      <c r="AM124" s="53"/>
      <c r="AN124" s="50"/>
      <c r="AO124" s="53"/>
      <c r="AP124" s="87"/>
    </row>
    <row r="125" spans="3:42">
      <c r="C125" s="38" t="s">
        <v>4</v>
      </c>
      <c r="D125" s="36" t="s">
        <v>142</v>
      </c>
      <c r="E125" s="36"/>
      <c r="G125" s="52"/>
      <c r="H125" s="50"/>
      <c r="I125" s="52"/>
      <c r="J125" s="50"/>
      <c r="K125" s="52"/>
      <c r="L125" s="50"/>
      <c r="M125" s="52"/>
      <c r="N125" s="50"/>
      <c r="O125" s="52"/>
      <c r="P125" s="50"/>
      <c r="Q125" s="52"/>
      <c r="R125" s="50"/>
      <c r="S125" s="52"/>
      <c r="T125" s="50"/>
      <c r="U125" s="52"/>
      <c r="V125" s="50"/>
      <c r="W125" s="52"/>
      <c r="X125" s="50"/>
      <c r="Y125" s="52"/>
      <c r="Z125" s="50"/>
      <c r="AA125" s="52"/>
      <c r="AB125" s="50"/>
      <c r="AC125" s="52"/>
      <c r="AD125" s="50"/>
      <c r="AE125" s="56"/>
      <c r="AF125" s="50"/>
      <c r="AG125" s="52"/>
      <c r="AH125" s="50"/>
      <c r="AI125" s="65"/>
      <c r="AJ125" s="50"/>
      <c r="AK125" s="52"/>
      <c r="AL125" s="50"/>
      <c r="AM125" s="52"/>
      <c r="AN125" s="50"/>
      <c r="AO125" s="52"/>
      <c r="AP125" s="87"/>
    </row>
    <row r="126" spans="3:42">
      <c r="C126" s="38" t="s">
        <v>4</v>
      </c>
      <c r="D126" s="36" t="s">
        <v>143</v>
      </c>
      <c r="E126" s="36"/>
      <c r="G126" s="52"/>
      <c r="H126" s="50"/>
      <c r="I126" s="52"/>
      <c r="J126" s="50"/>
      <c r="K126" s="52"/>
      <c r="L126" s="50"/>
      <c r="M126" s="52"/>
      <c r="N126" s="50"/>
      <c r="O126" s="52"/>
      <c r="P126" s="50"/>
      <c r="Q126" s="52"/>
      <c r="R126" s="50"/>
      <c r="S126" s="52"/>
      <c r="T126" s="50"/>
      <c r="U126" s="52"/>
      <c r="V126" s="50"/>
      <c r="W126" s="52"/>
      <c r="X126" s="50"/>
      <c r="Y126" s="52"/>
      <c r="Z126" s="50"/>
      <c r="AA126" s="52"/>
      <c r="AB126" s="50"/>
      <c r="AC126" s="52"/>
      <c r="AD126" s="50"/>
      <c r="AE126" s="56"/>
      <c r="AF126" s="50"/>
      <c r="AG126" s="52"/>
      <c r="AH126" s="50"/>
      <c r="AI126" s="65"/>
      <c r="AJ126" s="50"/>
      <c r="AK126" s="52"/>
      <c r="AL126" s="50"/>
      <c r="AM126" s="52"/>
      <c r="AN126" s="50"/>
      <c r="AO126" s="52"/>
      <c r="AP126" s="87"/>
    </row>
    <row r="127" spans="3:42">
      <c r="C127" s="38" t="s">
        <v>4</v>
      </c>
      <c r="D127" s="36" t="s">
        <v>144</v>
      </c>
      <c r="E127" s="36"/>
      <c r="G127" s="52"/>
      <c r="H127" s="50"/>
      <c r="I127" s="52"/>
      <c r="J127" s="50"/>
      <c r="K127" s="52"/>
      <c r="L127" s="50"/>
      <c r="M127" s="52"/>
      <c r="N127" s="50"/>
      <c r="O127" s="52"/>
      <c r="P127" s="50"/>
      <c r="Q127" s="52"/>
      <c r="R127" s="50"/>
      <c r="S127" s="52"/>
      <c r="T127" s="50"/>
      <c r="U127" s="52"/>
      <c r="V127" s="50"/>
      <c r="W127" s="52"/>
      <c r="X127" s="50"/>
      <c r="Y127" s="52"/>
      <c r="Z127" s="50"/>
      <c r="AA127" s="52"/>
      <c r="AB127" s="50"/>
      <c r="AC127" s="52"/>
      <c r="AD127" s="50"/>
      <c r="AE127" s="56"/>
      <c r="AF127" s="50"/>
      <c r="AG127" s="52"/>
      <c r="AH127" s="50"/>
      <c r="AI127" s="65"/>
      <c r="AJ127" s="50"/>
      <c r="AK127" s="52"/>
      <c r="AL127" s="50"/>
      <c r="AM127" s="52"/>
      <c r="AN127" s="50"/>
      <c r="AO127" s="52"/>
      <c r="AP127" s="87"/>
    </row>
    <row r="128" spans="3:42">
      <c r="C128" s="38" t="s">
        <v>4</v>
      </c>
      <c r="D128" s="36" t="s">
        <v>145</v>
      </c>
      <c r="E128" s="36"/>
      <c r="G128" s="52"/>
      <c r="H128" s="50"/>
      <c r="I128" s="52"/>
      <c r="J128" s="50"/>
      <c r="K128" s="52"/>
      <c r="L128" s="50"/>
      <c r="M128" s="52"/>
      <c r="N128" s="50"/>
      <c r="O128" s="52"/>
      <c r="P128" s="50"/>
      <c r="Q128" s="52"/>
      <c r="R128" s="50"/>
      <c r="S128" s="52"/>
      <c r="T128" s="50"/>
      <c r="U128" s="52"/>
      <c r="V128" s="50"/>
      <c r="W128" s="52"/>
      <c r="X128" s="50"/>
      <c r="Y128" s="52"/>
      <c r="Z128" s="50"/>
      <c r="AA128" s="52"/>
      <c r="AB128" s="50"/>
      <c r="AC128" s="52"/>
      <c r="AD128" s="50"/>
      <c r="AE128" s="56"/>
      <c r="AF128" s="50"/>
      <c r="AG128" s="52"/>
      <c r="AH128" s="50"/>
      <c r="AI128" s="65"/>
      <c r="AJ128" s="50"/>
      <c r="AK128" s="52"/>
      <c r="AL128" s="50"/>
      <c r="AM128" s="52"/>
      <c r="AN128" s="50"/>
      <c r="AO128" s="52"/>
      <c r="AP128" s="87"/>
    </row>
    <row r="129" spans="3:42">
      <c r="C129" s="38" t="s">
        <v>4</v>
      </c>
      <c r="D129" s="36" t="s">
        <v>146</v>
      </c>
      <c r="E129" s="36"/>
      <c r="G129" s="52"/>
      <c r="H129" s="50"/>
      <c r="I129" s="52"/>
      <c r="J129" s="50"/>
      <c r="K129" s="52"/>
      <c r="L129" s="50"/>
      <c r="M129" s="52"/>
      <c r="N129" s="50"/>
      <c r="O129" s="52"/>
      <c r="P129" s="50"/>
      <c r="Q129" s="52"/>
      <c r="R129" s="50"/>
      <c r="S129" s="52"/>
      <c r="T129" s="50"/>
      <c r="U129" s="52"/>
      <c r="V129" s="50"/>
      <c r="W129" s="52"/>
      <c r="X129" s="50"/>
      <c r="Y129" s="52"/>
      <c r="Z129" s="50"/>
      <c r="AA129" s="52"/>
      <c r="AB129" s="50"/>
      <c r="AC129" s="52"/>
      <c r="AD129" s="50"/>
      <c r="AE129" s="56"/>
      <c r="AF129" s="50"/>
      <c r="AG129" s="52"/>
      <c r="AH129" s="50"/>
      <c r="AI129" s="65"/>
      <c r="AJ129" s="50"/>
      <c r="AK129" s="52"/>
      <c r="AL129" s="50"/>
      <c r="AM129" s="52"/>
      <c r="AN129" s="50"/>
      <c r="AO129" s="52"/>
      <c r="AP129" s="87"/>
    </row>
    <row r="130" spans="3:42">
      <c r="C130" s="38" t="s">
        <v>4</v>
      </c>
      <c r="D130" s="36" t="s">
        <v>147</v>
      </c>
      <c r="E130" s="36"/>
      <c r="G130" s="52"/>
      <c r="H130" s="50"/>
      <c r="I130" s="52"/>
      <c r="J130" s="50"/>
      <c r="K130" s="52"/>
      <c r="L130" s="50"/>
      <c r="M130" s="52"/>
      <c r="N130" s="50"/>
      <c r="O130" s="52"/>
      <c r="P130" s="50"/>
      <c r="Q130" s="52"/>
      <c r="R130" s="50"/>
      <c r="S130" s="52"/>
      <c r="T130" s="50"/>
      <c r="U130" s="52"/>
      <c r="V130" s="50"/>
      <c r="W130" s="52"/>
      <c r="X130" s="50"/>
      <c r="Y130" s="52"/>
      <c r="Z130" s="50"/>
      <c r="AA130" s="52"/>
      <c r="AB130" s="50"/>
      <c r="AC130" s="52"/>
      <c r="AD130" s="50"/>
      <c r="AE130" s="56"/>
      <c r="AF130" s="50"/>
      <c r="AG130" s="52"/>
      <c r="AH130" s="50"/>
      <c r="AI130" s="65"/>
      <c r="AJ130" s="50"/>
      <c r="AK130" s="52"/>
      <c r="AL130" s="50"/>
      <c r="AM130" s="52"/>
      <c r="AN130" s="50"/>
      <c r="AO130" s="52"/>
      <c r="AP130" s="87"/>
    </row>
    <row r="131" spans="3:42">
      <c r="C131" s="38" t="s">
        <v>4</v>
      </c>
      <c r="D131" s="36" t="s">
        <v>148</v>
      </c>
      <c r="E131" s="36"/>
      <c r="G131" s="52"/>
      <c r="H131" s="50"/>
      <c r="I131" s="52"/>
      <c r="J131" s="50"/>
      <c r="K131" s="52"/>
      <c r="L131" s="50"/>
      <c r="M131" s="52"/>
      <c r="N131" s="50"/>
      <c r="O131" s="52"/>
      <c r="P131" s="50"/>
      <c r="Q131" s="52"/>
      <c r="R131" s="50"/>
      <c r="S131" s="52"/>
      <c r="T131" s="50"/>
      <c r="U131" s="52"/>
      <c r="V131" s="50"/>
      <c r="W131" s="52"/>
      <c r="X131" s="50"/>
      <c r="Y131" s="52"/>
      <c r="Z131" s="50"/>
      <c r="AA131" s="52"/>
      <c r="AB131" s="50"/>
      <c r="AC131" s="52"/>
      <c r="AD131" s="50"/>
      <c r="AE131" s="56"/>
      <c r="AF131" s="50"/>
      <c r="AG131" s="52"/>
      <c r="AH131" s="50"/>
      <c r="AI131" s="65"/>
      <c r="AJ131" s="50"/>
      <c r="AK131" s="52"/>
      <c r="AL131" s="50"/>
      <c r="AM131" s="52"/>
      <c r="AN131" s="50"/>
      <c r="AO131" s="52"/>
      <c r="AP131" s="87"/>
    </row>
    <row r="132" spans="3:42">
      <c r="C132" s="38" t="s">
        <v>4</v>
      </c>
      <c r="D132" s="36" t="s">
        <v>149</v>
      </c>
      <c r="E132" s="36"/>
      <c r="G132" s="52"/>
      <c r="H132" s="50"/>
      <c r="I132" s="52"/>
      <c r="J132" s="50"/>
      <c r="K132" s="52"/>
      <c r="L132" s="50"/>
      <c r="M132" s="52"/>
      <c r="N132" s="50"/>
      <c r="O132" s="52"/>
      <c r="P132" s="50"/>
      <c r="Q132" s="52"/>
      <c r="R132" s="50"/>
      <c r="S132" s="52"/>
      <c r="T132" s="50"/>
      <c r="U132" s="52"/>
      <c r="V132" s="50"/>
      <c r="W132" s="52"/>
      <c r="X132" s="50"/>
      <c r="Y132" s="52"/>
      <c r="Z132" s="50"/>
      <c r="AA132" s="52"/>
      <c r="AB132" s="50"/>
      <c r="AC132" s="52"/>
      <c r="AD132" s="50"/>
      <c r="AE132" s="56"/>
      <c r="AF132" s="50"/>
      <c r="AG132" s="52"/>
      <c r="AH132" s="50"/>
      <c r="AI132" s="65"/>
      <c r="AJ132" s="50"/>
      <c r="AK132" s="52"/>
      <c r="AL132" s="50"/>
      <c r="AM132" s="52"/>
      <c r="AN132" s="50"/>
      <c r="AO132" s="52"/>
      <c r="AP132" s="87"/>
    </row>
    <row r="133" spans="3:42">
      <c r="C133" s="38" t="s">
        <v>4</v>
      </c>
      <c r="D133" s="36" t="s">
        <v>150</v>
      </c>
      <c r="E133" s="36"/>
      <c r="G133" s="52"/>
      <c r="H133" s="50"/>
      <c r="I133" s="52"/>
      <c r="J133" s="50"/>
      <c r="K133" s="52"/>
      <c r="L133" s="50"/>
      <c r="M133" s="52"/>
      <c r="N133" s="50"/>
      <c r="O133" s="52"/>
      <c r="P133" s="50"/>
      <c r="Q133" s="52"/>
      <c r="R133" s="50"/>
      <c r="S133" s="52"/>
      <c r="T133" s="50"/>
      <c r="U133" s="52"/>
      <c r="V133" s="50"/>
      <c r="W133" s="52"/>
      <c r="X133" s="50"/>
      <c r="Y133" s="52"/>
      <c r="Z133" s="50"/>
      <c r="AA133" s="52"/>
      <c r="AB133" s="50"/>
      <c r="AC133" s="52"/>
      <c r="AD133" s="50"/>
      <c r="AE133" s="56"/>
      <c r="AF133" s="50"/>
      <c r="AG133" s="52"/>
      <c r="AH133" s="50"/>
      <c r="AI133" s="65"/>
      <c r="AJ133" s="50"/>
      <c r="AK133" s="52"/>
      <c r="AL133" s="50"/>
      <c r="AM133" s="52"/>
      <c r="AN133" s="50"/>
      <c r="AO133" s="52"/>
      <c r="AP133" s="87"/>
    </row>
    <row r="134" spans="3:42">
      <c r="C134" s="38" t="s">
        <v>4</v>
      </c>
      <c r="D134" s="36" t="s">
        <v>151</v>
      </c>
      <c r="E134" s="36"/>
      <c r="G134" s="52"/>
      <c r="H134" s="50"/>
      <c r="I134" s="52"/>
      <c r="J134" s="50"/>
      <c r="K134" s="52"/>
      <c r="L134" s="50"/>
      <c r="M134" s="52"/>
      <c r="N134" s="50"/>
      <c r="O134" s="52"/>
      <c r="P134" s="50"/>
      <c r="Q134" s="52"/>
      <c r="R134" s="50"/>
      <c r="S134" s="52"/>
      <c r="T134" s="50"/>
      <c r="U134" s="52"/>
      <c r="V134" s="50"/>
      <c r="W134" s="52"/>
      <c r="X134" s="50"/>
      <c r="Y134" s="52"/>
      <c r="Z134" s="50"/>
      <c r="AA134" s="52"/>
      <c r="AB134" s="50"/>
      <c r="AC134" s="52"/>
      <c r="AD134" s="50"/>
      <c r="AE134" s="56"/>
      <c r="AF134" s="50"/>
      <c r="AG134" s="52"/>
      <c r="AH134" s="50"/>
      <c r="AI134" s="65"/>
      <c r="AJ134" s="50"/>
      <c r="AK134" s="52"/>
      <c r="AL134" s="50"/>
      <c r="AM134" s="52"/>
      <c r="AN134" s="50"/>
      <c r="AO134" s="52"/>
      <c r="AP134" s="87"/>
    </row>
    <row r="135" spans="3:42">
      <c r="C135" s="38" t="s">
        <v>4</v>
      </c>
      <c r="D135" s="36" t="s">
        <v>152</v>
      </c>
      <c r="E135" s="36"/>
      <c r="G135" s="52"/>
      <c r="H135" s="50"/>
      <c r="I135" s="52"/>
      <c r="J135" s="50"/>
      <c r="K135" s="52"/>
      <c r="L135" s="50"/>
      <c r="M135" s="52"/>
      <c r="N135" s="50"/>
      <c r="O135" s="52"/>
      <c r="P135" s="50"/>
      <c r="Q135" s="52"/>
      <c r="R135" s="50"/>
      <c r="S135" s="52"/>
      <c r="T135" s="50"/>
      <c r="U135" s="52"/>
      <c r="V135" s="50"/>
      <c r="W135" s="52"/>
      <c r="X135" s="50"/>
      <c r="Y135" s="52"/>
      <c r="Z135" s="50"/>
      <c r="AA135" s="52"/>
      <c r="AB135" s="50"/>
      <c r="AC135" s="52"/>
      <c r="AD135" s="50"/>
      <c r="AE135" s="56"/>
      <c r="AF135" s="50"/>
      <c r="AG135" s="52"/>
      <c r="AH135" s="50"/>
      <c r="AI135" s="65"/>
      <c r="AJ135" s="50"/>
      <c r="AK135" s="52"/>
      <c r="AL135" s="50"/>
      <c r="AM135" s="52"/>
      <c r="AN135" s="50"/>
      <c r="AO135" s="52"/>
      <c r="AP135" s="87"/>
    </row>
    <row r="136" spans="3:42">
      <c r="C136" s="38" t="s">
        <v>4</v>
      </c>
      <c r="D136" s="36" t="s">
        <v>153</v>
      </c>
      <c r="E136" s="36"/>
      <c r="G136" s="52"/>
      <c r="H136" s="50"/>
      <c r="I136" s="52"/>
      <c r="J136" s="50"/>
      <c r="K136" s="52"/>
      <c r="L136" s="50"/>
      <c r="M136" s="52"/>
      <c r="N136" s="50"/>
      <c r="O136" s="52"/>
      <c r="P136" s="50"/>
      <c r="Q136" s="52"/>
      <c r="R136" s="50"/>
      <c r="S136" s="52"/>
      <c r="T136" s="50"/>
      <c r="U136" s="52"/>
      <c r="V136" s="50"/>
      <c r="W136" s="52"/>
      <c r="X136" s="50"/>
      <c r="Y136" s="52"/>
      <c r="Z136" s="50"/>
      <c r="AA136" s="52"/>
      <c r="AB136" s="50"/>
      <c r="AC136" s="52"/>
      <c r="AD136" s="50"/>
      <c r="AE136" s="56"/>
      <c r="AF136" s="50"/>
      <c r="AG136" s="52"/>
      <c r="AH136" s="50"/>
      <c r="AI136" s="65"/>
      <c r="AJ136" s="50"/>
      <c r="AK136" s="52"/>
      <c r="AL136" s="50"/>
      <c r="AM136" s="52"/>
      <c r="AN136" s="50"/>
      <c r="AO136" s="52"/>
      <c r="AP136" s="87"/>
    </row>
    <row r="137" spans="3:42">
      <c r="D137" s="43" t="s">
        <v>4</v>
      </c>
      <c r="E137" s="44" t="s">
        <v>57</v>
      </c>
      <c r="F137" s="34"/>
      <c r="G137" s="53"/>
      <c r="H137" s="50"/>
      <c r="I137" s="53"/>
      <c r="J137" s="50"/>
      <c r="K137" s="53"/>
      <c r="L137" s="50"/>
      <c r="M137" s="53"/>
      <c r="N137" s="50"/>
      <c r="O137" s="53"/>
      <c r="P137" s="50"/>
      <c r="Q137" s="53"/>
      <c r="R137" s="50"/>
      <c r="S137" s="53"/>
      <c r="T137" s="50"/>
      <c r="U137" s="53"/>
      <c r="V137" s="50"/>
      <c r="W137" s="53"/>
      <c r="X137" s="50"/>
      <c r="Y137" s="53"/>
      <c r="Z137" s="50"/>
      <c r="AA137" s="53"/>
      <c r="AB137" s="50"/>
      <c r="AC137" s="53"/>
      <c r="AD137" s="50"/>
      <c r="AE137" s="53"/>
      <c r="AF137" s="50"/>
      <c r="AG137" s="53"/>
      <c r="AH137" s="50"/>
      <c r="AI137" s="96"/>
      <c r="AJ137" s="50"/>
      <c r="AK137" s="53"/>
      <c r="AL137" s="50"/>
      <c r="AM137" s="53"/>
      <c r="AN137" s="50"/>
      <c r="AO137" s="53"/>
      <c r="AP137" s="87"/>
    </row>
    <row r="138" spans="3:42">
      <c r="C138" s="38" t="s">
        <v>4</v>
      </c>
      <c r="D138" s="36" t="s">
        <v>154</v>
      </c>
      <c r="E138" s="36"/>
      <c r="G138" s="52"/>
      <c r="H138" s="50"/>
      <c r="I138" s="52"/>
      <c r="J138" s="50"/>
      <c r="K138" s="52"/>
      <c r="L138" s="50"/>
      <c r="M138" s="52"/>
      <c r="N138" s="50"/>
      <c r="O138" s="52"/>
      <c r="P138" s="50"/>
      <c r="Q138" s="52"/>
      <c r="R138" s="50"/>
      <c r="S138" s="52"/>
      <c r="T138" s="50"/>
      <c r="U138" s="52"/>
      <c r="V138" s="50"/>
      <c r="W138" s="52"/>
      <c r="X138" s="50"/>
      <c r="Y138" s="52"/>
      <c r="Z138" s="50"/>
      <c r="AA138" s="52"/>
      <c r="AB138" s="50"/>
      <c r="AC138" s="52"/>
      <c r="AD138" s="50"/>
      <c r="AE138" s="56"/>
      <c r="AF138" s="50"/>
      <c r="AG138" s="52"/>
      <c r="AH138" s="50"/>
      <c r="AI138" s="65"/>
      <c r="AJ138" s="50"/>
      <c r="AK138" s="52"/>
      <c r="AL138" s="50"/>
      <c r="AM138" s="52"/>
      <c r="AN138" s="50"/>
      <c r="AO138" s="52"/>
      <c r="AP138" s="87"/>
    </row>
    <row r="139" spans="3:42">
      <c r="C139" s="38" t="s">
        <v>4</v>
      </c>
      <c r="D139" s="36" t="s">
        <v>155</v>
      </c>
      <c r="E139" s="36"/>
      <c r="G139" s="52"/>
      <c r="H139" s="50"/>
      <c r="I139" s="52"/>
      <c r="J139" s="50"/>
      <c r="K139" s="52"/>
      <c r="L139" s="50"/>
      <c r="M139" s="52"/>
      <c r="N139" s="50"/>
      <c r="O139" s="52"/>
      <c r="P139" s="50"/>
      <c r="Q139" s="52"/>
      <c r="R139" s="50"/>
      <c r="S139" s="52"/>
      <c r="T139" s="50"/>
      <c r="U139" s="52"/>
      <c r="V139" s="50"/>
      <c r="W139" s="52"/>
      <c r="X139" s="50"/>
      <c r="Y139" s="52"/>
      <c r="Z139" s="50"/>
      <c r="AA139" s="52"/>
      <c r="AB139" s="50"/>
      <c r="AC139" s="52"/>
      <c r="AD139" s="50"/>
      <c r="AE139" s="56"/>
      <c r="AF139" s="50"/>
      <c r="AG139" s="52"/>
      <c r="AH139" s="50"/>
      <c r="AI139" s="65"/>
      <c r="AJ139" s="50"/>
      <c r="AK139" s="52"/>
      <c r="AL139" s="50"/>
      <c r="AM139" s="52"/>
      <c r="AN139" s="50"/>
      <c r="AO139" s="52"/>
      <c r="AP139" s="87"/>
    </row>
    <row r="140" spans="3:42">
      <c r="C140" s="38" t="s">
        <v>4</v>
      </c>
      <c r="D140" s="36" t="s">
        <v>156</v>
      </c>
      <c r="E140" s="36"/>
      <c r="G140" s="52"/>
      <c r="H140" s="50"/>
      <c r="I140" s="52"/>
      <c r="J140" s="50"/>
      <c r="K140" s="52"/>
      <c r="L140" s="50"/>
      <c r="M140" s="52"/>
      <c r="N140" s="50"/>
      <c r="O140" s="52"/>
      <c r="P140" s="50"/>
      <c r="Q140" s="52"/>
      <c r="R140" s="50"/>
      <c r="S140" s="52"/>
      <c r="T140" s="50"/>
      <c r="U140" s="52"/>
      <c r="V140" s="50"/>
      <c r="W140" s="52"/>
      <c r="X140" s="50"/>
      <c r="Y140" s="52"/>
      <c r="Z140" s="50"/>
      <c r="AA140" s="52"/>
      <c r="AB140" s="50"/>
      <c r="AC140" s="52"/>
      <c r="AD140" s="50"/>
      <c r="AE140" s="56"/>
      <c r="AF140" s="50"/>
      <c r="AG140" s="52"/>
      <c r="AH140" s="50"/>
      <c r="AI140" s="65"/>
      <c r="AJ140" s="50"/>
      <c r="AK140" s="52"/>
      <c r="AL140" s="50"/>
      <c r="AM140" s="52"/>
      <c r="AN140" s="50"/>
      <c r="AO140" s="52"/>
      <c r="AP140" s="87"/>
    </row>
    <row r="141" spans="3:42">
      <c r="D141" s="43" t="s">
        <v>4</v>
      </c>
      <c r="E141" s="44" t="s">
        <v>157</v>
      </c>
      <c r="F141" s="34"/>
      <c r="G141" s="53"/>
      <c r="H141" s="50"/>
      <c r="I141" s="53"/>
      <c r="J141" s="50"/>
      <c r="K141" s="53"/>
      <c r="L141" s="50"/>
      <c r="M141" s="53"/>
      <c r="N141" s="50"/>
      <c r="O141" s="53"/>
      <c r="P141" s="50"/>
      <c r="Q141" s="53"/>
      <c r="R141" s="50"/>
      <c r="S141" s="53"/>
      <c r="T141" s="50"/>
      <c r="U141" s="53"/>
      <c r="V141" s="50"/>
      <c r="W141" s="53"/>
      <c r="X141" s="50"/>
      <c r="Y141" s="53"/>
      <c r="Z141" s="50"/>
      <c r="AA141" s="53"/>
      <c r="AB141" s="50"/>
      <c r="AC141" s="53"/>
      <c r="AD141" s="50"/>
      <c r="AE141" s="53"/>
      <c r="AF141" s="50"/>
      <c r="AG141" s="53"/>
      <c r="AH141" s="50"/>
      <c r="AI141" s="96"/>
      <c r="AJ141" s="50"/>
      <c r="AK141" s="53"/>
      <c r="AL141" s="50"/>
      <c r="AM141" s="53"/>
      <c r="AN141" s="50"/>
      <c r="AO141" s="53"/>
      <c r="AP141" s="87"/>
    </row>
    <row r="142" spans="3:42">
      <c r="D142" s="35"/>
      <c r="E142" s="35"/>
      <c r="G142" s="51"/>
      <c r="H142" s="50"/>
      <c r="I142" s="51"/>
      <c r="J142" s="50"/>
      <c r="K142" s="51"/>
      <c r="L142" s="50"/>
      <c r="M142" s="51"/>
      <c r="N142" s="50"/>
      <c r="O142" s="51"/>
      <c r="P142" s="50"/>
      <c r="Q142" s="51"/>
      <c r="R142" s="50"/>
      <c r="S142" s="51"/>
      <c r="T142" s="50"/>
      <c r="U142" s="51"/>
      <c r="V142" s="50"/>
      <c r="W142" s="51"/>
      <c r="X142" s="50"/>
      <c r="Y142" s="51"/>
      <c r="Z142" s="50"/>
      <c r="AA142" s="51"/>
      <c r="AB142" s="50"/>
      <c r="AC142" s="51"/>
      <c r="AD142" s="50"/>
      <c r="AE142" s="51"/>
      <c r="AF142" s="50"/>
      <c r="AG142" s="51"/>
      <c r="AH142" s="50"/>
      <c r="AI142" s="51"/>
      <c r="AJ142" s="50"/>
      <c r="AK142" s="51"/>
      <c r="AL142" s="50"/>
      <c r="AM142" s="52"/>
      <c r="AN142" s="50"/>
      <c r="AO142" s="51"/>
      <c r="AP142" s="87"/>
    </row>
    <row r="143" spans="3:42">
      <c r="C143" s="38"/>
      <c r="D143" s="36"/>
      <c r="E143" s="36" t="s">
        <v>158</v>
      </c>
      <c r="G143" s="52"/>
      <c r="H143" s="50"/>
      <c r="I143" s="52"/>
      <c r="J143" s="50"/>
      <c r="K143" s="52"/>
      <c r="L143" s="50"/>
      <c r="M143" s="52"/>
      <c r="N143" s="50"/>
      <c r="O143" s="52"/>
      <c r="P143" s="50"/>
      <c r="Q143" s="52"/>
      <c r="R143" s="50"/>
      <c r="S143" s="52"/>
      <c r="T143" s="50"/>
      <c r="U143" s="52"/>
      <c r="V143" s="50"/>
      <c r="W143" s="52"/>
      <c r="X143" s="50"/>
      <c r="Y143" s="52"/>
      <c r="Z143" s="50"/>
      <c r="AA143" s="52"/>
      <c r="AB143" s="50"/>
      <c r="AC143" s="52"/>
      <c r="AD143" s="50"/>
      <c r="AE143" s="52"/>
      <c r="AF143" s="50"/>
      <c r="AG143" s="52"/>
      <c r="AH143" s="50"/>
      <c r="AI143" s="52"/>
      <c r="AJ143" s="50"/>
      <c r="AK143" s="52"/>
      <c r="AL143" s="50"/>
      <c r="AM143" s="52"/>
      <c r="AN143" s="50"/>
      <c r="AO143" s="52"/>
      <c r="AP143" s="87"/>
    </row>
    <row r="144" spans="3:42" ht="15.75" thickBot="1">
      <c r="D144" s="35"/>
      <c r="E144" s="35"/>
      <c r="G144" s="51"/>
      <c r="H144" s="50"/>
      <c r="I144" s="51"/>
      <c r="J144" s="50"/>
      <c r="K144" s="51"/>
      <c r="L144" s="50"/>
      <c r="M144" s="51"/>
      <c r="N144" s="50"/>
      <c r="O144" s="51"/>
      <c r="P144" s="50"/>
      <c r="Q144" s="51"/>
      <c r="R144" s="50"/>
      <c r="S144" s="51"/>
      <c r="T144" s="50"/>
      <c r="U144" s="51"/>
      <c r="V144" s="50"/>
      <c r="W144" s="51"/>
      <c r="X144" s="50"/>
      <c r="Y144" s="51"/>
      <c r="Z144" s="50"/>
      <c r="AA144" s="51"/>
      <c r="AB144" s="50"/>
      <c r="AC144" s="51"/>
      <c r="AD144" s="50"/>
      <c r="AE144" s="51"/>
      <c r="AF144" s="50"/>
      <c r="AG144" s="51"/>
      <c r="AH144" s="50"/>
      <c r="AI144" s="51"/>
      <c r="AJ144" s="50"/>
      <c r="AK144" s="51"/>
      <c r="AL144" s="50"/>
      <c r="AM144" s="51"/>
      <c r="AN144" s="50"/>
      <c r="AO144" s="51"/>
      <c r="AP144" s="87"/>
    </row>
    <row r="145" spans="3:42" ht="15.75" thickBot="1">
      <c r="D145" s="41" t="s">
        <v>159</v>
      </c>
      <c r="E145" s="41"/>
      <c r="G145" s="86"/>
      <c r="H145" s="50"/>
      <c r="I145" s="86"/>
      <c r="J145" s="50"/>
      <c r="K145" s="86"/>
      <c r="L145" s="50"/>
      <c r="M145" s="86"/>
      <c r="N145" s="50"/>
      <c r="O145" s="86"/>
      <c r="P145" s="50"/>
      <c r="Q145" s="86"/>
      <c r="R145" s="50"/>
      <c r="S145" s="86"/>
      <c r="T145" s="50"/>
      <c r="U145" s="86"/>
      <c r="V145" s="50"/>
      <c r="W145" s="86"/>
      <c r="X145" s="50"/>
      <c r="Y145" s="86"/>
      <c r="Z145" s="50"/>
      <c r="AA145" s="86"/>
      <c r="AB145" s="50"/>
      <c r="AC145" s="86"/>
      <c r="AD145" s="50"/>
      <c r="AE145" s="86"/>
      <c r="AF145" s="50"/>
      <c r="AG145" s="86"/>
      <c r="AH145" s="50"/>
      <c r="AI145" s="86"/>
      <c r="AJ145" s="50"/>
      <c r="AK145" s="86"/>
      <c r="AL145" s="50"/>
      <c r="AM145" s="86"/>
      <c r="AN145" s="50"/>
      <c r="AO145" s="86"/>
      <c r="AP145" s="87"/>
    </row>
    <row r="146" spans="3:42">
      <c r="D146" s="35"/>
      <c r="E146" s="35"/>
      <c r="G146" s="51"/>
      <c r="H146" s="50"/>
      <c r="I146" s="51"/>
      <c r="J146" s="50"/>
      <c r="K146" s="51"/>
      <c r="L146" s="50"/>
      <c r="M146" s="51"/>
      <c r="N146" s="50"/>
      <c r="O146" s="51"/>
      <c r="P146" s="50"/>
      <c r="Q146" s="51"/>
      <c r="R146" s="50"/>
      <c r="S146" s="51"/>
      <c r="T146" s="50"/>
      <c r="U146" s="51"/>
      <c r="V146" s="50"/>
      <c r="W146" s="51"/>
      <c r="X146" s="50"/>
      <c r="Y146" s="51"/>
      <c r="Z146" s="50"/>
      <c r="AA146" s="51"/>
      <c r="AB146" s="50"/>
      <c r="AC146" s="51"/>
      <c r="AD146" s="50"/>
      <c r="AE146" s="51"/>
      <c r="AF146" s="50"/>
      <c r="AG146" s="51"/>
      <c r="AH146" s="50"/>
      <c r="AI146" s="51"/>
      <c r="AJ146" s="50"/>
      <c r="AK146" s="51"/>
      <c r="AL146" s="50"/>
      <c r="AM146" s="51"/>
      <c r="AN146" s="50"/>
      <c r="AO146" s="51"/>
      <c r="AP146" s="87"/>
    </row>
    <row r="147" spans="3:42">
      <c r="C147" s="38" t="s">
        <v>4</v>
      </c>
      <c r="D147" s="36" t="s">
        <v>160</v>
      </c>
      <c r="E147" s="36"/>
      <c r="G147" s="52"/>
      <c r="H147" s="50"/>
      <c r="I147" s="52"/>
      <c r="J147" s="50"/>
      <c r="K147" s="52"/>
      <c r="L147" s="50"/>
      <c r="M147" s="52"/>
      <c r="N147" s="50"/>
      <c r="O147" s="52"/>
      <c r="P147" s="50"/>
      <c r="Q147" s="52"/>
      <c r="R147" s="50"/>
      <c r="S147" s="52"/>
      <c r="T147" s="50"/>
      <c r="U147" s="52"/>
      <c r="V147" s="50"/>
      <c r="W147" s="52"/>
      <c r="X147" s="50"/>
      <c r="Y147" s="52"/>
      <c r="Z147" s="50"/>
      <c r="AA147" s="52"/>
      <c r="AB147" s="50"/>
      <c r="AC147" s="52"/>
      <c r="AD147" s="50"/>
      <c r="AE147" s="56"/>
      <c r="AF147" s="50"/>
      <c r="AG147" s="52"/>
      <c r="AH147" s="50"/>
      <c r="AI147" s="65"/>
      <c r="AJ147" s="50"/>
      <c r="AK147" s="52"/>
      <c r="AL147" s="50"/>
      <c r="AM147" s="52"/>
      <c r="AN147" s="50"/>
      <c r="AO147" s="52"/>
      <c r="AP147" s="87"/>
    </row>
    <row r="148" spans="3:42">
      <c r="C148" s="38" t="s">
        <v>4</v>
      </c>
      <c r="D148" s="36" t="s">
        <v>161</v>
      </c>
      <c r="E148" s="36"/>
      <c r="G148" s="52"/>
      <c r="H148" s="50"/>
      <c r="I148" s="52"/>
      <c r="J148" s="50"/>
      <c r="K148" s="52"/>
      <c r="L148" s="50"/>
      <c r="M148" s="52"/>
      <c r="N148" s="50"/>
      <c r="O148" s="52"/>
      <c r="P148" s="50"/>
      <c r="Q148" s="52"/>
      <c r="R148" s="50"/>
      <c r="S148" s="52"/>
      <c r="T148" s="50"/>
      <c r="U148" s="52"/>
      <c r="V148" s="50"/>
      <c r="W148" s="52"/>
      <c r="X148" s="50"/>
      <c r="Y148" s="52"/>
      <c r="Z148" s="50"/>
      <c r="AA148" s="52"/>
      <c r="AB148" s="50"/>
      <c r="AC148" s="52"/>
      <c r="AD148" s="50"/>
      <c r="AE148" s="56"/>
      <c r="AF148" s="50"/>
      <c r="AG148" s="52"/>
      <c r="AH148" s="50"/>
      <c r="AI148" s="65"/>
      <c r="AJ148" s="50"/>
      <c r="AK148" s="52"/>
      <c r="AL148" s="50"/>
      <c r="AM148" s="52"/>
      <c r="AN148" s="50"/>
      <c r="AO148" s="52"/>
      <c r="AP148" s="87"/>
    </row>
    <row r="149" spans="3:42">
      <c r="C149" s="38" t="s">
        <v>4</v>
      </c>
      <c r="D149" s="36" t="s">
        <v>162</v>
      </c>
      <c r="E149" s="36"/>
      <c r="G149" s="52"/>
      <c r="H149" s="50"/>
      <c r="I149" s="52"/>
      <c r="J149" s="50"/>
      <c r="K149" s="52"/>
      <c r="L149" s="50"/>
      <c r="M149" s="52"/>
      <c r="N149" s="50"/>
      <c r="O149" s="52"/>
      <c r="P149" s="50"/>
      <c r="Q149" s="52"/>
      <c r="R149" s="50"/>
      <c r="S149" s="52"/>
      <c r="T149" s="50"/>
      <c r="U149" s="52"/>
      <c r="V149" s="50"/>
      <c r="W149" s="52"/>
      <c r="X149" s="50"/>
      <c r="Y149" s="52"/>
      <c r="Z149" s="50"/>
      <c r="AA149" s="52"/>
      <c r="AB149" s="50"/>
      <c r="AC149" s="52"/>
      <c r="AD149" s="50"/>
      <c r="AE149" s="56"/>
      <c r="AF149" s="50"/>
      <c r="AG149" s="52"/>
      <c r="AH149" s="50"/>
      <c r="AI149" s="65"/>
      <c r="AJ149" s="50"/>
      <c r="AK149" s="52"/>
      <c r="AL149" s="50"/>
      <c r="AM149" s="52"/>
      <c r="AN149" s="50"/>
      <c r="AO149" s="52"/>
      <c r="AP149" s="87"/>
    </row>
    <row r="150" spans="3:42" ht="1.5" customHeight="1">
      <c r="D150" s="39"/>
      <c r="E150" s="36"/>
      <c r="F150" s="34"/>
      <c r="G150" s="52"/>
      <c r="H150" s="50"/>
      <c r="I150" s="52"/>
      <c r="J150" s="50"/>
      <c r="K150" s="52"/>
      <c r="L150" s="50"/>
      <c r="M150" s="52"/>
      <c r="N150" s="50"/>
      <c r="O150" s="52"/>
      <c r="P150" s="50"/>
      <c r="Q150" s="52"/>
      <c r="R150" s="50"/>
      <c r="S150" s="52"/>
      <c r="T150" s="50"/>
      <c r="U150" s="52"/>
      <c r="V150" s="50"/>
      <c r="W150" s="52"/>
      <c r="X150" s="50"/>
      <c r="Y150" s="52"/>
      <c r="Z150" s="50"/>
      <c r="AA150" s="52"/>
      <c r="AB150" s="50"/>
      <c r="AC150" s="52"/>
      <c r="AD150" s="50"/>
      <c r="AE150" s="52"/>
      <c r="AF150" s="50"/>
      <c r="AG150" s="52"/>
      <c r="AH150" s="50"/>
      <c r="AI150" s="52"/>
      <c r="AJ150" s="50"/>
      <c r="AK150" s="52"/>
      <c r="AL150" s="50"/>
      <c r="AM150" s="52"/>
      <c r="AN150" s="50"/>
      <c r="AO150" s="52"/>
      <c r="AP150" s="87"/>
    </row>
    <row r="151" spans="3:42">
      <c r="D151" s="43" t="s">
        <v>4</v>
      </c>
      <c r="E151" s="44" t="s">
        <v>62</v>
      </c>
      <c r="F151" s="34"/>
      <c r="G151" s="53"/>
      <c r="H151" s="50"/>
      <c r="I151" s="53"/>
      <c r="J151" s="50"/>
      <c r="K151" s="53"/>
      <c r="L151" s="50"/>
      <c r="M151" s="53"/>
      <c r="N151" s="50"/>
      <c r="O151" s="53"/>
      <c r="P151" s="50"/>
      <c r="Q151" s="53"/>
      <c r="R151" s="50"/>
      <c r="S151" s="53"/>
      <c r="T151" s="50"/>
      <c r="U151" s="53"/>
      <c r="V151" s="50"/>
      <c r="W151" s="53"/>
      <c r="X151" s="50"/>
      <c r="Y151" s="53"/>
      <c r="Z151" s="50"/>
      <c r="AA151" s="53"/>
      <c r="AB151" s="50"/>
      <c r="AC151" s="53"/>
      <c r="AD151" s="50"/>
      <c r="AE151" s="53"/>
      <c r="AF151" s="50"/>
      <c r="AG151" s="53"/>
      <c r="AH151" s="50"/>
      <c r="AI151" s="96"/>
      <c r="AJ151" s="50"/>
      <c r="AK151" s="53"/>
      <c r="AL151" s="50"/>
      <c r="AM151" s="53"/>
      <c r="AN151" s="50"/>
      <c r="AO151" s="53"/>
      <c r="AP151" s="87"/>
    </row>
    <row r="152" spans="3:42">
      <c r="D152" s="39"/>
      <c r="E152" s="36"/>
      <c r="F152" s="34"/>
      <c r="G152" s="52"/>
      <c r="H152" s="50"/>
      <c r="I152" s="52"/>
      <c r="J152" s="50"/>
      <c r="K152" s="52"/>
      <c r="L152" s="50"/>
      <c r="M152" s="52"/>
      <c r="N152" s="50"/>
      <c r="O152" s="52"/>
      <c r="P152" s="50"/>
      <c r="Q152" s="52"/>
      <c r="R152" s="50"/>
      <c r="S152" s="52"/>
      <c r="T152" s="50"/>
      <c r="U152" s="52"/>
      <c r="V152" s="50"/>
      <c r="W152" s="52"/>
      <c r="X152" s="50"/>
      <c r="Y152" s="52"/>
      <c r="Z152" s="50"/>
      <c r="AA152" s="52"/>
      <c r="AB152" s="50"/>
      <c r="AC152" s="52"/>
      <c r="AD152" s="50"/>
      <c r="AE152" s="52"/>
      <c r="AF152" s="50"/>
      <c r="AG152" s="52"/>
      <c r="AH152" s="50"/>
      <c r="AI152" s="52"/>
      <c r="AJ152" s="50"/>
      <c r="AK152" s="52"/>
      <c r="AL152" s="50"/>
      <c r="AM152" s="52"/>
      <c r="AN152" s="50"/>
      <c r="AO152" s="52"/>
      <c r="AP152" s="87"/>
    </row>
    <row r="153" spans="3:42">
      <c r="C153" s="38" t="s">
        <v>4</v>
      </c>
      <c r="D153" s="42" t="s">
        <v>163</v>
      </c>
      <c r="E153" s="42"/>
      <c r="G153" s="52"/>
      <c r="H153" s="50"/>
      <c r="I153" s="52"/>
      <c r="J153" s="50"/>
      <c r="K153" s="52"/>
      <c r="L153" s="50"/>
      <c r="M153" s="52"/>
      <c r="N153" s="50"/>
      <c r="O153" s="52"/>
      <c r="P153" s="50"/>
      <c r="Q153" s="52"/>
      <c r="R153" s="50"/>
      <c r="S153" s="52"/>
      <c r="T153" s="50"/>
      <c r="U153" s="52"/>
      <c r="V153" s="50"/>
      <c r="W153" s="52"/>
      <c r="X153" s="50"/>
      <c r="Y153" s="52"/>
      <c r="Z153" s="50"/>
      <c r="AA153" s="52"/>
      <c r="AB153" s="50"/>
      <c r="AC153" s="52"/>
      <c r="AD153" s="50"/>
      <c r="AE153" s="56"/>
      <c r="AF153" s="50"/>
      <c r="AG153" s="52"/>
      <c r="AH153" s="50"/>
      <c r="AI153" s="65"/>
      <c r="AJ153" s="50"/>
      <c r="AK153" s="52"/>
      <c r="AL153" s="50"/>
      <c r="AM153" s="52"/>
      <c r="AN153" s="50"/>
      <c r="AO153" s="52"/>
      <c r="AP153" s="87"/>
    </row>
    <row r="154" spans="3:42">
      <c r="C154" s="38" t="s">
        <v>4</v>
      </c>
      <c r="D154" s="36" t="s">
        <v>164</v>
      </c>
      <c r="E154" s="36"/>
      <c r="G154" s="52"/>
      <c r="H154" s="50"/>
      <c r="I154" s="52"/>
      <c r="J154" s="50"/>
      <c r="K154" s="52"/>
      <c r="L154" s="50"/>
      <c r="M154" s="52"/>
      <c r="N154" s="50"/>
      <c r="O154" s="52"/>
      <c r="P154" s="50"/>
      <c r="Q154" s="52"/>
      <c r="R154" s="50"/>
      <c r="S154" s="52"/>
      <c r="T154" s="50"/>
      <c r="U154" s="52"/>
      <c r="V154" s="50"/>
      <c r="W154" s="52"/>
      <c r="X154" s="50"/>
      <c r="Y154" s="52"/>
      <c r="Z154" s="50"/>
      <c r="AA154" s="52"/>
      <c r="AB154" s="50"/>
      <c r="AC154" s="52"/>
      <c r="AD154" s="50"/>
      <c r="AE154" s="56"/>
      <c r="AF154" s="50"/>
      <c r="AG154" s="52"/>
      <c r="AH154" s="50"/>
      <c r="AI154" s="65"/>
      <c r="AJ154" s="50"/>
      <c r="AK154" s="52"/>
      <c r="AL154" s="50"/>
      <c r="AM154" s="52"/>
      <c r="AN154" s="50"/>
      <c r="AO154" s="52"/>
      <c r="AP154" s="87"/>
    </row>
    <row r="155" spans="3:42">
      <c r="C155" s="38" t="s">
        <v>4</v>
      </c>
      <c r="D155" s="36" t="s">
        <v>165</v>
      </c>
      <c r="E155" s="36"/>
      <c r="G155" s="52"/>
      <c r="H155" s="50"/>
      <c r="I155" s="52"/>
      <c r="J155" s="50"/>
      <c r="K155" s="52"/>
      <c r="L155" s="50"/>
      <c r="M155" s="52"/>
      <c r="N155" s="50"/>
      <c r="O155" s="52"/>
      <c r="P155" s="50"/>
      <c r="Q155" s="52"/>
      <c r="R155" s="50"/>
      <c r="S155" s="52"/>
      <c r="T155" s="50"/>
      <c r="U155" s="52"/>
      <c r="V155" s="50"/>
      <c r="W155" s="52"/>
      <c r="X155" s="50"/>
      <c r="Y155" s="52"/>
      <c r="Z155" s="50"/>
      <c r="AA155" s="52"/>
      <c r="AB155" s="50"/>
      <c r="AC155" s="52"/>
      <c r="AD155" s="50"/>
      <c r="AE155" s="56"/>
      <c r="AF155" s="50"/>
      <c r="AG155" s="52"/>
      <c r="AH155" s="50"/>
      <c r="AI155" s="65"/>
      <c r="AJ155" s="50"/>
      <c r="AK155" s="52"/>
      <c r="AL155" s="50"/>
      <c r="AM155" s="52"/>
      <c r="AN155" s="50"/>
      <c r="AO155" s="52"/>
      <c r="AP155" s="87"/>
    </row>
    <row r="156" spans="3:42">
      <c r="C156" s="38" t="s">
        <v>4</v>
      </c>
      <c r="D156" s="36" t="s">
        <v>166</v>
      </c>
      <c r="E156" s="36"/>
      <c r="G156" s="52"/>
      <c r="H156" s="50"/>
      <c r="I156" s="52"/>
      <c r="J156" s="50"/>
      <c r="K156" s="52"/>
      <c r="L156" s="50"/>
      <c r="M156" s="52"/>
      <c r="N156" s="50"/>
      <c r="O156" s="52"/>
      <c r="P156" s="50"/>
      <c r="Q156" s="52"/>
      <c r="R156" s="50"/>
      <c r="S156" s="52"/>
      <c r="T156" s="50"/>
      <c r="U156" s="52"/>
      <c r="V156" s="50"/>
      <c r="W156" s="52"/>
      <c r="X156" s="50"/>
      <c r="Y156" s="52"/>
      <c r="Z156" s="50"/>
      <c r="AA156" s="52"/>
      <c r="AB156" s="50"/>
      <c r="AC156" s="52"/>
      <c r="AD156" s="50"/>
      <c r="AE156" s="56"/>
      <c r="AF156" s="50"/>
      <c r="AG156" s="52"/>
      <c r="AH156" s="50"/>
      <c r="AI156" s="65"/>
      <c r="AJ156" s="50"/>
      <c r="AK156" s="52"/>
      <c r="AL156" s="50"/>
      <c r="AM156" s="52"/>
      <c r="AN156" s="50"/>
      <c r="AO156" s="52"/>
      <c r="AP156" s="87"/>
    </row>
    <row r="157" spans="3:42">
      <c r="C157" s="38" t="s">
        <v>4</v>
      </c>
      <c r="D157" s="36" t="s">
        <v>167</v>
      </c>
      <c r="E157" s="36"/>
      <c r="G157" s="52"/>
      <c r="H157" s="50"/>
      <c r="I157" s="52"/>
      <c r="J157" s="50"/>
      <c r="K157" s="52"/>
      <c r="L157" s="50"/>
      <c r="M157" s="52"/>
      <c r="N157" s="50"/>
      <c r="O157" s="52"/>
      <c r="P157" s="50"/>
      <c r="Q157" s="52"/>
      <c r="R157" s="50"/>
      <c r="S157" s="52"/>
      <c r="T157" s="50"/>
      <c r="U157" s="52"/>
      <c r="V157" s="50"/>
      <c r="W157" s="52"/>
      <c r="X157" s="50"/>
      <c r="Y157" s="52"/>
      <c r="Z157" s="50"/>
      <c r="AA157" s="52"/>
      <c r="AB157" s="50"/>
      <c r="AC157" s="52"/>
      <c r="AD157" s="50"/>
      <c r="AE157" s="56"/>
      <c r="AF157" s="50"/>
      <c r="AG157" s="52"/>
      <c r="AH157" s="50"/>
      <c r="AI157" s="65"/>
      <c r="AJ157" s="50"/>
      <c r="AK157" s="52"/>
      <c r="AL157" s="50"/>
      <c r="AM157" s="52"/>
      <c r="AN157" s="50"/>
      <c r="AO157" s="52"/>
      <c r="AP157" s="87"/>
    </row>
    <row r="158" spans="3:42">
      <c r="C158" s="38" t="s">
        <v>4</v>
      </c>
      <c r="D158" s="36" t="s">
        <v>168</v>
      </c>
      <c r="E158" s="36"/>
      <c r="G158" s="52"/>
      <c r="H158" s="50"/>
      <c r="I158" s="52"/>
      <c r="J158" s="50"/>
      <c r="K158" s="52"/>
      <c r="L158" s="50"/>
      <c r="M158" s="52"/>
      <c r="N158" s="50"/>
      <c r="O158" s="52"/>
      <c r="P158" s="50"/>
      <c r="Q158" s="52"/>
      <c r="R158" s="50"/>
      <c r="S158" s="52"/>
      <c r="T158" s="50"/>
      <c r="U158" s="52"/>
      <c r="V158" s="50"/>
      <c r="W158" s="52"/>
      <c r="X158" s="50"/>
      <c r="Y158" s="52"/>
      <c r="Z158" s="50"/>
      <c r="AA158" s="52"/>
      <c r="AB158" s="50"/>
      <c r="AC158" s="52"/>
      <c r="AD158" s="50"/>
      <c r="AE158" s="56"/>
      <c r="AF158" s="50"/>
      <c r="AG158" s="52"/>
      <c r="AH158" s="50"/>
      <c r="AI158" s="65"/>
      <c r="AJ158" s="50"/>
      <c r="AK158" s="52"/>
      <c r="AL158" s="50"/>
      <c r="AM158" s="52"/>
      <c r="AN158" s="50"/>
      <c r="AO158" s="52"/>
      <c r="AP158" s="87"/>
    </row>
    <row r="159" spans="3:42">
      <c r="C159" s="38" t="s">
        <v>4</v>
      </c>
      <c r="D159" s="36" t="s">
        <v>169</v>
      </c>
      <c r="E159" s="36"/>
      <c r="G159" s="52"/>
      <c r="H159" s="50"/>
      <c r="I159" s="52"/>
      <c r="J159" s="50"/>
      <c r="K159" s="52"/>
      <c r="L159" s="50"/>
      <c r="M159" s="52"/>
      <c r="N159" s="50"/>
      <c r="O159" s="52"/>
      <c r="P159" s="50"/>
      <c r="Q159" s="52"/>
      <c r="R159" s="50"/>
      <c r="S159" s="52"/>
      <c r="T159" s="50"/>
      <c r="U159" s="52"/>
      <c r="V159" s="50"/>
      <c r="W159" s="52"/>
      <c r="X159" s="50"/>
      <c r="Y159" s="52"/>
      <c r="Z159" s="50"/>
      <c r="AA159" s="52"/>
      <c r="AB159" s="50"/>
      <c r="AC159" s="52"/>
      <c r="AD159" s="50"/>
      <c r="AE159" s="56"/>
      <c r="AF159" s="50"/>
      <c r="AG159" s="52"/>
      <c r="AH159" s="50"/>
      <c r="AI159" s="65"/>
      <c r="AJ159" s="50"/>
      <c r="AK159" s="52"/>
      <c r="AL159" s="50"/>
      <c r="AM159" s="52"/>
      <c r="AN159" s="50"/>
      <c r="AO159" s="52"/>
      <c r="AP159" s="87"/>
    </row>
    <row r="160" spans="3:42">
      <c r="C160" s="38" t="s">
        <v>4</v>
      </c>
      <c r="D160" s="36" t="s">
        <v>170</v>
      </c>
      <c r="E160" s="36"/>
      <c r="G160" s="52"/>
      <c r="H160" s="50"/>
      <c r="I160" s="52"/>
      <c r="J160" s="50"/>
      <c r="K160" s="52"/>
      <c r="L160" s="50"/>
      <c r="M160" s="52"/>
      <c r="N160" s="50"/>
      <c r="O160" s="52"/>
      <c r="P160" s="50"/>
      <c r="Q160" s="52"/>
      <c r="R160" s="50"/>
      <c r="S160" s="52"/>
      <c r="T160" s="50"/>
      <c r="U160" s="52"/>
      <c r="V160" s="50"/>
      <c r="W160" s="52"/>
      <c r="X160" s="50"/>
      <c r="Y160" s="52"/>
      <c r="Z160" s="50"/>
      <c r="AA160" s="52"/>
      <c r="AB160" s="50"/>
      <c r="AC160" s="52"/>
      <c r="AD160" s="50"/>
      <c r="AE160" s="56"/>
      <c r="AF160" s="50"/>
      <c r="AG160" s="52"/>
      <c r="AH160" s="50"/>
      <c r="AI160" s="65"/>
      <c r="AJ160" s="50"/>
      <c r="AK160" s="52"/>
      <c r="AL160" s="50"/>
      <c r="AM160" s="52"/>
      <c r="AN160" s="50"/>
      <c r="AO160" s="52"/>
      <c r="AP160" s="87"/>
    </row>
    <row r="161" spans="3:42">
      <c r="C161" s="38" t="s">
        <v>4</v>
      </c>
      <c r="D161" s="36" t="s">
        <v>171</v>
      </c>
      <c r="E161" s="36"/>
      <c r="G161" s="52"/>
      <c r="H161" s="50"/>
      <c r="I161" s="52"/>
      <c r="J161" s="50"/>
      <c r="K161" s="52"/>
      <c r="L161" s="50"/>
      <c r="M161" s="52"/>
      <c r="N161" s="50"/>
      <c r="O161" s="52"/>
      <c r="P161" s="50"/>
      <c r="Q161" s="52"/>
      <c r="R161" s="50"/>
      <c r="S161" s="52"/>
      <c r="T161" s="50"/>
      <c r="U161" s="52"/>
      <c r="V161" s="50"/>
      <c r="W161" s="52"/>
      <c r="X161" s="50"/>
      <c r="Y161" s="52"/>
      <c r="Z161" s="50"/>
      <c r="AA161" s="52"/>
      <c r="AB161" s="50"/>
      <c r="AC161" s="52"/>
      <c r="AD161" s="50"/>
      <c r="AE161" s="56"/>
      <c r="AF161" s="50"/>
      <c r="AG161" s="52"/>
      <c r="AH161" s="50"/>
      <c r="AI161" s="65"/>
      <c r="AJ161" s="50"/>
      <c r="AK161" s="52"/>
      <c r="AL161" s="50"/>
      <c r="AM161" s="52"/>
      <c r="AN161" s="50"/>
      <c r="AO161" s="52"/>
      <c r="AP161" s="87"/>
    </row>
    <row r="162" spans="3:42" ht="1.5" customHeight="1">
      <c r="D162" s="39"/>
      <c r="E162" s="36"/>
      <c r="F162" s="34"/>
      <c r="G162" s="52"/>
      <c r="H162" s="50"/>
      <c r="I162" s="52"/>
      <c r="J162" s="50"/>
      <c r="K162" s="52"/>
      <c r="L162" s="50"/>
      <c r="M162" s="52"/>
      <c r="N162" s="50"/>
      <c r="O162" s="52"/>
      <c r="P162" s="50"/>
      <c r="Q162" s="52"/>
      <c r="R162" s="50"/>
      <c r="S162" s="52"/>
      <c r="T162" s="50"/>
      <c r="U162" s="52"/>
      <c r="V162" s="50"/>
      <c r="W162" s="52"/>
      <c r="X162" s="50"/>
      <c r="Y162" s="52"/>
      <c r="Z162" s="50"/>
      <c r="AA162" s="52"/>
      <c r="AB162" s="50"/>
      <c r="AC162" s="52"/>
      <c r="AD162" s="50"/>
      <c r="AE162" s="52"/>
      <c r="AF162" s="50"/>
      <c r="AG162" s="52"/>
      <c r="AH162" s="50"/>
      <c r="AI162" s="52"/>
      <c r="AJ162" s="50"/>
      <c r="AK162" s="52"/>
      <c r="AL162" s="50"/>
      <c r="AM162" s="52"/>
      <c r="AN162" s="50"/>
      <c r="AO162" s="52"/>
      <c r="AP162" s="87"/>
    </row>
    <row r="163" spans="3:42">
      <c r="D163" s="43" t="s">
        <v>4</v>
      </c>
      <c r="E163" s="44" t="s">
        <v>63</v>
      </c>
      <c r="F163" s="34"/>
      <c r="G163" s="53"/>
      <c r="H163" s="50"/>
      <c r="I163" s="53"/>
      <c r="J163" s="50"/>
      <c r="K163" s="53"/>
      <c r="L163" s="50"/>
      <c r="M163" s="53"/>
      <c r="N163" s="50"/>
      <c r="O163" s="53"/>
      <c r="P163" s="50"/>
      <c r="Q163" s="53"/>
      <c r="R163" s="50"/>
      <c r="S163" s="53"/>
      <c r="T163" s="50"/>
      <c r="U163" s="53"/>
      <c r="V163" s="50"/>
      <c r="W163" s="53"/>
      <c r="X163" s="50"/>
      <c r="Y163" s="53"/>
      <c r="Z163" s="50"/>
      <c r="AA163" s="53"/>
      <c r="AB163" s="50"/>
      <c r="AC163" s="53"/>
      <c r="AD163" s="50"/>
      <c r="AE163" s="53"/>
      <c r="AF163" s="50"/>
      <c r="AG163" s="53"/>
      <c r="AH163" s="50"/>
      <c r="AI163" s="96"/>
      <c r="AJ163" s="50"/>
      <c r="AK163" s="53"/>
      <c r="AL163" s="50"/>
      <c r="AM163" s="53"/>
      <c r="AN163" s="50"/>
      <c r="AO163" s="53"/>
      <c r="AP163" s="87"/>
    </row>
    <row r="164" spans="3:42" ht="2.25" customHeight="1" thickBot="1">
      <c r="D164" s="405"/>
      <c r="E164" s="405"/>
      <c r="G164" s="51"/>
      <c r="H164" s="50"/>
      <c r="I164" s="51"/>
      <c r="J164" s="50"/>
      <c r="K164" s="51"/>
      <c r="L164" s="50"/>
      <c r="M164" s="51"/>
      <c r="N164" s="50"/>
      <c r="O164" s="51"/>
      <c r="P164" s="50"/>
      <c r="Q164" s="51"/>
      <c r="R164" s="50"/>
      <c r="S164" s="51"/>
      <c r="T164" s="50"/>
      <c r="U164" s="51"/>
      <c r="V164" s="50"/>
      <c r="W164" s="51"/>
      <c r="X164" s="50"/>
      <c r="Y164" s="51"/>
      <c r="Z164" s="50"/>
      <c r="AA164" s="51"/>
      <c r="AB164" s="50"/>
      <c r="AC164" s="51"/>
      <c r="AD164" s="50"/>
      <c r="AE164" s="51"/>
      <c r="AF164" s="50"/>
      <c r="AG164" s="51"/>
      <c r="AH164" s="50"/>
      <c r="AI164" s="51"/>
      <c r="AJ164" s="50"/>
      <c r="AK164" s="51"/>
      <c r="AL164" s="50"/>
      <c r="AM164" s="51"/>
      <c r="AN164" s="50"/>
      <c r="AO164" s="51"/>
      <c r="AP164" s="87"/>
    </row>
    <row r="165" spans="3:42" ht="15.75" thickBot="1">
      <c r="D165" s="41" t="s">
        <v>172</v>
      </c>
      <c r="E165" s="41"/>
      <c r="G165" s="86"/>
      <c r="H165" s="50"/>
      <c r="I165" s="86"/>
      <c r="J165" s="50"/>
      <c r="K165" s="86"/>
      <c r="L165" s="50"/>
      <c r="M165" s="86"/>
      <c r="N165" s="50"/>
      <c r="O165" s="86"/>
      <c r="P165" s="50"/>
      <c r="Q165" s="86"/>
      <c r="R165" s="50"/>
      <c r="S165" s="86"/>
      <c r="T165" s="50"/>
      <c r="U165" s="86"/>
      <c r="V165" s="50"/>
      <c r="W165" s="86"/>
      <c r="X165" s="50"/>
      <c r="Y165" s="86"/>
      <c r="Z165" s="50"/>
      <c r="AA165" s="86"/>
      <c r="AB165" s="50"/>
      <c r="AC165" s="86"/>
      <c r="AD165" s="50"/>
      <c r="AE165" s="86"/>
      <c r="AF165" s="50"/>
      <c r="AG165" s="86"/>
      <c r="AH165" s="50"/>
      <c r="AI165" s="86"/>
      <c r="AJ165" s="50"/>
      <c r="AK165" s="86"/>
      <c r="AL165" s="50"/>
      <c r="AM165" s="86"/>
      <c r="AN165" s="50"/>
      <c r="AO165" s="86"/>
      <c r="AP165" s="87"/>
    </row>
    <row r="166" spans="3:42" ht="2.25" customHeight="1">
      <c r="D166" s="405"/>
      <c r="E166" s="405"/>
      <c r="G166" s="51"/>
      <c r="H166" s="50"/>
      <c r="I166" s="51"/>
      <c r="J166" s="50"/>
      <c r="K166" s="51"/>
      <c r="L166" s="50"/>
      <c r="M166" s="51"/>
      <c r="N166" s="50"/>
      <c r="O166" s="51"/>
      <c r="P166" s="50"/>
      <c r="Q166" s="51"/>
      <c r="R166" s="50"/>
      <c r="S166" s="51"/>
      <c r="T166" s="50"/>
      <c r="U166" s="51"/>
      <c r="V166" s="50"/>
      <c r="W166" s="51"/>
      <c r="X166" s="50"/>
      <c r="Y166" s="51"/>
      <c r="Z166" s="50"/>
      <c r="AA166" s="51"/>
      <c r="AB166" s="50"/>
      <c r="AC166" s="51"/>
      <c r="AD166" s="50"/>
      <c r="AE166" s="51"/>
      <c r="AF166" s="50"/>
      <c r="AG166" s="51"/>
      <c r="AH166" s="50"/>
      <c r="AI166" s="51"/>
      <c r="AJ166" s="50"/>
      <c r="AK166" s="51"/>
      <c r="AL166" s="50"/>
      <c r="AM166" s="51"/>
      <c r="AN166" s="50"/>
      <c r="AO166" s="51"/>
      <c r="AP166" s="87"/>
    </row>
    <row r="167" spans="3:42">
      <c r="C167" s="38" t="s">
        <v>4</v>
      </c>
      <c r="D167" s="36" t="s">
        <v>65</v>
      </c>
      <c r="E167" s="36"/>
      <c r="G167" s="52"/>
      <c r="H167" s="50"/>
      <c r="I167" s="52"/>
      <c r="J167" s="50"/>
      <c r="K167" s="52"/>
      <c r="L167" s="50"/>
      <c r="M167" s="52"/>
      <c r="N167" s="50"/>
      <c r="O167" s="52"/>
      <c r="P167" s="50"/>
      <c r="Q167" s="52"/>
      <c r="R167" s="50"/>
      <c r="S167" s="52"/>
      <c r="T167" s="50"/>
      <c r="U167" s="52"/>
      <c r="V167" s="50"/>
      <c r="W167" s="52"/>
      <c r="X167" s="50"/>
      <c r="Y167" s="52"/>
      <c r="Z167" s="50"/>
      <c r="AA167" s="52"/>
      <c r="AB167" s="50"/>
      <c r="AC167" s="52"/>
      <c r="AD167" s="50"/>
      <c r="AE167" s="56"/>
      <c r="AF167" s="50"/>
      <c r="AG167" s="52"/>
      <c r="AH167" s="50"/>
      <c r="AI167" s="65"/>
      <c r="AJ167" s="50"/>
      <c r="AK167" s="52"/>
      <c r="AL167" s="50"/>
      <c r="AM167" s="52"/>
      <c r="AN167" s="50"/>
      <c r="AO167" s="52"/>
      <c r="AP167" s="87"/>
    </row>
    <row r="168" spans="3:42">
      <c r="C168" s="38" t="s">
        <v>4</v>
      </c>
      <c r="D168" s="36" t="s">
        <v>66</v>
      </c>
      <c r="E168" s="36"/>
      <c r="G168" s="52"/>
      <c r="H168" s="50"/>
      <c r="I168" s="52"/>
      <c r="J168" s="50"/>
      <c r="K168" s="52"/>
      <c r="L168" s="50"/>
      <c r="M168" s="52"/>
      <c r="N168" s="50"/>
      <c r="O168" s="52"/>
      <c r="P168" s="50"/>
      <c r="Q168" s="52"/>
      <c r="R168" s="50"/>
      <c r="S168" s="52"/>
      <c r="T168" s="50"/>
      <c r="U168" s="52"/>
      <c r="V168" s="50"/>
      <c r="W168" s="52"/>
      <c r="X168" s="50"/>
      <c r="Y168" s="52"/>
      <c r="Z168" s="50"/>
      <c r="AA168" s="52"/>
      <c r="AB168" s="50"/>
      <c r="AC168" s="52"/>
      <c r="AD168" s="50"/>
      <c r="AE168" s="56"/>
      <c r="AF168" s="50"/>
      <c r="AG168" s="52"/>
      <c r="AH168" s="50"/>
      <c r="AI168" s="65"/>
      <c r="AJ168" s="50"/>
      <c r="AK168" s="52"/>
      <c r="AL168" s="50"/>
      <c r="AM168" s="52"/>
      <c r="AN168" s="50"/>
      <c r="AO168" s="52"/>
      <c r="AP168" s="87"/>
    </row>
    <row r="169" spans="3:42" ht="3" customHeight="1" thickBot="1">
      <c r="D169" s="405"/>
      <c r="E169" s="405"/>
      <c r="G169" s="51"/>
      <c r="H169" s="50"/>
      <c r="I169" s="51"/>
      <c r="J169" s="50"/>
      <c r="K169" s="51"/>
      <c r="L169" s="50"/>
      <c r="M169" s="51"/>
      <c r="N169" s="50"/>
      <c r="O169" s="51"/>
      <c r="P169" s="50"/>
      <c r="Q169" s="51"/>
      <c r="R169" s="50"/>
      <c r="S169" s="51"/>
      <c r="T169" s="50"/>
      <c r="U169" s="51"/>
      <c r="V169" s="50"/>
      <c r="W169" s="51"/>
      <c r="X169" s="50"/>
      <c r="Y169" s="51"/>
      <c r="Z169" s="50"/>
      <c r="AA169" s="51"/>
      <c r="AB169" s="50"/>
      <c r="AC169" s="51"/>
      <c r="AD169" s="50"/>
      <c r="AE169" s="51"/>
      <c r="AF169" s="50"/>
      <c r="AG169" s="51"/>
      <c r="AH169" s="50"/>
      <c r="AI169" s="51"/>
      <c r="AJ169" s="50"/>
      <c r="AK169" s="51"/>
      <c r="AL169" s="50"/>
      <c r="AM169" s="51"/>
      <c r="AN169" s="50"/>
      <c r="AO169" s="51"/>
      <c r="AP169" s="87"/>
    </row>
    <row r="170" spans="3:42" ht="15.75" thickBot="1">
      <c r="D170" s="41" t="s">
        <v>173</v>
      </c>
      <c r="E170" s="41"/>
      <c r="G170" s="86"/>
      <c r="H170" s="50"/>
      <c r="I170" s="86"/>
      <c r="J170" s="50"/>
      <c r="K170" s="86"/>
      <c r="L170" s="50"/>
      <c r="M170" s="86"/>
      <c r="N170" s="50"/>
      <c r="O170" s="86"/>
      <c r="P170" s="50"/>
      <c r="Q170" s="86"/>
      <c r="R170" s="50"/>
      <c r="S170" s="86"/>
      <c r="T170" s="50"/>
      <c r="U170" s="86"/>
      <c r="V170" s="50"/>
      <c r="W170" s="86"/>
      <c r="X170" s="50"/>
      <c r="Y170" s="86"/>
      <c r="Z170" s="50"/>
      <c r="AA170" s="86"/>
      <c r="AB170" s="50"/>
      <c r="AC170" s="86"/>
      <c r="AD170" s="50"/>
      <c r="AE170" s="86"/>
      <c r="AF170" s="50"/>
      <c r="AG170" s="86"/>
      <c r="AH170" s="50"/>
      <c r="AI170" s="86"/>
      <c r="AJ170" s="50"/>
      <c r="AK170" s="86"/>
      <c r="AL170" s="50"/>
      <c r="AM170" s="86"/>
      <c r="AN170" s="50"/>
      <c r="AO170" s="86"/>
      <c r="AP170" s="87"/>
    </row>
    <row r="171" spans="3:42">
      <c r="D171" s="405"/>
      <c r="E171" s="405"/>
      <c r="G171" s="51"/>
      <c r="H171" s="50"/>
      <c r="I171" s="51"/>
      <c r="J171" s="50"/>
      <c r="K171" s="51"/>
      <c r="L171" s="50"/>
      <c r="M171" s="51"/>
      <c r="N171" s="50"/>
      <c r="O171" s="51"/>
      <c r="P171" s="50"/>
      <c r="Q171" s="51"/>
      <c r="R171" s="50"/>
      <c r="S171" s="51"/>
      <c r="T171" s="50"/>
      <c r="U171" s="51"/>
      <c r="V171" s="50"/>
      <c r="W171" s="51"/>
      <c r="X171" s="50"/>
      <c r="Y171" s="51"/>
      <c r="Z171" s="50"/>
      <c r="AA171" s="51"/>
      <c r="AB171" s="50"/>
      <c r="AC171" s="51"/>
      <c r="AD171" s="50"/>
      <c r="AE171" s="51"/>
      <c r="AF171" s="50"/>
      <c r="AG171" s="51"/>
      <c r="AH171" s="50"/>
      <c r="AI171" s="51"/>
      <c r="AJ171" s="50"/>
      <c r="AK171" s="51"/>
      <c r="AL171" s="50"/>
      <c r="AM171" s="51"/>
      <c r="AN171" s="50"/>
      <c r="AO171" s="51"/>
      <c r="AP171" s="87"/>
    </row>
    <row r="172" spans="3:42">
      <c r="C172" s="164"/>
      <c r="D172" s="165" t="s">
        <v>174</v>
      </c>
      <c r="E172" s="165"/>
      <c r="G172" s="166"/>
      <c r="H172" s="50"/>
      <c r="I172" s="166"/>
      <c r="J172" s="50"/>
      <c r="K172" s="166"/>
      <c r="L172" s="50"/>
      <c r="M172" s="166"/>
      <c r="N172" s="50"/>
      <c r="O172" s="166"/>
      <c r="P172" s="50"/>
      <c r="Q172" s="166"/>
      <c r="R172" s="50"/>
      <c r="S172" s="166"/>
      <c r="T172" s="50"/>
      <c r="U172" s="166"/>
      <c r="V172" s="50"/>
      <c r="W172" s="166"/>
      <c r="X172" s="50"/>
      <c r="Y172" s="166"/>
      <c r="Z172" s="50"/>
      <c r="AA172" s="166"/>
      <c r="AB172" s="50"/>
      <c r="AC172" s="166"/>
      <c r="AD172" s="50"/>
      <c r="AE172" s="56"/>
      <c r="AF172" s="50"/>
      <c r="AG172" s="52"/>
      <c r="AH172" s="50"/>
      <c r="AI172" s="65"/>
      <c r="AJ172" s="50"/>
      <c r="AK172" s="52"/>
      <c r="AL172" s="50"/>
      <c r="AM172" s="52"/>
      <c r="AN172" s="50"/>
      <c r="AO172" s="52"/>
      <c r="AP172" s="87"/>
    </row>
    <row r="173" spans="3:42" ht="2.25" customHeight="1">
      <c r="D173" s="405"/>
      <c r="E173" s="405"/>
      <c r="G173" s="51"/>
      <c r="H173" s="50"/>
      <c r="I173" s="51"/>
      <c r="J173" s="50"/>
      <c r="K173" s="51"/>
      <c r="L173" s="50"/>
      <c r="M173" s="51"/>
      <c r="N173" s="50"/>
      <c r="O173" s="51"/>
      <c r="P173" s="50"/>
      <c r="Q173" s="51"/>
      <c r="R173" s="50"/>
      <c r="S173" s="51"/>
      <c r="T173" s="50"/>
      <c r="U173" s="51"/>
      <c r="V173" s="50"/>
      <c r="W173" s="51"/>
      <c r="X173" s="50"/>
      <c r="Y173" s="51"/>
      <c r="Z173" s="50"/>
      <c r="AA173" s="51"/>
      <c r="AB173" s="50"/>
      <c r="AC173" s="51"/>
      <c r="AD173" s="50"/>
      <c r="AE173" s="51"/>
      <c r="AF173" s="50"/>
      <c r="AG173" s="51"/>
      <c r="AH173" s="50"/>
      <c r="AI173" s="51"/>
      <c r="AJ173" s="50"/>
      <c r="AK173" s="51"/>
      <c r="AL173" s="50"/>
      <c r="AM173" s="51"/>
      <c r="AN173" s="50"/>
      <c r="AO173" s="51"/>
      <c r="AP173" s="87"/>
    </row>
    <row r="174" spans="3:42">
      <c r="C174" s="161"/>
      <c r="D174" s="162" t="s">
        <v>175</v>
      </c>
      <c r="E174" s="162"/>
      <c r="G174" s="163"/>
      <c r="H174" s="50"/>
      <c r="I174" s="163"/>
      <c r="J174" s="50"/>
      <c r="K174" s="163"/>
      <c r="L174" s="50"/>
      <c r="M174" s="163"/>
      <c r="N174" s="50"/>
      <c r="O174" s="163"/>
      <c r="P174" s="50"/>
      <c r="Q174" s="163"/>
      <c r="R174" s="50"/>
      <c r="S174" s="163"/>
      <c r="T174" s="50"/>
      <c r="U174" s="163"/>
      <c r="V174" s="50"/>
      <c r="W174" s="163"/>
      <c r="X174" s="50"/>
      <c r="Y174" s="163"/>
      <c r="Z174" s="50"/>
      <c r="AA174" s="163"/>
      <c r="AB174" s="50"/>
      <c r="AC174" s="163"/>
      <c r="AD174" s="50"/>
      <c r="AE174" s="56"/>
      <c r="AF174" s="50"/>
      <c r="AG174" s="52"/>
      <c r="AH174" s="50"/>
      <c r="AI174" s="65"/>
      <c r="AJ174" s="50"/>
      <c r="AK174" s="52"/>
      <c r="AL174" s="50"/>
      <c r="AM174" s="52"/>
      <c r="AN174" s="50"/>
      <c r="AO174" s="52"/>
      <c r="AP174" s="87"/>
    </row>
    <row r="175" spans="3:42" ht="2.25" customHeight="1">
      <c r="D175" s="405"/>
      <c r="E175" s="405"/>
      <c r="G175" s="51"/>
      <c r="H175" s="50"/>
      <c r="I175" s="51"/>
      <c r="J175" s="50"/>
      <c r="K175" s="51"/>
      <c r="L175" s="50"/>
      <c r="M175" s="51"/>
      <c r="N175" s="50"/>
      <c r="O175" s="51"/>
      <c r="P175" s="50"/>
      <c r="Q175" s="51"/>
      <c r="R175" s="50"/>
      <c r="S175" s="51"/>
      <c r="T175" s="50"/>
      <c r="U175" s="51"/>
      <c r="V175" s="50"/>
      <c r="W175" s="51"/>
      <c r="X175" s="50"/>
      <c r="Y175" s="51"/>
      <c r="Z175" s="50"/>
      <c r="AA175" s="51"/>
      <c r="AB175" s="50"/>
      <c r="AC175" s="51"/>
      <c r="AD175" s="50"/>
      <c r="AE175" s="51"/>
      <c r="AF175" s="50"/>
      <c r="AG175" s="51"/>
      <c r="AH175" s="50"/>
      <c r="AI175" s="51"/>
      <c r="AJ175" s="50"/>
      <c r="AK175" s="51"/>
      <c r="AL175" s="50"/>
      <c r="AM175" s="51"/>
      <c r="AN175" s="50"/>
      <c r="AO175" s="51"/>
      <c r="AP175" s="87"/>
    </row>
    <row r="176" spans="3:42">
      <c r="C176" s="167"/>
      <c r="D176" s="168" t="s">
        <v>176</v>
      </c>
      <c r="E176" s="168"/>
      <c r="G176" s="169"/>
      <c r="H176" s="50"/>
      <c r="I176" s="169"/>
      <c r="J176" s="50"/>
      <c r="K176" s="169"/>
      <c r="L176" s="50"/>
      <c r="M176" s="169"/>
      <c r="N176" s="50"/>
      <c r="O176" s="169"/>
      <c r="P176" s="50"/>
      <c r="Q176" s="169"/>
      <c r="R176" s="50"/>
      <c r="S176" s="169"/>
      <c r="T176" s="50"/>
      <c r="U176" s="169"/>
      <c r="V176" s="50"/>
      <c r="W176" s="169"/>
      <c r="X176" s="50"/>
      <c r="Y176" s="169"/>
      <c r="Z176" s="50"/>
      <c r="AA176" s="169"/>
      <c r="AB176" s="50"/>
      <c r="AC176" s="169"/>
      <c r="AD176" s="50"/>
      <c r="AE176" s="56"/>
      <c r="AF176" s="50"/>
      <c r="AG176" s="52"/>
      <c r="AH176" s="50"/>
      <c r="AI176" s="65"/>
      <c r="AJ176" s="50"/>
      <c r="AK176" s="52"/>
      <c r="AL176" s="50"/>
      <c r="AM176" s="52"/>
      <c r="AN176" s="50"/>
      <c r="AO176" s="52"/>
      <c r="AP176" s="89"/>
    </row>
    <row r="177" spans="7:42">
      <c r="G177" s="327"/>
      <c r="I177" s="327"/>
      <c r="K177" s="327"/>
      <c r="M177" s="327"/>
      <c r="O177" s="354"/>
      <c r="Q177" s="354"/>
      <c r="S177" s="354"/>
      <c r="U177" s="354"/>
      <c r="W177" s="354"/>
      <c r="Y177" s="354"/>
      <c r="AA177" s="354"/>
      <c r="AC177" s="354"/>
      <c r="AE177" s="327"/>
      <c r="AP177" s="87"/>
    </row>
  </sheetData>
  <mergeCells count="15">
    <mergeCell ref="AI2:AI3"/>
    <mergeCell ref="AK2:AK3"/>
    <mergeCell ref="AE2:AE3"/>
    <mergeCell ref="AM2:AM3"/>
    <mergeCell ref="AO2:AO3"/>
    <mergeCell ref="D175:E175"/>
    <mergeCell ref="C2:C3"/>
    <mergeCell ref="D2:E2"/>
    <mergeCell ref="G2:AC2"/>
    <mergeCell ref="AG2:AG3"/>
    <mergeCell ref="D169:E169"/>
    <mergeCell ref="D171:E171"/>
    <mergeCell ref="D173:E173"/>
    <mergeCell ref="D164:E164"/>
    <mergeCell ref="D166:E166"/>
  </mergeCells>
  <pageMargins left="0" right="0" top="0" bottom="0" header="0.31496062992125984" footer="0.31496062992125984"/>
  <pageSetup paperSize="9" scale="64" orientation="landscape" r:id="rId1"/>
  <rowBreaks count="1" manualBreakCount="1">
    <brk id="61" max="4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3:P64"/>
  <sheetViews>
    <sheetView tabSelected="1" topLeftCell="C1" workbookViewId="0">
      <selection activeCell="F46" sqref="F46"/>
    </sheetView>
  </sheetViews>
  <sheetFormatPr baseColWidth="10" defaultRowHeight="15"/>
  <cols>
    <col min="1" max="1" width="1.42578125" style="1" customWidth="1"/>
    <col min="2" max="3" width="4.28515625" style="1" customWidth="1"/>
    <col min="4" max="4" width="1.5703125" style="1" customWidth="1"/>
    <col min="5" max="7" width="4" style="1" customWidth="1"/>
    <col min="8" max="8" width="26.5703125" style="1" customWidth="1"/>
    <col min="9" max="9" width="0.7109375" style="5" customWidth="1"/>
    <col min="10" max="10" width="18.140625" style="1" customWidth="1"/>
    <col min="11" max="11" width="0.7109375" style="5" customWidth="1"/>
    <col min="12" max="12" width="18.140625" style="1" customWidth="1"/>
    <col min="13" max="13" width="0.7109375" style="5" customWidth="1"/>
    <col min="14" max="14" width="9.7109375" style="1" bestFit="1" customWidth="1"/>
    <col min="15" max="15" width="0.7109375" style="5" customWidth="1"/>
    <col min="16" max="16384" width="11.42578125" style="1"/>
  </cols>
  <sheetData>
    <row r="3" spans="1:16" ht="15.75" thickBot="1">
      <c r="J3" s="14"/>
      <c r="K3" s="14"/>
      <c r="L3" s="14"/>
      <c r="M3" s="14"/>
      <c r="N3" s="14"/>
    </row>
    <row r="4" spans="1:16">
      <c r="J4" s="222" t="str">
        <f>AF!H12</f>
        <v>Décembre</v>
      </c>
      <c r="K4" s="14"/>
      <c r="L4" s="222" t="str">
        <f>J4</f>
        <v>Décembre</v>
      </c>
      <c r="M4" s="14"/>
      <c r="N4" s="385" t="s">
        <v>290</v>
      </c>
    </row>
    <row r="5" spans="1:16" ht="15.75" thickBot="1">
      <c r="J5" s="223">
        <v>2012</v>
      </c>
      <c r="K5" s="14"/>
      <c r="L5" s="223">
        <v>2011</v>
      </c>
      <c r="M5" s="14"/>
      <c r="N5" s="386"/>
    </row>
    <row r="6" spans="1:16" ht="3" customHeight="1" thickBot="1">
      <c r="E6" s="14"/>
      <c r="F6" s="14"/>
      <c r="G6" s="14"/>
      <c r="H6" s="14"/>
      <c r="J6" s="14"/>
      <c r="K6" s="14"/>
      <c r="L6" s="14"/>
      <c r="M6" s="14"/>
      <c r="N6" s="14"/>
    </row>
    <row r="7" spans="1:16">
      <c r="C7" s="382" t="s">
        <v>294</v>
      </c>
      <c r="D7" s="248"/>
      <c r="E7" s="249" t="s">
        <v>45</v>
      </c>
      <c r="F7" s="250" t="s">
        <v>16</v>
      </c>
      <c r="G7" s="251"/>
      <c r="H7" s="252"/>
      <c r="I7" s="248"/>
      <c r="J7" s="253"/>
      <c r="K7" s="254"/>
      <c r="L7" s="253"/>
      <c r="M7" s="254"/>
      <c r="N7" s="255" t="e">
        <f>(J7-L7)/L7</f>
        <v>#DIV/0!</v>
      </c>
      <c r="P7" s="5"/>
    </row>
    <row r="8" spans="1:16">
      <c r="C8" s="383"/>
      <c r="D8" s="5"/>
      <c r="E8" s="227" t="s">
        <v>45</v>
      </c>
      <c r="F8" s="228" t="s">
        <v>17</v>
      </c>
      <c r="G8" s="230"/>
      <c r="H8" s="66"/>
      <c r="J8" s="231"/>
      <c r="K8" s="14"/>
      <c r="L8" s="231"/>
      <c r="M8" s="14"/>
      <c r="N8" s="256" t="e">
        <f>(J8-L8)/L8</f>
        <v>#DIV/0!</v>
      </c>
      <c r="P8" s="5"/>
    </row>
    <row r="9" spans="1:16">
      <c r="C9" s="383"/>
      <c r="D9" s="5"/>
      <c r="E9" s="227" t="s">
        <v>45</v>
      </c>
      <c r="F9" s="228" t="s">
        <v>18</v>
      </c>
      <c r="G9" s="230"/>
      <c r="H9" s="66"/>
      <c r="J9" s="231"/>
      <c r="K9" s="14"/>
      <c r="L9" s="231"/>
      <c r="M9" s="14"/>
      <c r="N9" s="256" t="e">
        <f>(J9-L9)/L9</f>
        <v>#DIV/0!</v>
      </c>
      <c r="P9" s="5"/>
    </row>
    <row r="10" spans="1:16" ht="1.5" customHeight="1">
      <c r="C10" s="383"/>
      <c r="D10" s="5"/>
      <c r="E10" s="227"/>
      <c r="F10" s="228"/>
      <c r="G10" s="230"/>
      <c r="H10" s="66"/>
      <c r="J10" s="231"/>
      <c r="K10" s="14"/>
      <c r="L10" s="231"/>
      <c r="M10" s="14"/>
      <c r="N10" s="256">
        <v>2012</v>
      </c>
      <c r="P10" s="5"/>
    </row>
    <row r="11" spans="1:16">
      <c r="C11" s="383"/>
      <c r="D11" s="5"/>
      <c r="E11" s="227" t="s">
        <v>45</v>
      </c>
      <c r="F11" s="228" t="s">
        <v>19</v>
      </c>
      <c r="G11" s="230"/>
      <c r="H11" s="66"/>
      <c r="J11" s="231"/>
      <c r="K11" s="14"/>
      <c r="L11" s="231"/>
      <c r="M11" s="14"/>
      <c r="N11" s="256" t="e">
        <f>(J11-L11)/L11</f>
        <v>#DIV/0!</v>
      </c>
      <c r="P11" s="5"/>
    </row>
    <row r="12" spans="1:16">
      <c r="C12" s="383"/>
      <c r="D12" s="5"/>
      <c r="E12" s="227" t="s">
        <v>45</v>
      </c>
      <c r="F12" s="228" t="s">
        <v>303</v>
      </c>
      <c r="G12" s="230"/>
      <c r="H12" s="66"/>
      <c r="J12" s="231"/>
      <c r="K12" s="14"/>
      <c r="L12" s="231"/>
      <c r="M12" s="14"/>
      <c r="N12" s="256" t="e">
        <f>(J12-L12)/L12</f>
        <v>#DIV/0!</v>
      </c>
      <c r="P12" s="5"/>
    </row>
    <row r="13" spans="1:16" ht="15.75" thickBot="1">
      <c r="C13" s="384"/>
      <c r="D13" s="85"/>
      <c r="E13" s="257" t="s">
        <v>45</v>
      </c>
      <c r="F13" s="258" t="s">
        <v>20</v>
      </c>
      <c r="G13" s="259"/>
      <c r="H13" s="260"/>
      <c r="I13" s="85"/>
      <c r="J13" s="261"/>
      <c r="K13" s="262"/>
      <c r="L13" s="261"/>
      <c r="M13" s="262"/>
      <c r="N13" s="263" t="e">
        <f>(J13-L13)/L13</f>
        <v>#DIV/0!</v>
      </c>
      <c r="P13" s="5"/>
    </row>
    <row r="14" spans="1:16" ht="22.5" customHeight="1" thickBot="1">
      <c r="A14" s="5"/>
      <c r="B14" s="5"/>
      <c r="C14" s="5"/>
      <c r="D14" s="5"/>
      <c r="E14" s="5"/>
      <c r="F14" s="5"/>
      <c r="G14" s="5"/>
      <c r="H14" s="5"/>
      <c r="J14" s="5"/>
      <c r="K14" s="14"/>
      <c r="L14" s="5"/>
      <c r="M14" s="14"/>
      <c r="N14" s="5"/>
      <c r="P14" s="5"/>
    </row>
    <row r="15" spans="1:16">
      <c r="C15" s="382" t="s">
        <v>206</v>
      </c>
      <c r="D15" s="248"/>
      <c r="E15" s="249" t="s">
        <v>45</v>
      </c>
      <c r="F15" s="264" t="s">
        <v>304</v>
      </c>
      <c r="G15" s="251"/>
      <c r="H15" s="252"/>
      <c r="I15" s="248"/>
      <c r="J15" s="253"/>
      <c r="K15" s="254"/>
      <c r="L15" s="253"/>
      <c r="M15" s="254"/>
      <c r="N15" s="255" t="e">
        <f t="shared" ref="N15:N20" si="0">(J15-L15)/L15</f>
        <v>#DIV/0!</v>
      </c>
      <c r="P15" s="5"/>
    </row>
    <row r="16" spans="1:16">
      <c r="C16" s="383"/>
      <c r="D16" s="5"/>
      <c r="E16" s="227" t="s">
        <v>45</v>
      </c>
      <c r="F16" s="229" t="s">
        <v>21</v>
      </c>
      <c r="G16" s="230"/>
      <c r="H16" s="66"/>
      <c r="J16" s="231"/>
      <c r="K16" s="14"/>
      <c r="L16" s="231"/>
      <c r="M16" s="14"/>
      <c r="N16" s="256">
        <v>0</v>
      </c>
      <c r="P16" s="5"/>
    </row>
    <row r="17" spans="3:16">
      <c r="C17" s="383"/>
      <c r="D17" s="5"/>
      <c r="E17" s="225" t="s">
        <v>45</v>
      </c>
      <c r="F17" s="226" t="s">
        <v>22</v>
      </c>
      <c r="G17" s="16"/>
      <c r="H17" s="5"/>
      <c r="J17" s="116"/>
      <c r="K17" s="14"/>
      <c r="L17" s="116"/>
      <c r="M17" s="14"/>
      <c r="N17" s="265" t="e">
        <f t="shared" si="0"/>
        <v>#DIV/0!</v>
      </c>
      <c r="P17" s="5"/>
    </row>
    <row r="18" spans="3:16">
      <c r="C18" s="383"/>
      <c r="D18" s="5"/>
      <c r="E18" s="227" t="s">
        <v>45</v>
      </c>
      <c r="F18" s="229" t="s">
        <v>264</v>
      </c>
      <c r="G18" s="230"/>
      <c r="H18" s="66"/>
      <c r="J18" s="231"/>
      <c r="K18" s="14"/>
      <c r="L18" s="231"/>
      <c r="M18" s="14"/>
      <c r="N18" s="256" t="e">
        <f t="shared" si="0"/>
        <v>#DIV/0!</v>
      </c>
      <c r="P18" s="5"/>
    </row>
    <row r="19" spans="3:16" ht="15.75">
      <c r="C19" s="383"/>
      <c r="D19" s="5"/>
      <c r="E19" s="5"/>
      <c r="F19" s="232" t="s">
        <v>295</v>
      </c>
      <c r="G19" s="17" t="s">
        <v>23</v>
      </c>
      <c r="H19" s="219"/>
      <c r="J19" s="220">
        <f>SUM(J15:J18)</f>
        <v>0</v>
      </c>
      <c r="K19" s="14"/>
      <c r="L19" s="220">
        <f>SUM(L15:L18)</f>
        <v>0</v>
      </c>
      <c r="M19" s="14"/>
      <c r="N19" s="266" t="e">
        <f t="shared" si="0"/>
        <v>#DIV/0!</v>
      </c>
      <c r="P19" s="5"/>
    </row>
    <row r="20" spans="3:16" ht="15.75" thickBot="1">
      <c r="C20" s="384"/>
      <c r="D20" s="85"/>
      <c r="E20" s="85"/>
      <c r="F20" s="267" t="s">
        <v>295</v>
      </c>
      <c r="G20" s="268" t="s">
        <v>24</v>
      </c>
      <c r="H20" s="260"/>
      <c r="I20" s="85"/>
      <c r="J20" s="261"/>
      <c r="K20" s="262"/>
      <c r="L20" s="261"/>
      <c r="M20" s="262"/>
      <c r="N20" s="263" t="e">
        <f t="shared" si="0"/>
        <v>#DIV/0!</v>
      </c>
      <c r="P20" s="5"/>
    </row>
    <row r="21" spans="3:16" ht="22.5" customHeight="1" thickBot="1">
      <c r="C21" s="224"/>
      <c r="D21" s="5"/>
      <c r="E21" s="5"/>
      <c r="F21" s="5"/>
      <c r="G21" s="226"/>
      <c r="H21" s="5"/>
      <c r="J21" s="116"/>
      <c r="K21" s="14"/>
      <c r="L21" s="116"/>
      <c r="M21" s="14"/>
      <c r="N21" s="216"/>
      <c r="P21" s="5"/>
    </row>
    <row r="22" spans="3:16">
      <c r="C22" s="382" t="s">
        <v>207</v>
      </c>
      <c r="D22" s="248"/>
      <c r="E22" s="249" t="s">
        <v>45</v>
      </c>
      <c r="F22" s="264" t="s">
        <v>25</v>
      </c>
      <c r="G22" s="251"/>
      <c r="H22" s="252"/>
      <c r="I22" s="248"/>
      <c r="J22" s="253"/>
      <c r="K22" s="254"/>
      <c r="L22" s="253"/>
      <c r="M22" s="254"/>
      <c r="N22" s="255" t="e">
        <f t="shared" ref="N22:N27" si="1">(J22-L22)/L22</f>
        <v>#DIV/0!</v>
      </c>
      <c r="P22" s="5"/>
    </row>
    <row r="23" spans="3:16">
      <c r="C23" s="383"/>
      <c r="D23" s="5"/>
      <c r="E23" s="227" t="s">
        <v>45</v>
      </c>
      <c r="F23" s="229" t="s">
        <v>26</v>
      </c>
      <c r="G23" s="230"/>
      <c r="H23" s="66"/>
      <c r="J23" s="231"/>
      <c r="K23" s="14"/>
      <c r="L23" s="231"/>
      <c r="M23" s="14"/>
      <c r="N23" s="256" t="e">
        <f t="shared" si="1"/>
        <v>#DIV/0!</v>
      </c>
      <c r="P23" s="5"/>
    </row>
    <row r="24" spans="3:16">
      <c r="C24" s="383"/>
      <c r="D24" s="5"/>
      <c r="E24" s="227" t="s">
        <v>45</v>
      </c>
      <c r="F24" s="229" t="s">
        <v>27</v>
      </c>
      <c r="G24" s="230"/>
      <c r="H24" s="66"/>
      <c r="J24" s="231"/>
      <c r="K24" s="14"/>
      <c r="L24" s="231"/>
      <c r="M24" s="14"/>
      <c r="N24" s="256" t="e">
        <f t="shared" si="1"/>
        <v>#DIV/0!</v>
      </c>
      <c r="P24" s="5"/>
    </row>
    <row r="25" spans="3:16">
      <c r="C25" s="383"/>
      <c r="D25" s="5"/>
      <c r="E25" s="227" t="s">
        <v>45</v>
      </c>
      <c r="F25" s="229" t="s">
        <v>28</v>
      </c>
      <c r="G25" s="230"/>
      <c r="H25" s="66"/>
      <c r="J25" s="231"/>
      <c r="K25" s="14"/>
      <c r="L25" s="231"/>
      <c r="M25" s="14"/>
      <c r="N25" s="256" t="e">
        <f t="shared" si="1"/>
        <v>#DIV/0!</v>
      </c>
      <c r="P25" s="5"/>
    </row>
    <row r="26" spans="3:16" ht="15.75">
      <c r="C26" s="383"/>
      <c r="D26" s="5"/>
      <c r="E26" s="16"/>
      <c r="F26" s="232" t="s">
        <v>295</v>
      </c>
      <c r="G26" s="17" t="s">
        <v>29</v>
      </c>
      <c r="H26" s="219"/>
      <c r="J26" s="220"/>
      <c r="K26" s="14"/>
      <c r="L26" s="220"/>
      <c r="M26" s="14"/>
      <c r="N26" s="266" t="e">
        <f t="shared" si="1"/>
        <v>#DIV/0!</v>
      </c>
      <c r="P26" s="5"/>
    </row>
    <row r="27" spans="3:16" ht="15.75" thickBot="1">
      <c r="C27" s="384"/>
      <c r="D27" s="85"/>
      <c r="E27" s="214"/>
      <c r="F27" s="267" t="s">
        <v>295</v>
      </c>
      <c r="G27" s="268" t="s">
        <v>30</v>
      </c>
      <c r="H27" s="260"/>
      <c r="I27" s="85"/>
      <c r="J27" s="261"/>
      <c r="K27" s="262"/>
      <c r="L27" s="261"/>
      <c r="M27" s="262"/>
      <c r="N27" s="263" t="e">
        <f t="shared" si="1"/>
        <v>#DIV/0!</v>
      </c>
      <c r="P27" s="5"/>
    </row>
    <row r="28" spans="3:16" ht="22.5" customHeight="1" thickBot="1">
      <c r="C28" s="5"/>
      <c r="D28" s="5"/>
      <c r="E28" s="17"/>
      <c r="F28" s="5"/>
      <c r="G28" s="5"/>
      <c r="H28" s="5"/>
      <c r="J28" s="116"/>
      <c r="K28" s="14"/>
      <c r="L28" s="116"/>
      <c r="M28" s="14"/>
      <c r="N28" s="117"/>
      <c r="P28" s="5"/>
    </row>
    <row r="29" spans="3:16" ht="15" customHeight="1">
      <c r="C29" s="382" t="s">
        <v>296</v>
      </c>
      <c r="D29" s="248"/>
      <c r="E29" s="249" t="s">
        <v>45</v>
      </c>
      <c r="F29" s="264" t="s">
        <v>213</v>
      </c>
      <c r="G29" s="251"/>
      <c r="H29" s="252"/>
      <c r="I29" s="248"/>
      <c r="J29" s="253"/>
      <c r="K29" s="254"/>
      <c r="L29" s="253"/>
      <c r="M29" s="254"/>
      <c r="N29" s="255" t="e">
        <f>(J29-L29)/L29</f>
        <v>#DIV/0!</v>
      </c>
      <c r="P29" s="5"/>
    </row>
    <row r="30" spans="3:16">
      <c r="C30" s="383"/>
      <c r="D30" s="5"/>
      <c r="E30" s="227" t="s">
        <v>45</v>
      </c>
      <c r="F30" s="229" t="s">
        <v>214</v>
      </c>
      <c r="G30" s="230"/>
      <c r="H30" s="66"/>
      <c r="J30" s="231"/>
      <c r="K30" s="14"/>
      <c r="L30" s="231"/>
      <c r="M30" s="14"/>
      <c r="N30" s="256" t="e">
        <f>(J30-L30)/L30</f>
        <v>#DIV/0!</v>
      </c>
      <c r="P30" s="5"/>
    </row>
    <row r="31" spans="3:16">
      <c r="C31" s="383"/>
      <c r="D31" s="5"/>
      <c r="E31" s="227" t="s">
        <v>45</v>
      </c>
      <c r="F31" s="229" t="s">
        <v>292</v>
      </c>
      <c r="G31" s="230"/>
      <c r="H31" s="66"/>
      <c r="J31" s="231"/>
      <c r="K31" s="14"/>
      <c r="L31" s="231"/>
      <c r="M31" s="14"/>
      <c r="N31" s="256" t="e">
        <f>(J31-L31)/L31</f>
        <v>#DIV/0!</v>
      </c>
      <c r="P31" s="5"/>
    </row>
    <row r="32" spans="3:16" ht="16.5" thickBot="1">
      <c r="C32" s="384"/>
      <c r="D32" s="85"/>
      <c r="E32" s="214"/>
      <c r="F32" s="267" t="s">
        <v>295</v>
      </c>
      <c r="G32" s="258" t="s">
        <v>31</v>
      </c>
      <c r="H32" s="269"/>
      <c r="I32" s="85"/>
      <c r="J32" s="270"/>
      <c r="K32" s="262"/>
      <c r="L32" s="270"/>
      <c r="M32" s="262"/>
      <c r="N32" s="271" t="e">
        <f>(J32-L32)/L32</f>
        <v>#DIV/0!</v>
      </c>
      <c r="P32" s="5"/>
    </row>
    <row r="33" spans="3:16" ht="22.5" customHeight="1" thickBot="1">
      <c r="C33" s="30"/>
      <c r="D33" s="30"/>
      <c r="E33" s="17"/>
      <c r="F33" s="5"/>
      <c r="G33" s="5"/>
      <c r="H33" s="5"/>
      <c r="J33" s="116"/>
      <c r="K33" s="14"/>
      <c r="L33" s="116"/>
      <c r="M33" s="14"/>
      <c r="N33" s="117"/>
      <c r="P33" s="5"/>
    </row>
    <row r="34" spans="3:16" ht="15" customHeight="1">
      <c r="C34" s="382" t="s">
        <v>297</v>
      </c>
      <c r="D34" s="248"/>
      <c r="E34" s="249" t="s">
        <v>45</v>
      </c>
      <c r="F34" s="264" t="s">
        <v>354</v>
      </c>
      <c r="G34" s="251"/>
      <c r="H34" s="252"/>
      <c r="I34" s="248"/>
      <c r="J34" s="253"/>
      <c r="K34" s="254"/>
      <c r="L34" s="253"/>
      <c r="M34" s="254"/>
      <c r="N34" s="255" t="e">
        <f t="shared" ref="N34:N41" si="2">(J34-L34)/L34</f>
        <v>#DIV/0!</v>
      </c>
      <c r="P34" s="5"/>
    </row>
    <row r="35" spans="3:16">
      <c r="C35" s="383"/>
      <c r="D35" s="5"/>
      <c r="E35" s="227" t="s">
        <v>45</v>
      </c>
      <c r="F35" s="229" t="s">
        <v>355</v>
      </c>
      <c r="G35" s="230"/>
      <c r="H35" s="66"/>
      <c r="J35" s="231"/>
      <c r="K35" s="14"/>
      <c r="L35" s="231"/>
      <c r="M35" s="14"/>
      <c r="N35" s="256" t="e">
        <f t="shared" si="2"/>
        <v>#DIV/0!</v>
      </c>
      <c r="P35" s="5"/>
    </row>
    <row r="36" spans="3:16">
      <c r="C36" s="383"/>
      <c r="D36" s="5"/>
      <c r="E36" s="227" t="s">
        <v>45</v>
      </c>
      <c r="F36" s="229" t="s">
        <v>356</v>
      </c>
      <c r="G36" s="230"/>
      <c r="H36" s="66"/>
      <c r="J36" s="231"/>
      <c r="K36" s="14"/>
      <c r="L36" s="231"/>
      <c r="M36" s="14"/>
      <c r="N36" s="256" t="e">
        <f t="shared" si="2"/>
        <v>#DIV/0!</v>
      </c>
      <c r="P36" s="5"/>
    </row>
    <row r="37" spans="3:16">
      <c r="C37" s="383"/>
      <c r="D37" s="5"/>
      <c r="E37" s="227" t="s">
        <v>45</v>
      </c>
      <c r="F37" s="229" t="s">
        <v>357</v>
      </c>
      <c r="G37" s="230"/>
      <c r="H37" s="66"/>
      <c r="J37" s="231"/>
      <c r="K37" s="14"/>
      <c r="L37" s="231"/>
      <c r="M37" s="14"/>
      <c r="N37" s="256" t="e">
        <f t="shared" si="2"/>
        <v>#DIV/0!</v>
      </c>
      <c r="P37" s="5"/>
    </row>
    <row r="38" spans="3:16">
      <c r="C38" s="383"/>
      <c r="D38" s="5"/>
      <c r="E38" s="227" t="s">
        <v>45</v>
      </c>
      <c r="F38" s="229" t="s">
        <v>32</v>
      </c>
      <c r="G38" s="230"/>
      <c r="H38" s="66"/>
      <c r="J38" s="231"/>
      <c r="K38" s="14"/>
      <c r="L38" s="231"/>
      <c r="M38" s="14"/>
      <c r="N38" s="256" t="e">
        <f t="shared" si="2"/>
        <v>#DIV/0!</v>
      </c>
      <c r="P38" s="5"/>
    </row>
    <row r="39" spans="3:16" ht="15.75">
      <c r="C39" s="383"/>
      <c r="D39" s="5"/>
      <c r="E39" s="226"/>
      <c r="F39" s="232" t="s">
        <v>295</v>
      </c>
      <c r="G39" s="17" t="s">
        <v>33</v>
      </c>
      <c r="H39" s="219"/>
      <c r="J39" s="220"/>
      <c r="K39" s="14"/>
      <c r="L39" s="220"/>
      <c r="M39" s="14"/>
      <c r="N39" s="266" t="e">
        <f t="shared" si="2"/>
        <v>#DIV/0!</v>
      </c>
      <c r="P39" s="5"/>
    </row>
    <row r="40" spans="3:16">
      <c r="C40" s="383"/>
      <c r="D40" s="5"/>
      <c r="E40" s="16"/>
      <c r="F40" s="232" t="s">
        <v>295</v>
      </c>
      <c r="G40" s="229" t="s">
        <v>34</v>
      </c>
      <c r="H40" s="66"/>
      <c r="J40" s="231"/>
      <c r="K40" s="14"/>
      <c r="L40" s="231"/>
      <c r="M40" s="14"/>
      <c r="N40" s="256" t="e">
        <f t="shared" si="2"/>
        <v>#DIV/0!</v>
      </c>
      <c r="P40" s="5"/>
    </row>
    <row r="41" spans="3:16" ht="15.75" thickBot="1">
      <c r="C41" s="384"/>
      <c r="D41" s="85"/>
      <c r="E41" s="257" t="s">
        <v>45</v>
      </c>
      <c r="F41" s="268" t="s">
        <v>35</v>
      </c>
      <c r="G41" s="259"/>
      <c r="H41" s="260"/>
      <c r="I41" s="85"/>
      <c r="J41" s="261"/>
      <c r="K41" s="261"/>
      <c r="L41" s="261"/>
      <c r="M41" s="262"/>
      <c r="N41" s="263" t="e">
        <f t="shared" si="2"/>
        <v>#DIV/0!</v>
      </c>
      <c r="P41" s="5"/>
    </row>
    <row r="42" spans="3:16" ht="22.5" customHeight="1" thickBot="1">
      <c r="C42" s="5"/>
      <c r="D42" s="5"/>
      <c r="E42" s="17"/>
      <c r="F42" s="5"/>
      <c r="G42" s="5"/>
      <c r="H42" s="5"/>
      <c r="J42" s="116"/>
      <c r="K42" s="14"/>
      <c r="L42" s="116"/>
      <c r="M42" s="14"/>
      <c r="N42" s="117"/>
      <c r="P42" s="5"/>
    </row>
    <row r="43" spans="3:16" ht="15" customHeight="1">
      <c r="C43" s="382" t="s">
        <v>216</v>
      </c>
      <c r="D43" s="248"/>
      <c r="E43" s="249" t="s">
        <v>45</v>
      </c>
      <c r="F43" s="264" t="s">
        <v>210</v>
      </c>
      <c r="G43" s="251"/>
      <c r="H43" s="252"/>
      <c r="I43" s="248"/>
      <c r="J43" s="253"/>
      <c r="K43" s="254"/>
      <c r="L43" s="253"/>
      <c r="M43" s="254"/>
      <c r="N43" s="255" t="e">
        <f t="shared" ref="N43:N51" si="3">(J43-L43)/L43</f>
        <v>#DIV/0!</v>
      </c>
      <c r="P43" s="5"/>
    </row>
    <row r="44" spans="3:16">
      <c r="C44" s="383"/>
      <c r="D44" s="5"/>
      <c r="E44" s="227" t="s">
        <v>45</v>
      </c>
      <c r="F44" s="229" t="s">
        <v>41</v>
      </c>
      <c r="G44" s="230"/>
      <c r="H44" s="66"/>
      <c r="J44" s="231"/>
      <c r="K44" s="14"/>
      <c r="L44" s="231"/>
      <c r="M44" s="14"/>
      <c r="N44" s="256" t="e">
        <f t="shared" si="3"/>
        <v>#DIV/0!</v>
      </c>
      <c r="P44" s="5"/>
    </row>
    <row r="45" spans="3:16">
      <c r="C45" s="383"/>
      <c r="D45" s="5"/>
      <c r="E45" s="227" t="s">
        <v>45</v>
      </c>
      <c r="F45" s="229" t="s">
        <v>69</v>
      </c>
      <c r="G45" s="230"/>
      <c r="H45" s="66"/>
      <c r="J45" s="231"/>
      <c r="K45" s="14"/>
      <c r="L45" s="231"/>
      <c r="M45" s="14"/>
      <c r="N45" s="256" t="e">
        <f t="shared" si="3"/>
        <v>#DIV/0!</v>
      </c>
      <c r="P45" s="5"/>
    </row>
    <row r="46" spans="3:16" ht="15.75">
      <c r="C46" s="383"/>
      <c r="D46" s="5"/>
      <c r="E46" s="5"/>
      <c r="F46" s="233" t="s">
        <v>295</v>
      </c>
      <c r="G46" s="234" t="s">
        <v>43</v>
      </c>
      <c r="H46" s="235"/>
      <c r="J46" s="236"/>
      <c r="K46" s="14"/>
      <c r="L46" s="236"/>
      <c r="M46" s="14"/>
      <c r="N46" s="272" t="e">
        <f t="shared" si="3"/>
        <v>#DIV/0!</v>
      </c>
      <c r="P46" s="5"/>
    </row>
    <row r="47" spans="3:16" ht="2.25" customHeight="1">
      <c r="C47" s="383"/>
      <c r="D47" s="5"/>
      <c r="E47" s="226"/>
      <c r="F47" s="226"/>
      <c r="G47" s="16"/>
      <c r="H47" s="5"/>
      <c r="J47" s="116"/>
      <c r="K47" s="14"/>
      <c r="L47" s="116"/>
      <c r="M47" s="14"/>
      <c r="N47" s="273"/>
      <c r="P47" s="5"/>
    </row>
    <row r="48" spans="3:16">
      <c r="C48" s="383"/>
      <c r="D48" s="5"/>
      <c r="E48" s="227" t="s">
        <v>45</v>
      </c>
      <c r="F48" s="229" t="s">
        <v>211</v>
      </c>
      <c r="G48" s="230"/>
      <c r="H48" s="66"/>
      <c r="J48" s="231"/>
      <c r="K48" s="14"/>
      <c r="L48" s="231"/>
      <c r="M48" s="14"/>
      <c r="N48" s="256" t="e">
        <f t="shared" si="3"/>
        <v>#DIV/0!</v>
      </c>
      <c r="P48" s="5"/>
    </row>
    <row r="49" spans="3:16">
      <c r="C49" s="383"/>
      <c r="D49" s="5"/>
      <c r="E49" s="227" t="s">
        <v>45</v>
      </c>
      <c r="F49" s="229" t="s">
        <v>212</v>
      </c>
      <c r="G49" s="230"/>
      <c r="H49" s="66"/>
      <c r="J49" s="231"/>
      <c r="K49" s="14"/>
      <c r="L49" s="231"/>
      <c r="M49" s="14"/>
      <c r="N49" s="256" t="e">
        <f t="shared" si="3"/>
        <v>#DIV/0!</v>
      </c>
      <c r="P49" s="5"/>
    </row>
    <row r="50" spans="3:16">
      <c r="C50" s="383"/>
      <c r="D50" s="5"/>
      <c r="E50" s="227" t="s">
        <v>45</v>
      </c>
      <c r="F50" s="229" t="s">
        <v>289</v>
      </c>
      <c r="G50" s="230"/>
      <c r="H50" s="66"/>
      <c r="J50" s="231"/>
      <c r="K50" s="14"/>
      <c r="L50" s="231"/>
      <c r="M50" s="14"/>
      <c r="N50" s="256" t="e">
        <f t="shared" si="3"/>
        <v>#DIV/0!</v>
      </c>
      <c r="P50" s="5"/>
    </row>
    <row r="51" spans="3:16" ht="16.5" thickBot="1">
      <c r="C51" s="384"/>
      <c r="D51" s="85"/>
      <c r="E51" s="85"/>
      <c r="F51" s="274" t="s">
        <v>295</v>
      </c>
      <c r="G51" s="275" t="s">
        <v>293</v>
      </c>
      <c r="H51" s="276"/>
      <c r="I51" s="85"/>
      <c r="J51" s="277"/>
      <c r="K51" s="262"/>
      <c r="L51" s="277"/>
      <c r="M51" s="262"/>
      <c r="N51" s="278" t="e">
        <f t="shared" si="3"/>
        <v>#DIV/0!</v>
      </c>
      <c r="P51" s="5"/>
    </row>
    <row r="52" spans="3:16" ht="1.5" customHeight="1">
      <c r="C52" s="5"/>
      <c r="D52" s="5"/>
      <c r="E52" s="5"/>
      <c r="F52" s="5"/>
      <c r="G52" s="5"/>
      <c r="H52" s="5"/>
      <c r="J52" s="5"/>
      <c r="K52" s="14"/>
      <c r="L52" s="5"/>
      <c r="M52" s="14"/>
      <c r="N52" s="5"/>
      <c r="P52" s="5"/>
    </row>
    <row r="53" spans="3:16">
      <c r="C53" s="5"/>
      <c r="D53" s="5"/>
      <c r="E53" s="5"/>
      <c r="F53" s="5"/>
      <c r="G53" s="5"/>
      <c r="H53" s="5"/>
      <c r="J53" s="5"/>
      <c r="K53" s="14"/>
      <c r="L53" s="5"/>
      <c r="M53" s="14"/>
      <c r="N53" s="5"/>
      <c r="P53" s="5"/>
    </row>
    <row r="54" spans="3:16" ht="15.75" thickBot="1"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P54" s="5"/>
    </row>
    <row r="55" spans="3:16" ht="15.75">
      <c r="C55" s="78"/>
      <c r="D55" s="5"/>
      <c r="E55" s="5"/>
      <c r="F55" s="5"/>
      <c r="G55" s="5"/>
      <c r="H55" s="5"/>
      <c r="J55" s="5"/>
      <c r="L55" s="5"/>
      <c r="N55" s="5">
        <v>1</v>
      </c>
      <c r="P55" s="5"/>
    </row>
    <row r="56" spans="3:16">
      <c r="C56" s="5"/>
      <c r="D56" s="5"/>
      <c r="E56" s="5"/>
      <c r="F56" s="5"/>
      <c r="G56" s="5"/>
      <c r="H56" s="5"/>
      <c r="J56" s="5"/>
      <c r="L56" s="5"/>
      <c r="N56" s="5"/>
      <c r="P56" s="5"/>
    </row>
    <row r="57" spans="3:16">
      <c r="C57" s="5"/>
      <c r="D57" s="5"/>
      <c r="E57" s="5"/>
      <c r="F57" s="5"/>
      <c r="G57" s="5"/>
      <c r="H57" s="5"/>
      <c r="J57" s="5"/>
      <c r="L57" s="5"/>
      <c r="N57" s="5"/>
      <c r="P57" s="5"/>
    </row>
    <row r="58" spans="3:16">
      <c r="C58" s="5"/>
      <c r="D58" s="5"/>
      <c r="E58" s="5"/>
      <c r="F58" s="5"/>
      <c r="G58" s="5"/>
      <c r="H58" s="5"/>
      <c r="J58" s="5"/>
      <c r="L58" s="5"/>
      <c r="N58" s="5"/>
      <c r="P58" s="5"/>
    </row>
    <row r="59" spans="3:16">
      <c r="C59" s="5"/>
      <c r="D59" s="5"/>
      <c r="E59" s="5"/>
      <c r="F59" s="5"/>
      <c r="G59" s="5"/>
      <c r="H59" s="5"/>
      <c r="J59" s="5"/>
      <c r="L59" s="5"/>
      <c r="N59" s="5"/>
      <c r="P59" s="5"/>
    </row>
    <row r="60" spans="3:16">
      <c r="C60" s="5"/>
      <c r="D60" s="5"/>
      <c r="E60" s="5"/>
      <c r="F60" s="5"/>
      <c r="G60" s="5"/>
      <c r="H60" s="5"/>
      <c r="J60" s="5"/>
      <c r="L60" s="5"/>
      <c r="N60" s="5"/>
      <c r="P60" s="5"/>
    </row>
    <row r="61" spans="3:16">
      <c r="C61" s="5"/>
      <c r="D61" s="5"/>
      <c r="E61" s="5"/>
      <c r="F61" s="5"/>
      <c r="G61" s="5"/>
      <c r="H61" s="5"/>
      <c r="J61" s="5"/>
      <c r="L61" s="5"/>
      <c r="N61" s="5"/>
      <c r="P61" s="5"/>
    </row>
    <row r="62" spans="3:16">
      <c r="C62" s="5"/>
      <c r="D62" s="5"/>
      <c r="E62" s="5"/>
      <c r="F62" s="5"/>
      <c r="G62" s="5"/>
      <c r="H62" s="5"/>
      <c r="J62" s="5"/>
      <c r="L62" s="5"/>
      <c r="N62" s="5"/>
      <c r="P62" s="5"/>
    </row>
    <row r="63" spans="3:16">
      <c r="C63" s="5"/>
      <c r="D63" s="5"/>
      <c r="E63" s="5"/>
      <c r="F63" s="5"/>
      <c r="G63" s="5"/>
      <c r="H63" s="5"/>
      <c r="J63" s="5"/>
      <c r="L63" s="5"/>
      <c r="N63" s="5"/>
      <c r="P63" s="5"/>
    </row>
    <row r="64" spans="3:16">
      <c r="C64" s="5"/>
      <c r="D64" s="5"/>
      <c r="E64" s="5"/>
      <c r="F64" s="5"/>
      <c r="G64" s="5"/>
      <c r="H64" s="5"/>
      <c r="J64" s="5"/>
      <c r="L64" s="5"/>
      <c r="N64" s="5"/>
      <c r="P64" s="5"/>
    </row>
  </sheetData>
  <mergeCells count="7">
    <mergeCell ref="C29:C32"/>
    <mergeCell ref="C34:C41"/>
    <mergeCell ref="C43:C51"/>
    <mergeCell ref="N4:N5"/>
    <mergeCell ref="C7:C13"/>
    <mergeCell ref="C15:C20"/>
    <mergeCell ref="C22:C27"/>
  </mergeCells>
  <pageMargins left="0" right="0" top="0" bottom="0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C4:N61"/>
  <sheetViews>
    <sheetView workbookViewId="0">
      <selection activeCell="C61" sqref="C61"/>
    </sheetView>
  </sheetViews>
  <sheetFormatPr baseColWidth="10" defaultRowHeight="15"/>
  <cols>
    <col min="1" max="1" width="3.28515625" style="1" customWidth="1"/>
    <col min="2" max="2" width="1.5703125" style="1" customWidth="1"/>
    <col min="3" max="3" width="5.140625" style="1" customWidth="1"/>
    <col min="4" max="4" width="25.5703125" style="1" customWidth="1"/>
    <col min="5" max="5" width="0.85546875" style="1" customWidth="1"/>
    <col min="6" max="6" width="13.28515625" style="1" customWidth="1"/>
    <col min="7" max="7" width="0.85546875" style="5" customWidth="1"/>
    <col min="8" max="8" width="14.140625" style="1" customWidth="1"/>
    <col min="9" max="9" width="0.85546875" style="5" customWidth="1"/>
    <col min="10" max="10" width="8.28515625" style="1" bestFit="1" customWidth="1"/>
    <col min="11" max="11" width="0.85546875" style="5" customWidth="1"/>
    <col min="12" max="12" width="13.85546875" style="1" customWidth="1"/>
    <col min="13" max="13" width="0.85546875" style="5" customWidth="1"/>
    <col min="14" max="14" width="6.85546875" style="1" bestFit="1" customWidth="1"/>
    <col min="15" max="15" width="0.7109375" style="1" customWidth="1"/>
    <col min="16" max="16384" width="11.42578125" style="1"/>
  </cols>
  <sheetData>
    <row r="4" spans="3:14" ht="15.75" thickBot="1">
      <c r="C4" s="6"/>
      <c r="D4" s="6"/>
      <c r="F4" s="6"/>
      <c r="H4" s="6"/>
      <c r="J4" s="6"/>
      <c r="L4" s="6"/>
      <c r="N4" s="6"/>
    </row>
    <row r="5" spans="3:14" ht="15.75" thickTop="1">
      <c r="C5" s="390" t="s">
        <v>14</v>
      </c>
      <c r="D5" s="388" t="s">
        <v>11</v>
      </c>
      <c r="F5" s="4" t="str">
        <f>'1'!J4</f>
        <v>Décembre</v>
      </c>
      <c r="G5" s="14"/>
      <c r="H5" s="4" t="s">
        <v>5</v>
      </c>
      <c r="I5" s="14"/>
      <c r="J5" s="84" t="s">
        <v>8</v>
      </c>
      <c r="K5" s="14"/>
      <c r="L5" s="4" t="str">
        <f>F5</f>
        <v>Décembre</v>
      </c>
      <c r="M5" s="14"/>
      <c r="N5" s="84" t="s">
        <v>9</v>
      </c>
    </row>
    <row r="6" spans="3:14" ht="15.75" thickBot="1">
      <c r="C6" s="391"/>
      <c r="D6" s="389"/>
      <c r="F6" s="7">
        <v>2012</v>
      </c>
      <c r="G6" s="14"/>
      <c r="H6" s="7" t="s">
        <v>6</v>
      </c>
      <c r="I6" s="14"/>
      <c r="J6" s="7" t="s">
        <v>5</v>
      </c>
      <c r="K6" s="14"/>
      <c r="L6" s="7">
        <v>2011</v>
      </c>
      <c r="M6" s="14"/>
      <c r="N6" s="7" t="s">
        <v>10</v>
      </c>
    </row>
    <row r="7" spans="3:14" ht="3" customHeight="1" thickTop="1"/>
    <row r="8" spans="3:14" ht="24" customHeight="1">
      <c r="C8" s="387" t="s">
        <v>0</v>
      </c>
      <c r="D8" s="387"/>
      <c r="F8" s="376">
        <f>IF(CPC!$C$2=1,CPC!G5,IF(CPC!$C$2=2,CPC!I5,IF(CPC!$C$2=3,CPC!K5,IF(CPC!$C$2=4,CPC!M5,IF(CPC!$C$2=5,CPC!O5,IF(CPC!$C$2=6,CPC!Q5,IF(CPC!$C$2=7,CPC!S5,IF(CPC!$C$2=8,CPC!U5,IF(CPC!$C$2=9,CPC!W5,IF(CPC!$C$2=10,CPC!Y5,IF(CPC!$C$2=11,CPC!AA5,IF(CPC!$C$2=12,CPC!AC5,0))))))))))))</f>
        <v>0</v>
      </c>
      <c r="G8" s="343"/>
      <c r="H8" s="376">
        <f>CPC!AM5</f>
        <v>0</v>
      </c>
      <c r="I8" s="2"/>
      <c r="J8" s="142" t="e">
        <f>(F8-H8)/H8</f>
        <v>#DIV/0!</v>
      </c>
      <c r="K8" s="2"/>
      <c r="L8" s="376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8" s="2"/>
      <c r="N8" s="142" t="e">
        <f>(F8-L8)/L8</f>
        <v>#REF!</v>
      </c>
    </row>
    <row r="9" spans="3:14" ht="3" customHeight="1">
      <c r="L9" s="188"/>
    </row>
    <row r="10" spans="3:14" s="12" customFormat="1" ht="21.75" customHeight="1">
      <c r="C10" s="11" t="s">
        <v>15</v>
      </c>
      <c r="D10" s="13" t="s">
        <v>1</v>
      </c>
      <c r="F10" s="377">
        <f>IF(CPC!$C$2=1,CPC!G7,IF(CPC!$C$2=2,CPC!I7,IF(CPC!$C$2=3,CPC!K7,IF(CPC!$C$2=4,CPC!M7,IF(CPC!$C$2=5,CPC!O7,IF(CPC!$C$2=6,CPC!Q7,IF(CPC!$C$2=7,CPC!S7,IF(CPC!$C$2=8,CPC!U7,IF(CPC!$C$2=9,CPC!W7,IF(CPC!$C$2=10,CPC!Y7,IF(CPC!$C$2=11,CPC!AA7,IF(CPC!$C$2=12,CPC!AC7,0))))))))))))</f>
        <v>0</v>
      </c>
      <c r="G10" s="29"/>
      <c r="H10" s="377">
        <f>CPC!AM7</f>
        <v>0</v>
      </c>
      <c r="I10" s="29"/>
      <c r="J10" s="145" t="e">
        <f t="shared" ref="J10:J27" si="0">(F10-H10)/H10</f>
        <v>#DIV/0!</v>
      </c>
      <c r="K10" s="29"/>
      <c r="L10" s="377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10" s="29"/>
      <c r="N10" s="145" t="e">
        <f>(F10-L10)/L10</f>
        <v>#REF!</v>
      </c>
    </row>
    <row r="11" spans="3:14" ht="3" customHeight="1">
      <c r="F11" s="51"/>
      <c r="H11" s="51"/>
      <c r="J11" s="143"/>
      <c r="L11" s="51"/>
      <c r="N11" s="143"/>
    </row>
    <row r="12" spans="3:14" ht="15.75">
      <c r="C12" s="9" t="s">
        <v>4</v>
      </c>
      <c r="D12" s="10"/>
      <c r="F12" s="378">
        <f>IF(CPC!$C$2=1,CPC!G9,IF(CPC!$C$2=2,CPC!I9,IF(CPC!$C$2=3,CPC!K9,IF(CPC!$C$2=4,CPC!M9,IF(CPC!$C$2=5,CPC!O9,IF(CPC!$C$2=6,CPC!Q9,IF(CPC!$C$2=7,CPC!S9,IF(CPC!$C$2=8,CPC!U9,IF(CPC!$C$2=9,CPC!W9,IF(CPC!$C$2=10,CPC!Y9,IF(CPC!$C$2=11,CPC!AA9,IF(CPC!$C$2=12,CPC!AC9,0))))))))))))</f>
        <v>0</v>
      </c>
      <c r="G12" s="2"/>
      <c r="H12" s="378">
        <f>CPC!AM9</f>
        <v>0</v>
      </c>
      <c r="I12" s="2"/>
      <c r="J12" s="144" t="e">
        <f t="shared" si="0"/>
        <v>#DIV/0!</v>
      </c>
      <c r="K12" s="2"/>
      <c r="L12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12" s="2"/>
      <c r="N12" s="144" t="e">
        <f>(F12-L12)/L12</f>
        <v>#REF!</v>
      </c>
    </row>
    <row r="13" spans="3:14" ht="15.75">
      <c r="C13" s="9" t="s">
        <v>4</v>
      </c>
      <c r="D13" s="10"/>
      <c r="F13" s="378">
        <f>IF(CPC!$C$2=1,CPC!G16,IF(CPC!$C$2=2,CPC!I16,IF(CPC!$C$2=3,CPC!K16,IF(CPC!$C$2=4,CPC!M16,IF(CPC!$C$2=5,CPC!O16,IF(CPC!$C$2=6,CPC!Q16,IF(CPC!$C$2=7,CPC!S16,IF(CPC!$C$2=8,CPC!U16,IF(CPC!$C$2=9,CPC!W16,IF(CPC!$C$2=10,CPC!Y16,IF(CPC!$C$2=11,CPC!AA16,IF(CPC!$C$2=12,CPC!AC16,0))))))))))))</f>
        <v>0</v>
      </c>
      <c r="G13" s="2"/>
      <c r="H13" s="378">
        <f>CPC!AM16</f>
        <v>0</v>
      </c>
      <c r="I13" s="2"/>
      <c r="J13" s="144" t="e">
        <f t="shared" si="0"/>
        <v>#DIV/0!</v>
      </c>
      <c r="K13" s="2"/>
      <c r="L13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13" s="2"/>
      <c r="N13" s="144" t="e">
        <f t="shared" ref="N13:N24" si="1">(F13-L13)/L13</f>
        <v>#REF!</v>
      </c>
    </row>
    <row r="14" spans="3:14" ht="15.75">
      <c r="C14" s="9" t="s">
        <v>4</v>
      </c>
      <c r="D14" s="10"/>
      <c r="F14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G14" s="2"/>
      <c r="H14" s="378" t="e">
        <f>CPC!#REF!</f>
        <v>#REF!</v>
      </c>
      <c r="I14" s="2"/>
      <c r="J14" s="144" t="e">
        <f t="shared" si="0"/>
        <v>#REF!</v>
      </c>
      <c r="K14" s="2"/>
      <c r="L14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14" s="2"/>
      <c r="N14" s="144" t="e">
        <f t="shared" si="1"/>
        <v>#REF!</v>
      </c>
    </row>
    <row r="15" spans="3:14" ht="15.75">
      <c r="C15" s="9" t="s">
        <v>4</v>
      </c>
      <c r="D15" s="10"/>
      <c r="F15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G15" s="2"/>
      <c r="H15" s="378" t="e">
        <f>CPC!#REF!</f>
        <v>#REF!</v>
      </c>
      <c r="I15" s="2"/>
      <c r="J15" s="144" t="e">
        <f t="shared" si="0"/>
        <v>#REF!</v>
      </c>
      <c r="K15" s="2"/>
      <c r="L15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15" s="2"/>
      <c r="N15" s="144" t="e">
        <f t="shared" si="1"/>
        <v>#REF!</v>
      </c>
    </row>
    <row r="16" spans="3:14" ht="3" customHeight="1">
      <c r="F16" s="378"/>
      <c r="H16" s="188"/>
      <c r="L16" s="378"/>
    </row>
    <row r="17" spans="3:14" s="12" customFormat="1" ht="21.75" customHeight="1">
      <c r="C17" s="11" t="s">
        <v>15</v>
      </c>
      <c r="D17" s="13" t="s">
        <v>2</v>
      </c>
      <c r="F17" s="377">
        <f>SUM(F19:F22)</f>
        <v>0</v>
      </c>
      <c r="G17" s="29"/>
      <c r="H17" s="377">
        <f>SUM(H19:H22)</f>
        <v>0</v>
      </c>
      <c r="I17" s="29"/>
      <c r="J17" s="145" t="e">
        <f t="shared" si="0"/>
        <v>#DIV/0!</v>
      </c>
      <c r="K17" s="29"/>
      <c r="L17" s="377" t="e">
        <f>SUM(L19:L22)</f>
        <v>#REF!</v>
      </c>
      <c r="M17" s="29"/>
      <c r="N17" s="145" t="e">
        <f t="shared" si="1"/>
        <v>#REF!</v>
      </c>
    </row>
    <row r="18" spans="3:14" ht="3" customHeight="1">
      <c r="F18" s="378"/>
      <c r="H18" s="188"/>
      <c r="L18" s="378"/>
    </row>
    <row r="19" spans="3:14" ht="15.75">
      <c r="C19" s="9" t="s">
        <v>4</v>
      </c>
      <c r="D19" s="10"/>
      <c r="F19" s="378">
        <f>IF(CPC!$C$2=1,CPC!G25,IF(CPC!$C$2=2,CPC!I25,IF(CPC!$C$2=3,CPC!K25,IF(CPC!$C$2=4,CPC!M25,IF(CPC!$C$2=5,CPC!O25,IF(CPC!$C$2=6,CPC!Q25,IF(CPC!$C$2=7,CPC!S25,IF(CPC!$C$2=8,CPC!U25,IF(CPC!$C$2=9,CPC!W25,IF(CPC!$C$2=10,CPC!Y25,IF(CPC!$C$2=11,CPC!AA25,IF(CPC!$C$2=12,CPC!AC25,0))))))))))))</f>
        <v>0</v>
      </c>
      <c r="G19" s="2"/>
      <c r="H19" s="378">
        <f>CPC!AM25</f>
        <v>0</v>
      </c>
      <c r="I19" s="2"/>
      <c r="J19" s="144" t="e">
        <f t="shared" si="0"/>
        <v>#DIV/0!</v>
      </c>
      <c r="K19" s="2"/>
      <c r="L19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19" s="2"/>
      <c r="N19" s="144" t="e">
        <f t="shared" si="1"/>
        <v>#REF!</v>
      </c>
    </row>
    <row r="20" spans="3:14" ht="15.75">
      <c r="C20" s="9" t="s">
        <v>4</v>
      </c>
      <c r="D20" s="10"/>
      <c r="F20" s="378">
        <f>IF(CPC!$C$2=1,CPC!G26,IF(CPC!$C$2=2,CPC!I26,IF(CPC!$C$2=3,CPC!K26,IF(CPC!$C$2=4,CPC!M26,IF(CPC!$C$2=5,CPC!O26,IF(CPC!$C$2=6,CPC!Q26,IF(CPC!$C$2=7,CPC!S26,IF(CPC!$C$2=8,CPC!U26,IF(CPC!$C$2=9,CPC!W26,IF(CPC!$C$2=10,CPC!Y26,IF(CPC!$C$2=11,CPC!AA26,IF(CPC!$C$2=12,CPC!AC26,0))))))))))))</f>
        <v>0</v>
      </c>
      <c r="G20" s="2"/>
      <c r="H20" s="378">
        <f>CPC!AM26</f>
        <v>0</v>
      </c>
      <c r="I20" s="2"/>
      <c r="J20" s="144" t="e">
        <f t="shared" si="0"/>
        <v>#DIV/0!</v>
      </c>
      <c r="K20" s="2"/>
      <c r="L20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-L22</f>
        <v>#REF!</v>
      </c>
      <c r="M20" s="2"/>
      <c r="N20" s="144" t="e">
        <f t="shared" si="1"/>
        <v>#REF!</v>
      </c>
    </row>
    <row r="21" spans="3:14" ht="15.75">
      <c r="C21" s="9" t="s">
        <v>4</v>
      </c>
      <c r="D21" s="10"/>
      <c r="F21" s="378">
        <f>IF(CPC!$C$2=1,CPC!G27,IF(CPC!$C$2=2,CPC!I27,IF(CPC!$C$2=3,CPC!K27,IF(CPC!$C$2=4,CPC!M27,IF(CPC!$C$2=5,CPC!O27,IF(CPC!$C$2=6,CPC!Q27,IF(CPC!$C$2=7,CPC!S27,IF(CPC!$C$2=8,CPC!U27,IF(CPC!$C$2=9,CPC!W27,IF(CPC!$C$2=10,CPC!Y27,IF(CPC!$C$2=11,CPC!AA27,IF(CPC!$C$2=12,CPC!AC27,0))))))))))))</f>
        <v>0</v>
      </c>
      <c r="G21" s="2"/>
      <c r="H21" s="378">
        <f>CPC!AM27</f>
        <v>0</v>
      </c>
      <c r="I21" s="2"/>
      <c r="J21" s="144" t="e">
        <f t="shared" si="0"/>
        <v>#DIV/0!</v>
      </c>
      <c r="K21" s="2"/>
      <c r="L21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21" s="2"/>
      <c r="N21" s="144" t="e">
        <f t="shared" si="1"/>
        <v>#REF!</v>
      </c>
    </row>
    <row r="22" spans="3:14" ht="15.75" hidden="1">
      <c r="C22" s="9" t="s">
        <v>4</v>
      </c>
      <c r="D22" s="10" t="s">
        <v>195</v>
      </c>
      <c r="F22" s="378">
        <f>IF(CPC!$C$2=1,CPC!G42,IF(CPC!$C$2=2,CPC!I42,IF(CPC!$C$2=3,CPC!K42,IF(CPC!$C$2=4,CPC!M42,IF(CPC!$C$2=5,CPC!O42,IF(CPC!$C$2=6,CPC!Q42,IF(CPC!$C$2=7,CPC!S42,IF(CPC!$C$2=8,CPC!U42,IF(CPC!$C$2=9,CPC!W42,IF(CPC!$C$2=10,CPC!Y42,IF(CPC!$C$2=11,CPC!AA42,IF(CPC!$C$2=12,CPC!AC42,0))))))))))))</f>
        <v>0</v>
      </c>
      <c r="G22" s="2"/>
      <c r="H22" s="378">
        <f>CPC!AG42</f>
        <v>0</v>
      </c>
      <c r="I22" s="2"/>
      <c r="J22" s="144"/>
      <c r="K22" s="2"/>
      <c r="L22" s="378"/>
      <c r="M22" s="2"/>
      <c r="N22" s="144" t="e">
        <f t="shared" si="1"/>
        <v>#DIV/0!</v>
      </c>
    </row>
    <row r="23" spans="3:14" ht="3" customHeight="1">
      <c r="F23" s="188"/>
      <c r="H23" s="188"/>
      <c r="L23" s="188"/>
    </row>
    <row r="24" spans="3:14" s="12" customFormat="1" ht="21.75" customHeight="1">
      <c r="C24" s="11" t="s">
        <v>15</v>
      </c>
      <c r="D24" s="13" t="s">
        <v>3</v>
      </c>
      <c r="F24" s="377">
        <f>SUM(F26:F27)</f>
        <v>0</v>
      </c>
      <c r="G24" s="29"/>
      <c r="H24" s="377">
        <f>SUM(H26:H27)</f>
        <v>0</v>
      </c>
      <c r="I24" s="29"/>
      <c r="J24" s="145" t="e">
        <f t="shared" si="0"/>
        <v>#DIV/0!</v>
      </c>
      <c r="K24" s="29"/>
      <c r="L24" s="377" t="e">
        <f>SUM(L26:L27)</f>
        <v>#REF!</v>
      </c>
      <c r="M24" s="29"/>
      <c r="N24" s="145" t="e">
        <f t="shared" si="1"/>
        <v>#REF!</v>
      </c>
    </row>
    <row r="25" spans="3:14" ht="3" customHeight="1">
      <c r="F25" s="188"/>
      <c r="H25" s="188"/>
      <c r="L25" s="188"/>
    </row>
    <row r="26" spans="3:14" ht="15.75">
      <c r="C26" s="9" t="s">
        <v>4</v>
      </c>
      <c r="D26" s="10"/>
      <c r="F26" s="378">
        <f>IF(CPC!$C$2=1,CPC!G49,IF(CPC!$C$2=2,CPC!I49,IF(CPC!$C$2=3,CPC!K49,IF(CPC!$C$2=4,CPC!M49,IF(CPC!$C$2=5,CPC!O49,IF(CPC!$C$2=6,CPC!Q49,IF(CPC!$C$2=7,CPC!S49,IF(CPC!$C$2=8,CPC!U49,IF(CPC!$C$2=9,CPC!W49,IF(CPC!$C$2=10,CPC!Y49,IF(CPC!$C$2=11,CPC!AA49,IF(CPC!$C$2=12,CPC!AC49,0))))))))))))</f>
        <v>0</v>
      </c>
      <c r="G26" s="2"/>
      <c r="H26" s="378">
        <f>CPC!AM49</f>
        <v>0</v>
      </c>
      <c r="I26" s="2"/>
      <c r="J26" s="144" t="e">
        <f t="shared" si="0"/>
        <v>#DIV/0!</v>
      </c>
      <c r="K26" s="2"/>
      <c r="L26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26" s="2"/>
      <c r="N26" s="144" t="e">
        <f>(F26-L26)/L26</f>
        <v>#REF!</v>
      </c>
    </row>
    <row r="27" spans="3:14" ht="15.75">
      <c r="C27" s="9" t="s">
        <v>4</v>
      </c>
      <c r="D27" s="10"/>
      <c r="F27" s="378">
        <f>IF(CPC!$C$2=1,CPC!G54,IF(CPC!$C$2=2,CPC!I54,IF(CPC!$C$2=3,CPC!K54,IF(CPC!$C$2=4,CPC!M54,IF(CPC!$C$2=5,CPC!O54,IF(CPC!$C$2=6,CPC!Q54,IF(CPC!$C$2=7,CPC!S54,IF(CPC!$C$2=8,CPC!U54,IF(CPC!$C$2=9,CPC!W54,IF(CPC!$C$2=10,CPC!Y54,IF(CPC!$C$2=11,CPC!AA54,IF(CPC!$C$2=12,CPC!AC54,0))))))))))))</f>
        <v>0</v>
      </c>
      <c r="G27" s="2"/>
      <c r="H27" s="378">
        <f>CPC!AM54</f>
        <v>0</v>
      </c>
      <c r="I27" s="2"/>
      <c r="J27" s="144" t="e">
        <f t="shared" si="0"/>
        <v>#DIV/0!</v>
      </c>
      <c r="K27" s="2"/>
      <c r="L27" s="378" t="e">
        <f>IF(CPC!$C$2=1,CPC!#REF!,IF(CPC!$C$2=2,CPC!#REF!,IF(CPC!$C$2=3,CPC!#REF!,IF(CPC!$C$2=4,CPC!#REF!,IF(CPC!$C$2=5,CPC!#REF!,IF(CPC!$C$2=6,CPC!#REF!,IF(CPC!$C$2=7,CPC!#REF!,IF(CPC!$C$2=8,CPC!#REF!,IF(CPC!$C$2=9,CPC!#REF!,IF(CPC!$C$2=10,CPC!#REF!,IF(CPC!$C$2=11,CPC!#REF!,IF(CPC!$C$2=12,CPC!#REF!,0))))))))))))</f>
        <v>#REF!</v>
      </c>
      <c r="M27" s="2"/>
      <c r="N27" s="144" t="e">
        <f>(F27-L27)/L27</f>
        <v>#REF!</v>
      </c>
    </row>
    <row r="28" spans="3:14" ht="48" customHeight="1" thickBot="1"/>
    <row r="29" spans="3:14" ht="15.75" thickTop="1">
      <c r="C29" s="390" t="s">
        <v>14</v>
      </c>
      <c r="D29" s="392" t="s">
        <v>12</v>
      </c>
      <c r="F29" s="8" t="s">
        <v>13</v>
      </c>
      <c r="G29" s="14"/>
      <c r="H29" s="8" t="s">
        <v>5</v>
      </c>
      <c r="I29" s="14"/>
      <c r="J29" s="8" t="s">
        <v>8</v>
      </c>
      <c r="K29" s="14"/>
      <c r="L29" s="8" t="s">
        <v>13</v>
      </c>
      <c r="M29" s="14"/>
      <c r="N29" s="8" t="s">
        <v>9</v>
      </c>
    </row>
    <row r="30" spans="3:14" ht="15.75" thickBot="1">
      <c r="C30" s="391"/>
      <c r="D30" s="389"/>
      <c r="F30" s="7">
        <v>2012</v>
      </c>
      <c r="G30" s="14"/>
      <c r="H30" s="7" t="s">
        <v>13</v>
      </c>
      <c r="I30" s="14"/>
      <c r="J30" s="7" t="s">
        <v>5</v>
      </c>
      <c r="K30" s="14"/>
      <c r="L30" s="7">
        <v>2011</v>
      </c>
      <c r="M30" s="14"/>
      <c r="N30" s="7" t="s">
        <v>10</v>
      </c>
    </row>
    <row r="31" spans="3:14" ht="3.75" customHeight="1" thickTop="1"/>
    <row r="32" spans="3:14" ht="28.5" customHeight="1">
      <c r="C32" s="387" t="s">
        <v>0</v>
      </c>
      <c r="D32" s="387"/>
      <c r="F32" s="376">
        <f>CPC!AE5</f>
        <v>0</v>
      </c>
      <c r="G32" s="343"/>
      <c r="H32" s="376">
        <f>CPC!AG5</f>
        <v>0</v>
      </c>
      <c r="I32" s="2"/>
      <c r="J32" s="142" t="e">
        <f>(F32-H32)/H32</f>
        <v>#DIV/0!</v>
      </c>
      <c r="K32" s="2"/>
      <c r="L32" s="376" t="e">
        <f>CPC!#REF!</f>
        <v>#REF!</v>
      </c>
      <c r="M32" s="2"/>
      <c r="N32" s="142" t="e">
        <f>(F32-L32)/L32</f>
        <v>#REF!</v>
      </c>
    </row>
    <row r="33" spans="3:14" ht="3" customHeight="1">
      <c r="F33" s="188"/>
      <c r="G33" s="344"/>
      <c r="H33" s="188"/>
      <c r="L33" s="188"/>
    </row>
    <row r="34" spans="3:14" s="12" customFormat="1" ht="21.75" customHeight="1">
      <c r="C34" s="11" t="s">
        <v>15</v>
      </c>
      <c r="D34" s="13" t="s">
        <v>1</v>
      </c>
      <c r="F34" s="377">
        <f>CPC!AE7</f>
        <v>0</v>
      </c>
      <c r="G34" s="379"/>
      <c r="H34" s="377">
        <f>CPC!AG7</f>
        <v>0</v>
      </c>
      <c r="I34" s="15"/>
      <c r="J34" s="145" t="e">
        <f t="shared" ref="J34:J51" si="2">(F34-H34)/H34</f>
        <v>#DIV/0!</v>
      </c>
      <c r="K34" s="15"/>
      <c r="L34" s="377" t="e">
        <f>CPC!#REF!</f>
        <v>#REF!</v>
      </c>
      <c r="M34" s="15"/>
      <c r="N34" s="145" t="e">
        <f>(F34-L34)/L34</f>
        <v>#REF!</v>
      </c>
    </row>
    <row r="35" spans="3:14" ht="3" customHeight="1">
      <c r="F35" s="51"/>
      <c r="G35" s="344"/>
      <c r="H35" s="51"/>
      <c r="J35" s="143"/>
      <c r="L35" s="51"/>
      <c r="N35" s="143"/>
    </row>
    <row r="36" spans="3:14" ht="15.75">
      <c r="C36" s="9" t="s">
        <v>4</v>
      </c>
      <c r="D36" s="10"/>
      <c r="F36" s="378">
        <f>CPC!AE9</f>
        <v>0</v>
      </c>
      <c r="G36" s="343"/>
      <c r="H36" s="378">
        <f>CPC!AG9</f>
        <v>0</v>
      </c>
      <c r="I36" s="2"/>
      <c r="J36" s="144" t="e">
        <f t="shared" si="2"/>
        <v>#DIV/0!</v>
      </c>
      <c r="K36" s="2"/>
      <c r="L36" s="378" t="e">
        <f>CPC!#REF!</f>
        <v>#REF!</v>
      </c>
      <c r="M36" s="2"/>
      <c r="N36" s="144" t="e">
        <f>(F36-L36)/L36</f>
        <v>#REF!</v>
      </c>
    </row>
    <row r="37" spans="3:14" ht="15.75">
      <c r="C37" s="9" t="s">
        <v>4</v>
      </c>
      <c r="D37" s="10"/>
      <c r="F37" s="378">
        <f>CPC!AE16</f>
        <v>0</v>
      </c>
      <c r="G37" s="343"/>
      <c r="H37" s="378">
        <f>CPC!AG16</f>
        <v>0</v>
      </c>
      <c r="I37" s="2"/>
      <c r="J37" s="144" t="e">
        <f t="shared" si="2"/>
        <v>#DIV/0!</v>
      </c>
      <c r="K37" s="2"/>
      <c r="L37" s="378" t="e">
        <f>CPC!#REF!</f>
        <v>#REF!</v>
      </c>
      <c r="M37" s="2"/>
      <c r="N37" s="144" t="e">
        <f t="shared" ref="N37:N48" si="3">(F37-L37)/L37</f>
        <v>#REF!</v>
      </c>
    </row>
    <row r="38" spans="3:14" ht="15.75">
      <c r="C38" s="9" t="s">
        <v>4</v>
      </c>
      <c r="D38" s="10"/>
      <c r="F38" s="378" t="e">
        <f>CPC!#REF!</f>
        <v>#REF!</v>
      </c>
      <c r="G38" s="343"/>
      <c r="H38" s="378" t="e">
        <f>CPC!#REF!</f>
        <v>#REF!</v>
      </c>
      <c r="I38" s="2"/>
      <c r="J38" s="144" t="e">
        <f t="shared" si="2"/>
        <v>#REF!</v>
      </c>
      <c r="K38" s="2"/>
      <c r="L38" s="378" t="e">
        <f>CPC!#REF!</f>
        <v>#REF!</v>
      </c>
      <c r="M38" s="2"/>
      <c r="N38" s="144" t="e">
        <f t="shared" si="3"/>
        <v>#REF!</v>
      </c>
    </row>
    <row r="39" spans="3:14" ht="15.75">
      <c r="C39" s="9" t="s">
        <v>4</v>
      </c>
      <c r="D39" s="10"/>
      <c r="F39" s="378" t="e">
        <f>CPC!#REF!</f>
        <v>#REF!</v>
      </c>
      <c r="G39" s="343"/>
      <c r="H39" s="378" t="e">
        <f>CPC!#REF!</f>
        <v>#REF!</v>
      </c>
      <c r="I39" s="2"/>
      <c r="J39" s="144" t="e">
        <f t="shared" si="2"/>
        <v>#REF!</v>
      </c>
      <c r="K39" s="2"/>
      <c r="L39" s="378" t="e">
        <f>CPC!#REF!</f>
        <v>#REF!</v>
      </c>
      <c r="M39" s="2"/>
      <c r="N39" s="144" t="e">
        <f t="shared" si="3"/>
        <v>#REF!</v>
      </c>
    </row>
    <row r="40" spans="3:14" ht="3" customHeight="1">
      <c r="F40" s="378"/>
      <c r="G40" s="344"/>
      <c r="H40" s="378"/>
      <c r="L40" s="378"/>
    </row>
    <row r="41" spans="3:14" s="12" customFormat="1" ht="21.75" customHeight="1">
      <c r="C41" s="11" t="s">
        <v>15</v>
      </c>
      <c r="D41" s="13" t="s">
        <v>2</v>
      </c>
      <c r="F41" s="377">
        <f>CPC!AE23</f>
        <v>0</v>
      </c>
      <c r="G41" s="379"/>
      <c r="H41" s="377">
        <f>SUM(H43:H46)</f>
        <v>0</v>
      </c>
      <c r="I41" s="15"/>
      <c r="J41" s="145" t="e">
        <f t="shared" si="2"/>
        <v>#DIV/0!</v>
      </c>
      <c r="K41" s="15"/>
      <c r="L41" s="377" t="e">
        <f>CPC!#REF!</f>
        <v>#REF!</v>
      </c>
      <c r="M41" s="15"/>
      <c r="N41" s="145" t="e">
        <f t="shared" si="3"/>
        <v>#REF!</v>
      </c>
    </row>
    <row r="42" spans="3:14" ht="3" customHeight="1">
      <c r="F42" s="378"/>
      <c r="G42" s="344"/>
      <c r="H42" s="378"/>
      <c r="L42" s="378"/>
    </row>
    <row r="43" spans="3:14" ht="15.75">
      <c r="C43" s="9" t="s">
        <v>4</v>
      </c>
      <c r="D43" s="10"/>
      <c r="F43" s="378">
        <f>CPC!AE25</f>
        <v>0</v>
      </c>
      <c r="G43" s="343"/>
      <c r="H43" s="378">
        <f>CPC!AG25</f>
        <v>0</v>
      </c>
      <c r="I43" s="2"/>
      <c r="J43" s="144" t="e">
        <f t="shared" si="2"/>
        <v>#DIV/0!</v>
      </c>
      <c r="K43" s="2"/>
      <c r="L43" s="378" t="e">
        <f>CPC!#REF!</f>
        <v>#REF!</v>
      </c>
      <c r="M43" s="2"/>
      <c r="N43" s="144" t="e">
        <f t="shared" si="3"/>
        <v>#REF!</v>
      </c>
    </row>
    <row r="44" spans="3:14" ht="15.75">
      <c r="C44" s="9" t="s">
        <v>4</v>
      </c>
      <c r="D44" s="10"/>
      <c r="F44" s="378">
        <f>CPC!AE26</f>
        <v>0</v>
      </c>
      <c r="G44" s="343"/>
      <c r="H44" s="378">
        <f>CPC!AG26</f>
        <v>0</v>
      </c>
      <c r="I44" s="2"/>
      <c r="J44" s="144" t="e">
        <f t="shared" si="2"/>
        <v>#DIV/0!</v>
      </c>
      <c r="K44" s="2"/>
      <c r="L44" s="378" t="e">
        <f>CPC!#REF!-L46</f>
        <v>#REF!</v>
      </c>
      <c r="M44" s="2"/>
      <c r="N44" s="144" t="e">
        <f t="shared" si="3"/>
        <v>#REF!</v>
      </c>
    </row>
    <row r="45" spans="3:14" ht="15.75">
      <c r="C45" s="9" t="s">
        <v>4</v>
      </c>
      <c r="D45" s="10"/>
      <c r="F45" s="378">
        <f>CPC!AE27</f>
        <v>0</v>
      </c>
      <c r="G45" s="343"/>
      <c r="H45" s="378">
        <f>CPC!AG27</f>
        <v>0</v>
      </c>
      <c r="I45" s="2"/>
      <c r="J45" s="144" t="e">
        <f t="shared" si="2"/>
        <v>#DIV/0!</v>
      </c>
      <c r="K45" s="2"/>
      <c r="L45" s="378" t="e">
        <f>CPC!#REF!</f>
        <v>#REF!</v>
      </c>
      <c r="M45" s="2"/>
      <c r="N45" s="144" t="e">
        <f t="shared" si="3"/>
        <v>#REF!</v>
      </c>
    </row>
    <row r="46" spans="3:14" ht="15.75" hidden="1">
      <c r="C46" s="9" t="s">
        <v>4</v>
      </c>
      <c r="D46" s="10" t="s">
        <v>195</v>
      </c>
      <c r="F46" s="378">
        <f>CPC!AE42</f>
        <v>0</v>
      </c>
      <c r="G46" s="343"/>
      <c r="H46" s="378">
        <f>CPC!AG42</f>
        <v>0</v>
      </c>
      <c r="I46" s="2"/>
      <c r="J46" s="144" t="e">
        <f t="shared" si="2"/>
        <v>#DIV/0!</v>
      </c>
      <c r="K46" s="2"/>
      <c r="L46" s="378">
        <v>88346.21</v>
      </c>
      <c r="M46" s="2"/>
      <c r="N46" s="144">
        <f t="shared" si="3"/>
        <v>-1</v>
      </c>
    </row>
    <row r="47" spans="3:14" ht="3" customHeight="1">
      <c r="F47" s="188"/>
      <c r="G47" s="344"/>
      <c r="H47" s="188"/>
      <c r="L47" s="188"/>
    </row>
    <row r="48" spans="3:14" s="12" customFormat="1" ht="21.75" customHeight="1">
      <c r="C48" s="11" t="s">
        <v>15</v>
      </c>
      <c r="D48" s="13" t="s">
        <v>3</v>
      </c>
      <c r="F48" s="377">
        <f>CPC!AE47</f>
        <v>0</v>
      </c>
      <c r="G48" s="379"/>
      <c r="H48" s="377">
        <f>SUM(H50:H51)</f>
        <v>0</v>
      </c>
      <c r="I48" s="15"/>
      <c r="J48" s="145" t="e">
        <f t="shared" si="2"/>
        <v>#DIV/0!</v>
      </c>
      <c r="K48" s="15"/>
      <c r="L48" s="377" t="e">
        <f>CPC!#REF!</f>
        <v>#REF!</v>
      </c>
      <c r="M48" s="15"/>
      <c r="N48" s="145" t="e">
        <f t="shared" si="3"/>
        <v>#REF!</v>
      </c>
    </row>
    <row r="49" spans="3:14" ht="3" customHeight="1">
      <c r="F49" s="188"/>
      <c r="G49" s="344"/>
      <c r="H49" s="188"/>
      <c r="L49" s="188"/>
    </row>
    <row r="50" spans="3:14" ht="15.75">
      <c r="C50" s="9" t="s">
        <v>4</v>
      </c>
      <c r="D50" s="10"/>
      <c r="F50" s="378">
        <f>CPC!AE49</f>
        <v>0</v>
      </c>
      <c r="G50" s="343"/>
      <c r="H50" s="378">
        <f>CPC!AG49</f>
        <v>0</v>
      </c>
      <c r="I50" s="2"/>
      <c r="J50" s="144" t="e">
        <f t="shared" si="2"/>
        <v>#DIV/0!</v>
      </c>
      <c r="K50" s="2"/>
      <c r="L50" s="378" t="e">
        <f>CPC!#REF!</f>
        <v>#REF!</v>
      </c>
      <c r="M50" s="2"/>
      <c r="N50" s="144" t="e">
        <f>(F50-L50)/L50</f>
        <v>#REF!</v>
      </c>
    </row>
    <row r="51" spans="3:14" ht="15.75">
      <c r="C51" s="9" t="s">
        <v>4</v>
      </c>
      <c r="D51" s="10"/>
      <c r="F51" s="378">
        <f>CPC!AE54</f>
        <v>0</v>
      </c>
      <c r="G51" s="343"/>
      <c r="H51" s="378">
        <f>CPC!AG54</f>
        <v>0</v>
      </c>
      <c r="I51" s="2"/>
      <c r="J51" s="144" t="e">
        <f t="shared" si="2"/>
        <v>#DIV/0!</v>
      </c>
      <c r="K51" s="2"/>
      <c r="L51" s="378" t="e">
        <f>CPC!#REF!</f>
        <v>#REF!</v>
      </c>
      <c r="M51" s="2"/>
      <c r="N51" s="144" t="e">
        <f>(F51-L51)/L51</f>
        <v>#REF!</v>
      </c>
    </row>
    <row r="52" spans="3:14" ht="15.75">
      <c r="C52" s="2"/>
    </row>
    <row r="60" spans="3:14" ht="15.75" thickBot="1"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</row>
    <row r="61" spans="3:14" ht="15.75">
      <c r="C61" s="78"/>
      <c r="G61" s="1"/>
      <c r="H61" s="5"/>
      <c r="I61" s="1"/>
      <c r="J61" s="5"/>
      <c r="K61" s="1"/>
      <c r="L61" s="5"/>
      <c r="M61" s="1">
        <v>1</v>
      </c>
      <c r="N61" s="1">
        <v>2</v>
      </c>
    </row>
  </sheetData>
  <mergeCells count="6">
    <mergeCell ref="C32:D32"/>
    <mergeCell ref="C8:D8"/>
    <mergeCell ref="D5:D6"/>
    <mergeCell ref="C5:C6"/>
    <mergeCell ref="C29:C30"/>
    <mergeCell ref="D29:D30"/>
  </mergeCells>
  <pageMargins left="0" right="0" top="0" bottom="0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C3:AB69"/>
  <sheetViews>
    <sheetView workbookViewId="0">
      <selection activeCell="F45" sqref="F45:M52"/>
    </sheetView>
  </sheetViews>
  <sheetFormatPr baseColWidth="10" defaultRowHeight="15"/>
  <cols>
    <col min="1" max="1" width="4.140625" style="1" customWidth="1"/>
    <col min="2" max="2" width="0.28515625" style="1" customWidth="1"/>
    <col min="3" max="3" width="5.140625" style="1" customWidth="1"/>
    <col min="4" max="4" width="22.5703125" style="1" customWidth="1"/>
    <col min="5" max="5" width="0.42578125" style="1" customWidth="1"/>
    <col min="6" max="6" width="14" style="1" customWidth="1"/>
    <col min="7" max="7" width="7.140625" style="1" customWidth="1"/>
    <col min="8" max="8" width="0.5703125" style="5" customWidth="1"/>
    <col min="9" max="9" width="14" style="1" customWidth="1"/>
    <col min="10" max="10" width="8.140625" style="1" bestFit="1" customWidth="1"/>
    <col min="11" max="11" width="0.5703125" style="5" customWidth="1"/>
    <col min="12" max="12" width="14" style="1" customWidth="1"/>
    <col min="13" max="13" width="5.28515625" style="1" bestFit="1" customWidth="1"/>
    <col min="14" max="14" width="0.7109375" style="1" customWidth="1"/>
    <col min="15" max="15" width="6.7109375" style="1" customWidth="1"/>
    <col min="16" max="16" width="16.42578125" style="1" customWidth="1"/>
    <col min="17" max="28" width="6.28515625" style="1" customWidth="1"/>
    <col min="29" max="29" width="1.28515625" style="1" customWidth="1"/>
    <col min="30" max="16384" width="11.42578125" style="1"/>
  </cols>
  <sheetData>
    <row r="3" spans="3:13">
      <c r="F3" s="18"/>
      <c r="G3" s="3"/>
      <c r="H3" s="23"/>
      <c r="I3" s="18"/>
      <c r="J3" s="3"/>
      <c r="K3" s="23"/>
      <c r="L3" s="18"/>
      <c r="M3" s="18"/>
    </row>
    <row r="4" spans="3:13" ht="15.75" thickBot="1"/>
    <row r="5" spans="3:13">
      <c r="C5" s="394" t="s">
        <v>14</v>
      </c>
      <c r="D5" s="396" t="s">
        <v>39</v>
      </c>
      <c r="F5" s="398" t="str">
        <f>'2'!F5 &amp;  '2'!F6</f>
        <v>Décembre2012</v>
      </c>
      <c r="G5" s="399"/>
      <c r="H5" s="23"/>
      <c r="I5" s="398" t="s">
        <v>38</v>
      </c>
      <c r="J5" s="399"/>
      <c r="K5" s="23"/>
      <c r="L5" s="398" t="str">
        <f>'2'!L5 &amp; '2'!L6</f>
        <v>Décembre2011</v>
      </c>
      <c r="M5" s="399"/>
    </row>
    <row r="6" spans="3:13" ht="15.75" thickBot="1">
      <c r="C6" s="395"/>
      <c r="D6" s="397"/>
      <c r="F6" s="21" t="s">
        <v>36</v>
      </c>
      <c r="G6" s="22" t="s">
        <v>37</v>
      </c>
      <c r="H6" s="23"/>
      <c r="I6" s="21" t="s">
        <v>36</v>
      </c>
      <c r="J6" s="22" t="s">
        <v>37</v>
      </c>
      <c r="K6" s="23"/>
      <c r="L6" s="21" t="s">
        <v>36</v>
      </c>
      <c r="M6" s="22" t="s">
        <v>37</v>
      </c>
    </row>
    <row r="7" spans="3:13" ht="3" customHeight="1"/>
    <row r="8" spans="3:13" ht="19.5" customHeight="1">
      <c r="C8" s="400" t="s">
        <v>325</v>
      </c>
      <c r="D8" s="400"/>
      <c r="F8" s="25"/>
      <c r="G8" s="25"/>
      <c r="H8" s="24"/>
      <c r="I8" s="345"/>
      <c r="J8" s="25"/>
      <c r="K8" s="24"/>
      <c r="L8" s="345"/>
      <c r="M8" s="25"/>
    </row>
    <row r="9" spans="3:13" ht="2.25" customHeight="1">
      <c r="I9" s="188"/>
      <c r="L9" s="188"/>
    </row>
    <row r="10" spans="3:13" ht="15.75">
      <c r="C10" s="19" t="s">
        <v>4</v>
      </c>
      <c r="D10" s="20"/>
      <c r="F10" s="340"/>
      <c r="G10" s="135"/>
      <c r="H10" s="2"/>
      <c r="I10" s="340"/>
      <c r="J10" s="135"/>
      <c r="K10" s="2"/>
      <c r="L10" s="340"/>
      <c r="M10" s="135"/>
    </row>
    <row r="11" spans="3:13" ht="15.75">
      <c r="C11" s="19" t="s">
        <v>4</v>
      </c>
      <c r="D11" s="20"/>
      <c r="F11" s="340"/>
      <c r="G11" s="135"/>
      <c r="H11" s="2"/>
      <c r="I11" s="340"/>
      <c r="J11" s="135"/>
      <c r="K11" s="2"/>
      <c r="L11" s="340"/>
      <c r="M11" s="135"/>
    </row>
    <row r="12" spans="3:13" ht="15.75">
      <c r="C12" s="19" t="s">
        <v>4</v>
      </c>
      <c r="D12" s="20"/>
      <c r="F12" s="340"/>
      <c r="G12" s="135"/>
      <c r="H12" s="2"/>
      <c r="I12" s="340"/>
      <c r="J12" s="135"/>
      <c r="K12" s="2"/>
      <c r="L12" s="340"/>
      <c r="M12" s="135"/>
    </row>
    <row r="13" spans="3:13" ht="15.75">
      <c r="C13" s="19" t="s">
        <v>4</v>
      </c>
      <c r="D13" s="20"/>
      <c r="F13" s="340"/>
      <c r="G13" s="135"/>
      <c r="H13" s="2"/>
      <c r="I13" s="340"/>
      <c r="J13" s="135"/>
      <c r="K13" s="2"/>
      <c r="L13" s="340"/>
      <c r="M13" s="135"/>
    </row>
    <row r="14" spans="3:13" ht="3" customHeight="1">
      <c r="C14" s="19"/>
      <c r="D14" s="20"/>
      <c r="F14" s="340"/>
      <c r="G14" s="20"/>
      <c r="H14" s="2"/>
      <c r="I14" s="341"/>
      <c r="J14" s="20"/>
      <c r="K14" s="2"/>
      <c r="L14" s="340"/>
      <c r="M14" s="20"/>
    </row>
    <row r="15" spans="3:13" ht="15.75">
      <c r="C15" s="19" t="s">
        <v>4</v>
      </c>
      <c r="D15" s="20"/>
      <c r="F15" s="340"/>
      <c r="G15" s="135"/>
      <c r="H15" s="2"/>
      <c r="I15" s="340"/>
      <c r="J15" s="135"/>
      <c r="K15" s="2"/>
      <c r="L15" s="340"/>
      <c r="M15" s="135"/>
    </row>
    <row r="16" spans="3:13" ht="15.75">
      <c r="C16" s="19" t="s">
        <v>4</v>
      </c>
      <c r="D16" s="20"/>
      <c r="F16" s="340"/>
      <c r="G16" s="135"/>
      <c r="H16" s="2"/>
      <c r="I16" s="340"/>
      <c r="J16" s="135"/>
      <c r="K16" s="2"/>
      <c r="L16" s="340"/>
      <c r="M16" s="135"/>
    </row>
    <row r="17" spans="3:13" ht="3" customHeight="1">
      <c r="C17" s="19"/>
      <c r="D17" s="20"/>
      <c r="F17" s="341"/>
      <c r="G17" s="20"/>
      <c r="H17" s="2"/>
      <c r="I17" s="341"/>
      <c r="J17" s="20"/>
      <c r="K17" s="2"/>
      <c r="L17" s="341"/>
      <c r="M17" s="20"/>
    </row>
    <row r="18" spans="3:13" ht="15.75">
      <c r="C18" s="19" t="s">
        <v>4</v>
      </c>
      <c r="D18" s="20"/>
      <c r="F18" s="340"/>
      <c r="G18" s="135"/>
      <c r="H18" s="2"/>
      <c r="I18" s="340"/>
      <c r="J18" s="135"/>
      <c r="K18" s="2"/>
      <c r="L18" s="340"/>
      <c r="M18" s="135"/>
    </row>
    <row r="19" spans="3:13" ht="15.75">
      <c r="C19" s="19" t="s">
        <v>4</v>
      </c>
      <c r="D19" s="20"/>
      <c r="F19" s="340"/>
      <c r="G19" s="135"/>
      <c r="H19" s="2"/>
      <c r="I19" s="340"/>
      <c r="J19" s="135"/>
      <c r="K19" s="2"/>
      <c r="L19" s="340"/>
      <c r="M19" s="135"/>
    </row>
    <row r="20" spans="3:13" ht="2.25" customHeight="1">
      <c r="C20" s="2"/>
      <c r="F20" s="188"/>
      <c r="I20" s="188"/>
      <c r="L20" s="188"/>
    </row>
    <row r="21" spans="3:13" ht="18.75" customHeight="1">
      <c r="C21" s="393" t="s">
        <v>44</v>
      </c>
      <c r="D21" s="393"/>
      <c r="F21" s="342"/>
      <c r="G21" s="136"/>
      <c r="H21" s="24"/>
      <c r="I21" s="342"/>
      <c r="J21" s="136"/>
      <c r="K21" s="24"/>
      <c r="L21" s="342"/>
      <c r="M21" s="136"/>
    </row>
    <row r="22" spans="3:13" ht="3" customHeight="1">
      <c r="C22" s="19"/>
      <c r="D22" s="20"/>
      <c r="G22" s="20"/>
      <c r="H22" s="2"/>
      <c r="I22" s="20"/>
      <c r="J22" s="20"/>
      <c r="K22" s="2"/>
      <c r="L22" s="20"/>
      <c r="M22" s="20"/>
    </row>
    <row r="23" spans="3:13" ht="15.75">
      <c r="C23" s="19" t="s">
        <v>4</v>
      </c>
      <c r="D23" s="20"/>
      <c r="F23" s="402"/>
      <c r="G23" s="402"/>
      <c r="H23" s="343"/>
      <c r="I23" s="402"/>
      <c r="J23" s="402"/>
      <c r="K23" s="343"/>
      <c r="L23" s="402"/>
      <c r="M23" s="402"/>
    </row>
    <row r="24" spans="3:13" ht="3" customHeight="1">
      <c r="C24" s="19"/>
      <c r="D24" s="20"/>
      <c r="F24" s="341"/>
      <c r="G24" s="341"/>
      <c r="H24" s="343"/>
      <c r="I24" s="341"/>
      <c r="J24" s="341"/>
      <c r="K24" s="343"/>
      <c r="L24" s="341"/>
      <c r="M24" s="341"/>
    </row>
    <row r="25" spans="3:13" ht="15.75">
      <c r="C25" s="19" t="s">
        <v>4</v>
      </c>
      <c r="D25" s="20"/>
      <c r="F25" s="402"/>
      <c r="G25" s="402"/>
      <c r="H25" s="344"/>
      <c r="I25" s="402"/>
      <c r="J25" s="402"/>
      <c r="K25" s="344"/>
      <c r="L25" s="402"/>
      <c r="M25" s="402"/>
    </row>
    <row r="26" spans="3:13" ht="3" customHeight="1">
      <c r="C26" s="19"/>
      <c r="D26" s="20"/>
      <c r="F26" s="20"/>
      <c r="G26" s="20"/>
      <c r="H26" s="2"/>
      <c r="I26" s="20"/>
      <c r="J26" s="20"/>
      <c r="K26" s="2"/>
      <c r="L26" s="20"/>
      <c r="M26" s="20"/>
    </row>
    <row r="27" spans="3:13" ht="20.25" customHeight="1">
      <c r="C27" s="26"/>
      <c r="D27" s="27" t="s">
        <v>43</v>
      </c>
      <c r="E27" s="28"/>
      <c r="F27" s="401"/>
      <c r="G27" s="401"/>
      <c r="H27" s="346"/>
      <c r="I27" s="401"/>
      <c r="J27" s="401"/>
      <c r="K27" s="346"/>
      <c r="L27" s="401"/>
      <c r="M27" s="401"/>
    </row>
    <row r="28" spans="3:13" ht="16.5" thickBot="1">
      <c r="C28" s="2"/>
    </row>
    <row r="29" spans="3:13">
      <c r="C29" s="394" t="s">
        <v>14</v>
      </c>
      <c r="D29" s="396" t="s">
        <v>40</v>
      </c>
      <c r="F29" s="398" t="s">
        <v>305</v>
      </c>
      <c r="G29" s="399"/>
      <c r="H29" s="23"/>
      <c r="I29" s="398" t="s">
        <v>307</v>
      </c>
      <c r="J29" s="399"/>
      <c r="K29" s="23"/>
      <c r="L29" s="398" t="s">
        <v>306</v>
      </c>
      <c r="M29" s="399"/>
    </row>
    <row r="30" spans="3:13" ht="15.75" thickBot="1">
      <c r="C30" s="395"/>
      <c r="D30" s="397"/>
      <c r="F30" s="21" t="s">
        <v>36</v>
      </c>
      <c r="G30" s="22" t="s">
        <v>37</v>
      </c>
      <c r="H30" s="23"/>
      <c r="I30" s="21" t="s">
        <v>36</v>
      </c>
      <c r="J30" s="22" t="s">
        <v>37</v>
      </c>
      <c r="K30" s="23"/>
      <c r="L30" s="21" t="s">
        <v>36</v>
      </c>
      <c r="M30" s="22" t="s">
        <v>37</v>
      </c>
    </row>
    <row r="32" spans="3:13" ht="19.5" customHeight="1">
      <c r="C32" s="400" t="s">
        <v>326</v>
      </c>
      <c r="D32" s="400"/>
      <c r="F32" s="25"/>
      <c r="G32" s="25"/>
      <c r="H32" s="24"/>
      <c r="I32" s="25"/>
      <c r="J32" s="25"/>
      <c r="K32" s="24"/>
      <c r="L32" s="25"/>
      <c r="M32" s="25"/>
    </row>
    <row r="33" spans="3:13" ht="2.25" customHeight="1"/>
    <row r="34" spans="3:13" ht="15.75">
      <c r="C34" s="19" t="s">
        <v>4</v>
      </c>
      <c r="D34" s="20"/>
      <c r="F34" s="340"/>
      <c r="G34" s="135"/>
      <c r="H34" s="2"/>
      <c r="I34" s="340"/>
      <c r="J34" s="135"/>
      <c r="K34" s="2"/>
      <c r="L34" s="340"/>
      <c r="M34" s="135"/>
    </row>
    <row r="35" spans="3:13" ht="15.75">
      <c r="C35" s="19" t="s">
        <v>4</v>
      </c>
      <c r="D35" s="20"/>
      <c r="F35" s="340"/>
      <c r="G35" s="135"/>
      <c r="H35" s="2"/>
      <c r="I35" s="340"/>
      <c r="J35" s="135"/>
      <c r="K35" s="2"/>
      <c r="L35" s="340"/>
      <c r="M35" s="135"/>
    </row>
    <row r="36" spans="3:13" ht="15.75">
      <c r="C36" s="19" t="s">
        <v>4</v>
      </c>
      <c r="D36" s="20"/>
      <c r="F36" s="340"/>
      <c r="G36" s="135"/>
      <c r="H36" s="2"/>
      <c r="I36" s="340"/>
      <c r="J36" s="135"/>
      <c r="K36" s="2"/>
      <c r="L36" s="340"/>
      <c r="M36" s="135"/>
    </row>
    <row r="37" spans="3:13" ht="15.75">
      <c r="C37" s="19" t="s">
        <v>4</v>
      </c>
      <c r="D37" s="20"/>
      <c r="F37" s="340"/>
      <c r="G37" s="135"/>
      <c r="H37" s="2"/>
      <c r="I37" s="340"/>
      <c r="J37" s="135"/>
      <c r="K37" s="2"/>
      <c r="L37" s="340"/>
      <c r="M37" s="135"/>
    </row>
    <row r="38" spans="3:13" ht="3" customHeight="1">
      <c r="C38" s="19"/>
      <c r="D38" s="20"/>
      <c r="F38" s="341"/>
      <c r="G38" s="20"/>
      <c r="H38" s="2"/>
      <c r="I38" s="341"/>
      <c r="J38" s="20"/>
      <c r="K38" s="2"/>
      <c r="L38" s="341"/>
      <c r="M38" s="20"/>
    </row>
    <row r="39" spans="3:13" ht="15.75">
      <c r="C39" s="19" t="s">
        <v>4</v>
      </c>
      <c r="D39" s="20"/>
      <c r="F39" s="340"/>
      <c r="G39" s="135"/>
      <c r="H39" s="2"/>
      <c r="I39" s="340"/>
      <c r="J39" s="135"/>
      <c r="K39" s="2"/>
      <c r="L39" s="340"/>
      <c r="M39" s="135"/>
    </row>
    <row r="40" spans="3:13" ht="15.75">
      <c r="C40" s="19" t="s">
        <v>4</v>
      </c>
      <c r="D40" s="20"/>
      <c r="F40" s="340"/>
      <c r="G40" s="135"/>
      <c r="H40" s="2"/>
      <c r="I40" s="340"/>
      <c r="J40" s="135"/>
      <c r="K40" s="2"/>
      <c r="L40" s="340"/>
      <c r="M40" s="135"/>
    </row>
    <row r="41" spans="3:13" ht="3" customHeight="1">
      <c r="C41" s="19"/>
      <c r="D41" s="20"/>
      <c r="F41" s="341"/>
      <c r="G41" s="20"/>
      <c r="H41" s="2"/>
      <c r="I41" s="341"/>
      <c r="J41" s="20"/>
      <c r="K41" s="2"/>
      <c r="L41" s="341"/>
      <c r="M41" s="20"/>
    </row>
    <row r="42" spans="3:13" ht="15.75">
      <c r="C42" s="19" t="s">
        <v>4</v>
      </c>
      <c r="D42" s="20"/>
      <c r="F42" s="340"/>
      <c r="G42" s="135"/>
      <c r="H42" s="2"/>
      <c r="I42" s="340"/>
      <c r="J42" s="135"/>
      <c r="K42" s="2"/>
      <c r="L42" s="340"/>
      <c r="M42" s="135"/>
    </row>
    <row r="43" spans="3:13" ht="15.75">
      <c r="C43" s="19" t="s">
        <v>4</v>
      </c>
      <c r="D43" s="20"/>
      <c r="F43" s="340"/>
      <c r="G43" s="135"/>
      <c r="H43" s="2"/>
      <c r="I43" s="340"/>
      <c r="J43" s="135"/>
      <c r="K43" s="2"/>
      <c r="L43" s="340"/>
      <c r="M43" s="135"/>
    </row>
    <row r="44" spans="3:13" ht="2.25" customHeight="1">
      <c r="C44" s="2"/>
      <c r="F44" s="188"/>
      <c r="I44" s="188"/>
    </row>
    <row r="45" spans="3:13" ht="18.75" customHeight="1">
      <c r="C45" s="393" t="s">
        <v>44</v>
      </c>
      <c r="D45" s="393"/>
      <c r="F45" s="342"/>
      <c r="G45" s="136"/>
      <c r="H45" s="24"/>
      <c r="I45" s="342"/>
      <c r="J45" s="136"/>
      <c r="K45" s="24"/>
      <c r="L45" s="342"/>
      <c r="M45" s="136"/>
    </row>
    <row r="46" spans="3:13" ht="3" customHeight="1">
      <c r="C46" s="19"/>
      <c r="D46" s="20"/>
      <c r="F46" s="20"/>
      <c r="G46" s="20"/>
      <c r="H46" s="2"/>
      <c r="I46" s="20"/>
      <c r="J46" s="20"/>
      <c r="K46" s="2"/>
      <c r="L46" s="20"/>
      <c r="M46" s="20"/>
    </row>
    <row r="47" spans="3:13" ht="15.75">
      <c r="C47" s="19" t="s">
        <v>4</v>
      </c>
      <c r="D47" s="20" t="s">
        <v>41</v>
      </c>
      <c r="F47" s="402"/>
      <c r="G47" s="402"/>
      <c r="H47" s="343"/>
      <c r="I47" s="402"/>
      <c r="J47" s="402"/>
      <c r="K47" s="343"/>
      <c r="L47" s="402"/>
      <c r="M47" s="402"/>
    </row>
    <row r="48" spans="3:13" ht="3" customHeight="1">
      <c r="C48" s="19"/>
      <c r="D48" s="20"/>
      <c r="F48" s="341"/>
      <c r="G48" s="341"/>
      <c r="H48" s="343"/>
      <c r="I48" s="341"/>
      <c r="J48" s="341"/>
      <c r="K48" s="343"/>
      <c r="L48" s="341"/>
      <c r="M48" s="341"/>
    </row>
    <row r="49" spans="3:16" ht="15.75">
      <c r="C49" s="19" t="s">
        <v>4</v>
      </c>
      <c r="D49" s="20" t="s">
        <v>42</v>
      </c>
      <c r="F49" s="402"/>
      <c r="G49" s="402"/>
      <c r="H49" s="344"/>
      <c r="I49" s="402"/>
      <c r="J49" s="402"/>
      <c r="K49" s="344"/>
      <c r="L49" s="402"/>
      <c r="M49" s="402"/>
    </row>
    <row r="50" spans="3:16" ht="3" customHeight="1">
      <c r="C50" s="19"/>
      <c r="D50" s="20"/>
      <c r="F50" s="20"/>
      <c r="G50" s="20"/>
      <c r="H50" s="2"/>
      <c r="I50" s="20"/>
      <c r="J50" s="20"/>
      <c r="K50" s="2"/>
      <c r="L50" s="20"/>
      <c r="M50" s="20"/>
    </row>
    <row r="51" spans="3:16" ht="20.25" customHeight="1">
      <c r="C51" s="26"/>
      <c r="D51" s="27" t="s">
        <v>293</v>
      </c>
      <c r="E51" s="28"/>
      <c r="F51" s="403"/>
      <c r="G51" s="403"/>
      <c r="H51" s="29"/>
      <c r="I51" s="403"/>
      <c r="J51" s="403"/>
      <c r="K51" s="29"/>
      <c r="L51" s="403"/>
      <c r="M51" s="403"/>
      <c r="P51" s="247"/>
    </row>
    <row r="63" spans="3:16" ht="22.5" customHeight="1" thickBot="1"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</row>
    <row r="64" spans="3:16" ht="15.75">
      <c r="C64" s="78"/>
      <c r="D64" s="78"/>
      <c r="E64" s="78"/>
      <c r="F64" s="78"/>
      <c r="G64" s="78"/>
      <c r="H64" s="2"/>
      <c r="I64" s="78"/>
      <c r="J64" s="2"/>
      <c r="K64" s="78"/>
      <c r="L64" s="2"/>
      <c r="M64" s="1">
        <v>3</v>
      </c>
    </row>
    <row r="66" spans="16:28">
      <c r="P66" s="139"/>
      <c r="Q66" s="139" t="s">
        <v>252</v>
      </c>
      <c r="R66" s="139" t="s">
        <v>253</v>
      </c>
      <c r="S66" s="139" t="s">
        <v>254</v>
      </c>
      <c r="T66" s="139" t="s">
        <v>255</v>
      </c>
      <c r="U66" s="139" t="s">
        <v>83</v>
      </c>
      <c r="V66" s="139" t="s">
        <v>256</v>
      </c>
      <c r="W66" s="139" t="s">
        <v>256</v>
      </c>
      <c r="X66" s="139" t="s">
        <v>257</v>
      </c>
      <c r="Y66" s="139" t="s">
        <v>258</v>
      </c>
      <c r="Z66" s="139" t="s">
        <v>259</v>
      </c>
      <c r="AA66" s="139" t="s">
        <v>260</v>
      </c>
      <c r="AB66" s="139" t="s">
        <v>261</v>
      </c>
    </row>
    <row r="67" spans="16:28">
      <c r="P67" s="140" t="s">
        <v>262</v>
      </c>
      <c r="Q67" s="141">
        <f>CPC!G5</f>
        <v>0</v>
      </c>
      <c r="R67" s="141">
        <f>CPC!I5</f>
        <v>0</v>
      </c>
      <c r="S67" s="141">
        <f>CPC!K5</f>
        <v>0</v>
      </c>
      <c r="T67" s="141">
        <f>CPC!M5</f>
        <v>0</v>
      </c>
      <c r="U67" s="141">
        <f>CPC!O5</f>
        <v>0</v>
      </c>
      <c r="V67" s="141">
        <f>CPC!Q5</f>
        <v>0</v>
      </c>
      <c r="W67" s="141">
        <f>CPC!S5</f>
        <v>0</v>
      </c>
      <c r="X67" s="141">
        <f>CPC!U5</f>
        <v>0</v>
      </c>
      <c r="Y67" s="141">
        <f>CPC!W5</f>
        <v>0</v>
      </c>
      <c r="Z67" s="141">
        <f>CPC!Y5</f>
        <v>0</v>
      </c>
      <c r="AA67" s="141">
        <f>CPC!AA5</f>
        <v>0</v>
      </c>
      <c r="AB67" s="141">
        <f>CPC!AC5</f>
        <v>0</v>
      </c>
    </row>
    <row r="68" spans="16:28">
      <c r="P68" s="140" t="s">
        <v>216</v>
      </c>
      <c r="Q68" s="141">
        <f>CPC!G176</f>
        <v>0</v>
      </c>
      <c r="R68" s="141">
        <f>CPC!I176</f>
        <v>0</v>
      </c>
      <c r="S68" s="141">
        <f>CPC!K176</f>
        <v>0</v>
      </c>
      <c r="T68" s="141">
        <f>CPC!M176</f>
        <v>0</v>
      </c>
      <c r="U68" s="141">
        <f>CPC!O176</f>
        <v>0</v>
      </c>
      <c r="V68" s="141">
        <f>CPC!Q176</f>
        <v>0</v>
      </c>
      <c r="W68" s="141">
        <f>CPC!S176</f>
        <v>0</v>
      </c>
      <c r="X68" s="141">
        <f>CPC!U176</f>
        <v>0</v>
      </c>
      <c r="Y68" s="141">
        <f>CPC!W176</f>
        <v>0</v>
      </c>
      <c r="Z68" s="141">
        <f>CPC!Y176</f>
        <v>0</v>
      </c>
      <c r="AA68" s="141">
        <f>CPC!AA176</f>
        <v>0</v>
      </c>
      <c r="AB68" s="141">
        <f>CPC!AC176</f>
        <v>0</v>
      </c>
    </row>
    <row r="69" spans="16:28"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</sheetData>
  <mergeCells count="32">
    <mergeCell ref="F51:G51"/>
    <mergeCell ref="I51:J51"/>
    <mergeCell ref="L51:M51"/>
    <mergeCell ref="F49:G49"/>
    <mergeCell ref="I49:J49"/>
    <mergeCell ref="L49:M49"/>
    <mergeCell ref="L25:M25"/>
    <mergeCell ref="L23:M23"/>
    <mergeCell ref="F47:G47"/>
    <mergeCell ref="I47:J47"/>
    <mergeCell ref="L47:M47"/>
    <mergeCell ref="F5:G5"/>
    <mergeCell ref="I5:J5"/>
    <mergeCell ref="L5:M5"/>
    <mergeCell ref="C32:D32"/>
    <mergeCell ref="C21:D21"/>
    <mergeCell ref="C5:C6"/>
    <mergeCell ref="D5:D6"/>
    <mergeCell ref="C8:D8"/>
    <mergeCell ref="I29:J29"/>
    <mergeCell ref="F27:G27"/>
    <mergeCell ref="F25:G25"/>
    <mergeCell ref="F23:G23"/>
    <mergeCell ref="I25:J25"/>
    <mergeCell ref="I23:J23"/>
    <mergeCell ref="I27:J27"/>
    <mergeCell ref="L27:M27"/>
    <mergeCell ref="C45:D45"/>
    <mergeCell ref="C29:C30"/>
    <mergeCell ref="D29:D30"/>
    <mergeCell ref="F29:G29"/>
    <mergeCell ref="L29:M29"/>
  </mergeCells>
  <pageMargins left="0" right="0" top="0" bottom="0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B5:O50"/>
  <sheetViews>
    <sheetView workbookViewId="0">
      <selection activeCell="B50" sqref="B50"/>
    </sheetView>
  </sheetViews>
  <sheetFormatPr baseColWidth="10" defaultRowHeight="12.75"/>
  <cols>
    <col min="1" max="1" width="1.42578125" style="100" customWidth="1"/>
    <col min="2" max="2" width="4" style="100" customWidth="1"/>
    <col min="3" max="3" width="30.28515625" style="100" customWidth="1"/>
    <col min="4" max="4" width="0.5703125" style="100" customWidth="1"/>
    <col min="5" max="5" width="6.5703125" style="100" customWidth="1"/>
    <col min="6" max="6" width="6.42578125" style="100" customWidth="1"/>
    <col min="7" max="7" width="6.28515625" style="100" bestFit="1" customWidth="1"/>
    <col min="8" max="9" width="6" style="100" bestFit="1" customWidth="1"/>
    <col min="10" max="10" width="0.85546875" style="100" customWidth="1"/>
    <col min="11" max="11" width="6.85546875" style="100" customWidth="1"/>
    <col min="12" max="12" width="7" style="100" bestFit="1" customWidth="1"/>
    <col min="13" max="13" width="6.28515625" style="100" bestFit="1" customWidth="1"/>
    <col min="14" max="14" width="5.42578125" style="100" customWidth="1"/>
    <col min="15" max="15" width="5.28515625" style="100" customWidth="1"/>
    <col min="16" max="16" width="0.5703125" style="100" customWidth="1"/>
    <col min="17" max="16384" width="11.42578125" style="100"/>
  </cols>
  <sheetData>
    <row r="5" spans="3:15" ht="13.5" thickBot="1"/>
    <row r="6" spans="3:15" ht="39" thickBot="1">
      <c r="E6" s="82" t="s">
        <v>76</v>
      </c>
      <c r="F6" s="81" t="s">
        <v>5</v>
      </c>
      <c r="G6" s="79" t="s">
        <v>77</v>
      </c>
      <c r="H6" s="80" t="s">
        <v>78</v>
      </c>
      <c r="I6" s="83" t="s">
        <v>79</v>
      </c>
      <c r="J6" s="128"/>
      <c r="K6" s="82" t="s">
        <v>76</v>
      </c>
      <c r="L6" s="81" t="s">
        <v>5</v>
      </c>
      <c r="M6" s="79" t="s">
        <v>77</v>
      </c>
      <c r="N6" s="80" t="s">
        <v>78</v>
      </c>
      <c r="O6" s="83" t="s">
        <v>79</v>
      </c>
    </row>
    <row r="7" spans="3:15" ht="13.5" thickBot="1">
      <c r="E7" s="404" t="s">
        <v>6</v>
      </c>
      <c r="F7" s="404"/>
      <c r="G7" s="404"/>
      <c r="H7" s="404"/>
      <c r="I7" s="404"/>
      <c r="J7" s="128"/>
      <c r="K7" s="404" t="s">
        <v>13</v>
      </c>
      <c r="L7" s="404"/>
      <c r="M7" s="404"/>
      <c r="N7" s="404"/>
      <c r="O7" s="404"/>
    </row>
    <row r="8" spans="3:15" ht="4.5" customHeight="1" thickBot="1">
      <c r="C8" s="129"/>
      <c r="E8" s="129"/>
      <c r="F8" s="129"/>
      <c r="G8" s="129"/>
      <c r="H8" s="129"/>
      <c r="I8" s="129"/>
      <c r="J8" s="128"/>
      <c r="K8" s="129"/>
      <c r="L8" s="129"/>
      <c r="M8" s="129"/>
      <c r="N8" s="129"/>
      <c r="O8" s="129"/>
    </row>
    <row r="9" spans="3:15" ht="15">
      <c r="C9" s="94" t="s">
        <v>222</v>
      </c>
      <c r="E9" s="130">
        <f>'5'!E9</f>
        <v>0</v>
      </c>
      <c r="F9" s="130">
        <f>'5'!F9</f>
        <v>0</v>
      </c>
      <c r="G9" s="130">
        <f>'5'!G9</f>
        <v>0</v>
      </c>
      <c r="H9" s="133">
        <f>IF(F9=0,0,((E9/F9)*100))</f>
        <v>0</v>
      </c>
      <c r="I9" s="133">
        <f>IF(G9=0,0,((E9/G9)*100))</f>
        <v>0</v>
      </c>
      <c r="J9" s="128"/>
      <c r="K9" s="130">
        <f>'5'!K9</f>
        <v>0</v>
      </c>
      <c r="L9" s="130">
        <f>'5'!L9</f>
        <v>0</v>
      </c>
      <c r="M9" s="130">
        <f>'5'!M9</f>
        <v>0</v>
      </c>
      <c r="N9" s="133">
        <f>IF(L9=0,0,((K9/L9)*100))</f>
        <v>0</v>
      </c>
      <c r="O9" s="133">
        <f>IF(M9=0,0,((K9/M9)*100))</f>
        <v>0</v>
      </c>
    </row>
    <row r="10" spans="3:15" ht="15">
      <c r="C10" s="92" t="s">
        <v>223</v>
      </c>
      <c r="E10" s="131">
        <f>E9-E11</f>
        <v>0</v>
      </c>
      <c r="F10" s="131">
        <f>F9-F11</f>
        <v>0</v>
      </c>
      <c r="G10" s="131">
        <f>G9-G11</f>
        <v>0</v>
      </c>
      <c r="H10" s="133">
        <f>IF(F10=0,0,((E10/F10)*100))</f>
        <v>0</v>
      </c>
      <c r="I10" s="133">
        <f>IF(G10=0,0,((E10/G10)*100))</f>
        <v>0</v>
      </c>
      <c r="J10" s="128"/>
      <c r="K10" s="131">
        <f>K9-K11</f>
        <v>0</v>
      </c>
      <c r="L10" s="131">
        <f>L9-L11</f>
        <v>0</v>
      </c>
      <c r="M10" s="131">
        <f>M9-M11</f>
        <v>0</v>
      </c>
      <c r="N10" s="133">
        <f>IF(L10=0,0,((K10/L10)*100))</f>
        <v>0</v>
      </c>
      <c r="O10" s="133">
        <f>IF(M10=0,0,((K10/M10)*100))</f>
        <v>0</v>
      </c>
    </row>
    <row r="11" spans="3:15" ht="15">
      <c r="C11" s="92" t="s">
        <v>221</v>
      </c>
      <c r="E11" s="131">
        <f>'5'!E10</f>
        <v>0</v>
      </c>
      <c r="F11" s="131">
        <f>'5'!F10</f>
        <v>0</v>
      </c>
      <c r="G11" s="131">
        <f>'5'!G10</f>
        <v>0</v>
      </c>
      <c r="H11" s="133">
        <f>IF(F11=0,0,((E11/F11)*100))</f>
        <v>0</v>
      </c>
      <c r="I11" s="133">
        <f>IF(G11=0,0,((E11/G11)*100))</f>
        <v>0</v>
      </c>
      <c r="J11" s="128"/>
      <c r="K11" s="131">
        <f>'5'!K10</f>
        <v>0</v>
      </c>
      <c r="L11" s="131">
        <f>'5'!L10</f>
        <v>0</v>
      </c>
      <c r="M11" s="131">
        <f>'5'!M10</f>
        <v>0</v>
      </c>
      <c r="N11" s="133">
        <f>IF(L11=0,0,((K11/L11)*100))</f>
        <v>0</v>
      </c>
      <c r="O11" s="133">
        <f>IF(M11=0,0,((K11/M11)*100))</f>
        <v>0</v>
      </c>
    </row>
    <row r="12" spans="3:15" ht="15">
      <c r="C12" s="92" t="s">
        <v>224</v>
      </c>
      <c r="E12" s="131">
        <v>0</v>
      </c>
      <c r="F12" s="131">
        <v>0</v>
      </c>
      <c r="G12" s="131">
        <v>0</v>
      </c>
      <c r="H12" s="133">
        <f>IF(F12=0,0,((E12/F12)*100))</f>
        <v>0</v>
      </c>
      <c r="I12" s="133">
        <f>IF(G12=0,0,((E12/G12)*100))</f>
        <v>0</v>
      </c>
      <c r="J12" s="128"/>
      <c r="K12" s="131">
        <v>0</v>
      </c>
      <c r="L12" s="131">
        <v>0</v>
      </c>
      <c r="M12" s="131">
        <v>0</v>
      </c>
      <c r="N12" s="133">
        <f>IF(L12=0,0,((K12/L12)*100))</f>
        <v>0</v>
      </c>
      <c r="O12" s="133">
        <f>IF(M12=0,0,((K12/M12)*100))</f>
        <v>0</v>
      </c>
    </row>
    <row r="13" spans="3:15" ht="3" customHeight="1">
      <c r="C13" s="92"/>
      <c r="E13" s="131"/>
      <c r="F13" s="131"/>
      <c r="G13" s="131"/>
      <c r="H13" s="92"/>
      <c r="I13" s="92"/>
      <c r="J13" s="128"/>
      <c r="K13" s="131"/>
      <c r="L13" s="131"/>
      <c r="M13" s="131"/>
      <c r="N13" s="92"/>
      <c r="O13" s="92"/>
    </row>
    <row r="14" spans="3:15" ht="21" customHeight="1">
      <c r="C14" s="93" t="s">
        <v>225</v>
      </c>
      <c r="E14" s="132">
        <f>E11+E12</f>
        <v>0</v>
      </c>
      <c r="F14" s="132">
        <f>F11+F12</f>
        <v>0</v>
      </c>
      <c r="G14" s="132">
        <f>G11+G12</f>
        <v>0</v>
      </c>
      <c r="H14" s="134">
        <f>IF(F14=0,0,((E14/F14)*100))</f>
        <v>0</v>
      </c>
      <c r="I14" s="134">
        <f>IF(G14=0,0,((E14/G14)*100))</f>
        <v>0</v>
      </c>
      <c r="J14" s="128"/>
      <c r="K14" s="132">
        <f>K11+K12</f>
        <v>0</v>
      </c>
      <c r="L14" s="132">
        <f>L11+L12</f>
        <v>0</v>
      </c>
      <c r="M14" s="132">
        <f>M11+M12</f>
        <v>0</v>
      </c>
      <c r="N14" s="134">
        <f>IF(L14=0,0,((K14/L14)*100))</f>
        <v>0</v>
      </c>
      <c r="O14" s="134">
        <f>IF(M14=0,0,((K14/M14)*100))</f>
        <v>0</v>
      </c>
    </row>
    <row r="15" spans="3:15" ht="3" customHeight="1">
      <c r="C15" s="92"/>
      <c r="E15" s="131"/>
      <c r="F15" s="131"/>
      <c r="G15" s="131"/>
      <c r="H15" s="92"/>
      <c r="I15" s="92"/>
      <c r="J15" s="128"/>
      <c r="K15" s="131"/>
      <c r="L15" s="131"/>
      <c r="M15" s="131"/>
      <c r="N15" s="92"/>
      <c r="O15" s="92"/>
    </row>
    <row r="16" spans="3:15" ht="15">
      <c r="C16" s="92" t="s">
        <v>226</v>
      </c>
      <c r="E16" s="131">
        <f>SUM('5'!E13:E25)</f>
        <v>0</v>
      </c>
      <c r="F16" s="131">
        <f>SUM('5'!F13:F25)</f>
        <v>0</v>
      </c>
      <c r="G16" s="131">
        <f>SUM('5'!G13:G25)</f>
        <v>0</v>
      </c>
      <c r="H16" s="133">
        <f>IF(F16=0,0,((E16/F16)*100))</f>
        <v>0</v>
      </c>
      <c r="I16" s="133">
        <f>IF(G16=0,0,((E16/G16)*100))</f>
        <v>0</v>
      </c>
      <c r="J16" s="128"/>
      <c r="K16" s="131">
        <f>SUM('5'!K13:K25)</f>
        <v>0</v>
      </c>
      <c r="L16" s="131">
        <f>SUM('5'!L13:L25)</f>
        <v>0</v>
      </c>
      <c r="M16" s="131">
        <f>SUM('5'!M13:M25)</f>
        <v>0</v>
      </c>
      <c r="N16" s="133">
        <f>IF(L16=0,0,((K16/L16)*100))</f>
        <v>0</v>
      </c>
      <c r="O16" s="133">
        <f>IF(M16=0,0,((K16/M16)*100))</f>
        <v>0</v>
      </c>
    </row>
    <row r="17" spans="3:15" ht="15">
      <c r="C17" s="92" t="s">
        <v>227</v>
      </c>
      <c r="E17" s="131">
        <f>'5'!E26</f>
        <v>0</v>
      </c>
      <c r="F17" s="131">
        <f>'5'!F26</f>
        <v>0</v>
      </c>
      <c r="G17" s="131">
        <f>'5'!G26</f>
        <v>0</v>
      </c>
      <c r="H17" s="133">
        <f>IF(F17=0,0,((E17/F17)*100))</f>
        <v>0</v>
      </c>
      <c r="I17" s="133">
        <f>IF(G17=0,0,((E17/G17)*100))</f>
        <v>0</v>
      </c>
      <c r="J17" s="128"/>
      <c r="K17" s="131">
        <f>'5'!K26</f>
        <v>0</v>
      </c>
      <c r="L17" s="131">
        <f>'5'!L26</f>
        <v>0</v>
      </c>
      <c r="M17" s="131">
        <f>'5'!M26</f>
        <v>0</v>
      </c>
      <c r="N17" s="133">
        <f>IF(L17=0,0,((K17/L17)*100))</f>
        <v>0</v>
      </c>
      <c r="O17" s="133">
        <f>IF(M17=0,0,((K17/M17)*100))</f>
        <v>0</v>
      </c>
    </row>
    <row r="18" spans="3:15" ht="15">
      <c r="C18" s="92" t="s">
        <v>228</v>
      </c>
      <c r="E18" s="131">
        <f>'5'!E27</f>
        <v>0</v>
      </c>
      <c r="F18" s="131">
        <f>'5'!F27</f>
        <v>0</v>
      </c>
      <c r="G18" s="131">
        <f>'5'!G27</f>
        <v>0</v>
      </c>
      <c r="H18" s="133">
        <f>IF(F18=0,0,((E18/F18)*100))</f>
        <v>0</v>
      </c>
      <c r="I18" s="133">
        <f>IF(G18=0,0,((E18/G18)*100))</f>
        <v>0</v>
      </c>
      <c r="J18" s="128"/>
      <c r="K18" s="131">
        <f>'5'!K27</f>
        <v>0</v>
      </c>
      <c r="L18" s="131">
        <f>'5'!L27</f>
        <v>0</v>
      </c>
      <c r="M18" s="131">
        <f>'5'!M27</f>
        <v>0</v>
      </c>
      <c r="N18" s="133">
        <f>IF(L18=0,0,((K18/L18)*100))</f>
        <v>0</v>
      </c>
      <c r="O18" s="133">
        <f>IF(M18=0,0,((K18/M18)*100))</f>
        <v>0</v>
      </c>
    </row>
    <row r="19" spans="3:15" ht="3" customHeight="1">
      <c r="C19" s="92"/>
      <c r="E19" s="131"/>
      <c r="F19" s="131"/>
      <c r="G19" s="131"/>
      <c r="H19" s="92"/>
      <c r="I19" s="92"/>
      <c r="J19" s="128"/>
      <c r="K19" s="131"/>
      <c r="L19" s="131"/>
      <c r="M19" s="131"/>
      <c r="N19" s="92"/>
      <c r="O19" s="92"/>
    </row>
    <row r="20" spans="3:15" ht="21" customHeight="1">
      <c r="C20" s="93" t="s">
        <v>229</v>
      </c>
      <c r="E20" s="132">
        <f>SUM(E16:E18)</f>
        <v>0</v>
      </c>
      <c r="F20" s="132">
        <f>SUM(F16:F18)</f>
        <v>0</v>
      </c>
      <c r="G20" s="132">
        <f>SUM(G16:G18)</f>
        <v>0</v>
      </c>
      <c r="H20" s="134">
        <f>IF(F20=0,0,((E20/F20)*100))</f>
        <v>0</v>
      </c>
      <c r="I20" s="134">
        <f>IF(G20=0,0,((E20/G20)*100))</f>
        <v>0</v>
      </c>
      <c r="J20" s="128"/>
      <c r="K20" s="132">
        <f>SUM(K16:K18)</f>
        <v>0</v>
      </c>
      <c r="L20" s="132">
        <f>SUM(L16:L18)</f>
        <v>0</v>
      </c>
      <c r="M20" s="132">
        <f>SUM(M16:M18)</f>
        <v>0</v>
      </c>
      <c r="N20" s="134">
        <f>IF(L20=0,0,((K20/L20)*100))</f>
        <v>0</v>
      </c>
      <c r="O20" s="134">
        <f>IF(M20=0,0,((K20/M20)*100))</f>
        <v>0</v>
      </c>
    </row>
    <row r="21" spans="3:15" ht="3" customHeight="1">
      <c r="C21" s="92"/>
      <c r="E21" s="131"/>
      <c r="F21" s="131"/>
      <c r="G21" s="131"/>
      <c r="H21" s="92"/>
      <c r="I21" s="92"/>
      <c r="J21" s="128"/>
      <c r="K21" s="131"/>
      <c r="L21" s="131"/>
      <c r="M21" s="131"/>
      <c r="N21" s="92"/>
      <c r="O21" s="92"/>
    </row>
    <row r="22" spans="3:15" ht="15">
      <c r="C22" s="92" t="s">
        <v>230</v>
      </c>
      <c r="E22" s="131">
        <f>E14-E20</f>
        <v>0</v>
      </c>
      <c r="F22" s="131">
        <f>F14-F20</f>
        <v>0</v>
      </c>
      <c r="G22" s="131">
        <f>G14-G20</f>
        <v>0</v>
      </c>
      <c r="H22" s="133">
        <f>IF(F22=0,0,((E22/F22)*100))</f>
        <v>0</v>
      </c>
      <c r="I22" s="133">
        <f>IF(G22=0,0,((E22/G22)*100))</f>
        <v>0</v>
      </c>
      <c r="J22" s="128"/>
      <c r="K22" s="131">
        <f>K14-K20</f>
        <v>0</v>
      </c>
      <c r="L22" s="131">
        <f>L14-L20</f>
        <v>0</v>
      </c>
      <c r="M22" s="131">
        <f>M14-M20</f>
        <v>0</v>
      </c>
      <c r="N22" s="133">
        <f>IF(L22=0,0,((K22/L22)*100))</f>
        <v>0</v>
      </c>
      <c r="O22" s="133">
        <f>IF(M22=0,0,((K22/M22)*100))</f>
        <v>0</v>
      </c>
    </row>
    <row r="23" spans="3:15" ht="15">
      <c r="C23" s="92" t="s">
        <v>231</v>
      </c>
      <c r="E23" s="131">
        <f>'5'!E28+'5'!E29</f>
        <v>0</v>
      </c>
      <c r="F23" s="131">
        <f>'5'!F28+'5'!F29</f>
        <v>0</v>
      </c>
      <c r="G23" s="131">
        <f>'5'!G28+'5'!G29</f>
        <v>0</v>
      </c>
      <c r="H23" s="133">
        <f>IF(F23=0,0,((E23/F23)*100))</f>
        <v>0</v>
      </c>
      <c r="I23" s="133">
        <f>IF(G23=0,0,((E23/G23)*100))</f>
        <v>0</v>
      </c>
      <c r="J23" s="128"/>
      <c r="K23" s="131">
        <f>'5'!K28+'5'!K29</f>
        <v>0</v>
      </c>
      <c r="L23" s="131">
        <f>'5'!L28+'5'!L29</f>
        <v>0</v>
      </c>
      <c r="M23" s="131">
        <f>'5'!M28+'5'!M29</f>
        <v>0</v>
      </c>
      <c r="N23" s="133">
        <f>IF(L23=0,0,((K23/L23)*100))</f>
        <v>0</v>
      </c>
      <c r="O23" s="133">
        <f>IF(M23=0,0,((K23/M23)*100))</f>
        <v>0</v>
      </c>
    </row>
    <row r="24" spans="3:15" ht="21" customHeight="1">
      <c r="C24" s="93" t="s">
        <v>232</v>
      </c>
      <c r="E24" s="132">
        <f>E22-E23</f>
        <v>0</v>
      </c>
      <c r="F24" s="132">
        <f>F22-F23</f>
        <v>0</v>
      </c>
      <c r="G24" s="132">
        <f>G22-G23</f>
        <v>0</v>
      </c>
      <c r="H24" s="134">
        <f>IF(F24=0,0,((E24/F24)*100))</f>
        <v>0</v>
      </c>
      <c r="I24" s="134">
        <f>IF(G24=0,0,((E24/G24)*100))</f>
        <v>0</v>
      </c>
      <c r="J24" s="128"/>
      <c r="K24" s="132">
        <f>K22-K23</f>
        <v>0</v>
      </c>
      <c r="L24" s="132">
        <f>L22-L23</f>
        <v>0</v>
      </c>
      <c r="M24" s="132">
        <f>M22-M23</f>
        <v>0</v>
      </c>
      <c r="N24" s="134">
        <f>IF(L24=0,0,((K24/L24)*100))</f>
        <v>0</v>
      </c>
      <c r="O24" s="134">
        <f>IF(M24=0,0,((K24/M24)*100))</f>
        <v>0</v>
      </c>
    </row>
    <row r="25" spans="3:15" ht="15">
      <c r="C25" s="92"/>
      <c r="E25" s="131"/>
      <c r="F25" s="131"/>
      <c r="G25" s="131"/>
      <c r="H25" s="92"/>
      <c r="I25" s="92"/>
      <c r="J25" s="128"/>
      <c r="K25" s="131"/>
      <c r="L25" s="131"/>
      <c r="M25" s="131"/>
      <c r="N25" s="92"/>
      <c r="O25" s="92"/>
    </row>
    <row r="26" spans="3:15" ht="15">
      <c r="C26" s="92" t="s">
        <v>62</v>
      </c>
      <c r="E26" s="131">
        <f>'5'!E33</f>
        <v>0</v>
      </c>
      <c r="F26" s="131">
        <f>'5'!F33</f>
        <v>0</v>
      </c>
      <c r="G26" s="131">
        <f>'5'!G33</f>
        <v>0</v>
      </c>
      <c r="H26" s="133">
        <f>IF(F26=0,0,((E26/F26)*100))</f>
        <v>0</v>
      </c>
      <c r="I26" s="133">
        <f>IF(G26=0,0,((E26/G26)*100))</f>
        <v>0</v>
      </c>
      <c r="J26" s="128"/>
      <c r="K26" s="131">
        <f>'5'!K33</f>
        <v>0</v>
      </c>
      <c r="L26" s="131">
        <f>'5'!L33</f>
        <v>0</v>
      </c>
      <c r="M26" s="131">
        <f>'5'!M33</f>
        <v>0</v>
      </c>
      <c r="N26" s="133">
        <f>IF(L26=0,0,((K26/L26)*100))</f>
        <v>0</v>
      </c>
      <c r="O26" s="133">
        <f>IF(M26=0,0,((K26/M26)*100))</f>
        <v>0</v>
      </c>
    </row>
    <row r="27" spans="3:15" ht="15">
      <c r="C27" s="92" t="s">
        <v>233</v>
      </c>
      <c r="E27" s="131">
        <f>'5'!E34</f>
        <v>0</v>
      </c>
      <c r="F27" s="131">
        <f>'5'!F34</f>
        <v>0</v>
      </c>
      <c r="G27" s="131">
        <f>'5'!G34</f>
        <v>0</v>
      </c>
      <c r="H27" s="133">
        <f>IF(F27=0,0,((E27/F27)*100))</f>
        <v>0</v>
      </c>
      <c r="I27" s="133">
        <f>IF(G27=0,0,((E27/G27)*100))</f>
        <v>0</v>
      </c>
      <c r="J27" s="128"/>
      <c r="K27" s="131">
        <f>'5'!K34</f>
        <v>0</v>
      </c>
      <c r="L27" s="131">
        <f>'5'!L34</f>
        <v>0</v>
      </c>
      <c r="M27" s="131">
        <f>'5'!M34</f>
        <v>0</v>
      </c>
      <c r="N27" s="133">
        <f>IF(L27=0,0,((K27/L27)*100))</f>
        <v>0</v>
      </c>
      <c r="O27" s="133">
        <f>IF(M27=0,0,((K27/M27)*100))</f>
        <v>0</v>
      </c>
    </row>
    <row r="28" spans="3:15" ht="3" customHeight="1">
      <c r="C28" s="92"/>
      <c r="E28" s="131"/>
      <c r="F28" s="131"/>
      <c r="G28" s="131"/>
      <c r="H28" s="92"/>
      <c r="I28" s="92"/>
      <c r="J28" s="128"/>
      <c r="K28" s="131"/>
      <c r="L28" s="131"/>
      <c r="M28" s="131"/>
      <c r="N28" s="92"/>
      <c r="O28" s="92"/>
    </row>
    <row r="29" spans="3:15" ht="21" customHeight="1">
      <c r="C29" s="93" t="s">
        <v>234</v>
      </c>
      <c r="E29" s="132">
        <f>E26-E27</f>
        <v>0</v>
      </c>
      <c r="F29" s="132">
        <f>F26-F27</f>
        <v>0</v>
      </c>
      <c r="G29" s="132">
        <f>G26-G27</f>
        <v>0</v>
      </c>
      <c r="H29" s="134">
        <f>IF(F29=0,0,((E29/F29)*100))</f>
        <v>0</v>
      </c>
      <c r="I29" s="134">
        <f>IF(G29=0,0,((E29/G29)*100))</f>
        <v>0</v>
      </c>
      <c r="J29" s="128"/>
      <c r="K29" s="132">
        <f>K26-K27</f>
        <v>0</v>
      </c>
      <c r="L29" s="132">
        <f>L26-L27</f>
        <v>0</v>
      </c>
      <c r="M29" s="132">
        <f>M26-M27</f>
        <v>0</v>
      </c>
      <c r="N29" s="134">
        <f>IF(L29=0,0,((K29/L29)*100))</f>
        <v>0</v>
      </c>
      <c r="O29" s="134">
        <f>IF(M29=0,0,((K29/M29)*100))</f>
        <v>0</v>
      </c>
    </row>
    <row r="30" spans="3:15" ht="15">
      <c r="C30" s="92"/>
      <c r="E30" s="131"/>
      <c r="F30" s="131"/>
      <c r="G30" s="131"/>
      <c r="H30" s="92"/>
      <c r="I30" s="92"/>
      <c r="J30" s="128"/>
      <c r="K30" s="131"/>
      <c r="L30" s="131"/>
      <c r="M30" s="131"/>
      <c r="N30" s="92"/>
      <c r="O30" s="92"/>
    </row>
    <row r="31" spans="3:15" ht="15">
      <c r="C31" s="92" t="s">
        <v>65</v>
      </c>
      <c r="E31" s="131">
        <f>'5'!E38</f>
        <v>0</v>
      </c>
      <c r="F31" s="131">
        <f>'5'!F38</f>
        <v>0</v>
      </c>
      <c r="G31" s="131">
        <f>'5'!G38</f>
        <v>0</v>
      </c>
      <c r="H31" s="133">
        <f>IF(F31=0,0,((E31/F31)*100))</f>
        <v>0</v>
      </c>
      <c r="I31" s="133">
        <f>IF(G31=0,0,((E31/G31)*100))</f>
        <v>0</v>
      </c>
      <c r="J31" s="128"/>
      <c r="K31" s="131">
        <f>'5'!K38</f>
        <v>0</v>
      </c>
      <c r="L31" s="131">
        <f>'5'!L38</f>
        <v>0</v>
      </c>
      <c r="M31" s="131">
        <f>'5'!M38</f>
        <v>0</v>
      </c>
      <c r="N31" s="133">
        <f>IF(L31=0,0,((K31/L31)*100))</f>
        <v>0</v>
      </c>
      <c r="O31" s="133">
        <f>IF(M31=0,0,((K31/M31)*100))</f>
        <v>0</v>
      </c>
    </row>
    <row r="32" spans="3:15" ht="15">
      <c r="C32" s="92" t="s">
        <v>66</v>
      </c>
      <c r="E32" s="131">
        <f>'5'!E39</f>
        <v>0</v>
      </c>
      <c r="F32" s="131">
        <f>'5'!F39</f>
        <v>0</v>
      </c>
      <c r="G32" s="131">
        <f>'5'!G39</f>
        <v>0</v>
      </c>
      <c r="H32" s="133">
        <f>IF(F32=0,0,((E32/F32)*100))</f>
        <v>0</v>
      </c>
      <c r="I32" s="133">
        <f>IF(G32=0,0,((E32/G32)*100))</f>
        <v>0</v>
      </c>
      <c r="J32" s="128"/>
      <c r="K32" s="131">
        <f>'5'!K39</f>
        <v>0</v>
      </c>
      <c r="L32" s="131">
        <f>'5'!L39</f>
        <v>0</v>
      </c>
      <c r="M32" s="131">
        <f>'5'!M39</f>
        <v>0</v>
      </c>
      <c r="N32" s="133">
        <f>IF(L32=0,0,((K32/L32)*100))</f>
        <v>0</v>
      </c>
      <c r="O32" s="133">
        <f>IF(M32=0,0,((K32/M32)*100))</f>
        <v>0</v>
      </c>
    </row>
    <row r="33" spans="3:15" ht="3" customHeight="1">
      <c r="C33" s="92"/>
      <c r="E33" s="131"/>
      <c r="F33" s="131"/>
      <c r="G33" s="131"/>
      <c r="H33" s="92"/>
      <c r="I33" s="92"/>
      <c r="J33" s="128"/>
      <c r="K33" s="131"/>
      <c r="L33" s="131"/>
      <c r="M33" s="131"/>
      <c r="N33" s="92"/>
      <c r="O33" s="92"/>
    </row>
    <row r="34" spans="3:15" ht="21" customHeight="1">
      <c r="C34" s="93" t="s">
        <v>235</v>
      </c>
      <c r="E34" s="132">
        <f>E31-E32</f>
        <v>0</v>
      </c>
      <c r="F34" s="132">
        <f>F31-F32</f>
        <v>0</v>
      </c>
      <c r="G34" s="132">
        <f>G31-G32</f>
        <v>0</v>
      </c>
      <c r="H34" s="93">
        <f>IF(F34=0,0,((E34/F34)*100))</f>
        <v>0</v>
      </c>
      <c r="I34" s="93">
        <f>IF(G34=0,0,((E34/G34)*100))</f>
        <v>0</v>
      </c>
      <c r="J34" s="128"/>
      <c r="K34" s="132">
        <f>K31-K32</f>
        <v>0</v>
      </c>
      <c r="L34" s="132">
        <f>L31-L32</f>
        <v>0</v>
      </c>
      <c r="M34" s="132">
        <f>M31-M32</f>
        <v>0</v>
      </c>
      <c r="N34" s="134">
        <f>IF(L34=0,0,((K34/L34)*100))</f>
        <v>0</v>
      </c>
      <c r="O34" s="134">
        <f>IF(M34=0,0,((K34/M34)*100))</f>
        <v>0</v>
      </c>
    </row>
    <row r="35" spans="3:15" ht="15">
      <c r="C35" s="92"/>
      <c r="E35" s="131"/>
      <c r="F35" s="131"/>
      <c r="G35" s="131"/>
      <c r="H35" s="92"/>
      <c r="I35" s="92"/>
      <c r="J35" s="128"/>
      <c r="K35" s="131"/>
      <c r="L35" s="131"/>
      <c r="M35" s="131"/>
      <c r="N35" s="92"/>
      <c r="O35" s="92"/>
    </row>
    <row r="36" spans="3:15" ht="21" customHeight="1">
      <c r="C36" s="93" t="s">
        <v>236</v>
      </c>
      <c r="E36" s="132">
        <f>E24+E29+E34</f>
        <v>0</v>
      </c>
      <c r="F36" s="132">
        <f>F24+F29+F34</f>
        <v>0</v>
      </c>
      <c r="G36" s="132">
        <f>G24+G29+G34</f>
        <v>0</v>
      </c>
      <c r="H36" s="134">
        <f>IF(F36=0,0,((E36/F36)*100))</f>
        <v>0</v>
      </c>
      <c r="I36" s="134">
        <f>IF(G36=0,0,((E36/G36)*100))</f>
        <v>0</v>
      </c>
      <c r="J36" s="128"/>
      <c r="K36" s="132">
        <f>K24+K29+K34</f>
        <v>0</v>
      </c>
      <c r="L36" s="132">
        <f>L24+L29+L34</f>
        <v>0</v>
      </c>
      <c r="M36" s="132">
        <f>M24+M29+M34</f>
        <v>0</v>
      </c>
      <c r="N36" s="134">
        <f>IF(L36=0,0,((K36/L36)*100))</f>
        <v>0</v>
      </c>
      <c r="O36" s="134">
        <f>IF(M36=0,0,((K36/M36)*100))</f>
        <v>0</v>
      </c>
    </row>
    <row r="37" spans="3:15" ht="15">
      <c r="C37" s="92" t="s">
        <v>285</v>
      </c>
      <c r="E37" s="131">
        <f>E9*0.5%</f>
        <v>0</v>
      </c>
      <c r="F37" s="131">
        <f>F9*0.5%</f>
        <v>0</v>
      </c>
      <c r="G37" s="131">
        <f>G9*0.5%</f>
        <v>0</v>
      </c>
      <c r="H37" s="133"/>
      <c r="I37" s="133"/>
      <c r="J37" s="128"/>
      <c r="K37" s="131">
        <f>K9*0.5%</f>
        <v>0</v>
      </c>
      <c r="L37" s="131">
        <f>L9*0.5%</f>
        <v>0</v>
      </c>
      <c r="M37" s="131">
        <f>M9*0.5%</f>
        <v>0</v>
      </c>
      <c r="N37" s="133"/>
      <c r="O37" s="133"/>
    </row>
    <row r="38" spans="3:15" ht="21" customHeight="1">
      <c r="C38" s="93" t="s">
        <v>286</v>
      </c>
      <c r="E38" s="132">
        <f>E36-E37</f>
        <v>0</v>
      </c>
      <c r="F38" s="132">
        <f>F36-F37</f>
        <v>0</v>
      </c>
      <c r="G38" s="132">
        <f>G36-G37</f>
        <v>0</v>
      </c>
      <c r="H38" s="134">
        <f>IF(F38=0,0,((E38/F38)*100))</f>
        <v>0</v>
      </c>
      <c r="I38" s="134">
        <f>IF(G38=0,0,((E38/G38)*100))</f>
        <v>0</v>
      </c>
      <c r="J38" s="128"/>
      <c r="K38" s="132">
        <f>K36-K37</f>
        <v>0</v>
      </c>
      <c r="L38" s="132">
        <f>L36-L37</f>
        <v>0</v>
      </c>
      <c r="M38" s="132">
        <f>M36-M37</f>
        <v>0</v>
      </c>
      <c r="N38" s="189">
        <f>IF(L38=0,0,((K38/L38)*100))</f>
        <v>0</v>
      </c>
      <c r="O38" s="134">
        <f>IF(M38=0,0,((K38/M38)*100))</f>
        <v>0</v>
      </c>
    </row>
    <row r="39" spans="3:15" ht="7.5" customHeight="1"/>
    <row r="40" spans="3:15" ht="30" customHeight="1">
      <c r="C40" s="95" t="s">
        <v>284</v>
      </c>
      <c r="E40" s="186" t="e">
        <f>E11/E9</f>
        <v>#DIV/0!</v>
      </c>
      <c r="F40" s="186" t="e">
        <f>F11/F9</f>
        <v>#DIV/0!</v>
      </c>
      <c r="G40" s="186" t="e">
        <f>G11/G9</f>
        <v>#DIV/0!</v>
      </c>
      <c r="H40" s="92"/>
      <c r="I40" s="92"/>
      <c r="J40" s="128"/>
      <c r="K40" s="186" t="e">
        <f>K11/K9</f>
        <v>#DIV/0!</v>
      </c>
      <c r="L40" s="186" t="e">
        <f>L11/L9</f>
        <v>#DIV/0!</v>
      </c>
      <c r="M40" s="186" t="e">
        <f>M11/M9</f>
        <v>#DIV/0!</v>
      </c>
      <c r="N40" s="92"/>
      <c r="O40" s="92"/>
    </row>
    <row r="41" spans="3:15" ht="30" customHeight="1">
      <c r="C41" s="95" t="s">
        <v>238</v>
      </c>
      <c r="E41" s="186" t="e">
        <f>E22/E9</f>
        <v>#DIV/0!</v>
      </c>
      <c r="F41" s="186" t="e">
        <f>F22/F9</f>
        <v>#DIV/0!</v>
      </c>
      <c r="G41" s="186" t="e">
        <f>G22/G9</f>
        <v>#DIV/0!</v>
      </c>
      <c r="H41" s="92"/>
      <c r="I41" s="92"/>
      <c r="J41" s="128"/>
      <c r="K41" s="186" t="e">
        <f>K22/K9</f>
        <v>#DIV/0!</v>
      </c>
      <c r="L41" s="186" t="e">
        <f>L22/L9</f>
        <v>#DIV/0!</v>
      </c>
      <c r="M41" s="186" t="e">
        <f>M22/M9</f>
        <v>#DIV/0!</v>
      </c>
      <c r="N41" s="92"/>
      <c r="O41" s="92"/>
    </row>
    <row r="42" spans="3:15" ht="30" customHeight="1">
      <c r="C42" s="95" t="s">
        <v>239</v>
      </c>
      <c r="E42" s="131">
        <f>E22+E29</f>
        <v>0</v>
      </c>
      <c r="F42" s="131">
        <f>F22+F29</f>
        <v>0</v>
      </c>
      <c r="G42" s="131">
        <f>G22+G29</f>
        <v>0</v>
      </c>
      <c r="H42" s="133">
        <f>IF(F42=0,0,((E42/F42)*100))</f>
        <v>0</v>
      </c>
      <c r="I42" s="133">
        <f>IF(G42=0,0,((E42/G42)*100))</f>
        <v>0</v>
      </c>
      <c r="J42" s="128"/>
      <c r="K42" s="131">
        <f>K22+K29</f>
        <v>0</v>
      </c>
      <c r="L42" s="131">
        <f>L22+L29</f>
        <v>0</v>
      </c>
      <c r="M42" s="131">
        <f>M22+M29</f>
        <v>0</v>
      </c>
      <c r="N42" s="133">
        <f>IF(L42=0,0,((K42/L42)*100))</f>
        <v>0</v>
      </c>
      <c r="O42" s="133">
        <f>IF(M42=0,0,((K42/M42)*100))</f>
        <v>0</v>
      </c>
    </row>
    <row r="43" spans="3:15" ht="30" customHeight="1">
      <c r="C43" s="95" t="s">
        <v>240</v>
      </c>
      <c r="E43" s="186" t="e">
        <f>E42/E9</f>
        <v>#DIV/0!</v>
      </c>
      <c r="F43" s="186" t="e">
        <f>F42/F9</f>
        <v>#DIV/0!</v>
      </c>
      <c r="G43" s="186" t="e">
        <f>G42/G9</f>
        <v>#DIV/0!</v>
      </c>
      <c r="H43" s="92"/>
      <c r="I43" s="92"/>
      <c r="J43" s="128"/>
      <c r="K43" s="186" t="e">
        <f>K42/K9</f>
        <v>#DIV/0!</v>
      </c>
      <c r="L43" s="186" t="e">
        <f>L42/L9</f>
        <v>#DIV/0!</v>
      </c>
      <c r="M43" s="186" t="e">
        <f>M42/M9</f>
        <v>#DIV/0!</v>
      </c>
      <c r="N43" s="92"/>
      <c r="O43" s="92"/>
    </row>
    <row r="44" spans="3:15" ht="30" customHeight="1">
      <c r="C44" s="95" t="s">
        <v>322</v>
      </c>
      <c r="E44" s="186">
        <f>E42/30420000</f>
        <v>0</v>
      </c>
      <c r="F44" s="186">
        <f t="shared" ref="F44:G44" si="0">F42/30420000</f>
        <v>0</v>
      </c>
      <c r="G44" s="186">
        <f t="shared" si="0"/>
        <v>0</v>
      </c>
      <c r="H44" s="92"/>
      <c r="I44" s="92"/>
      <c r="J44" s="128"/>
      <c r="K44" s="186">
        <f>K42/7920000</f>
        <v>0</v>
      </c>
      <c r="L44" s="186">
        <f>L42/7920000</f>
        <v>0</v>
      </c>
      <c r="M44" s="186">
        <f>M42/7920000</f>
        <v>0</v>
      </c>
      <c r="N44" s="92"/>
      <c r="O44" s="92"/>
    </row>
    <row r="45" spans="3:15" ht="30" customHeight="1">
      <c r="C45" s="95" t="s">
        <v>242</v>
      </c>
      <c r="E45" s="186" t="e">
        <f>E20/E14</f>
        <v>#DIV/0!</v>
      </c>
      <c r="F45" s="186" t="e">
        <f>F20/F14</f>
        <v>#DIV/0!</v>
      </c>
      <c r="G45" s="186" t="e">
        <f>G20/G14</f>
        <v>#DIV/0!</v>
      </c>
      <c r="H45" s="186"/>
      <c r="I45" s="186"/>
      <c r="J45" s="187"/>
      <c r="K45" s="186" t="e">
        <f>K20/K14</f>
        <v>#DIV/0!</v>
      </c>
      <c r="L45" s="186" t="e">
        <f>L20/L14</f>
        <v>#DIV/0!</v>
      </c>
      <c r="M45" s="186" t="e">
        <f>M20/M14</f>
        <v>#DIV/0!</v>
      </c>
      <c r="N45" s="92"/>
      <c r="O45" s="92"/>
    </row>
    <row r="46" spans="3:15" ht="30" customHeight="1">
      <c r="C46" s="95" t="s">
        <v>241</v>
      </c>
      <c r="E46" s="186" t="e">
        <f>E36/E9</f>
        <v>#DIV/0!</v>
      </c>
      <c r="F46" s="186" t="e">
        <f>F36/F9</f>
        <v>#DIV/0!</v>
      </c>
      <c r="G46" s="186" t="e">
        <f>G36/G9</f>
        <v>#DIV/0!</v>
      </c>
      <c r="H46" s="92"/>
      <c r="I46" s="92"/>
      <c r="J46" s="128"/>
      <c r="K46" s="186" t="e">
        <f>K36/K9</f>
        <v>#DIV/0!</v>
      </c>
      <c r="L46" s="186" t="e">
        <f>L36/L9</f>
        <v>#DIV/0!</v>
      </c>
      <c r="M46" s="186" t="e">
        <f>M36/M9</f>
        <v>#DIV/0!</v>
      </c>
      <c r="N46" s="92"/>
      <c r="O46" s="92"/>
    </row>
    <row r="47" spans="3:15" ht="2.25" customHeight="1">
      <c r="C47" s="92"/>
      <c r="E47" s="92"/>
      <c r="F47" s="92"/>
      <c r="G47" s="92"/>
      <c r="H47" s="92"/>
      <c r="I47" s="92"/>
      <c r="J47" s="128"/>
      <c r="K47" s="92"/>
      <c r="L47" s="92"/>
      <c r="M47" s="92"/>
      <c r="N47" s="92"/>
      <c r="O47" s="92"/>
    </row>
    <row r="48" spans="3:15" ht="30">
      <c r="C48" s="95" t="s">
        <v>237</v>
      </c>
      <c r="E48" s="131">
        <f>E38+E23+E18</f>
        <v>0</v>
      </c>
      <c r="F48" s="131">
        <f>F38+F23+F18</f>
        <v>0</v>
      </c>
      <c r="G48" s="131">
        <f>G38+G23+G18</f>
        <v>0</v>
      </c>
      <c r="H48" s="133">
        <f>IF(F48=0,0,((E48/F48)*100))</f>
        <v>0</v>
      </c>
      <c r="I48" s="133">
        <f>IF(G48=0,0,((E48/G48)*100))</f>
        <v>0</v>
      </c>
      <c r="J48" s="128"/>
      <c r="K48" s="131">
        <f>K38+K23+K18</f>
        <v>0</v>
      </c>
      <c r="L48" s="131">
        <f>L38+L23+L18</f>
        <v>0</v>
      </c>
      <c r="M48" s="131">
        <f>M38+M23+M18</f>
        <v>0</v>
      </c>
      <c r="N48" s="133">
        <f>IF(L48=0,0,((K48/L48)*100))</f>
        <v>0</v>
      </c>
      <c r="O48" s="133">
        <f>IF(M48=0,0,((K48/M48)*100))</f>
        <v>0</v>
      </c>
    </row>
    <row r="49" spans="2:15" ht="13.5" thickBot="1"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</row>
    <row r="50" spans="2:15" ht="15">
      <c r="B50" s="78"/>
      <c r="O50" s="100">
        <v>4</v>
      </c>
    </row>
  </sheetData>
  <mergeCells count="2">
    <mergeCell ref="E7:I7"/>
    <mergeCell ref="K7:O7"/>
  </mergeCells>
  <pageMargins left="0" right="0" top="0" bottom="0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C1:T60"/>
  <sheetViews>
    <sheetView workbookViewId="0">
      <selection activeCell="F17" sqref="F17"/>
    </sheetView>
  </sheetViews>
  <sheetFormatPr baseColWidth="10" defaultRowHeight="15"/>
  <cols>
    <col min="1" max="1" width="0.85546875" style="1" customWidth="1"/>
    <col min="2" max="2" width="4" style="1" customWidth="1"/>
    <col min="3" max="3" width="29.7109375" style="1" customWidth="1"/>
    <col min="4" max="4" width="0.5703125" style="1" customWidth="1"/>
    <col min="5" max="5" width="7.7109375" style="1" bestFit="1" customWidth="1"/>
    <col min="6" max="6" width="6.28515625" style="1" customWidth="1"/>
    <col min="7" max="7" width="6.42578125" style="1" customWidth="1"/>
    <col min="8" max="9" width="5.28515625" style="1" customWidth="1"/>
    <col min="10" max="10" width="0.85546875" style="1" customWidth="1"/>
    <col min="11" max="11" width="6" style="1" customWidth="1"/>
    <col min="12" max="12" width="6.42578125" style="1" customWidth="1"/>
    <col min="13" max="13" width="8.42578125" style="1" customWidth="1"/>
    <col min="14" max="15" width="5.28515625" style="1" customWidth="1"/>
    <col min="16" max="16" width="0.42578125" style="1" customWidth="1"/>
    <col min="17" max="19" width="11.42578125" style="1"/>
    <col min="20" max="20" width="12.85546875" style="1" bestFit="1" customWidth="1"/>
    <col min="21" max="16384" width="11.42578125" style="1"/>
  </cols>
  <sheetData>
    <row r="1" spans="3:15" ht="12" customHeight="1"/>
    <row r="5" spans="3:15" ht="5.25" customHeight="1" thickBot="1"/>
    <row r="6" spans="3:15" ht="39.75" thickBot="1">
      <c r="E6" s="82" t="s">
        <v>76</v>
      </c>
      <c r="F6" s="81" t="s">
        <v>5</v>
      </c>
      <c r="G6" s="79" t="s">
        <v>77</v>
      </c>
      <c r="H6" s="80" t="s">
        <v>78</v>
      </c>
      <c r="I6" s="83" t="s">
        <v>79</v>
      </c>
      <c r="J6" s="5"/>
      <c r="K6" s="82" t="s">
        <v>76</v>
      </c>
      <c r="L6" s="81" t="s">
        <v>5</v>
      </c>
      <c r="M6" s="79" t="s">
        <v>77</v>
      </c>
      <c r="N6" s="80" t="s">
        <v>78</v>
      </c>
      <c r="O6" s="83" t="s">
        <v>79</v>
      </c>
    </row>
    <row r="7" spans="3:15" ht="15.75" thickBot="1">
      <c r="E7" s="404" t="s">
        <v>6</v>
      </c>
      <c r="F7" s="404"/>
      <c r="G7" s="404"/>
      <c r="H7" s="404"/>
      <c r="I7" s="404"/>
      <c r="J7" s="5"/>
      <c r="K7" s="404" t="s">
        <v>13</v>
      </c>
      <c r="L7" s="404"/>
      <c r="M7" s="404"/>
      <c r="N7" s="404"/>
      <c r="O7" s="404"/>
    </row>
    <row r="8" spans="3:15" ht="3" customHeight="1"/>
    <row r="9" spans="3:15">
      <c r="C9" s="33" t="s">
        <v>73</v>
      </c>
      <c r="E9" s="118"/>
      <c r="F9" s="118"/>
      <c r="G9" s="118"/>
      <c r="H9" s="127"/>
      <c r="I9" s="127"/>
      <c r="K9" s="118"/>
      <c r="L9" s="118"/>
      <c r="M9" s="118"/>
      <c r="N9" s="127"/>
      <c r="O9" s="127"/>
    </row>
    <row r="10" spans="3:15">
      <c r="C10" s="31" t="s">
        <v>74</v>
      </c>
      <c r="E10" s="118"/>
      <c r="F10" s="118"/>
      <c r="G10" s="118"/>
      <c r="H10" s="127"/>
      <c r="I10" s="127"/>
      <c r="K10" s="118"/>
      <c r="L10" s="118"/>
      <c r="M10" s="118"/>
      <c r="N10" s="127"/>
      <c r="O10" s="127"/>
    </row>
    <row r="11" spans="3:15">
      <c r="C11" s="31" t="s">
        <v>75</v>
      </c>
      <c r="E11" s="119"/>
      <c r="F11" s="119"/>
      <c r="G11" s="119"/>
      <c r="H11" s="33"/>
      <c r="I11" s="33"/>
      <c r="K11" s="119"/>
      <c r="L11" s="119"/>
      <c r="M11" s="119"/>
      <c r="N11" s="33"/>
      <c r="O11" s="33"/>
    </row>
    <row r="12" spans="3:15" ht="3" customHeight="1"/>
    <row r="13" spans="3:15">
      <c r="C13" s="31" t="s">
        <v>71</v>
      </c>
      <c r="E13" s="118"/>
      <c r="F13" s="118"/>
      <c r="G13" s="118"/>
      <c r="H13" s="127"/>
      <c r="I13" s="127"/>
      <c r="K13" s="118"/>
      <c r="L13" s="118"/>
      <c r="M13" s="118"/>
      <c r="N13" s="127"/>
      <c r="O13" s="127"/>
    </row>
    <row r="14" spans="3:15">
      <c r="C14" s="31" t="s">
        <v>46</v>
      </c>
      <c r="E14" s="118"/>
      <c r="F14" s="118"/>
      <c r="G14" s="118"/>
      <c r="H14" s="127"/>
      <c r="I14" s="127"/>
      <c r="K14" s="118"/>
      <c r="L14" s="118"/>
      <c r="M14" s="118"/>
      <c r="N14" s="127"/>
      <c r="O14" s="127"/>
    </row>
    <row r="15" spans="3:15">
      <c r="C15" s="31" t="s">
        <v>72</v>
      </c>
      <c r="E15" s="118"/>
      <c r="F15" s="118"/>
      <c r="G15" s="118"/>
      <c r="H15" s="127"/>
      <c r="I15" s="127"/>
      <c r="K15" s="118"/>
      <c r="L15" s="118"/>
      <c r="M15" s="118"/>
      <c r="N15" s="127"/>
      <c r="O15" s="127"/>
    </row>
    <row r="16" spans="3:15">
      <c r="C16" s="31" t="s">
        <v>47</v>
      </c>
      <c r="E16" s="118"/>
      <c r="F16" s="118"/>
      <c r="G16" s="118"/>
      <c r="H16" s="127"/>
      <c r="I16" s="127"/>
      <c r="K16" s="118"/>
      <c r="L16" s="118"/>
      <c r="M16" s="118"/>
      <c r="N16" s="127"/>
      <c r="O16" s="127"/>
    </row>
    <row r="17" spans="3:19">
      <c r="C17" s="31" t="s">
        <v>48</v>
      </c>
      <c r="E17" s="118"/>
      <c r="F17" s="118"/>
      <c r="G17" s="118"/>
      <c r="H17" s="127"/>
      <c r="I17" s="127"/>
      <c r="K17" s="118"/>
      <c r="L17" s="118"/>
      <c r="M17" s="118"/>
      <c r="N17" s="127"/>
      <c r="O17" s="127"/>
    </row>
    <row r="18" spans="3:19">
      <c r="C18" s="31" t="s">
        <v>49</v>
      </c>
      <c r="E18" s="118"/>
      <c r="F18" s="118"/>
      <c r="G18" s="118"/>
      <c r="H18" s="127"/>
      <c r="I18" s="127"/>
      <c r="K18" s="118"/>
      <c r="L18" s="118"/>
      <c r="M18" s="118"/>
      <c r="N18" s="127"/>
      <c r="O18" s="127"/>
    </row>
    <row r="19" spans="3:19">
      <c r="C19" s="31" t="s">
        <v>50</v>
      </c>
      <c r="E19" s="118"/>
      <c r="F19" s="118"/>
      <c r="G19" s="118"/>
      <c r="H19" s="127"/>
      <c r="I19" s="127"/>
      <c r="K19" s="118"/>
      <c r="L19" s="118"/>
      <c r="M19" s="118"/>
      <c r="N19" s="127"/>
      <c r="O19" s="127"/>
    </row>
    <row r="20" spans="3:19">
      <c r="C20" s="31" t="s">
        <v>51</v>
      </c>
      <c r="E20" s="118"/>
      <c r="F20" s="118"/>
      <c r="G20" s="118"/>
      <c r="H20" s="127"/>
      <c r="I20" s="127"/>
      <c r="K20" s="118"/>
      <c r="L20" s="118"/>
      <c r="M20" s="118"/>
      <c r="N20" s="127"/>
      <c r="O20" s="127"/>
    </row>
    <row r="21" spans="3:19">
      <c r="C21" s="31" t="s">
        <v>52</v>
      </c>
      <c r="E21" s="118"/>
      <c r="F21" s="118"/>
      <c r="G21" s="118"/>
      <c r="H21" s="127"/>
      <c r="I21" s="127"/>
      <c r="K21" s="118"/>
      <c r="L21" s="118"/>
      <c r="M21" s="118"/>
      <c r="N21" s="127"/>
      <c r="O21" s="127"/>
    </row>
    <row r="22" spans="3:19">
      <c r="C22" s="31" t="s">
        <v>53</v>
      </c>
      <c r="E22" s="118"/>
      <c r="F22" s="118"/>
      <c r="G22" s="118"/>
      <c r="H22" s="127"/>
      <c r="I22" s="127"/>
      <c r="K22" s="118"/>
      <c r="L22" s="118"/>
      <c r="M22" s="118"/>
      <c r="N22" s="127"/>
      <c r="O22" s="127"/>
    </row>
    <row r="23" spans="3:19">
      <c r="C23" s="31" t="s">
        <v>54</v>
      </c>
      <c r="E23" s="118"/>
      <c r="F23" s="118"/>
      <c r="G23" s="118"/>
      <c r="H23" s="127"/>
      <c r="I23" s="127"/>
      <c r="K23" s="118"/>
      <c r="L23" s="118"/>
      <c r="M23" s="118"/>
      <c r="N23" s="127"/>
      <c r="O23" s="127"/>
    </row>
    <row r="24" spans="3:19">
      <c r="C24" s="31" t="s">
        <v>55</v>
      </c>
      <c r="E24" s="118"/>
      <c r="F24" s="118"/>
      <c r="G24" s="118"/>
      <c r="H24" s="127"/>
      <c r="I24" s="127"/>
      <c r="K24" s="118"/>
      <c r="L24" s="118"/>
      <c r="M24" s="118"/>
      <c r="N24" s="127"/>
      <c r="O24" s="127"/>
    </row>
    <row r="25" spans="3:19">
      <c r="C25" s="31" t="s">
        <v>56</v>
      </c>
      <c r="E25" s="118"/>
      <c r="F25" s="118"/>
      <c r="G25" s="118"/>
      <c r="H25" s="127"/>
      <c r="I25" s="127"/>
      <c r="K25" s="118"/>
      <c r="L25" s="118"/>
      <c r="M25" s="118"/>
      <c r="N25" s="127"/>
      <c r="O25" s="127"/>
    </row>
    <row r="26" spans="3:19">
      <c r="C26" s="31" t="s">
        <v>57</v>
      </c>
      <c r="E26" s="118"/>
      <c r="F26" s="118"/>
      <c r="G26" s="118"/>
      <c r="H26" s="127"/>
      <c r="I26" s="127"/>
      <c r="K26" s="118"/>
      <c r="L26" s="118"/>
      <c r="M26" s="118"/>
      <c r="N26" s="127"/>
      <c r="O26" s="127"/>
    </row>
    <row r="27" spans="3:19">
      <c r="C27" s="31" t="s">
        <v>58</v>
      </c>
      <c r="E27" s="118"/>
      <c r="F27" s="118"/>
      <c r="G27" s="118"/>
      <c r="H27" s="127"/>
      <c r="I27" s="127"/>
      <c r="K27" s="118"/>
      <c r="L27" s="118"/>
      <c r="M27" s="118"/>
      <c r="N27" s="127"/>
      <c r="O27" s="127"/>
    </row>
    <row r="28" spans="3:19">
      <c r="C28" s="31" t="s">
        <v>59</v>
      </c>
      <c r="E28" s="118"/>
      <c r="F28" s="118"/>
      <c r="G28" s="118"/>
      <c r="H28" s="127"/>
      <c r="I28" s="127"/>
      <c r="K28" s="118"/>
      <c r="L28" s="118"/>
      <c r="M28" s="118"/>
      <c r="N28" s="127"/>
      <c r="O28" s="127"/>
    </row>
    <row r="29" spans="3:19">
      <c r="C29" s="31" t="s">
        <v>60</v>
      </c>
      <c r="E29" s="118"/>
      <c r="F29" s="118"/>
      <c r="G29" s="118"/>
      <c r="H29" s="127"/>
      <c r="I29" s="127"/>
      <c r="K29" s="118"/>
      <c r="L29" s="118"/>
      <c r="M29" s="118"/>
      <c r="N29" s="127"/>
      <c r="O29" s="127"/>
    </row>
    <row r="30" spans="3:19" ht="3" customHeight="1">
      <c r="C30" s="32"/>
      <c r="E30" s="118"/>
      <c r="F30" s="118"/>
      <c r="G30" s="118"/>
      <c r="H30" s="33"/>
      <c r="I30" s="33"/>
      <c r="K30" s="118"/>
      <c r="L30" s="118"/>
      <c r="M30" s="118"/>
      <c r="N30" s="33"/>
      <c r="O30" s="33"/>
    </row>
    <row r="31" spans="3:19">
      <c r="C31" s="121" t="s">
        <v>61</v>
      </c>
      <c r="E31" s="122"/>
      <c r="F31" s="122"/>
      <c r="G31" s="122"/>
      <c r="H31" s="123"/>
      <c r="I31" s="123"/>
      <c r="K31" s="122"/>
      <c r="L31" s="122"/>
      <c r="M31" s="122"/>
      <c r="N31" s="123"/>
      <c r="O31" s="123"/>
      <c r="R31" s="308"/>
      <c r="S31" s="308"/>
    </row>
    <row r="32" spans="3:19">
      <c r="C32" s="32"/>
      <c r="E32" s="118"/>
      <c r="F32" s="33"/>
      <c r="H32" s="33"/>
      <c r="I32" s="33"/>
      <c r="K32" s="33"/>
      <c r="L32" s="33"/>
      <c r="M32" s="33"/>
      <c r="N32" s="33"/>
      <c r="O32" s="33"/>
    </row>
    <row r="33" spans="3:20">
      <c r="C33" s="31" t="s">
        <v>62</v>
      </c>
      <c r="E33" s="118"/>
      <c r="F33" s="118"/>
      <c r="G33" s="118"/>
      <c r="H33" s="127"/>
      <c r="I33" s="127"/>
      <c r="K33" s="118"/>
      <c r="L33" s="118"/>
      <c r="M33" s="118"/>
      <c r="N33" s="127"/>
      <c r="O33" s="127"/>
    </row>
    <row r="34" spans="3:20">
      <c r="C34" s="31" t="s">
        <v>63</v>
      </c>
      <c r="E34" s="118"/>
      <c r="F34" s="118"/>
      <c r="G34" s="118"/>
      <c r="H34" s="127"/>
      <c r="I34" s="127"/>
      <c r="K34" s="118"/>
      <c r="L34" s="118"/>
      <c r="M34" s="118"/>
      <c r="N34" s="127"/>
      <c r="O34" s="127"/>
    </row>
    <row r="35" spans="3:20" ht="3" customHeight="1">
      <c r="C35" s="32"/>
      <c r="E35" s="118"/>
      <c r="F35" s="118"/>
      <c r="G35" s="118"/>
      <c r="H35" s="33"/>
      <c r="I35" s="33"/>
      <c r="K35" s="118"/>
      <c r="L35" s="118"/>
      <c r="M35" s="118"/>
      <c r="N35" s="33"/>
      <c r="O35" s="33"/>
    </row>
    <row r="36" spans="3:20">
      <c r="C36" s="121" t="s">
        <v>64</v>
      </c>
      <c r="E36" s="122"/>
      <c r="F36" s="122"/>
      <c r="G36" s="122"/>
      <c r="H36" s="123"/>
      <c r="I36" s="123"/>
      <c r="K36" s="122"/>
      <c r="L36" s="122"/>
      <c r="M36" s="122"/>
      <c r="N36" s="123"/>
      <c r="O36" s="123"/>
    </row>
    <row r="37" spans="3:20">
      <c r="C37" s="32"/>
      <c r="E37" s="118"/>
      <c r="F37" s="118"/>
      <c r="G37" s="118"/>
      <c r="H37" s="33"/>
      <c r="I37" s="33"/>
      <c r="K37" s="118"/>
      <c r="L37" s="118"/>
      <c r="M37" s="118"/>
      <c r="N37" s="33"/>
      <c r="O37" s="33"/>
    </row>
    <row r="38" spans="3:20">
      <c r="C38" s="31" t="s">
        <v>65</v>
      </c>
      <c r="E38" s="118"/>
      <c r="F38" s="118"/>
      <c r="G38" s="118"/>
      <c r="H38" s="127"/>
      <c r="I38" s="127"/>
      <c r="K38" s="118"/>
      <c r="L38" s="118"/>
      <c r="M38" s="118"/>
      <c r="N38" s="127"/>
      <c r="O38" s="127"/>
    </row>
    <row r="39" spans="3:20">
      <c r="C39" s="31" t="s">
        <v>66</v>
      </c>
      <c r="E39" s="118"/>
      <c r="F39" s="118"/>
      <c r="G39" s="118"/>
      <c r="H39" s="127"/>
      <c r="I39" s="127"/>
      <c r="K39" s="118"/>
      <c r="L39" s="118"/>
      <c r="M39" s="118"/>
      <c r="N39" s="127"/>
      <c r="O39" s="127"/>
    </row>
    <row r="40" spans="3:20" ht="3" customHeight="1">
      <c r="C40" s="32"/>
      <c r="E40" s="118"/>
      <c r="F40" s="118"/>
      <c r="G40" s="118"/>
      <c r="H40" s="33"/>
      <c r="I40" s="33"/>
      <c r="K40" s="118"/>
      <c r="L40" s="118"/>
      <c r="M40" s="118"/>
      <c r="N40" s="33"/>
      <c r="O40" s="33"/>
    </row>
    <row r="41" spans="3:20">
      <c r="C41" s="121" t="s">
        <v>67</v>
      </c>
      <c r="E41" s="122"/>
      <c r="F41" s="122"/>
      <c r="G41" s="122"/>
      <c r="H41" s="123"/>
      <c r="I41" s="123"/>
      <c r="K41" s="122"/>
      <c r="L41" s="122"/>
      <c r="M41" s="122"/>
      <c r="N41" s="123"/>
      <c r="O41" s="123"/>
    </row>
    <row r="42" spans="3:20">
      <c r="C42" s="32"/>
      <c r="E42" s="137"/>
      <c r="F42" s="137"/>
      <c r="G42" s="137"/>
      <c r="H42" s="138"/>
      <c r="I42" s="138"/>
      <c r="J42" s="139"/>
      <c r="K42" s="137"/>
      <c r="L42" s="137"/>
      <c r="M42" s="137"/>
      <c r="N42" s="33"/>
      <c r="O42" s="33"/>
      <c r="T42" s="90"/>
    </row>
    <row r="43" spans="3:20">
      <c r="C43" s="31" t="s">
        <v>68</v>
      </c>
      <c r="E43" s="118"/>
      <c r="F43" s="118"/>
      <c r="G43" s="118"/>
      <c r="H43" s="127"/>
      <c r="I43" s="127"/>
      <c r="K43" s="118"/>
      <c r="L43" s="118"/>
      <c r="M43" s="118"/>
      <c r="N43" s="127"/>
      <c r="O43" s="127"/>
    </row>
    <row r="44" spans="3:20">
      <c r="C44" s="31" t="s">
        <v>69</v>
      </c>
      <c r="E44" s="118"/>
      <c r="F44" s="118"/>
      <c r="G44" s="118"/>
      <c r="H44" s="127"/>
      <c r="I44" s="127"/>
      <c r="K44" s="118"/>
      <c r="L44" s="118"/>
      <c r="M44" s="118"/>
      <c r="N44" s="127"/>
      <c r="O44" s="127"/>
    </row>
    <row r="45" spans="3:20" ht="3" customHeight="1">
      <c r="C45" s="32"/>
      <c r="E45" s="118"/>
      <c r="F45" s="118"/>
      <c r="G45" s="118"/>
      <c r="H45" s="33"/>
      <c r="I45" s="33"/>
      <c r="K45" s="118"/>
      <c r="L45" s="118"/>
      <c r="M45" s="118"/>
      <c r="N45" s="33"/>
      <c r="O45" s="33"/>
    </row>
    <row r="46" spans="3:20">
      <c r="C46" s="124" t="s">
        <v>70</v>
      </c>
      <c r="E46" s="125"/>
      <c r="F46" s="125"/>
      <c r="G46" s="125"/>
      <c r="H46" s="126"/>
      <c r="I46" s="126"/>
      <c r="K46" s="125"/>
      <c r="L46" s="125"/>
      <c r="M46" s="125"/>
      <c r="N46" s="126"/>
      <c r="O46" s="126"/>
      <c r="R46" s="308"/>
      <c r="S46" s="308"/>
    </row>
    <row r="47" spans="3:20">
      <c r="M47" s="120" t="e">
        <f>IF(M46&gt;CPC!#REF!,"ý"," ")</f>
        <v>#REF!</v>
      </c>
    </row>
    <row r="59" spans="3:15" ht="15.75" thickBot="1"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</row>
    <row r="60" spans="3:15" ht="15.75">
      <c r="C60" s="78"/>
      <c r="O60" s="4">
        <v>5</v>
      </c>
    </row>
  </sheetData>
  <mergeCells count="2">
    <mergeCell ref="E7:I7"/>
    <mergeCell ref="K7:O7"/>
  </mergeCells>
  <pageMargins left="0" right="0" top="0" bottom="0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B3:AE81"/>
  <sheetViews>
    <sheetView zoomScaleNormal="100" workbookViewId="0">
      <selection activeCell="C6" sqref="C6"/>
    </sheetView>
  </sheetViews>
  <sheetFormatPr baseColWidth="10" defaultRowHeight="15"/>
  <cols>
    <col min="1" max="1" width="1.42578125" style="1" customWidth="1"/>
    <col min="2" max="2" width="0.5703125" style="1" customWidth="1"/>
    <col min="3" max="3" width="3.7109375" style="1" customWidth="1"/>
    <col min="4" max="4" width="14.5703125" style="1" customWidth="1"/>
    <col min="5" max="5" width="0.42578125" style="1" customWidth="1"/>
    <col min="6" max="6" width="5.42578125" style="1" customWidth="1"/>
    <col min="7" max="7" width="0.140625" style="1" customWidth="1"/>
    <col min="8" max="8" width="5.5703125" style="1" customWidth="1"/>
    <col min="9" max="9" width="0.140625" style="1" customWidth="1"/>
    <col min="10" max="10" width="5.42578125" style="1" customWidth="1"/>
    <col min="11" max="11" width="0.140625" style="1" customWidth="1"/>
    <col min="12" max="12" width="5.42578125" style="1" customWidth="1"/>
    <col min="13" max="13" width="0.140625" style="1" customWidth="1"/>
    <col min="14" max="14" width="5.42578125" style="1" customWidth="1"/>
    <col min="15" max="15" width="0.140625" style="1" customWidth="1"/>
    <col min="16" max="16" width="5.5703125" style="1" customWidth="1"/>
    <col min="17" max="17" width="0.140625" style="1" customWidth="1"/>
    <col min="18" max="18" width="5.5703125" style="1" customWidth="1"/>
    <col min="19" max="19" width="0.140625" style="1" customWidth="1"/>
    <col min="20" max="20" width="7.42578125" style="1" customWidth="1"/>
    <col min="21" max="21" width="0.140625" style="1" customWidth="1"/>
    <col min="22" max="22" width="5.42578125" style="1" customWidth="1"/>
    <col min="23" max="23" width="0.28515625" style="1" customWidth="1"/>
    <col min="24" max="24" width="5.140625" style="1" customWidth="1"/>
    <col min="25" max="25" width="0.28515625" style="1" customWidth="1"/>
    <col min="26" max="26" width="7.42578125" style="1" customWidth="1"/>
    <col min="27" max="27" width="0.28515625" style="1" customWidth="1"/>
    <col min="28" max="28" width="6" style="1" customWidth="1"/>
    <col min="29" max="29" width="6.5703125" style="1" customWidth="1"/>
    <col min="30" max="30" width="7.28515625" style="1" customWidth="1"/>
    <col min="31" max="31" width="7" style="355" hidden="1" customWidth="1"/>
    <col min="32" max="32" width="0.42578125" style="1" customWidth="1"/>
    <col min="33" max="16384" width="11.42578125" style="1"/>
  </cols>
  <sheetData>
    <row r="3" spans="2:31" ht="7.5" customHeight="1"/>
    <row r="4" spans="2:31">
      <c r="F4" s="4" t="s">
        <v>186</v>
      </c>
      <c r="G4" s="4"/>
      <c r="H4" s="4" t="s">
        <v>204</v>
      </c>
      <c r="I4" s="4"/>
      <c r="J4" s="4" t="s">
        <v>187</v>
      </c>
      <c r="K4" s="4"/>
      <c r="L4" s="4" t="s">
        <v>188</v>
      </c>
      <c r="M4" s="4"/>
      <c r="N4" s="4" t="s">
        <v>83</v>
      </c>
      <c r="O4" s="4"/>
      <c r="P4" s="4" t="s">
        <v>189</v>
      </c>
      <c r="Q4" s="4"/>
      <c r="R4" s="4" t="s">
        <v>189</v>
      </c>
      <c r="S4" s="4"/>
      <c r="T4" s="4" t="s">
        <v>320</v>
      </c>
      <c r="U4" s="4"/>
      <c r="V4" s="4" t="s">
        <v>258</v>
      </c>
      <c r="W4" s="4"/>
      <c r="X4" s="4" t="s">
        <v>259</v>
      </c>
      <c r="Y4" s="4"/>
      <c r="Z4" s="4" t="s">
        <v>260</v>
      </c>
      <c r="AA4" s="4"/>
      <c r="AB4" s="4" t="s">
        <v>261</v>
      </c>
      <c r="AC4" s="195" t="s">
        <v>287</v>
      </c>
      <c r="AD4" s="195" t="s">
        <v>5</v>
      </c>
      <c r="AE4" s="356" t="s">
        <v>194</v>
      </c>
    </row>
    <row r="5" spans="2:31">
      <c r="B5" s="57" t="s">
        <v>110</v>
      </c>
      <c r="C5" s="58" t="s">
        <v>294</v>
      </c>
      <c r="D5" s="58"/>
      <c r="F5" s="175"/>
      <c r="G5" s="175"/>
      <c r="H5" s="175"/>
      <c r="I5" s="175"/>
      <c r="J5" s="175"/>
      <c r="K5" s="112"/>
      <c r="L5" s="175"/>
      <c r="M5" s="112"/>
      <c r="N5" s="175"/>
      <c r="O5" s="112"/>
      <c r="P5" s="175"/>
      <c r="Q5" s="112"/>
      <c r="R5" s="175"/>
      <c r="S5" s="112"/>
      <c r="T5" s="175"/>
      <c r="U5" s="112"/>
      <c r="V5" s="175"/>
      <c r="W5" s="112"/>
      <c r="X5" s="175"/>
      <c r="Y5" s="112"/>
      <c r="Z5" s="175"/>
      <c r="AA5" s="112"/>
      <c r="AB5" s="175"/>
      <c r="AC5" s="175"/>
      <c r="AD5" s="175"/>
      <c r="AE5" s="357" t="e">
        <f>(AC5-AD5)/AD5</f>
        <v>#DIV/0!</v>
      </c>
    </row>
    <row r="6" spans="2:31" ht="2.25" customHeight="1">
      <c r="F6" s="176"/>
      <c r="G6" s="176"/>
      <c r="H6" s="176"/>
      <c r="I6" s="176"/>
      <c r="J6" s="176"/>
      <c r="K6" s="111"/>
      <c r="L6" s="176"/>
      <c r="M6" s="111"/>
      <c r="N6" s="176"/>
      <c r="O6" s="111"/>
      <c r="P6" s="176"/>
      <c r="Q6" s="111"/>
      <c r="R6" s="176"/>
      <c r="S6" s="111"/>
      <c r="T6" s="176"/>
      <c r="U6" s="111"/>
      <c r="V6" s="176"/>
      <c r="W6" s="111"/>
      <c r="X6" s="176"/>
      <c r="Y6" s="111"/>
      <c r="Z6" s="176"/>
      <c r="AA6" s="111"/>
      <c r="AB6" s="176"/>
      <c r="AC6" s="176"/>
      <c r="AD6" s="176"/>
      <c r="AE6" s="358"/>
    </row>
    <row r="7" spans="2:31">
      <c r="B7" s="54"/>
      <c r="C7" s="54"/>
      <c r="D7" s="54" t="s">
        <v>107</v>
      </c>
      <c r="F7" s="177"/>
      <c r="G7" s="177"/>
      <c r="H7" s="177"/>
      <c r="I7" s="177"/>
      <c r="J7" s="177"/>
      <c r="K7" s="103"/>
      <c r="L7" s="177"/>
      <c r="M7" s="103"/>
      <c r="N7" s="177"/>
      <c r="O7" s="103"/>
      <c r="P7" s="177"/>
      <c r="Q7" s="103"/>
      <c r="R7" s="177"/>
      <c r="S7" s="103"/>
      <c r="T7" s="177"/>
      <c r="U7" s="103"/>
      <c r="V7" s="177"/>
      <c r="W7" s="103"/>
      <c r="X7" s="177"/>
      <c r="Y7" s="103"/>
      <c r="Z7" s="177"/>
      <c r="AA7" s="103"/>
      <c r="AB7" s="177"/>
      <c r="AC7" s="177"/>
      <c r="AD7" s="177"/>
      <c r="AE7" s="359" t="e">
        <f>(AC7-AD7)/AD7</f>
        <v>#DIV/0!</v>
      </c>
    </row>
    <row r="8" spans="2:31" ht="2.25" customHeight="1">
      <c r="F8" s="178"/>
      <c r="G8" s="178"/>
      <c r="H8" s="178"/>
      <c r="I8" s="178"/>
      <c r="J8" s="178"/>
      <c r="K8" s="110"/>
      <c r="L8" s="178"/>
      <c r="M8" s="110"/>
      <c r="N8" s="178"/>
      <c r="O8" s="110"/>
      <c r="P8" s="178"/>
      <c r="Q8" s="110"/>
      <c r="R8" s="178"/>
      <c r="S8" s="110"/>
      <c r="T8" s="178"/>
      <c r="U8" s="110"/>
      <c r="V8" s="178"/>
      <c r="W8" s="110"/>
      <c r="X8" s="178"/>
      <c r="Y8" s="110"/>
      <c r="Z8" s="178"/>
      <c r="AA8" s="110"/>
      <c r="AB8" s="178"/>
      <c r="AC8" s="178"/>
      <c r="AD8" s="178"/>
      <c r="AE8" s="358"/>
    </row>
    <row r="9" spans="2:31">
      <c r="B9" s="36" t="s">
        <v>327</v>
      </c>
      <c r="C9" s="36"/>
      <c r="D9" s="37"/>
      <c r="F9" s="179"/>
      <c r="G9" s="179"/>
      <c r="H9" s="179"/>
      <c r="I9" s="179"/>
      <c r="J9" s="179"/>
      <c r="K9" s="102"/>
      <c r="L9" s="179"/>
      <c r="M9" s="102"/>
      <c r="N9" s="179"/>
      <c r="O9" s="102"/>
      <c r="P9" s="179"/>
      <c r="Q9" s="102"/>
      <c r="R9" s="179"/>
      <c r="S9" s="102"/>
      <c r="T9" s="179"/>
      <c r="U9" s="102"/>
      <c r="V9" s="179"/>
      <c r="W9" s="102"/>
      <c r="X9" s="179"/>
      <c r="Y9" s="102"/>
      <c r="Z9" s="179"/>
      <c r="AA9" s="102"/>
      <c r="AB9" s="179"/>
      <c r="AC9" s="179"/>
      <c r="AD9" s="179"/>
      <c r="AE9" s="360" t="e">
        <f t="shared" ref="AE9:AE10" si="0">(AC9-AD9)/AD9</f>
        <v>#DIV/0!</v>
      </c>
    </row>
    <row r="10" spans="2:31">
      <c r="C10" s="39" t="s">
        <v>15</v>
      </c>
      <c r="D10" s="36" t="s">
        <v>92</v>
      </c>
      <c r="F10" s="179"/>
      <c r="G10" s="179"/>
      <c r="H10" s="179"/>
      <c r="I10" s="179"/>
      <c r="J10" s="179"/>
      <c r="K10" s="102"/>
      <c r="L10" s="179"/>
      <c r="M10" s="102"/>
      <c r="N10" s="179"/>
      <c r="O10" s="102"/>
      <c r="P10" s="179"/>
      <c r="Q10" s="102"/>
      <c r="R10" s="179"/>
      <c r="S10" s="102"/>
      <c r="T10" s="179"/>
      <c r="U10" s="102"/>
      <c r="V10" s="179"/>
      <c r="W10" s="102"/>
      <c r="X10" s="179"/>
      <c r="Y10" s="102"/>
      <c r="Z10" s="179"/>
      <c r="AA10" s="102"/>
      <c r="AB10" s="179"/>
      <c r="AC10" s="179"/>
      <c r="AD10" s="179"/>
      <c r="AE10" s="360" t="e">
        <f t="shared" si="0"/>
        <v>#DIV/0!</v>
      </c>
    </row>
    <row r="11" spans="2:31">
      <c r="C11" s="39" t="s">
        <v>15</v>
      </c>
      <c r="D11" s="36" t="s">
        <v>298</v>
      </c>
      <c r="F11" s="180"/>
      <c r="G11" s="180"/>
      <c r="H11" s="180"/>
      <c r="I11" s="180"/>
      <c r="J11" s="180"/>
      <c r="K11" s="108"/>
      <c r="L11" s="180"/>
      <c r="M11" s="108"/>
      <c r="N11" s="180"/>
      <c r="O11" s="108"/>
      <c r="P11" s="180"/>
      <c r="Q11" s="108"/>
      <c r="R11" s="180"/>
      <c r="S11" s="108"/>
      <c r="T11" s="180"/>
      <c r="U11" s="108"/>
      <c r="V11" s="180"/>
      <c r="W11" s="108"/>
      <c r="X11" s="180"/>
      <c r="Y11" s="108"/>
      <c r="Z11" s="180"/>
      <c r="AA11" s="108"/>
      <c r="AB11" s="180"/>
      <c r="AC11" s="180"/>
      <c r="AD11" s="180"/>
      <c r="AE11" s="360"/>
    </row>
    <row r="12" spans="2:31" ht="1.5" customHeight="1">
      <c r="B12" s="36"/>
      <c r="F12" s="176"/>
      <c r="G12" s="176"/>
      <c r="H12" s="176"/>
      <c r="I12" s="176"/>
      <c r="J12" s="176"/>
      <c r="K12" s="111"/>
      <c r="L12" s="176"/>
      <c r="M12" s="111"/>
      <c r="N12" s="176"/>
      <c r="O12" s="111"/>
      <c r="P12" s="176"/>
      <c r="Q12" s="111"/>
      <c r="R12" s="176"/>
      <c r="S12" s="111"/>
      <c r="T12" s="176"/>
      <c r="U12" s="111"/>
      <c r="V12" s="176"/>
      <c r="W12" s="111"/>
      <c r="X12" s="176"/>
      <c r="Y12" s="111"/>
      <c r="Z12" s="176"/>
      <c r="AA12" s="111"/>
      <c r="AB12" s="176"/>
      <c r="AC12" s="176"/>
      <c r="AD12" s="176"/>
      <c r="AE12" s="358"/>
    </row>
    <row r="13" spans="2:31">
      <c r="B13" s="36" t="s">
        <v>327</v>
      </c>
      <c r="C13" s="36"/>
      <c r="D13" s="37"/>
      <c r="F13" s="179"/>
      <c r="G13" s="179"/>
      <c r="H13" s="179"/>
      <c r="I13" s="179"/>
      <c r="J13" s="179"/>
      <c r="K13" s="102"/>
      <c r="L13" s="179"/>
      <c r="M13" s="102"/>
      <c r="N13" s="179"/>
      <c r="O13" s="102"/>
      <c r="P13" s="179"/>
      <c r="Q13" s="102"/>
      <c r="R13" s="179"/>
      <c r="S13" s="102"/>
      <c r="T13" s="179"/>
      <c r="U13" s="102"/>
      <c r="V13" s="179"/>
      <c r="W13" s="102"/>
      <c r="X13" s="179"/>
      <c r="Y13" s="102"/>
      <c r="Z13" s="179"/>
      <c r="AA13" s="102"/>
      <c r="AB13" s="179"/>
      <c r="AC13" s="179"/>
      <c r="AD13" s="179"/>
      <c r="AE13" s="360" t="e">
        <f t="shared" ref="AE13:AE14" si="1">(AC13-AD13)/AD13</f>
        <v>#DIV/0!</v>
      </c>
    </row>
    <row r="14" spans="2:31">
      <c r="C14" s="39" t="s">
        <v>15</v>
      </c>
      <c r="D14" s="36" t="s">
        <v>92</v>
      </c>
      <c r="F14" s="179"/>
      <c r="G14" s="179"/>
      <c r="H14" s="179"/>
      <c r="I14" s="179"/>
      <c r="J14" s="179"/>
      <c r="K14" s="102"/>
      <c r="L14" s="179"/>
      <c r="M14" s="102"/>
      <c r="N14" s="179"/>
      <c r="O14" s="102"/>
      <c r="P14" s="179"/>
      <c r="Q14" s="102"/>
      <c r="R14" s="179"/>
      <c r="S14" s="102"/>
      <c r="T14" s="179"/>
      <c r="U14" s="102"/>
      <c r="V14" s="179"/>
      <c r="W14" s="102"/>
      <c r="X14" s="179"/>
      <c r="Y14" s="102"/>
      <c r="Z14" s="179"/>
      <c r="AA14" s="102"/>
      <c r="AB14" s="179"/>
      <c r="AC14" s="179"/>
      <c r="AD14" s="179"/>
      <c r="AE14" s="360" t="e">
        <f t="shared" si="1"/>
        <v>#DIV/0!</v>
      </c>
    </row>
    <row r="15" spans="2:31">
      <c r="C15" s="39" t="s">
        <v>15</v>
      </c>
      <c r="D15" s="36" t="s">
        <v>298</v>
      </c>
      <c r="F15" s="180"/>
      <c r="G15" s="180"/>
      <c r="H15" s="180"/>
      <c r="I15" s="180"/>
      <c r="J15" s="180"/>
      <c r="K15" s="108"/>
      <c r="L15" s="180"/>
      <c r="M15" s="108"/>
      <c r="N15" s="180"/>
      <c r="O15" s="108"/>
      <c r="P15" s="180"/>
      <c r="Q15" s="108"/>
      <c r="R15" s="180"/>
      <c r="S15" s="108"/>
      <c r="T15" s="180"/>
      <c r="U15" s="108"/>
      <c r="V15" s="180"/>
      <c r="W15" s="108"/>
      <c r="X15" s="180"/>
      <c r="Y15" s="108"/>
      <c r="Z15" s="180"/>
      <c r="AA15" s="108"/>
      <c r="AB15" s="180"/>
      <c r="AC15" s="180"/>
      <c r="AD15" s="180"/>
      <c r="AE15" s="360"/>
    </row>
    <row r="16" spans="2:31" ht="1.5" customHeight="1">
      <c r="B16" s="36"/>
      <c r="F16" s="176"/>
      <c r="G16" s="176"/>
      <c r="H16" s="176"/>
      <c r="I16" s="176"/>
      <c r="J16" s="176"/>
      <c r="K16" s="111"/>
      <c r="L16" s="176"/>
      <c r="M16" s="111"/>
      <c r="N16" s="176"/>
      <c r="O16" s="111"/>
      <c r="P16" s="176"/>
      <c r="Q16" s="111"/>
      <c r="R16" s="176"/>
      <c r="S16" s="111"/>
      <c r="T16" s="176"/>
      <c r="U16" s="111"/>
      <c r="V16" s="176"/>
      <c r="W16" s="111"/>
      <c r="X16" s="176"/>
      <c r="Y16" s="111"/>
      <c r="Z16" s="176"/>
      <c r="AA16" s="111"/>
      <c r="AB16" s="176"/>
      <c r="AC16" s="176"/>
      <c r="AD16" s="176"/>
      <c r="AE16" s="358"/>
    </row>
    <row r="17" spans="2:31">
      <c r="B17" s="36" t="s">
        <v>327</v>
      </c>
      <c r="C17" s="36"/>
      <c r="D17" s="37"/>
      <c r="F17" s="179"/>
      <c r="G17" s="179"/>
      <c r="H17" s="179"/>
      <c r="I17" s="179"/>
      <c r="J17" s="179"/>
      <c r="K17" s="102"/>
      <c r="L17" s="179"/>
      <c r="M17" s="102"/>
      <c r="N17" s="179"/>
      <c r="O17" s="102"/>
      <c r="P17" s="179"/>
      <c r="Q17" s="102"/>
      <c r="R17" s="179"/>
      <c r="S17" s="102"/>
      <c r="T17" s="179"/>
      <c r="U17" s="102"/>
      <c r="V17" s="179"/>
      <c r="W17" s="102"/>
      <c r="X17" s="179"/>
      <c r="Y17" s="102"/>
      <c r="Z17" s="179"/>
      <c r="AA17" s="102"/>
      <c r="AB17" s="179"/>
      <c r="AC17" s="179"/>
      <c r="AD17" s="179"/>
      <c r="AE17" s="360" t="e">
        <f t="shared" ref="AE17:AE18" si="2">(AC17-AD17)/AD17</f>
        <v>#DIV/0!</v>
      </c>
    </row>
    <row r="18" spans="2:31">
      <c r="C18" s="39" t="s">
        <v>15</v>
      </c>
      <c r="D18" s="36" t="s">
        <v>92</v>
      </c>
      <c r="F18" s="179"/>
      <c r="G18" s="179"/>
      <c r="H18" s="179"/>
      <c r="I18" s="179"/>
      <c r="J18" s="179"/>
      <c r="K18" s="102"/>
      <c r="L18" s="179"/>
      <c r="M18" s="102"/>
      <c r="N18" s="179"/>
      <c r="O18" s="102"/>
      <c r="P18" s="179"/>
      <c r="Q18" s="102"/>
      <c r="R18" s="179"/>
      <c r="S18" s="102"/>
      <c r="T18" s="179"/>
      <c r="U18" s="102"/>
      <c r="V18" s="179"/>
      <c r="W18" s="102"/>
      <c r="X18" s="179"/>
      <c r="Y18" s="102"/>
      <c r="Z18" s="179"/>
      <c r="AA18" s="102"/>
      <c r="AB18" s="179"/>
      <c r="AC18" s="179"/>
      <c r="AD18" s="179"/>
      <c r="AE18" s="360" t="e">
        <f t="shared" si="2"/>
        <v>#DIV/0!</v>
      </c>
    </row>
    <row r="19" spans="2:31">
      <c r="C19" s="39" t="s">
        <v>15</v>
      </c>
      <c r="D19" s="36" t="s">
        <v>298</v>
      </c>
      <c r="F19" s="180"/>
      <c r="G19" s="180"/>
      <c r="H19" s="180"/>
      <c r="I19" s="180"/>
      <c r="J19" s="180"/>
      <c r="K19" s="108"/>
      <c r="L19" s="180"/>
      <c r="M19" s="108"/>
      <c r="N19" s="180"/>
      <c r="O19" s="108"/>
      <c r="P19" s="180"/>
      <c r="Q19" s="108"/>
      <c r="R19" s="180"/>
      <c r="S19" s="108"/>
      <c r="T19" s="180"/>
      <c r="U19" s="108"/>
      <c r="V19" s="180"/>
      <c r="W19" s="108"/>
      <c r="X19" s="180"/>
      <c r="Y19" s="108"/>
      <c r="Z19" s="180"/>
      <c r="AA19" s="108"/>
      <c r="AB19" s="180"/>
      <c r="AC19" s="180"/>
      <c r="AD19" s="180"/>
      <c r="AE19" s="360"/>
    </row>
    <row r="20" spans="2:31" ht="1.5" customHeight="1">
      <c r="B20" s="36"/>
      <c r="F20" s="176"/>
      <c r="G20" s="176"/>
      <c r="H20" s="176"/>
      <c r="I20" s="176"/>
      <c r="J20" s="176"/>
      <c r="K20" s="111"/>
      <c r="L20" s="176"/>
      <c r="M20" s="111"/>
      <c r="N20" s="176"/>
      <c r="O20" s="111"/>
      <c r="P20" s="176"/>
      <c r="Q20" s="111"/>
      <c r="R20" s="176"/>
      <c r="S20" s="111"/>
      <c r="T20" s="176"/>
      <c r="U20" s="111"/>
      <c r="V20" s="176"/>
      <c r="W20" s="111"/>
      <c r="X20" s="176"/>
      <c r="Y20" s="111"/>
      <c r="Z20" s="176"/>
      <c r="AA20" s="111"/>
      <c r="AB20" s="176"/>
      <c r="AC20" s="176"/>
      <c r="AD20" s="176"/>
      <c r="AE20" s="358"/>
    </row>
    <row r="21" spans="2:31">
      <c r="B21" s="36" t="s">
        <v>327</v>
      </c>
      <c r="C21" s="36"/>
      <c r="D21" s="37"/>
      <c r="F21" s="179"/>
      <c r="G21" s="179"/>
      <c r="H21" s="179"/>
      <c r="I21" s="179"/>
      <c r="J21" s="179"/>
      <c r="K21" s="102"/>
      <c r="L21" s="179"/>
      <c r="M21" s="102"/>
      <c r="N21" s="179"/>
      <c r="O21" s="102"/>
      <c r="P21" s="179"/>
      <c r="Q21" s="102"/>
      <c r="R21" s="179"/>
      <c r="S21" s="102"/>
      <c r="T21" s="179"/>
      <c r="U21" s="102"/>
      <c r="V21" s="179"/>
      <c r="W21" s="102"/>
      <c r="X21" s="179"/>
      <c r="Y21" s="102"/>
      <c r="Z21" s="179"/>
      <c r="AA21" s="102"/>
      <c r="AB21" s="179"/>
      <c r="AC21" s="179"/>
      <c r="AD21" s="179"/>
      <c r="AE21" s="360" t="e">
        <f t="shared" ref="AE21:AE22" si="3">(AC21-AD21)/AD21</f>
        <v>#DIV/0!</v>
      </c>
    </row>
    <row r="22" spans="2:31">
      <c r="C22" s="39" t="s">
        <v>15</v>
      </c>
      <c r="D22" s="36" t="s">
        <v>92</v>
      </c>
      <c r="F22" s="179"/>
      <c r="G22" s="179"/>
      <c r="H22" s="179"/>
      <c r="I22" s="179"/>
      <c r="J22" s="179"/>
      <c r="K22" s="102"/>
      <c r="L22" s="179"/>
      <c r="M22" s="102"/>
      <c r="N22" s="179"/>
      <c r="O22" s="102"/>
      <c r="P22" s="179"/>
      <c r="Q22" s="102"/>
      <c r="R22" s="179"/>
      <c r="S22" s="102"/>
      <c r="T22" s="179"/>
      <c r="U22" s="102"/>
      <c r="V22" s="179"/>
      <c r="W22" s="102"/>
      <c r="X22" s="179"/>
      <c r="Y22" s="102"/>
      <c r="Z22" s="179"/>
      <c r="AA22" s="102"/>
      <c r="AB22" s="179"/>
      <c r="AC22" s="179"/>
      <c r="AD22" s="179"/>
      <c r="AE22" s="360" t="e">
        <f t="shared" si="3"/>
        <v>#DIV/0!</v>
      </c>
    </row>
    <row r="23" spans="2:31">
      <c r="C23" s="39" t="s">
        <v>15</v>
      </c>
      <c r="D23" s="36" t="s">
        <v>298</v>
      </c>
      <c r="F23" s="180"/>
      <c r="G23" s="180"/>
      <c r="H23" s="180"/>
      <c r="I23" s="180"/>
      <c r="J23" s="180"/>
      <c r="K23" s="108"/>
      <c r="L23" s="180"/>
      <c r="M23" s="108"/>
      <c r="N23" s="180"/>
      <c r="O23" s="108"/>
      <c r="P23" s="180"/>
      <c r="Q23" s="108"/>
      <c r="R23" s="180"/>
      <c r="S23" s="108"/>
      <c r="T23" s="180"/>
      <c r="U23" s="108"/>
      <c r="V23" s="180"/>
      <c r="W23" s="108"/>
      <c r="X23" s="180"/>
      <c r="Y23" s="108"/>
      <c r="Z23" s="180"/>
      <c r="AA23" s="108"/>
      <c r="AB23" s="180"/>
      <c r="AC23" s="180"/>
      <c r="AD23" s="180"/>
      <c r="AE23" s="360"/>
    </row>
    <row r="24" spans="2:31" ht="1.5" customHeight="1">
      <c r="B24" s="36"/>
      <c r="F24" s="176"/>
      <c r="G24" s="176"/>
      <c r="H24" s="176"/>
      <c r="I24" s="176"/>
      <c r="J24" s="176"/>
      <c r="K24" s="111"/>
      <c r="L24" s="176"/>
      <c r="M24" s="111"/>
      <c r="N24" s="176"/>
      <c r="O24" s="111"/>
      <c r="P24" s="176"/>
      <c r="Q24" s="111"/>
      <c r="R24" s="176"/>
      <c r="S24" s="111"/>
      <c r="T24" s="176"/>
      <c r="U24" s="111"/>
      <c r="V24" s="176"/>
      <c r="W24" s="111"/>
      <c r="X24" s="176"/>
      <c r="Y24" s="111"/>
      <c r="Z24" s="176"/>
      <c r="AA24" s="111"/>
      <c r="AB24" s="176"/>
      <c r="AC24" s="176"/>
      <c r="AD24" s="176"/>
      <c r="AE24" s="358"/>
    </row>
    <row r="25" spans="2:31">
      <c r="B25" s="54"/>
      <c r="C25" s="54"/>
      <c r="D25" s="54" t="s">
        <v>108</v>
      </c>
      <c r="F25" s="177"/>
      <c r="G25" s="177"/>
      <c r="H25" s="177"/>
      <c r="I25" s="177"/>
      <c r="J25" s="177"/>
      <c r="K25" s="103"/>
      <c r="L25" s="177"/>
      <c r="M25" s="103"/>
      <c r="N25" s="177"/>
      <c r="O25" s="103"/>
      <c r="P25" s="177"/>
      <c r="Q25" s="103"/>
      <c r="R25" s="177"/>
      <c r="S25" s="103"/>
      <c r="T25" s="177"/>
      <c r="U25" s="103"/>
      <c r="V25" s="177"/>
      <c r="W25" s="103"/>
      <c r="X25" s="177"/>
      <c r="Y25" s="103"/>
      <c r="Z25" s="177"/>
      <c r="AA25" s="103"/>
      <c r="AB25" s="177"/>
      <c r="AC25" s="177"/>
      <c r="AD25" s="177"/>
      <c r="AE25" s="359" t="e">
        <f>(AC25-AD25)/AD25</f>
        <v>#DIV/0!</v>
      </c>
    </row>
    <row r="26" spans="2:31" ht="1.5" customHeight="1">
      <c r="B26" s="36"/>
      <c r="F26" s="176"/>
      <c r="G26" s="176"/>
      <c r="H26" s="176"/>
      <c r="I26" s="176"/>
      <c r="J26" s="176"/>
      <c r="K26" s="111"/>
      <c r="L26" s="176"/>
      <c r="M26" s="111"/>
      <c r="N26" s="176"/>
      <c r="O26" s="111"/>
      <c r="P26" s="176"/>
      <c r="Q26" s="111"/>
      <c r="R26" s="176"/>
      <c r="S26" s="111"/>
      <c r="T26" s="176"/>
      <c r="U26" s="111"/>
      <c r="V26" s="176"/>
      <c r="W26" s="111"/>
      <c r="X26" s="176"/>
      <c r="Y26" s="111"/>
      <c r="Z26" s="176"/>
      <c r="AA26" s="111"/>
      <c r="AB26" s="176"/>
      <c r="AC26" s="176"/>
      <c r="AD26" s="176"/>
      <c r="AE26" s="358"/>
    </row>
    <row r="27" spans="2:31">
      <c r="C27" s="39" t="s">
        <v>15</v>
      </c>
      <c r="D27" s="36" t="s">
        <v>92</v>
      </c>
      <c r="F27" s="179"/>
      <c r="G27" s="179"/>
      <c r="H27" s="179"/>
      <c r="I27" s="179"/>
      <c r="J27" s="179"/>
      <c r="K27" s="102"/>
      <c r="L27" s="179"/>
      <c r="M27" s="102"/>
      <c r="N27" s="179"/>
      <c r="O27" s="102"/>
      <c r="P27" s="179"/>
      <c r="Q27" s="102"/>
      <c r="R27" s="179"/>
      <c r="S27" s="102"/>
      <c r="T27" s="179"/>
      <c r="U27" s="102"/>
      <c r="V27" s="179"/>
      <c r="W27" s="102"/>
      <c r="X27" s="179"/>
      <c r="Y27" s="102"/>
      <c r="Z27" s="179"/>
      <c r="AA27" s="102"/>
      <c r="AB27" s="179"/>
      <c r="AC27" s="179"/>
      <c r="AD27" s="179"/>
      <c r="AE27" s="360" t="e">
        <f>(AC27-AD27)/AD27</f>
        <v>#DIV/0!</v>
      </c>
    </row>
    <row r="28" spans="2:31">
      <c r="C28" s="39" t="s">
        <v>15</v>
      </c>
      <c r="D28" s="36" t="s">
        <v>328</v>
      </c>
      <c r="F28" s="180"/>
      <c r="G28" s="180"/>
      <c r="H28" s="180"/>
      <c r="I28" s="180"/>
      <c r="J28" s="180"/>
      <c r="K28" s="108"/>
      <c r="L28" s="180"/>
      <c r="M28" s="108"/>
      <c r="N28" s="180"/>
      <c r="O28" s="108"/>
      <c r="P28" s="180"/>
      <c r="Q28" s="108"/>
      <c r="R28" s="180"/>
      <c r="S28" s="108"/>
      <c r="T28" s="180"/>
      <c r="U28" s="108"/>
      <c r="V28" s="180"/>
      <c r="W28" s="108"/>
      <c r="X28" s="180"/>
      <c r="Y28" s="108"/>
      <c r="Z28" s="180"/>
      <c r="AA28" s="108"/>
      <c r="AB28" s="180"/>
      <c r="AC28" s="180"/>
      <c r="AD28" s="180"/>
      <c r="AE28" s="360"/>
    </row>
    <row r="29" spans="2:31" ht="2.25" customHeight="1">
      <c r="F29" s="176"/>
      <c r="G29" s="176"/>
      <c r="H29" s="176"/>
      <c r="I29" s="176"/>
      <c r="J29" s="176"/>
      <c r="K29" s="111"/>
      <c r="L29" s="176"/>
      <c r="M29" s="111"/>
      <c r="N29" s="176"/>
      <c r="O29" s="111"/>
      <c r="P29" s="176"/>
      <c r="Q29" s="111"/>
      <c r="R29" s="176"/>
      <c r="S29" s="111"/>
      <c r="T29" s="176"/>
      <c r="U29" s="111"/>
      <c r="V29" s="176"/>
      <c r="W29" s="111"/>
      <c r="X29" s="176"/>
      <c r="Y29" s="111"/>
      <c r="Z29" s="176"/>
      <c r="AA29" s="111"/>
      <c r="AB29" s="176"/>
      <c r="AC29" s="176"/>
      <c r="AD29" s="176"/>
      <c r="AE29" s="358"/>
    </row>
    <row r="30" spans="2:31">
      <c r="B30" s="54"/>
      <c r="C30" s="54"/>
      <c r="D30" s="54" t="s">
        <v>109</v>
      </c>
      <c r="F30" s="177"/>
      <c r="G30" s="177"/>
      <c r="H30" s="177"/>
      <c r="I30" s="177"/>
      <c r="J30" s="177"/>
      <c r="K30" s="103"/>
      <c r="L30" s="177"/>
      <c r="M30" s="103"/>
      <c r="N30" s="177"/>
      <c r="O30" s="103"/>
      <c r="P30" s="177"/>
      <c r="Q30" s="103"/>
      <c r="R30" s="177"/>
      <c r="S30" s="103"/>
      <c r="T30" s="177"/>
      <c r="U30" s="103"/>
      <c r="V30" s="177"/>
      <c r="W30" s="103"/>
      <c r="X30" s="177"/>
      <c r="Y30" s="103"/>
      <c r="Z30" s="177"/>
      <c r="AA30" s="103"/>
      <c r="AB30" s="177"/>
      <c r="AC30" s="177"/>
      <c r="AD30" s="177"/>
      <c r="AE30" s="359" t="e">
        <f>(AC30-AD30)/AD30</f>
        <v>#DIV/0!</v>
      </c>
    </row>
    <row r="31" spans="2:31" ht="1.5" customHeight="1">
      <c r="B31" s="36"/>
      <c r="F31" s="176"/>
      <c r="G31" s="176"/>
      <c r="H31" s="176"/>
      <c r="I31" s="176"/>
      <c r="J31" s="176"/>
      <c r="K31" s="111"/>
      <c r="L31" s="176"/>
      <c r="M31" s="111"/>
      <c r="N31" s="176"/>
      <c r="O31" s="111"/>
      <c r="P31" s="176"/>
      <c r="Q31" s="111"/>
      <c r="R31" s="176"/>
      <c r="S31" s="111"/>
      <c r="T31" s="176"/>
      <c r="U31" s="111"/>
      <c r="V31" s="176"/>
      <c r="W31" s="111"/>
      <c r="X31" s="176"/>
      <c r="Y31" s="111"/>
      <c r="Z31" s="176"/>
      <c r="AA31" s="111"/>
      <c r="AB31" s="176"/>
      <c r="AC31" s="176"/>
      <c r="AD31" s="176"/>
      <c r="AE31" s="358"/>
    </row>
    <row r="32" spans="2:31">
      <c r="B32" s="36" t="s">
        <v>106</v>
      </c>
      <c r="C32" s="36"/>
      <c r="D32" s="37"/>
      <c r="F32" s="179"/>
      <c r="G32" s="179"/>
      <c r="H32" s="179"/>
      <c r="I32" s="179"/>
      <c r="J32" s="179"/>
      <c r="K32" s="102"/>
      <c r="L32" s="179"/>
      <c r="M32" s="102"/>
      <c r="N32" s="179"/>
      <c r="O32" s="102"/>
      <c r="P32" s="179"/>
      <c r="Q32" s="102"/>
      <c r="R32" s="179"/>
      <c r="S32" s="102"/>
      <c r="T32" s="179"/>
      <c r="U32" s="102"/>
      <c r="V32" s="179"/>
      <c r="W32" s="102"/>
      <c r="X32" s="179"/>
      <c r="Y32" s="102"/>
      <c r="Z32" s="179"/>
      <c r="AA32" s="102"/>
      <c r="AB32" s="179"/>
      <c r="AC32" s="192"/>
      <c r="AD32" s="179"/>
      <c r="AE32" s="360" t="e">
        <f t="shared" ref="AE32:AE33" si="4">(AC32-AD32)/AD32</f>
        <v>#DIV/0!</v>
      </c>
    </row>
    <row r="33" spans="2:31">
      <c r="C33" s="39" t="s">
        <v>15</v>
      </c>
      <c r="D33" s="36" t="s">
        <v>92</v>
      </c>
      <c r="F33" s="179"/>
      <c r="G33" s="179"/>
      <c r="H33" s="179"/>
      <c r="I33" s="179"/>
      <c r="J33" s="179"/>
      <c r="K33" s="102"/>
      <c r="L33" s="179"/>
      <c r="M33" s="102"/>
      <c r="N33" s="179"/>
      <c r="O33" s="102"/>
      <c r="P33" s="179"/>
      <c r="Q33" s="102"/>
      <c r="R33" s="179"/>
      <c r="S33" s="102"/>
      <c r="T33" s="179"/>
      <c r="U33" s="102"/>
      <c r="V33" s="179"/>
      <c r="W33" s="102"/>
      <c r="X33" s="179"/>
      <c r="Y33" s="102"/>
      <c r="Z33" s="179"/>
      <c r="AA33" s="102"/>
      <c r="AB33" s="179"/>
      <c r="AC33" s="192"/>
      <c r="AD33" s="179"/>
      <c r="AE33" s="360" t="e">
        <f t="shared" si="4"/>
        <v>#DIV/0!</v>
      </c>
    </row>
    <row r="34" spans="2:31">
      <c r="C34" s="39" t="s">
        <v>15</v>
      </c>
      <c r="D34" s="36" t="s">
        <v>105</v>
      </c>
      <c r="F34" s="180"/>
      <c r="G34" s="180"/>
      <c r="H34" s="180"/>
      <c r="I34" s="180"/>
      <c r="J34" s="180"/>
      <c r="K34" s="108"/>
      <c r="L34" s="180"/>
      <c r="M34" s="108"/>
      <c r="N34" s="180"/>
      <c r="O34" s="108"/>
      <c r="P34" s="180"/>
      <c r="Q34" s="108"/>
      <c r="R34" s="180"/>
      <c r="S34" s="108"/>
      <c r="T34" s="180"/>
      <c r="U34" s="108"/>
      <c r="V34" s="180"/>
      <c r="W34" s="108"/>
      <c r="X34" s="180"/>
      <c r="Y34" s="108"/>
      <c r="Z34" s="180"/>
      <c r="AA34" s="108"/>
      <c r="AB34" s="180"/>
      <c r="AC34" s="180"/>
      <c r="AD34" s="180"/>
      <c r="AE34" s="360"/>
    </row>
    <row r="35" spans="2:31" ht="3" customHeight="1">
      <c r="F35" s="176"/>
      <c r="G35" s="176"/>
      <c r="H35" s="176"/>
      <c r="I35" s="176"/>
      <c r="J35" s="176"/>
      <c r="K35" s="111"/>
      <c r="L35" s="176"/>
      <c r="M35" s="111"/>
      <c r="N35" s="176"/>
      <c r="O35" s="111"/>
      <c r="P35" s="176"/>
      <c r="Q35" s="111"/>
      <c r="R35" s="176"/>
      <c r="S35" s="111"/>
      <c r="T35" s="176"/>
      <c r="U35" s="111"/>
      <c r="V35" s="176"/>
      <c r="W35" s="111"/>
      <c r="X35" s="176"/>
      <c r="Y35" s="111"/>
      <c r="Z35" s="176"/>
      <c r="AA35" s="111"/>
      <c r="AB35" s="176"/>
      <c r="AC35" s="176"/>
      <c r="AD35" s="176"/>
      <c r="AE35" s="358"/>
    </row>
    <row r="36" spans="2:31">
      <c r="B36" s="36" t="s">
        <v>101</v>
      </c>
      <c r="C36" s="36"/>
      <c r="D36" s="37"/>
      <c r="F36" s="179"/>
      <c r="G36" s="179"/>
      <c r="H36" s="179"/>
      <c r="I36" s="179"/>
      <c r="J36" s="179"/>
      <c r="K36" s="102"/>
      <c r="L36" s="179"/>
      <c r="M36" s="102"/>
      <c r="N36" s="179"/>
      <c r="O36" s="102"/>
      <c r="P36" s="179"/>
      <c r="Q36" s="102"/>
      <c r="R36" s="179"/>
      <c r="S36" s="102"/>
      <c r="T36" s="179"/>
      <c r="U36" s="102"/>
      <c r="V36" s="179"/>
      <c r="W36" s="102"/>
      <c r="X36" s="179"/>
      <c r="Y36" s="102"/>
      <c r="Z36" s="179"/>
      <c r="AA36" s="102"/>
      <c r="AB36" s="179"/>
      <c r="AC36" s="192"/>
      <c r="AD36" s="179"/>
      <c r="AE36" s="360" t="e">
        <f t="shared" ref="AE36:AE37" si="5">(AC36-AD36)/AD36</f>
        <v>#DIV/0!</v>
      </c>
    </row>
    <row r="37" spans="2:31">
      <c r="C37" s="39" t="s">
        <v>15</v>
      </c>
      <c r="D37" s="36" t="s">
        <v>92</v>
      </c>
      <c r="F37" s="179"/>
      <c r="G37" s="179"/>
      <c r="H37" s="179"/>
      <c r="I37" s="179"/>
      <c r="J37" s="179"/>
      <c r="K37" s="102"/>
      <c r="L37" s="179"/>
      <c r="M37" s="102"/>
      <c r="N37" s="179"/>
      <c r="O37" s="102"/>
      <c r="P37" s="179"/>
      <c r="Q37" s="102"/>
      <c r="R37" s="179"/>
      <c r="S37" s="102"/>
      <c r="T37" s="179"/>
      <c r="U37" s="102"/>
      <c r="V37" s="179"/>
      <c r="W37" s="102"/>
      <c r="X37" s="179"/>
      <c r="Y37" s="102"/>
      <c r="Z37" s="179"/>
      <c r="AA37" s="102"/>
      <c r="AB37" s="179"/>
      <c r="AC37" s="192"/>
      <c r="AD37" s="179"/>
      <c r="AE37" s="360" t="e">
        <f t="shared" si="5"/>
        <v>#DIV/0!</v>
      </c>
    </row>
    <row r="38" spans="2:31">
      <c r="C38" s="39" t="s">
        <v>15</v>
      </c>
      <c r="D38" s="36" t="s">
        <v>100</v>
      </c>
      <c r="F38" s="180"/>
      <c r="G38" s="180"/>
      <c r="H38" s="180"/>
      <c r="I38" s="180"/>
      <c r="J38" s="180"/>
      <c r="K38" s="108"/>
      <c r="L38" s="180"/>
      <c r="M38" s="108"/>
      <c r="N38" s="180"/>
      <c r="O38" s="108"/>
      <c r="P38" s="180"/>
      <c r="Q38" s="108"/>
      <c r="R38" s="180"/>
      <c r="S38" s="108"/>
      <c r="T38" s="180"/>
      <c r="U38" s="108"/>
      <c r="V38" s="180"/>
      <c r="W38" s="108"/>
      <c r="X38" s="180"/>
      <c r="Y38" s="108"/>
      <c r="Z38" s="180"/>
      <c r="AA38" s="108"/>
      <c r="AB38" s="180"/>
      <c r="AC38" s="180"/>
      <c r="AD38" s="180"/>
      <c r="AE38" s="360"/>
    </row>
    <row r="39" spans="2:31" ht="3" customHeight="1">
      <c r="F39" s="176"/>
      <c r="G39" s="176"/>
      <c r="H39" s="176"/>
      <c r="I39" s="176"/>
      <c r="J39" s="176"/>
      <c r="K39" s="111"/>
      <c r="L39" s="176"/>
      <c r="M39" s="111"/>
      <c r="N39" s="176"/>
      <c r="O39" s="111"/>
      <c r="P39" s="176"/>
      <c r="Q39" s="111"/>
      <c r="R39" s="176"/>
      <c r="S39" s="111"/>
      <c r="T39" s="176"/>
      <c r="U39" s="111"/>
      <c r="V39" s="176"/>
      <c r="W39" s="111"/>
      <c r="X39" s="176"/>
      <c r="Y39" s="111"/>
      <c r="Z39" s="176"/>
      <c r="AA39" s="111"/>
      <c r="AB39" s="176"/>
      <c r="AC39" s="176"/>
      <c r="AD39" s="176"/>
      <c r="AE39" s="358"/>
    </row>
    <row r="40" spans="2:31">
      <c r="D40" s="62" t="s">
        <v>74</v>
      </c>
      <c r="F40" s="192"/>
      <c r="G40" s="192"/>
      <c r="H40" s="192"/>
      <c r="I40" s="192"/>
      <c r="J40" s="192"/>
      <c r="K40" s="109"/>
      <c r="L40" s="192"/>
      <c r="M40" s="109"/>
      <c r="N40" s="192"/>
      <c r="O40" s="109"/>
      <c r="P40" s="192"/>
      <c r="Q40" s="109"/>
      <c r="R40" s="192"/>
      <c r="S40" s="109"/>
      <c r="T40" s="192"/>
      <c r="U40" s="109"/>
      <c r="V40" s="192"/>
      <c r="W40" s="109"/>
      <c r="X40" s="192"/>
      <c r="Y40" s="109"/>
      <c r="Z40" s="192"/>
      <c r="AA40" s="109"/>
      <c r="AB40" s="192"/>
      <c r="AC40" s="192"/>
      <c r="AD40" s="192"/>
      <c r="AE40" s="361" t="e">
        <f>(AC40-AD40)/AD40</f>
        <v>#DIV/0!</v>
      </c>
    </row>
    <row r="41" spans="2:31">
      <c r="D41" s="62" t="s">
        <v>104</v>
      </c>
      <c r="F41" s="193"/>
      <c r="G41" s="193"/>
      <c r="H41" s="193"/>
      <c r="I41" s="193"/>
      <c r="J41" s="193"/>
      <c r="K41" s="109"/>
      <c r="L41" s="193"/>
      <c r="M41" s="109"/>
      <c r="N41" s="193"/>
      <c r="O41" s="109"/>
      <c r="P41" s="193"/>
      <c r="Q41" s="109"/>
      <c r="R41" s="193"/>
      <c r="S41" s="109"/>
      <c r="T41" s="193"/>
      <c r="U41" s="109"/>
      <c r="V41" s="193"/>
      <c r="W41" s="109"/>
      <c r="X41" s="193"/>
      <c r="Y41" s="109"/>
      <c r="Z41" s="193"/>
      <c r="AA41" s="109"/>
      <c r="AB41" s="193"/>
      <c r="AC41" s="193"/>
      <c r="AD41" s="193"/>
      <c r="AE41" s="361"/>
    </row>
    <row r="42" spans="2:31" ht="2.25" customHeight="1">
      <c r="F42" s="194"/>
      <c r="G42" s="194"/>
      <c r="H42" s="194"/>
      <c r="I42" s="194"/>
      <c r="J42" s="194"/>
      <c r="K42" s="111"/>
      <c r="L42" s="194"/>
      <c r="M42" s="111"/>
      <c r="N42" s="194"/>
      <c r="O42" s="111"/>
      <c r="P42" s="194"/>
      <c r="Q42" s="111"/>
      <c r="R42" s="194"/>
      <c r="S42" s="111"/>
      <c r="T42" s="194"/>
      <c r="U42" s="111"/>
      <c r="V42" s="194"/>
      <c r="W42" s="111"/>
      <c r="X42" s="194"/>
      <c r="Y42" s="111"/>
      <c r="Z42" s="194"/>
      <c r="AA42" s="111"/>
      <c r="AB42" s="194"/>
      <c r="AC42" s="194"/>
      <c r="AD42" s="194"/>
      <c r="AE42" s="362"/>
    </row>
    <row r="43" spans="2:31">
      <c r="C43" s="39" t="s">
        <v>4</v>
      </c>
      <c r="D43" s="36" t="s">
        <v>178</v>
      </c>
      <c r="F43" s="192"/>
      <c r="G43" s="192"/>
      <c r="H43" s="192"/>
      <c r="I43" s="192"/>
      <c r="J43" s="192"/>
      <c r="K43" s="109"/>
      <c r="L43" s="192"/>
      <c r="M43" s="109"/>
      <c r="N43" s="192"/>
      <c r="O43" s="109"/>
      <c r="P43" s="192"/>
      <c r="Q43" s="109"/>
      <c r="R43" s="192"/>
      <c r="S43" s="109"/>
      <c r="T43" s="192"/>
      <c r="U43" s="109"/>
      <c r="V43" s="192"/>
      <c r="W43" s="109"/>
      <c r="X43" s="192"/>
      <c r="Y43" s="109"/>
      <c r="Z43" s="192"/>
      <c r="AA43" s="109"/>
      <c r="AB43" s="192"/>
      <c r="AC43" s="192"/>
      <c r="AD43" s="192"/>
      <c r="AE43" s="361" t="e">
        <f t="shared" ref="AE43:AE57" si="6">(AC43-AD43)/AD43</f>
        <v>#DIV/0!</v>
      </c>
    </row>
    <row r="44" spans="2:31">
      <c r="C44" s="39" t="s">
        <v>4</v>
      </c>
      <c r="D44" s="36" t="s">
        <v>46</v>
      </c>
      <c r="F44" s="192"/>
      <c r="G44" s="192"/>
      <c r="H44" s="192"/>
      <c r="I44" s="192"/>
      <c r="J44" s="192"/>
      <c r="K44" s="109"/>
      <c r="L44" s="192"/>
      <c r="M44" s="109"/>
      <c r="N44" s="192"/>
      <c r="O44" s="109"/>
      <c r="P44" s="192"/>
      <c r="Q44" s="109"/>
      <c r="R44" s="192"/>
      <c r="S44" s="109"/>
      <c r="T44" s="192"/>
      <c r="U44" s="109"/>
      <c r="V44" s="192"/>
      <c r="W44" s="109"/>
      <c r="X44" s="192"/>
      <c r="Y44" s="109"/>
      <c r="Z44" s="192"/>
      <c r="AA44" s="109"/>
      <c r="AB44" s="192"/>
      <c r="AC44" s="192"/>
      <c r="AD44" s="192"/>
      <c r="AE44" s="361" t="e">
        <f t="shared" si="6"/>
        <v>#DIV/0!</v>
      </c>
    </row>
    <row r="45" spans="2:31">
      <c r="C45" s="39" t="s">
        <v>4</v>
      </c>
      <c r="D45" s="36" t="s">
        <v>118</v>
      </c>
      <c r="F45" s="192"/>
      <c r="G45" s="192"/>
      <c r="H45" s="192"/>
      <c r="I45" s="192"/>
      <c r="J45" s="192"/>
      <c r="K45" s="109"/>
      <c r="L45" s="192"/>
      <c r="M45" s="109"/>
      <c r="N45" s="192"/>
      <c r="O45" s="109"/>
      <c r="P45" s="192"/>
      <c r="Q45" s="109"/>
      <c r="R45" s="192"/>
      <c r="S45" s="109"/>
      <c r="T45" s="192"/>
      <c r="U45" s="109"/>
      <c r="V45" s="192"/>
      <c r="W45" s="109"/>
      <c r="X45" s="192"/>
      <c r="Y45" s="109"/>
      <c r="Z45" s="192"/>
      <c r="AA45" s="109"/>
      <c r="AB45" s="192"/>
      <c r="AC45" s="192"/>
      <c r="AD45" s="192"/>
      <c r="AE45" s="361" t="e">
        <f t="shared" si="6"/>
        <v>#DIV/0!</v>
      </c>
    </row>
    <row r="46" spans="2:31">
      <c r="C46" s="39" t="s">
        <v>4</v>
      </c>
      <c r="D46" s="36" t="s">
        <v>47</v>
      </c>
      <c r="F46" s="192"/>
      <c r="G46" s="192"/>
      <c r="H46" s="192"/>
      <c r="I46" s="192"/>
      <c r="J46" s="192"/>
      <c r="K46" s="109"/>
      <c r="L46" s="192"/>
      <c r="M46" s="109"/>
      <c r="N46" s="192"/>
      <c r="O46" s="109"/>
      <c r="P46" s="192"/>
      <c r="Q46" s="109"/>
      <c r="R46" s="192"/>
      <c r="S46" s="109"/>
      <c r="T46" s="192"/>
      <c r="U46" s="109"/>
      <c r="V46" s="192"/>
      <c r="W46" s="109"/>
      <c r="X46" s="192"/>
      <c r="Y46" s="109"/>
      <c r="Z46" s="192"/>
      <c r="AA46" s="109"/>
      <c r="AB46" s="192"/>
      <c r="AC46" s="192"/>
      <c r="AD46" s="192"/>
      <c r="AE46" s="361" t="e">
        <f t="shared" si="6"/>
        <v>#DIV/0!</v>
      </c>
    </row>
    <row r="47" spans="2:31">
      <c r="C47" s="39" t="s">
        <v>4</v>
      </c>
      <c r="D47" s="36" t="s">
        <v>48</v>
      </c>
      <c r="F47" s="192"/>
      <c r="G47" s="192"/>
      <c r="H47" s="192"/>
      <c r="I47" s="192"/>
      <c r="J47" s="192"/>
      <c r="K47" s="109"/>
      <c r="L47" s="192"/>
      <c r="M47" s="109"/>
      <c r="N47" s="192"/>
      <c r="O47" s="109"/>
      <c r="P47" s="192"/>
      <c r="Q47" s="109"/>
      <c r="R47" s="192"/>
      <c r="S47" s="109"/>
      <c r="T47" s="192"/>
      <c r="U47" s="109"/>
      <c r="V47" s="192"/>
      <c r="W47" s="109"/>
      <c r="X47" s="192"/>
      <c r="Y47" s="109"/>
      <c r="Z47" s="192"/>
      <c r="AA47" s="109"/>
      <c r="AB47" s="192"/>
      <c r="AC47" s="192"/>
      <c r="AD47" s="192"/>
      <c r="AE47" s="361" t="e">
        <f t="shared" si="6"/>
        <v>#DIV/0!</v>
      </c>
    </row>
    <row r="48" spans="2:31">
      <c r="C48" s="39" t="s">
        <v>4</v>
      </c>
      <c r="D48" s="36" t="s">
        <v>49</v>
      </c>
      <c r="F48" s="192"/>
      <c r="G48" s="192"/>
      <c r="H48" s="192"/>
      <c r="I48" s="192"/>
      <c r="J48" s="192"/>
      <c r="K48" s="109"/>
      <c r="L48" s="192"/>
      <c r="M48" s="109"/>
      <c r="N48" s="192"/>
      <c r="O48" s="109"/>
      <c r="P48" s="192"/>
      <c r="Q48" s="109"/>
      <c r="R48" s="192"/>
      <c r="S48" s="109"/>
      <c r="T48" s="192"/>
      <c r="U48" s="109"/>
      <c r="V48" s="192"/>
      <c r="W48" s="109"/>
      <c r="X48" s="192"/>
      <c r="Y48" s="109"/>
      <c r="Z48" s="192"/>
      <c r="AA48" s="109"/>
      <c r="AB48" s="192"/>
      <c r="AC48" s="192"/>
      <c r="AD48" s="192"/>
      <c r="AE48" s="361" t="e">
        <f t="shared" si="6"/>
        <v>#DIV/0!</v>
      </c>
    </row>
    <row r="49" spans="3:31">
      <c r="C49" s="39" t="s">
        <v>4</v>
      </c>
      <c r="D49" s="36" t="s">
        <v>50</v>
      </c>
      <c r="F49" s="192"/>
      <c r="G49" s="192"/>
      <c r="H49" s="192"/>
      <c r="I49" s="192"/>
      <c r="J49" s="192"/>
      <c r="K49" s="109"/>
      <c r="L49" s="192"/>
      <c r="M49" s="109"/>
      <c r="N49" s="192"/>
      <c r="O49" s="109"/>
      <c r="P49" s="192"/>
      <c r="Q49" s="109"/>
      <c r="R49" s="192"/>
      <c r="S49" s="109"/>
      <c r="T49" s="192"/>
      <c r="U49" s="109"/>
      <c r="V49" s="192"/>
      <c r="W49" s="109"/>
      <c r="X49" s="192"/>
      <c r="Y49" s="109"/>
      <c r="Z49" s="192"/>
      <c r="AA49" s="109"/>
      <c r="AB49" s="192"/>
      <c r="AC49" s="192"/>
      <c r="AD49" s="192"/>
      <c r="AE49" s="361" t="e">
        <f t="shared" si="6"/>
        <v>#DIV/0!</v>
      </c>
    </row>
    <row r="50" spans="3:31">
      <c r="C50" s="39" t="s">
        <v>4</v>
      </c>
      <c r="D50" s="36" t="s">
        <v>129</v>
      </c>
      <c r="F50" s="192"/>
      <c r="G50" s="192"/>
      <c r="H50" s="192"/>
      <c r="I50" s="192"/>
      <c r="J50" s="192"/>
      <c r="K50" s="109"/>
      <c r="L50" s="192"/>
      <c r="M50" s="109"/>
      <c r="N50" s="192"/>
      <c r="O50" s="109"/>
      <c r="P50" s="192"/>
      <c r="Q50" s="109"/>
      <c r="R50" s="192"/>
      <c r="S50" s="109"/>
      <c r="T50" s="192"/>
      <c r="U50" s="109"/>
      <c r="V50" s="192"/>
      <c r="W50" s="109"/>
      <c r="X50" s="192"/>
      <c r="Y50" s="109"/>
      <c r="Z50" s="192"/>
      <c r="AA50" s="109"/>
      <c r="AB50" s="192"/>
      <c r="AC50" s="192"/>
      <c r="AD50" s="192"/>
      <c r="AE50" s="361" t="e">
        <f t="shared" si="6"/>
        <v>#DIV/0!</v>
      </c>
    </row>
    <row r="51" spans="3:31">
      <c r="C51" s="39" t="s">
        <v>4</v>
      </c>
      <c r="D51" s="36" t="s">
        <v>52</v>
      </c>
      <c r="F51" s="192"/>
      <c r="G51" s="192"/>
      <c r="H51" s="192"/>
      <c r="I51" s="192"/>
      <c r="J51" s="192"/>
      <c r="K51" s="109"/>
      <c r="L51" s="192"/>
      <c r="M51" s="109"/>
      <c r="N51" s="192"/>
      <c r="O51" s="109"/>
      <c r="P51" s="192"/>
      <c r="Q51" s="109"/>
      <c r="R51" s="192"/>
      <c r="S51" s="109"/>
      <c r="T51" s="192"/>
      <c r="U51" s="109"/>
      <c r="V51" s="192"/>
      <c r="W51" s="109"/>
      <c r="X51" s="192"/>
      <c r="Y51" s="109"/>
      <c r="Z51" s="192"/>
      <c r="AA51" s="109"/>
      <c r="AB51" s="192"/>
      <c r="AC51" s="192"/>
      <c r="AD51" s="192"/>
      <c r="AE51" s="361" t="e">
        <f t="shared" si="6"/>
        <v>#DIV/0!</v>
      </c>
    </row>
    <row r="52" spans="3:31">
      <c r="C52" s="39" t="s">
        <v>4</v>
      </c>
      <c r="D52" s="36" t="s">
        <v>135</v>
      </c>
      <c r="F52" s="192"/>
      <c r="G52" s="192"/>
      <c r="H52" s="192"/>
      <c r="I52" s="192"/>
      <c r="J52" s="192"/>
      <c r="K52" s="109"/>
      <c r="L52" s="192"/>
      <c r="M52" s="109"/>
      <c r="N52" s="192"/>
      <c r="O52" s="109"/>
      <c r="P52" s="192"/>
      <c r="Q52" s="109"/>
      <c r="R52" s="192"/>
      <c r="S52" s="109"/>
      <c r="T52" s="192"/>
      <c r="U52" s="109"/>
      <c r="V52" s="192"/>
      <c r="W52" s="109"/>
      <c r="X52" s="192"/>
      <c r="Y52" s="109"/>
      <c r="Z52" s="192"/>
      <c r="AA52" s="109"/>
      <c r="AB52" s="192"/>
      <c r="AC52" s="192"/>
      <c r="AD52" s="192"/>
      <c r="AE52" s="361" t="e">
        <f t="shared" si="6"/>
        <v>#DIV/0!</v>
      </c>
    </row>
    <row r="53" spans="3:31">
      <c r="C53" s="39" t="s">
        <v>4</v>
      </c>
      <c r="D53" s="36" t="s">
        <v>136</v>
      </c>
      <c r="F53" s="192"/>
      <c r="G53" s="192"/>
      <c r="H53" s="192"/>
      <c r="I53" s="192"/>
      <c r="J53" s="192"/>
      <c r="K53" s="109"/>
      <c r="L53" s="192"/>
      <c r="M53" s="109"/>
      <c r="N53" s="192"/>
      <c r="O53" s="109"/>
      <c r="P53" s="192"/>
      <c r="Q53" s="109"/>
      <c r="R53" s="192"/>
      <c r="S53" s="109"/>
      <c r="T53" s="192"/>
      <c r="U53" s="109"/>
      <c r="V53" s="192"/>
      <c r="W53" s="109"/>
      <c r="X53" s="192"/>
      <c r="Y53" s="109"/>
      <c r="Z53" s="192"/>
      <c r="AA53" s="109"/>
      <c r="AB53" s="192"/>
      <c r="AC53" s="192"/>
      <c r="AD53" s="192"/>
      <c r="AE53" s="361" t="e">
        <f t="shared" si="6"/>
        <v>#DIV/0!</v>
      </c>
    </row>
    <row r="54" spans="3:31">
      <c r="C54" s="39" t="s">
        <v>4</v>
      </c>
      <c r="D54" s="36" t="s">
        <v>55</v>
      </c>
      <c r="F54" s="192"/>
      <c r="G54" s="192"/>
      <c r="H54" s="192"/>
      <c r="I54" s="192"/>
      <c r="J54" s="192"/>
      <c r="K54" s="109"/>
      <c r="L54" s="192"/>
      <c r="M54" s="109"/>
      <c r="N54" s="192"/>
      <c r="O54" s="109"/>
      <c r="P54" s="192"/>
      <c r="Q54" s="109"/>
      <c r="R54" s="192"/>
      <c r="S54" s="109"/>
      <c r="T54" s="192"/>
      <c r="U54" s="109"/>
      <c r="V54" s="192"/>
      <c r="W54" s="109"/>
      <c r="X54" s="192"/>
      <c r="Y54" s="109"/>
      <c r="Z54" s="192"/>
      <c r="AA54" s="109"/>
      <c r="AB54" s="192"/>
      <c r="AC54" s="192"/>
      <c r="AD54" s="192"/>
      <c r="AE54" s="361" t="e">
        <f t="shared" si="6"/>
        <v>#DIV/0!</v>
      </c>
    </row>
    <row r="55" spans="3:31">
      <c r="C55" s="39" t="s">
        <v>4</v>
      </c>
      <c r="D55" s="36" t="s">
        <v>56</v>
      </c>
      <c r="F55" s="192"/>
      <c r="G55" s="192"/>
      <c r="H55" s="192"/>
      <c r="I55" s="192"/>
      <c r="J55" s="192"/>
      <c r="K55" s="109"/>
      <c r="L55" s="192"/>
      <c r="M55" s="109"/>
      <c r="N55" s="192"/>
      <c r="O55" s="109"/>
      <c r="P55" s="192"/>
      <c r="Q55" s="109"/>
      <c r="R55" s="192"/>
      <c r="S55" s="109"/>
      <c r="T55" s="192"/>
      <c r="U55" s="109"/>
      <c r="V55" s="192"/>
      <c r="W55" s="109"/>
      <c r="X55" s="192"/>
      <c r="Y55" s="109"/>
      <c r="Z55" s="192"/>
      <c r="AA55" s="109"/>
      <c r="AB55" s="192"/>
      <c r="AC55" s="192"/>
      <c r="AD55" s="192"/>
      <c r="AE55" s="361" t="e">
        <f t="shared" si="6"/>
        <v>#DIV/0!</v>
      </c>
    </row>
    <row r="56" spans="3:31">
      <c r="C56" s="39" t="s">
        <v>4</v>
      </c>
      <c r="D56" s="36" t="s">
        <v>57</v>
      </c>
      <c r="F56" s="192"/>
      <c r="G56" s="192"/>
      <c r="H56" s="192"/>
      <c r="I56" s="192"/>
      <c r="J56" s="192"/>
      <c r="K56" s="109"/>
      <c r="L56" s="192"/>
      <c r="M56" s="109"/>
      <c r="N56" s="192"/>
      <c r="O56" s="109"/>
      <c r="P56" s="192"/>
      <c r="Q56" s="109"/>
      <c r="R56" s="192"/>
      <c r="S56" s="109"/>
      <c r="T56" s="192"/>
      <c r="U56" s="109"/>
      <c r="V56" s="192"/>
      <c r="W56" s="109"/>
      <c r="X56" s="192"/>
      <c r="Y56" s="109"/>
      <c r="Z56" s="192"/>
      <c r="AA56" s="109"/>
      <c r="AB56" s="192"/>
      <c r="AC56" s="192"/>
      <c r="AD56" s="192"/>
      <c r="AE56" s="361" t="e">
        <f t="shared" si="6"/>
        <v>#DIV/0!</v>
      </c>
    </row>
    <row r="57" spans="3:31">
      <c r="C57" s="39" t="s">
        <v>4</v>
      </c>
      <c r="D57" s="36" t="s">
        <v>157</v>
      </c>
      <c r="F57" s="192"/>
      <c r="G57" s="192"/>
      <c r="H57" s="192"/>
      <c r="I57" s="192"/>
      <c r="J57" s="192"/>
      <c r="K57" s="109"/>
      <c r="L57" s="192"/>
      <c r="M57" s="109"/>
      <c r="N57" s="192"/>
      <c r="O57" s="109"/>
      <c r="P57" s="192"/>
      <c r="Q57" s="109"/>
      <c r="R57" s="192"/>
      <c r="S57" s="109"/>
      <c r="T57" s="192"/>
      <c r="U57" s="109"/>
      <c r="V57" s="192"/>
      <c r="W57" s="109"/>
      <c r="X57" s="192"/>
      <c r="Y57" s="109"/>
      <c r="Z57" s="192"/>
      <c r="AA57" s="109"/>
      <c r="AB57" s="192"/>
      <c r="AC57" s="192"/>
      <c r="AD57" s="192"/>
      <c r="AE57" s="361" t="e">
        <f t="shared" si="6"/>
        <v>#DIV/0!</v>
      </c>
    </row>
    <row r="58" spans="3:31" ht="2.25" customHeight="1" thickBot="1">
      <c r="C58" s="35"/>
      <c r="D58" s="35"/>
      <c r="F58" s="181"/>
      <c r="G58" s="181"/>
      <c r="H58" s="181"/>
      <c r="I58" s="181"/>
      <c r="J58" s="181"/>
      <c r="K58" s="104"/>
      <c r="L58" s="181"/>
      <c r="M58" s="104"/>
      <c r="N58" s="181"/>
      <c r="O58" s="104"/>
      <c r="P58" s="181"/>
      <c r="Q58" s="104"/>
      <c r="R58" s="181"/>
      <c r="S58" s="104"/>
      <c r="T58" s="181"/>
      <c r="U58" s="104"/>
      <c r="V58" s="181"/>
      <c r="W58" s="104"/>
      <c r="X58" s="181"/>
      <c r="Y58" s="104"/>
      <c r="Z58" s="181"/>
      <c r="AA58" s="104"/>
      <c r="AB58" s="181"/>
      <c r="AC58" s="181"/>
      <c r="AD58" s="181"/>
      <c r="AE58" s="363"/>
    </row>
    <row r="59" spans="3:31" ht="15.75" thickBot="1">
      <c r="C59" s="237" t="s">
        <v>159</v>
      </c>
      <c r="D59" s="237"/>
      <c r="F59" s="238"/>
      <c r="G59" s="238"/>
      <c r="H59" s="238"/>
      <c r="I59" s="238"/>
      <c r="J59" s="238"/>
      <c r="K59" s="239"/>
      <c r="L59" s="238"/>
      <c r="M59" s="239"/>
      <c r="N59" s="238"/>
      <c r="O59" s="239"/>
      <c r="P59" s="238"/>
      <c r="Q59" s="239"/>
      <c r="R59" s="238"/>
      <c r="S59" s="239"/>
      <c r="T59" s="238"/>
      <c r="U59" s="239"/>
      <c r="V59" s="238"/>
      <c r="W59" s="239"/>
      <c r="X59" s="238"/>
      <c r="Y59" s="239"/>
      <c r="Z59" s="238"/>
      <c r="AA59" s="239"/>
      <c r="AB59" s="238"/>
      <c r="AC59" s="238"/>
      <c r="AD59" s="238"/>
      <c r="AE59" s="364" t="e">
        <f>(AC59-AD59)/AD59</f>
        <v>#DIV/0!</v>
      </c>
    </row>
    <row r="60" spans="3:31" ht="3" customHeight="1">
      <c r="C60" s="35"/>
      <c r="D60" s="35"/>
      <c r="F60" s="181"/>
      <c r="G60" s="181"/>
      <c r="H60" s="181"/>
      <c r="I60" s="181"/>
      <c r="J60" s="181"/>
      <c r="K60" s="104"/>
      <c r="L60" s="181"/>
      <c r="M60" s="104"/>
      <c r="N60" s="181"/>
      <c r="O60" s="104"/>
      <c r="P60" s="181"/>
      <c r="Q60" s="104"/>
      <c r="R60" s="181"/>
      <c r="S60" s="104"/>
      <c r="T60" s="181"/>
      <c r="U60" s="104"/>
      <c r="V60" s="181"/>
      <c r="W60" s="104"/>
      <c r="X60" s="181"/>
      <c r="Y60" s="104"/>
      <c r="Z60" s="181"/>
      <c r="AA60" s="104"/>
      <c r="AB60" s="181"/>
      <c r="AC60" s="181"/>
      <c r="AD60" s="181"/>
      <c r="AE60" s="363"/>
    </row>
    <row r="61" spans="3:31" hidden="1">
      <c r="C61" s="39" t="s">
        <v>4</v>
      </c>
      <c r="D61" s="36" t="s">
        <v>62</v>
      </c>
      <c r="F61" s="192"/>
      <c r="G61" s="192"/>
      <c r="H61" s="192"/>
      <c r="I61" s="192"/>
      <c r="J61" s="192"/>
      <c r="K61" s="109"/>
      <c r="L61" s="192"/>
      <c r="M61" s="109"/>
      <c r="N61" s="192"/>
      <c r="O61" s="109"/>
      <c r="P61" s="192"/>
      <c r="Q61" s="109"/>
      <c r="R61" s="192"/>
      <c r="S61" s="109"/>
      <c r="T61" s="192"/>
      <c r="U61" s="109"/>
      <c r="V61" s="192"/>
      <c r="W61" s="109"/>
      <c r="X61" s="192"/>
      <c r="Y61" s="109"/>
      <c r="Z61" s="192"/>
      <c r="AA61" s="109"/>
      <c r="AB61" s="192"/>
      <c r="AC61" s="192"/>
      <c r="AD61" s="192"/>
      <c r="AE61" s="361" t="e">
        <f>(AC61-AD61)/AD61</f>
        <v>#DIV/0!</v>
      </c>
    </row>
    <row r="62" spans="3:31" hidden="1">
      <c r="C62" s="39" t="s">
        <v>4</v>
      </c>
      <c r="D62" s="36" t="s">
        <v>63</v>
      </c>
      <c r="F62" s="192"/>
      <c r="G62" s="192"/>
      <c r="H62" s="192"/>
      <c r="I62" s="192"/>
      <c r="J62" s="192"/>
      <c r="K62" s="109"/>
      <c r="L62" s="192"/>
      <c r="M62" s="109"/>
      <c r="N62" s="192"/>
      <c r="O62" s="109"/>
      <c r="P62" s="192"/>
      <c r="Q62" s="109"/>
      <c r="R62" s="192"/>
      <c r="S62" s="109"/>
      <c r="T62" s="192"/>
      <c r="U62" s="109"/>
      <c r="V62" s="192"/>
      <c r="W62" s="109"/>
      <c r="X62" s="192"/>
      <c r="Y62" s="109"/>
      <c r="Z62" s="192"/>
      <c r="AA62" s="109"/>
      <c r="AB62" s="192"/>
      <c r="AC62" s="192"/>
      <c r="AD62" s="192"/>
      <c r="AE62" s="361" t="e">
        <f>(AC62-AD62)/AD62</f>
        <v>#DIV/0!</v>
      </c>
    </row>
    <row r="63" spans="3:31" ht="2.25" customHeight="1" thickBot="1">
      <c r="C63" s="405"/>
      <c r="D63" s="405"/>
      <c r="F63" s="182"/>
      <c r="G63" s="182"/>
      <c r="H63" s="182"/>
      <c r="I63" s="182"/>
      <c r="J63" s="182"/>
      <c r="K63" s="105"/>
      <c r="L63" s="182"/>
      <c r="M63" s="105"/>
      <c r="N63" s="182"/>
      <c r="O63" s="105"/>
      <c r="P63" s="182"/>
      <c r="Q63" s="105"/>
      <c r="R63" s="182"/>
      <c r="S63" s="105"/>
      <c r="T63" s="182"/>
      <c r="U63" s="105"/>
      <c r="V63" s="182"/>
      <c r="W63" s="105"/>
      <c r="X63" s="182"/>
      <c r="Y63" s="105"/>
      <c r="Z63" s="182"/>
      <c r="AA63" s="105"/>
      <c r="AB63" s="182"/>
      <c r="AC63" s="182"/>
      <c r="AD63" s="182"/>
      <c r="AE63" s="365"/>
    </row>
    <row r="64" spans="3:31" ht="15.75" thickBot="1">
      <c r="C64" s="237" t="s">
        <v>172</v>
      </c>
      <c r="D64" s="237"/>
      <c r="F64" s="238"/>
      <c r="G64" s="238"/>
      <c r="H64" s="238"/>
      <c r="I64" s="238"/>
      <c r="J64" s="238"/>
      <c r="K64" s="239"/>
      <c r="L64" s="238"/>
      <c r="M64" s="239"/>
      <c r="N64" s="238"/>
      <c r="O64" s="239"/>
      <c r="P64" s="238"/>
      <c r="Q64" s="239"/>
      <c r="R64" s="238"/>
      <c r="S64" s="239"/>
      <c r="T64" s="238"/>
      <c r="U64" s="239"/>
      <c r="V64" s="238"/>
      <c r="W64" s="239"/>
      <c r="X64" s="238"/>
      <c r="Y64" s="239"/>
      <c r="Z64" s="238"/>
      <c r="AA64" s="239"/>
      <c r="AB64" s="238"/>
      <c r="AC64" s="238"/>
      <c r="AD64" s="238"/>
      <c r="AE64" s="364" t="e">
        <f>(AC64-AD64)/AD64</f>
        <v>#DIV/0!</v>
      </c>
    </row>
    <row r="65" spans="3:31" ht="2.25" customHeight="1" thickBot="1">
      <c r="C65" s="406"/>
      <c r="D65" s="406"/>
      <c r="F65" s="190"/>
      <c r="G65" s="190"/>
      <c r="H65" s="190"/>
      <c r="I65" s="190"/>
      <c r="J65" s="190"/>
      <c r="K65" s="191"/>
      <c r="L65" s="190"/>
      <c r="M65" s="191"/>
      <c r="N65" s="190"/>
      <c r="O65" s="191"/>
      <c r="P65" s="190"/>
      <c r="Q65" s="191"/>
      <c r="R65" s="190"/>
      <c r="S65" s="191"/>
      <c r="T65" s="190"/>
      <c r="U65" s="191"/>
      <c r="V65" s="190"/>
      <c r="W65" s="191"/>
      <c r="X65" s="190"/>
      <c r="Y65" s="191"/>
      <c r="Z65" s="190"/>
      <c r="AA65" s="191"/>
      <c r="AB65" s="190"/>
      <c r="AC65" s="190"/>
      <c r="AD65" s="190"/>
      <c r="AE65" s="366"/>
    </row>
    <row r="66" spans="3:31" ht="15.75" thickBot="1">
      <c r="C66" s="237" t="s">
        <v>173</v>
      </c>
      <c r="D66" s="237"/>
      <c r="F66" s="238"/>
      <c r="G66" s="238"/>
      <c r="H66" s="238"/>
      <c r="I66" s="238"/>
      <c r="J66" s="238"/>
      <c r="K66" s="239"/>
      <c r="L66" s="238"/>
      <c r="M66" s="239"/>
      <c r="N66" s="238"/>
      <c r="O66" s="239"/>
      <c r="P66" s="238"/>
      <c r="Q66" s="239"/>
      <c r="R66" s="238"/>
      <c r="S66" s="239"/>
      <c r="T66" s="238"/>
      <c r="U66" s="239"/>
      <c r="V66" s="238"/>
      <c r="W66" s="239"/>
      <c r="X66" s="238"/>
      <c r="Y66" s="239"/>
      <c r="Z66" s="238"/>
      <c r="AA66" s="239"/>
      <c r="AB66" s="238"/>
      <c r="AC66" s="238"/>
      <c r="AD66" s="238"/>
      <c r="AE66" s="364" t="e">
        <f>(AC66-AD66)/AD66</f>
        <v>#DIV/0!</v>
      </c>
    </row>
    <row r="67" spans="3:31" ht="3" customHeight="1">
      <c r="C67" s="405"/>
      <c r="D67" s="405"/>
      <c r="F67" s="183"/>
      <c r="G67" s="183"/>
      <c r="H67" s="183"/>
      <c r="I67" s="183"/>
      <c r="J67" s="183"/>
      <c r="K67" s="106"/>
      <c r="L67" s="183"/>
      <c r="M67" s="106"/>
      <c r="N67" s="183"/>
      <c r="O67" s="106"/>
      <c r="P67" s="183"/>
      <c r="Q67" s="106"/>
      <c r="R67" s="183"/>
      <c r="S67" s="106"/>
      <c r="T67" s="183"/>
      <c r="U67" s="106"/>
      <c r="V67" s="183"/>
      <c r="W67" s="106"/>
      <c r="X67" s="183"/>
      <c r="Y67" s="106"/>
      <c r="Z67" s="183"/>
      <c r="AA67" s="106"/>
      <c r="AB67" s="183"/>
      <c r="AC67" s="183"/>
      <c r="AD67" s="183"/>
      <c r="AE67" s="367"/>
    </row>
    <row r="68" spans="3:31">
      <c r="C68" s="36"/>
      <c r="D68" s="36" t="s">
        <v>174</v>
      </c>
      <c r="F68" s="179"/>
      <c r="G68" s="179"/>
      <c r="H68" s="179"/>
      <c r="I68" s="179"/>
      <c r="J68" s="179"/>
      <c r="K68" s="102"/>
      <c r="L68" s="179"/>
      <c r="M68" s="102"/>
      <c r="N68" s="179"/>
      <c r="O68" s="102"/>
      <c r="P68" s="179"/>
      <c r="Q68" s="102"/>
      <c r="R68" s="179"/>
      <c r="S68" s="102"/>
      <c r="T68" s="179"/>
      <c r="U68" s="102"/>
      <c r="V68" s="179"/>
      <c r="W68" s="102"/>
      <c r="X68" s="179"/>
      <c r="Y68" s="102"/>
      <c r="Z68" s="179"/>
      <c r="AA68" s="102"/>
      <c r="AB68" s="179"/>
      <c r="AC68" s="179"/>
      <c r="AD68" s="179"/>
      <c r="AE68" s="360" t="e">
        <f>(AC68-AD68)/AD68</f>
        <v>#DIV/0!</v>
      </c>
    </row>
    <row r="69" spans="3:31" ht="2.25" customHeight="1">
      <c r="C69" s="405"/>
      <c r="D69" s="405"/>
      <c r="F69" s="184"/>
      <c r="G69" s="184"/>
      <c r="H69" s="184"/>
      <c r="I69" s="184"/>
      <c r="J69" s="184"/>
      <c r="K69" s="107"/>
      <c r="L69" s="184"/>
      <c r="M69" s="107"/>
      <c r="N69" s="184"/>
      <c r="O69" s="107"/>
      <c r="P69" s="184"/>
      <c r="Q69" s="107"/>
      <c r="R69" s="184"/>
      <c r="S69" s="107"/>
      <c r="T69" s="184"/>
      <c r="U69" s="107"/>
      <c r="V69" s="184"/>
      <c r="W69" s="107"/>
      <c r="X69" s="184"/>
      <c r="Y69" s="107"/>
      <c r="Z69" s="184"/>
      <c r="AA69" s="107"/>
      <c r="AB69" s="184"/>
      <c r="AC69" s="184"/>
      <c r="AD69" s="184"/>
      <c r="AE69" s="368"/>
    </row>
    <row r="70" spans="3:31">
      <c r="C70" s="36"/>
      <c r="D70" s="36" t="s">
        <v>175</v>
      </c>
      <c r="F70" s="179"/>
      <c r="G70" s="179"/>
      <c r="H70" s="179"/>
      <c r="I70" s="179"/>
      <c r="J70" s="179"/>
      <c r="K70" s="102"/>
      <c r="L70" s="179"/>
      <c r="M70" s="102"/>
      <c r="N70" s="179"/>
      <c r="O70" s="102"/>
      <c r="P70" s="179"/>
      <c r="Q70" s="102"/>
      <c r="R70" s="179"/>
      <c r="S70" s="102"/>
      <c r="T70" s="179"/>
      <c r="U70" s="102"/>
      <c r="V70" s="179"/>
      <c r="W70" s="102"/>
      <c r="X70" s="179"/>
      <c r="Y70" s="102"/>
      <c r="Z70" s="179"/>
      <c r="AA70" s="102"/>
      <c r="AB70" s="179"/>
      <c r="AC70" s="179"/>
      <c r="AD70" s="179"/>
      <c r="AE70" s="360" t="e">
        <f>(AC70-AD70)/AD70</f>
        <v>#DIV/0!</v>
      </c>
    </row>
    <row r="71" spans="3:31" ht="2.25" customHeight="1">
      <c r="C71" s="405"/>
      <c r="D71" s="405"/>
      <c r="F71" s="184"/>
      <c r="G71" s="184"/>
      <c r="H71" s="184"/>
      <c r="I71" s="184"/>
      <c r="J71" s="184"/>
      <c r="K71" s="107"/>
      <c r="L71" s="184"/>
      <c r="M71" s="107"/>
      <c r="N71" s="184"/>
      <c r="O71" s="107"/>
      <c r="P71" s="184"/>
      <c r="Q71" s="107"/>
      <c r="R71" s="184"/>
      <c r="S71" s="107"/>
      <c r="T71" s="184"/>
      <c r="U71" s="107"/>
      <c r="V71" s="184"/>
      <c r="W71" s="107"/>
      <c r="X71" s="184"/>
      <c r="Y71" s="107"/>
      <c r="Z71" s="184"/>
      <c r="AA71" s="107"/>
      <c r="AB71" s="184"/>
      <c r="AC71" s="184"/>
      <c r="AD71" s="184"/>
      <c r="AE71" s="368"/>
    </row>
    <row r="72" spans="3:31">
      <c r="C72" s="36"/>
      <c r="D72" s="36" t="s">
        <v>176</v>
      </c>
      <c r="F72" s="179"/>
      <c r="G72" s="179"/>
      <c r="H72" s="179"/>
      <c r="I72" s="179"/>
      <c r="J72" s="179"/>
      <c r="K72" s="102"/>
      <c r="L72" s="179"/>
      <c r="M72" s="102"/>
      <c r="N72" s="179"/>
      <c r="O72" s="102"/>
      <c r="P72" s="179"/>
      <c r="Q72" s="102"/>
      <c r="R72" s="179"/>
      <c r="S72" s="102"/>
      <c r="T72" s="179"/>
      <c r="U72" s="102"/>
      <c r="V72" s="179"/>
      <c r="W72" s="102"/>
      <c r="X72" s="179"/>
      <c r="Y72" s="102"/>
      <c r="Z72" s="179"/>
      <c r="AA72" s="102"/>
      <c r="AB72" s="179"/>
      <c r="AC72" s="179"/>
      <c r="AD72" s="179"/>
      <c r="AE72" s="360" t="e">
        <f>(AC72-AD72)/AD72</f>
        <v>#DIV/0!</v>
      </c>
    </row>
    <row r="73" spans="3:31">
      <c r="C73" s="36"/>
      <c r="D73" s="36" t="s">
        <v>300</v>
      </c>
      <c r="F73" s="179"/>
      <c r="G73" s="179"/>
      <c r="H73" s="179"/>
      <c r="I73" s="179"/>
      <c r="J73" s="179"/>
      <c r="K73" s="102"/>
      <c r="L73" s="179"/>
      <c r="M73" s="102"/>
      <c r="N73" s="179"/>
      <c r="O73" s="102"/>
      <c r="P73" s="179"/>
      <c r="Q73" s="102"/>
      <c r="R73" s="179"/>
      <c r="S73" s="102"/>
      <c r="T73" s="179"/>
      <c r="U73" s="102"/>
      <c r="V73" s="179"/>
      <c r="W73" s="102"/>
      <c r="X73" s="179"/>
      <c r="Y73" s="102"/>
      <c r="Z73" s="179"/>
      <c r="AA73" s="102"/>
      <c r="AB73" s="179"/>
      <c r="AC73" s="179"/>
      <c r="AD73" s="179"/>
      <c r="AE73" s="369" t="e">
        <f>AE70/AE41</f>
        <v>#DIV/0!</v>
      </c>
    </row>
    <row r="74" spans="3:31">
      <c r="C74" s="34"/>
      <c r="D74" s="34"/>
      <c r="F74" s="373"/>
      <c r="G74" s="373"/>
      <c r="H74" s="373"/>
      <c r="I74" s="373"/>
      <c r="J74" s="373"/>
      <c r="K74" s="374"/>
      <c r="L74" s="373"/>
      <c r="M74" s="374"/>
      <c r="N74" s="373"/>
      <c r="O74" s="374"/>
      <c r="P74" s="373"/>
      <c r="Q74" s="374"/>
      <c r="R74" s="373"/>
      <c r="S74" s="374"/>
      <c r="T74" s="373"/>
      <c r="U74" s="374"/>
      <c r="V74" s="373"/>
      <c r="W74" s="374"/>
      <c r="X74" s="373"/>
      <c r="Y74" s="374"/>
      <c r="Z74" s="373"/>
      <c r="AA74" s="374"/>
      <c r="AB74" s="373"/>
      <c r="AC74" s="373"/>
      <c r="AD74" s="373"/>
      <c r="AE74" s="375"/>
    </row>
    <row r="75" spans="3:31">
      <c r="C75" s="34"/>
      <c r="D75" s="34"/>
      <c r="F75" s="373"/>
      <c r="G75" s="373"/>
      <c r="H75" s="373"/>
      <c r="I75" s="373"/>
      <c r="J75" s="373"/>
      <c r="K75" s="374"/>
      <c r="L75" s="373"/>
      <c r="M75" s="374"/>
      <c r="N75" s="373"/>
      <c r="O75" s="374"/>
      <c r="P75" s="373"/>
      <c r="Q75" s="374"/>
      <c r="R75" s="373"/>
      <c r="S75" s="374"/>
      <c r="T75" s="373"/>
      <c r="U75" s="374"/>
      <c r="V75" s="373"/>
      <c r="W75" s="374"/>
      <c r="X75" s="373"/>
      <c r="Y75" s="374"/>
      <c r="Z75" s="373"/>
      <c r="AA75" s="374"/>
      <c r="AB75" s="373"/>
      <c r="AC75" s="373"/>
      <c r="AD75" s="373"/>
      <c r="AE75" s="375"/>
    </row>
    <row r="76" spans="3:31">
      <c r="C76" s="34"/>
      <c r="D76" s="34"/>
      <c r="F76" s="373"/>
      <c r="G76" s="373"/>
      <c r="H76" s="373"/>
      <c r="I76" s="373"/>
      <c r="J76" s="373"/>
      <c r="K76" s="374"/>
      <c r="L76" s="373"/>
      <c r="M76" s="374"/>
      <c r="N76" s="373"/>
      <c r="O76" s="374"/>
      <c r="P76" s="373"/>
      <c r="Q76" s="374"/>
      <c r="R76" s="373"/>
      <c r="S76" s="374"/>
      <c r="T76" s="373"/>
      <c r="U76" s="374"/>
      <c r="V76" s="373"/>
      <c r="W76" s="374"/>
      <c r="X76" s="373"/>
      <c r="Y76" s="374"/>
      <c r="Z76" s="373"/>
      <c r="AA76" s="374"/>
      <c r="AB76" s="373"/>
      <c r="AC76" s="373"/>
      <c r="AD76" s="373"/>
      <c r="AE76" s="375"/>
    </row>
    <row r="77" spans="3:31">
      <c r="C77" s="34"/>
      <c r="D77" s="34"/>
      <c r="F77" s="373"/>
      <c r="G77" s="373"/>
      <c r="H77" s="373"/>
      <c r="I77" s="373"/>
      <c r="J77" s="373"/>
      <c r="K77" s="374"/>
      <c r="L77" s="373"/>
      <c r="M77" s="374"/>
      <c r="N77" s="373"/>
      <c r="O77" s="374"/>
      <c r="P77" s="373"/>
      <c r="Q77" s="374"/>
      <c r="R77" s="373"/>
      <c r="S77" s="374"/>
      <c r="T77" s="373"/>
      <c r="U77" s="374"/>
      <c r="V77" s="373"/>
      <c r="W77" s="374"/>
      <c r="X77" s="373"/>
      <c r="Y77" s="374"/>
      <c r="Z77" s="373"/>
      <c r="AA77" s="374"/>
      <c r="AB77" s="373"/>
      <c r="AC77" s="373"/>
      <c r="AD77" s="373"/>
      <c r="AE77" s="375"/>
    </row>
    <row r="78" spans="3:31">
      <c r="C78" s="34"/>
      <c r="D78" s="34"/>
      <c r="F78" s="373"/>
      <c r="G78" s="373"/>
      <c r="H78" s="373"/>
      <c r="I78" s="373"/>
      <c r="J78" s="373"/>
      <c r="K78" s="374"/>
      <c r="L78" s="373"/>
      <c r="M78" s="374"/>
      <c r="N78" s="373"/>
      <c r="O78" s="374"/>
      <c r="P78" s="373"/>
      <c r="Q78" s="374"/>
      <c r="R78" s="373"/>
      <c r="S78" s="374"/>
      <c r="T78" s="373"/>
      <c r="U78" s="374"/>
      <c r="V78" s="373"/>
      <c r="W78" s="374"/>
      <c r="X78" s="373"/>
      <c r="Y78" s="374"/>
      <c r="Z78" s="373"/>
      <c r="AA78" s="374"/>
      <c r="AB78" s="373"/>
      <c r="AC78" s="373"/>
      <c r="AD78" s="373"/>
      <c r="AE78" s="375"/>
    </row>
    <row r="79" spans="3:31" ht="15.75" thickBot="1"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370"/>
    </row>
    <row r="80" spans="3:31" ht="15.75">
      <c r="C80" s="78"/>
      <c r="F80" s="308"/>
      <c r="H80" s="308"/>
      <c r="J80" s="308"/>
      <c r="L80" s="308"/>
      <c r="N80" s="308"/>
      <c r="P80" s="308"/>
      <c r="R80" s="308"/>
      <c r="T80" s="308"/>
      <c r="AC80" s="308"/>
      <c r="AD80" s="4">
        <v>6</v>
      </c>
      <c r="AE80" s="371">
        <v>6</v>
      </c>
    </row>
    <row r="81" spans="6:30">
      <c r="F81" s="308"/>
      <c r="H81" s="308"/>
      <c r="J81" s="308"/>
      <c r="L81" s="308"/>
      <c r="N81" s="308"/>
      <c r="P81" s="308"/>
      <c r="R81" s="308"/>
      <c r="T81" s="308"/>
      <c r="AC81" s="308"/>
      <c r="AD81" s="308"/>
    </row>
  </sheetData>
  <mergeCells count="5">
    <mergeCell ref="C63:D63"/>
    <mergeCell ref="C65:D65"/>
    <mergeCell ref="C67:D67"/>
    <mergeCell ref="C69:D69"/>
    <mergeCell ref="C71:D71"/>
  </mergeCells>
  <pageMargins left="0" right="0" top="0" bottom="0" header="0" footer="0.31496062992125984"/>
  <pageSetup paperSize="9" scale="9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B1:AB456"/>
  <sheetViews>
    <sheetView workbookViewId="0">
      <selection activeCell="B136" sqref="B136"/>
    </sheetView>
  </sheetViews>
  <sheetFormatPr baseColWidth="10" defaultRowHeight="12"/>
  <cols>
    <col min="1" max="1" width="2.85546875" style="317" customWidth="1"/>
    <col min="2" max="2" width="18.140625" style="317" customWidth="1"/>
    <col min="3" max="13" width="6.140625" style="317" customWidth="1"/>
    <col min="14" max="14" width="5.85546875" style="317" customWidth="1"/>
    <col min="15" max="15" width="6.5703125" style="317" customWidth="1"/>
    <col min="16" max="16" width="0.42578125" style="317" customWidth="1"/>
    <col min="17" max="256" width="6.85546875" style="317" customWidth="1"/>
    <col min="257" max="257" width="46.7109375" style="317" bestFit="1" customWidth="1"/>
    <col min="258" max="258" width="0.5703125" style="317" customWidth="1"/>
    <col min="259" max="259" width="14.42578125" style="317" bestFit="1" customWidth="1"/>
    <col min="260" max="260" width="0.85546875" style="317" customWidth="1"/>
    <col min="261" max="261" width="14.42578125" style="317" bestFit="1" customWidth="1"/>
    <col min="262" max="262" width="0.85546875" style="317" customWidth="1"/>
    <col min="263" max="263" width="14.42578125" style="317" bestFit="1" customWidth="1"/>
    <col min="264" max="264" width="0.85546875" style="317" customWidth="1"/>
    <col min="265" max="265" width="14.42578125" style="317" bestFit="1" customWidth="1"/>
    <col min="266" max="266" width="0.85546875" style="317" customWidth="1"/>
    <col min="267" max="267" width="14.42578125" style="317" bestFit="1" customWidth="1"/>
    <col min="268" max="268" width="0.85546875" style="317" customWidth="1"/>
    <col min="269" max="269" width="14.42578125" style="317" bestFit="1" customWidth="1"/>
    <col min="270" max="270" width="0.85546875" style="317" customWidth="1"/>
    <col min="271" max="271" width="15.42578125" style="317" bestFit="1" customWidth="1"/>
    <col min="272" max="512" width="6.85546875" style="317" customWidth="1"/>
    <col min="513" max="513" width="46.7109375" style="317" bestFit="1" customWidth="1"/>
    <col min="514" max="514" width="0.5703125" style="317" customWidth="1"/>
    <col min="515" max="515" width="14.42578125" style="317" bestFit="1" customWidth="1"/>
    <col min="516" max="516" width="0.85546875" style="317" customWidth="1"/>
    <col min="517" max="517" width="14.42578125" style="317" bestFit="1" customWidth="1"/>
    <col min="518" max="518" width="0.85546875" style="317" customWidth="1"/>
    <col min="519" max="519" width="14.42578125" style="317" bestFit="1" customWidth="1"/>
    <col min="520" max="520" width="0.85546875" style="317" customWidth="1"/>
    <col min="521" max="521" width="14.42578125" style="317" bestFit="1" customWidth="1"/>
    <col min="522" max="522" width="0.85546875" style="317" customWidth="1"/>
    <col min="523" max="523" width="14.42578125" style="317" bestFit="1" customWidth="1"/>
    <col min="524" max="524" width="0.85546875" style="317" customWidth="1"/>
    <col min="525" max="525" width="14.42578125" style="317" bestFit="1" customWidth="1"/>
    <col min="526" max="526" width="0.85546875" style="317" customWidth="1"/>
    <col min="527" max="527" width="15.42578125" style="317" bestFit="1" customWidth="1"/>
    <col min="528" max="768" width="6.85546875" style="317" customWidth="1"/>
    <col min="769" max="769" width="46.7109375" style="317" bestFit="1" customWidth="1"/>
    <col min="770" max="770" width="0.5703125" style="317" customWidth="1"/>
    <col min="771" max="771" width="14.42578125" style="317" bestFit="1" customWidth="1"/>
    <col min="772" max="772" width="0.85546875" style="317" customWidth="1"/>
    <col min="773" max="773" width="14.42578125" style="317" bestFit="1" customWidth="1"/>
    <col min="774" max="774" width="0.85546875" style="317" customWidth="1"/>
    <col min="775" max="775" width="14.42578125" style="317" bestFit="1" customWidth="1"/>
    <col min="776" max="776" width="0.85546875" style="317" customWidth="1"/>
    <col min="777" max="777" width="14.42578125" style="317" bestFit="1" customWidth="1"/>
    <col min="778" max="778" width="0.85546875" style="317" customWidth="1"/>
    <col min="779" max="779" width="14.42578125" style="317" bestFit="1" customWidth="1"/>
    <col min="780" max="780" width="0.85546875" style="317" customWidth="1"/>
    <col min="781" max="781" width="14.42578125" style="317" bestFit="1" customWidth="1"/>
    <col min="782" max="782" width="0.85546875" style="317" customWidth="1"/>
    <col min="783" max="783" width="15.42578125" style="317" bestFit="1" customWidth="1"/>
    <col min="784" max="1024" width="6.85546875" style="317" customWidth="1"/>
    <col min="1025" max="1025" width="46.7109375" style="317" bestFit="1" customWidth="1"/>
    <col min="1026" max="1026" width="0.5703125" style="317" customWidth="1"/>
    <col min="1027" max="1027" width="14.42578125" style="317" bestFit="1" customWidth="1"/>
    <col min="1028" max="1028" width="0.85546875" style="317" customWidth="1"/>
    <col min="1029" max="1029" width="14.42578125" style="317" bestFit="1" customWidth="1"/>
    <col min="1030" max="1030" width="0.85546875" style="317" customWidth="1"/>
    <col min="1031" max="1031" width="14.42578125" style="317" bestFit="1" customWidth="1"/>
    <col min="1032" max="1032" width="0.85546875" style="317" customWidth="1"/>
    <col min="1033" max="1033" width="14.42578125" style="317" bestFit="1" customWidth="1"/>
    <col min="1034" max="1034" width="0.85546875" style="317" customWidth="1"/>
    <col min="1035" max="1035" width="14.42578125" style="317" bestFit="1" customWidth="1"/>
    <col min="1036" max="1036" width="0.85546875" style="317" customWidth="1"/>
    <col min="1037" max="1037" width="14.42578125" style="317" bestFit="1" customWidth="1"/>
    <col min="1038" max="1038" width="0.85546875" style="317" customWidth="1"/>
    <col min="1039" max="1039" width="15.42578125" style="317" bestFit="1" customWidth="1"/>
    <col min="1040" max="1280" width="6.85546875" style="317" customWidth="1"/>
    <col min="1281" max="1281" width="46.7109375" style="317" bestFit="1" customWidth="1"/>
    <col min="1282" max="1282" width="0.5703125" style="317" customWidth="1"/>
    <col min="1283" max="1283" width="14.42578125" style="317" bestFit="1" customWidth="1"/>
    <col min="1284" max="1284" width="0.85546875" style="317" customWidth="1"/>
    <col min="1285" max="1285" width="14.42578125" style="317" bestFit="1" customWidth="1"/>
    <col min="1286" max="1286" width="0.85546875" style="317" customWidth="1"/>
    <col min="1287" max="1287" width="14.42578125" style="317" bestFit="1" customWidth="1"/>
    <col min="1288" max="1288" width="0.85546875" style="317" customWidth="1"/>
    <col min="1289" max="1289" width="14.42578125" style="317" bestFit="1" customWidth="1"/>
    <col min="1290" max="1290" width="0.85546875" style="317" customWidth="1"/>
    <col min="1291" max="1291" width="14.42578125" style="317" bestFit="1" customWidth="1"/>
    <col min="1292" max="1292" width="0.85546875" style="317" customWidth="1"/>
    <col min="1293" max="1293" width="14.42578125" style="317" bestFit="1" customWidth="1"/>
    <col min="1294" max="1294" width="0.85546875" style="317" customWidth="1"/>
    <col min="1295" max="1295" width="15.42578125" style="317" bestFit="1" customWidth="1"/>
    <col min="1296" max="1536" width="6.85546875" style="317" customWidth="1"/>
    <col min="1537" max="1537" width="46.7109375" style="317" bestFit="1" customWidth="1"/>
    <col min="1538" max="1538" width="0.5703125" style="317" customWidth="1"/>
    <col min="1539" max="1539" width="14.42578125" style="317" bestFit="1" customWidth="1"/>
    <col min="1540" max="1540" width="0.85546875" style="317" customWidth="1"/>
    <col min="1541" max="1541" width="14.42578125" style="317" bestFit="1" customWidth="1"/>
    <col min="1542" max="1542" width="0.85546875" style="317" customWidth="1"/>
    <col min="1543" max="1543" width="14.42578125" style="317" bestFit="1" customWidth="1"/>
    <col min="1544" max="1544" width="0.85546875" style="317" customWidth="1"/>
    <col min="1545" max="1545" width="14.42578125" style="317" bestFit="1" customWidth="1"/>
    <col min="1546" max="1546" width="0.85546875" style="317" customWidth="1"/>
    <col min="1547" max="1547" width="14.42578125" style="317" bestFit="1" customWidth="1"/>
    <col min="1548" max="1548" width="0.85546875" style="317" customWidth="1"/>
    <col min="1549" max="1549" width="14.42578125" style="317" bestFit="1" customWidth="1"/>
    <col min="1550" max="1550" width="0.85546875" style="317" customWidth="1"/>
    <col min="1551" max="1551" width="15.42578125" style="317" bestFit="1" customWidth="1"/>
    <col min="1552" max="1792" width="6.85546875" style="317" customWidth="1"/>
    <col min="1793" max="1793" width="46.7109375" style="317" bestFit="1" customWidth="1"/>
    <col min="1794" max="1794" width="0.5703125" style="317" customWidth="1"/>
    <col min="1795" max="1795" width="14.42578125" style="317" bestFit="1" customWidth="1"/>
    <col min="1796" max="1796" width="0.85546875" style="317" customWidth="1"/>
    <col min="1797" max="1797" width="14.42578125" style="317" bestFit="1" customWidth="1"/>
    <col min="1798" max="1798" width="0.85546875" style="317" customWidth="1"/>
    <col min="1799" max="1799" width="14.42578125" style="317" bestFit="1" customWidth="1"/>
    <col min="1800" max="1800" width="0.85546875" style="317" customWidth="1"/>
    <col min="1801" max="1801" width="14.42578125" style="317" bestFit="1" customWidth="1"/>
    <col min="1802" max="1802" width="0.85546875" style="317" customWidth="1"/>
    <col min="1803" max="1803" width="14.42578125" style="317" bestFit="1" customWidth="1"/>
    <col min="1804" max="1804" width="0.85546875" style="317" customWidth="1"/>
    <col min="1805" max="1805" width="14.42578125" style="317" bestFit="1" customWidth="1"/>
    <col min="1806" max="1806" width="0.85546875" style="317" customWidth="1"/>
    <col min="1807" max="1807" width="15.42578125" style="317" bestFit="1" customWidth="1"/>
    <col min="1808" max="2048" width="6.85546875" style="317" customWidth="1"/>
    <col min="2049" max="2049" width="46.7109375" style="317" bestFit="1" customWidth="1"/>
    <col min="2050" max="2050" width="0.5703125" style="317" customWidth="1"/>
    <col min="2051" max="2051" width="14.42578125" style="317" bestFit="1" customWidth="1"/>
    <col min="2052" max="2052" width="0.85546875" style="317" customWidth="1"/>
    <col min="2053" max="2053" width="14.42578125" style="317" bestFit="1" customWidth="1"/>
    <col min="2054" max="2054" width="0.85546875" style="317" customWidth="1"/>
    <col min="2055" max="2055" width="14.42578125" style="317" bestFit="1" customWidth="1"/>
    <col min="2056" max="2056" width="0.85546875" style="317" customWidth="1"/>
    <col min="2057" max="2057" width="14.42578125" style="317" bestFit="1" customWidth="1"/>
    <col min="2058" max="2058" width="0.85546875" style="317" customWidth="1"/>
    <col min="2059" max="2059" width="14.42578125" style="317" bestFit="1" customWidth="1"/>
    <col min="2060" max="2060" width="0.85546875" style="317" customWidth="1"/>
    <col min="2061" max="2061" width="14.42578125" style="317" bestFit="1" customWidth="1"/>
    <col min="2062" max="2062" width="0.85546875" style="317" customWidth="1"/>
    <col min="2063" max="2063" width="15.42578125" style="317" bestFit="1" customWidth="1"/>
    <col min="2064" max="2304" width="6.85546875" style="317" customWidth="1"/>
    <col min="2305" max="2305" width="46.7109375" style="317" bestFit="1" customWidth="1"/>
    <col min="2306" max="2306" width="0.5703125" style="317" customWidth="1"/>
    <col min="2307" max="2307" width="14.42578125" style="317" bestFit="1" customWidth="1"/>
    <col min="2308" max="2308" width="0.85546875" style="317" customWidth="1"/>
    <col min="2309" max="2309" width="14.42578125" style="317" bestFit="1" customWidth="1"/>
    <col min="2310" max="2310" width="0.85546875" style="317" customWidth="1"/>
    <col min="2311" max="2311" width="14.42578125" style="317" bestFit="1" customWidth="1"/>
    <col min="2312" max="2312" width="0.85546875" style="317" customWidth="1"/>
    <col min="2313" max="2313" width="14.42578125" style="317" bestFit="1" customWidth="1"/>
    <col min="2314" max="2314" width="0.85546875" style="317" customWidth="1"/>
    <col min="2315" max="2315" width="14.42578125" style="317" bestFit="1" customWidth="1"/>
    <col min="2316" max="2316" width="0.85546875" style="317" customWidth="1"/>
    <col min="2317" max="2317" width="14.42578125" style="317" bestFit="1" customWidth="1"/>
    <col min="2318" max="2318" width="0.85546875" style="317" customWidth="1"/>
    <col min="2319" max="2319" width="15.42578125" style="317" bestFit="1" customWidth="1"/>
    <col min="2320" max="2560" width="6.85546875" style="317" customWidth="1"/>
    <col min="2561" max="2561" width="46.7109375" style="317" bestFit="1" customWidth="1"/>
    <col min="2562" max="2562" width="0.5703125" style="317" customWidth="1"/>
    <col min="2563" max="2563" width="14.42578125" style="317" bestFit="1" customWidth="1"/>
    <col min="2564" max="2564" width="0.85546875" style="317" customWidth="1"/>
    <col min="2565" max="2565" width="14.42578125" style="317" bestFit="1" customWidth="1"/>
    <col min="2566" max="2566" width="0.85546875" style="317" customWidth="1"/>
    <col min="2567" max="2567" width="14.42578125" style="317" bestFit="1" customWidth="1"/>
    <col min="2568" max="2568" width="0.85546875" style="317" customWidth="1"/>
    <col min="2569" max="2569" width="14.42578125" style="317" bestFit="1" customWidth="1"/>
    <col min="2570" max="2570" width="0.85546875" style="317" customWidth="1"/>
    <col min="2571" max="2571" width="14.42578125" style="317" bestFit="1" customWidth="1"/>
    <col min="2572" max="2572" width="0.85546875" style="317" customWidth="1"/>
    <col min="2573" max="2573" width="14.42578125" style="317" bestFit="1" customWidth="1"/>
    <col min="2574" max="2574" width="0.85546875" style="317" customWidth="1"/>
    <col min="2575" max="2575" width="15.42578125" style="317" bestFit="1" customWidth="1"/>
    <col min="2576" max="2816" width="6.85546875" style="317" customWidth="1"/>
    <col min="2817" max="2817" width="46.7109375" style="317" bestFit="1" customWidth="1"/>
    <col min="2818" max="2818" width="0.5703125" style="317" customWidth="1"/>
    <col min="2819" max="2819" width="14.42578125" style="317" bestFit="1" customWidth="1"/>
    <col min="2820" max="2820" width="0.85546875" style="317" customWidth="1"/>
    <col min="2821" max="2821" width="14.42578125" style="317" bestFit="1" customWidth="1"/>
    <col min="2822" max="2822" width="0.85546875" style="317" customWidth="1"/>
    <col min="2823" max="2823" width="14.42578125" style="317" bestFit="1" customWidth="1"/>
    <col min="2824" max="2824" width="0.85546875" style="317" customWidth="1"/>
    <col min="2825" max="2825" width="14.42578125" style="317" bestFit="1" customWidth="1"/>
    <col min="2826" max="2826" width="0.85546875" style="317" customWidth="1"/>
    <col min="2827" max="2827" width="14.42578125" style="317" bestFit="1" customWidth="1"/>
    <col min="2828" max="2828" width="0.85546875" style="317" customWidth="1"/>
    <col min="2829" max="2829" width="14.42578125" style="317" bestFit="1" customWidth="1"/>
    <col min="2830" max="2830" width="0.85546875" style="317" customWidth="1"/>
    <col min="2831" max="2831" width="15.42578125" style="317" bestFit="1" customWidth="1"/>
    <col min="2832" max="3072" width="6.85546875" style="317" customWidth="1"/>
    <col min="3073" max="3073" width="46.7109375" style="317" bestFit="1" customWidth="1"/>
    <col min="3074" max="3074" width="0.5703125" style="317" customWidth="1"/>
    <col min="3075" max="3075" width="14.42578125" style="317" bestFit="1" customWidth="1"/>
    <col min="3076" max="3076" width="0.85546875" style="317" customWidth="1"/>
    <col min="3077" max="3077" width="14.42578125" style="317" bestFit="1" customWidth="1"/>
    <col min="3078" max="3078" width="0.85546875" style="317" customWidth="1"/>
    <col min="3079" max="3079" width="14.42578125" style="317" bestFit="1" customWidth="1"/>
    <col min="3080" max="3080" width="0.85546875" style="317" customWidth="1"/>
    <col min="3081" max="3081" width="14.42578125" style="317" bestFit="1" customWidth="1"/>
    <col min="3082" max="3082" width="0.85546875" style="317" customWidth="1"/>
    <col min="3083" max="3083" width="14.42578125" style="317" bestFit="1" customWidth="1"/>
    <col min="3084" max="3084" width="0.85546875" style="317" customWidth="1"/>
    <col min="3085" max="3085" width="14.42578125" style="317" bestFit="1" customWidth="1"/>
    <col min="3086" max="3086" width="0.85546875" style="317" customWidth="1"/>
    <col min="3087" max="3087" width="15.42578125" style="317" bestFit="1" customWidth="1"/>
    <col min="3088" max="3328" width="6.85546875" style="317" customWidth="1"/>
    <col min="3329" max="3329" width="46.7109375" style="317" bestFit="1" customWidth="1"/>
    <col min="3330" max="3330" width="0.5703125" style="317" customWidth="1"/>
    <col min="3331" max="3331" width="14.42578125" style="317" bestFit="1" customWidth="1"/>
    <col min="3332" max="3332" width="0.85546875" style="317" customWidth="1"/>
    <col min="3333" max="3333" width="14.42578125" style="317" bestFit="1" customWidth="1"/>
    <col min="3334" max="3334" width="0.85546875" style="317" customWidth="1"/>
    <col min="3335" max="3335" width="14.42578125" style="317" bestFit="1" customWidth="1"/>
    <col min="3336" max="3336" width="0.85546875" style="317" customWidth="1"/>
    <col min="3337" max="3337" width="14.42578125" style="317" bestFit="1" customWidth="1"/>
    <col min="3338" max="3338" width="0.85546875" style="317" customWidth="1"/>
    <col min="3339" max="3339" width="14.42578125" style="317" bestFit="1" customWidth="1"/>
    <col min="3340" max="3340" width="0.85546875" style="317" customWidth="1"/>
    <col min="3341" max="3341" width="14.42578125" style="317" bestFit="1" customWidth="1"/>
    <col min="3342" max="3342" width="0.85546875" style="317" customWidth="1"/>
    <col min="3343" max="3343" width="15.42578125" style="317" bestFit="1" customWidth="1"/>
    <col min="3344" max="3584" width="6.85546875" style="317" customWidth="1"/>
    <col min="3585" max="3585" width="46.7109375" style="317" bestFit="1" customWidth="1"/>
    <col min="3586" max="3586" width="0.5703125" style="317" customWidth="1"/>
    <col min="3587" max="3587" width="14.42578125" style="317" bestFit="1" customWidth="1"/>
    <col min="3588" max="3588" width="0.85546875" style="317" customWidth="1"/>
    <col min="3589" max="3589" width="14.42578125" style="317" bestFit="1" customWidth="1"/>
    <col min="3590" max="3590" width="0.85546875" style="317" customWidth="1"/>
    <col min="3591" max="3591" width="14.42578125" style="317" bestFit="1" customWidth="1"/>
    <col min="3592" max="3592" width="0.85546875" style="317" customWidth="1"/>
    <col min="3593" max="3593" width="14.42578125" style="317" bestFit="1" customWidth="1"/>
    <col min="3594" max="3594" width="0.85546875" style="317" customWidth="1"/>
    <col min="3595" max="3595" width="14.42578125" style="317" bestFit="1" customWidth="1"/>
    <col min="3596" max="3596" width="0.85546875" style="317" customWidth="1"/>
    <col min="3597" max="3597" width="14.42578125" style="317" bestFit="1" customWidth="1"/>
    <col min="3598" max="3598" width="0.85546875" style="317" customWidth="1"/>
    <col min="3599" max="3599" width="15.42578125" style="317" bestFit="1" customWidth="1"/>
    <col min="3600" max="3840" width="6.85546875" style="317" customWidth="1"/>
    <col min="3841" max="3841" width="46.7109375" style="317" bestFit="1" customWidth="1"/>
    <col min="3842" max="3842" width="0.5703125" style="317" customWidth="1"/>
    <col min="3843" max="3843" width="14.42578125" style="317" bestFit="1" customWidth="1"/>
    <col min="3844" max="3844" width="0.85546875" style="317" customWidth="1"/>
    <col min="3845" max="3845" width="14.42578125" style="317" bestFit="1" customWidth="1"/>
    <col min="3846" max="3846" width="0.85546875" style="317" customWidth="1"/>
    <col min="3847" max="3847" width="14.42578125" style="317" bestFit="1" customWidth="1"/>
    <col min="3848" max="3848" width="0.85546875" style="317" customWidth="1"/>
    <col min="3849" max="3849" width="14.42578125" style="317" bestFit="1" customWidth="1"/>
    <col min="3850" max="3850" width="0.85546875" style="317" customWidth="1"/>
    <col min="3851" max="3851" width="14.42578125" style="317" bestFit="1" customWidth="1"/>
    <col min="3852" max="3852" width="0.85546875" style="317" customWidth="1"/>
    <col min="3853" max="3853" width="14.42578125" style="317" bestFit="1" customWidth="1"/>
    <col min="3854" max="3854" width="0.85546875" style="317" customWidth="1"/>
    <col min="3855" max="3855" width="15.42578125" style="317" bestFit="1" customWidth="1"/>
    <col min="3856" max="4096" width="6.85546875" style="317" customWidth="1"/>
    <col min="4097" max="4097" width="46.7109375" style="317" bestFit="1" customWidth="1"/>
    <col min="4098" max="4098" width="0.5703125" style="317" customWidth="1"/>
    <col min="4099" max="4099" width="14.42578125" style="317" bestFit="1" customWidth="1"/>
    <col min="4100" max="4100" width="0.85546875" style="317" customWidth="1"/>
    <col min="4101" max="4101" width="14.42578125" style="317" bestFit="1" customWidth="1"/>
    <col min="4102" max="4102" width="0.85546875" style="317" customWidth="1"/>
    <col min="4103" max="4103" width="14.42578125" style="317" bestFit="1" customWidth="1"/>
    <col min="4104" max="4104" width="0.85546875" style="317" customWidth="1"/>
    <col min="4105" max="4105" width="14.42578125" style="317" bestFit="1" customWidth="1"/>
    <col min="4106" max="4106" width="0.85546875" style="317" customWidth="1"/>
    <col min="4107" max="4107" width="14.42578125" style="317" bestFit="1" customWidth="1"/>
    <col min="4108" max="4108" width="0.85546875" style="317" customWidth="1"/>
    <col min="4109" max="4109" width="14.42578125" style="317" bestFit="1" customWidth="1"/>
    <col min="4110" max="4110" width="0.85546875" style="317" customWidth="1"/>
    <col min="4111" max="4111" width="15.42578125" style="317" bestFit="1" customWidth="1"/>
    <col min="4112" max="4352" width="6.85546875" style="317" customWidth="1"/>
    <col min="4353" max="4353" width="46.7109375" style="317" bestFit="1" customWidth="1"/>
    <col min="4354" max="4354" width="0.5703125" style="317" customWidth="1"/>
    <col min="4355" max="4355" width="14.42578125" style="317" bestFit="1" customWidth="1"/>
    <col min="4356" max="4356" width="0.85546875" style="317" customWidth="1"/>
    <col min="4357" max="4357" width="14.42578125" style="317" bestFit="1" customWidth="1"/>
    <col min="4358" max="4358" width="0.85546875" style="317" customWidth="1"/>
    <col min="4359" max="4359" width="14.42578125" style="317" bestFit="1" customWidth="1"/>
    <col min="4360" max="4360" width="0.85546875" style="317" customWidth="1"/>
    <col min="4361" max="4361" width="14.42578125" style="317" bestFit="1" customWidth="1"/>
    <col min="4362" max="4362" width="0.85546875" style="317" customWidth="1"/>
    <col min="4363" max="4363" width="14.42578125" style="317" bestFit="1" customWidth="1"/>
    <col min="4364" max="4364" width="0.85546875" style="317" customWidth="1"/>
    <col min="4365" max="4365" width="14.42578125" style="317" bestFit="1" customWidth="1"/>
    <col min="4366" max="4366" width="0.85546875" style="317" customWidth="1"/>
    <col min="4367" max="4367" width="15.42578125" style="317" bestFit="1" customWidth="1"/>
    <col min="4368" max="4608" width="6.85546875" style="317" customWidth="1"/>
    <col min="4609" max="4609" width="46.7109375" style="317" bestFit="1" customWidth="1"/>
    <col min="4610" max="4610" width="0.5703125" style="317" customWidth="1"/>
    <col min="4611" max="4611" width="14.42578125" style="317" bestFit="1" customWidth="1"/>
    <col min="4612" max="4612" width="0.85546875" style="317" customWidth="1"/>
    <col min="4613" max="4613" width="14.42578125" style="317" bestFit="1" customWidth="1"/>
    <col min="4614" max="4614" width="0.85546875" style="317" customWidth="1"/>
    <col min="4615" max="4615" width="14.42578125" style="317" bestFit="1" customWidth="1"/>
    <col min="4616" max="4616" width="0.85546875" style="317" customWidth="1"/>
    <col min="4617" max="4617" width="14.42578125" style="317" bestFit="1" customWidth="1"/>
    <col min="4618" max="4618" width="0.85546875" style="317" customWidth="1"/>
    <col min="4619" max="4619" width="14.42578125" style="317" bestFit="1" customWidth="1"/>
    <col min="4620" max="4620" width="0.85546875" style="317" customWidth="1"/>
    <col min="4621" max="4621" width="14.42578125" style="317" bestFit="1" customWidth="1"/>
    <col min="4622" max="4622" width="0.85546875" style="317" customWidth="1"/>
    <col min="4623" max="4623" width="15.42578125" style="317" bestFit="1" customWidth="1"/>
    <col min="4624" max="4864" width="6.85546875" style="317" customWidth="1"/>
    <col min="4865" max="4865" width="46.7109375" style="317" bestFit="1" customWidth="1"/>
    <col min="4866" max="4866" width="0.5703125" style="317" customWidth="1"/>
    <col min="4867" max="4867" width="14.42578125" style="317" bestFit="1" customWidth="1"/>
    <col min="4868" max="4868" width="0.85546875" style="317" customWidth="1"/>
    <col min="4869" max="4869" width="14.42578125" style="317" bestFit="1" customWidth="1"/>
    <col min="4870" max="4870" width="0.85546875" style="317" customWidth="1"/>
    <col min="4871" max="4871" width="14.42578125" style="317" bestFit="1" customWidth="1"/>
    <col min="4872" max="4872" width="0.85546875" style="317" customWidth="1"/>
    <col min="4873" max="4873" width="14.42578125" style="317" bestFit="1" customWidth="1"/>
    <col min="4874" max="4874" width="0.85546875" style="317" customWidth="1"/>
    <col min="4875" max="4875" width="14.42578125" style="317" bestFit="1" customWidth="1"/>
    <col min="4876" max="4876" width="0.85546875" style="317" customWidth="1"/>
    <col min="4877" max="4877" width="14.42578125" style="317" bestFit="1" customWidth="1"/>
    <col min="4878" max="4878" width="0.85546875" style="317" customWidth="1"/>
    <col min="4879" max="4879" width="15.42578125" style="317" bestFit="1" customWidth="1"/>
    <col min="4880" max="5120" width="6.85546875" style="317" customWidth="1"/>
    <col min="5121" max="5121" width="46.7109375" style="317" bestFit="1" customWidth="1"/>
    <col min="5122" max="5122" width="0.5703125" style="317" customWidth="1"/>
    <col min="5123" max="5123" width="14.42578125" style="317" bestFit="1" customWidth="1"/>
    <col min="5124" max="5124" width="0.85546875" style="317" customWidth="1"/>
    <col min="5125" max="5125" width="14.42578125" style="317" bestFit="1" customWidth="1"/>
    <col min="5126" max="5126" width="0.85546875" style="317" customWidth="1"/>
    <col min="5127" max="5127" width="14.42578125" style="317" bestFit="1" customWidth="1"/>
    <col min="5128" max="5128" width="0.85546875" style="317" customWidth="1"/>
    <col min="5129" max="5129" width="14.42578125" style="317" bestFit="1" customWidth="1"/>
    <col min="5130" max="5130" width="0.85546875" style="317" customWidth="1"/>
    <col min="5131" max="5131" width="14.42578125" style="317" bestFit="1" customWidth="1"/>
    <col min="5132" max="5132" width="0.85546875" style="317" customWidth="1"/>
    <col min="5133" max="5133" width="14.42578125" style="317" bestFit="1" customWidth="1"/>
    <col min="5134" max="5134" width="0.85546875" style="317" customWidth="1"/>
    <col min="5135" max="5135" width="15.42578125" style="317" bestFit="1" customWidth="1"/>
    <col min="5136" max="5376" width="6.85546875" style="317" customWidth="1"/>
    <col min="5377" max="5377" width="46.7109375" style="317" bestFit="1" customWidth="1"/>
    <col min="5378" max="5378" width="0.5703125" style="317" customWidth="1"/>
    <col min="5379" max="5379" width="14.42578125" style="317" bestFit="1" customWidth="1"/>
    <col min="5380" max="5380" width="0.85546875" style="317" customWidth="1"/>
    <col min="5381" max="5381" width="14.42578125" style="317" bestFit="1" customWidth="1"/>
    <col min="5382" max="5382" width="0.85546875" style="317" customWidth="1"/>
    <col min="5383" max="5383" width="14.42578125" style="317" bestFit="1" customWidth="1"/>
    <col min="5384" max="5384" width="0.85546875" style="317" customWidth="1"/>
    <col min="5385" max="5385" width="14.42578125" style="317" bestFit="1" customWidth="1"/>
    <col min="5386" max="5386" width="0.85546875" style="317" customWidth="1"/>
    <col min="5387" max="5387" width="14.42578125" style="317" bestFit="1" customWidth="1"/>
    <col min="5388" max="5388" width="0.85546875" style="317" customWidth="1"/>
    <col min="5389" max="5389" width="14.42578125" style="317" bestFit="1" customWidth="1"/>
    <col min="5390" max="5390" width="0.85546875" style="317" customWidth="1"/>
    <col min="5391" max="5391" width="15.42578125" style="317" bestFit="1" customWidth="1"/>
    <col min="5392" max="5632" width="6.85546875" style="317" customWidth="1"/>
    <col min="5633" max="5633" width="46.7109375" style="317" bestFit="1" customWidth="1"/>
    <col min="5634" max="5634" width="0.5703125" style="317" customWidth="1"/>
    <col min="5635" max="5635" width="14.42578125" style="317" bestFit="1" customWidth="1"/>
    <col min="5636" max="5636" width="0.85546875" style="317" customWidth="1"/>
    <col min="5637" max="5637" width="14.42578125" style="317" bestFit="1" customWidth="1"/>
    <col min="5638" max="5638" width="0.85546875" style="317" customWidth="1"/>
    <col min="5639" max="5639" width="14.42578125" style="317" bestFit="1" customWidth="1"/>
    <col min="5640" max="5640" width="0.85546875" style="317" customWidth="1"/>
    <col min="5641" max="5641" width="14.42578125" style="317" bestFit="1" customWidth="1"/>
    <col min="5642" max="5642" width="0.85546875" style="317" customWidth="1"/>
    <col min="5643" max="5643" width="14.42578125" style="317" bestFit="1" customWidth="1"/>
    <col min="5644" max="5644" width="0.85546875" style="317" customWidth="1"/>
    <col min="5645" max="5645" width="14.42578125" style="317" bestFit="1" customWidth="1"/>
    <col min="5646" max="5646" width="0.85546875" style="317" customWidth="1"/>
    <col min="5647" max="5647" width="15.42578125" style="317" bestFit="1" customWidth="1"/>
    <col min="5648" max="5888" width="6.85546875" style="317" customWidth="1"/>
    <col min="5889" max="5889" width="46.7109375" style="317" bestFit="1" customWidth="1"/>
    <col min="5890" max="5890" width="0.5703125" style="317" customWidth="1"/>
    <col min="5891" max="5891" width="14.42578125" style="317" bestFit="1" customWidth="1"/>
    <col min="5892" max="5892" width="0.85546875" style="317" customWidth="1"/>
    <col min="5893" max="5893" width="14.42578125" style="317" bestFit="1" customWidth="1"/>
    <col min="5894" max="5894" width="0.85546875" style="317" customWidth="1"/>
    <col min="5895" max="5895" width="14.42578125" style="317" bestFit="1" customWidth="1"/>
    <col min="5896" max="5896" width="0.85546875" style="317" customWidth="1"/>
    <col min="5897" max="5897" width="14.42578125" style="317" bestFit="1" customWidth="1"/>
    <col min="5898" max="5898" width="0.85546875" style="317" customWidth="1"/>
    <col min="5899" max="5899" width="14.42578125" style="317" bestFit="1" customWidth="1"/>
    <col min="5900" max="5900" width="0.85546875" style="317" customWidth="1"/>
    <col min="5901" max="5901" width="14.42578125" style="317" bestFit="1" customWidth="1"/>
    <col min="5902" max="5902" width="0.85546875" style="317" customWidth="1"/>
    <col min="5903" max="5903" width="15.42578125" style="317" bestFit="1" customWidth="1"/>
    <col min="5904" max="6144" width="6.85546875" style="317" customWidth="1"/>
    <col min="6145" max="6145" width="46.7109375" style="317" bestFit="1" customWidth="1"/>
    <col min="6146" max="6146" width="0.5703125" style="317" customWidth="1"/>
    <col min="6147" max="6147" width="14.42578125" style="317" bestFit="1" customWidth="1"/>
    <col min="6148" max="6148" width="0.85546875" style="317" customWidth="1"/>
    <col min="6149" max="6149" width="14.42578125" style="317" bestFit="1" customWidth="1"/>
    <col min="6150" max="6150" width="0.85546875" style="317" customWidth="1"/>
    <col min="6151" max="6151" width="14.42578125" style="317" bestFit="1" customWidth="1"/>
    <col min="6152" max="6152" width="0.85546875" style="317" customWidth="1"/>
    <col min="6153" max="6153" width="14.42578125" style="317" bestFit="1" customWidth="1"/>
    <col min="6154" max="6154" width="0.85546875" style="317" customWidth="1"/>
    <col min="6155" max="6155" width="14.42578125" style="317" bestFit="1" customWidth="1"/>
    <col min="6156" max="6156" width="0.85546875" style="317" customWidth="1"/>
    <col min="6157" max="6157" width="14.42578125" style="317" bestFit="1" customWidth="1"/>
    <col min="6158" max="6158" width="0.85546875" style="317" customWidth="1"/>
    <col min="6159" max="6159" width="15.42578125" style="317" bestFit="1" customWidth="1"/>
    <col min="6160" max="6400" width="6.85546875" style="317" customWidth="1"/>
    <col min="6401" max="6401" width="46.7109375" style="317" bestFit="1" customWidth="1"/>
    <col min="6402" max="6402" width="0.5703125" style="317" customWidth="1"/>
    <col min="6403" max="6403" width="14.42578125" style="317" bestFit="1" customWidth="1"/>
    <col min="6404" max="6404" width="0.85546875" style="317" customWidth="1"/>
    <col min="6405" max="6405" width="14.42578125" style="317" bestFit="1" customWidth="1"/>
    <col min="6406" max="6406" width="0.85546875" style="317" customWidth="1"/>
    <col min="6407" max="6407" width="14.42578125" style="317" bestFit="1" customWidth="1"/>
    <col min="6408" max="6408" width="0.85546875" style="317" customWidth="1"/>
    <col min="6409" max="6409" width="14.42578125" style="317" bestFit="1" customWidth="1"/>
    <col min="6410" max="6410" width="0.85546875" style="317" customWidth="1"/>
    <col min="6411" max="6411" width="14.42578125" style="317" bestFit="1" customWidth="1"/>
    <col min="6412" max="6412" width="0.85546875" style="317" customWidth="1"/>
    <col min="6413" max="6413" width="14.42578125" style="317" bestFit="1" customWidth="1"/>
    <col min="6414" max="6414" width="0.85546875" style="317" customWidth="1"/>
    <col min="6415" max="6415" width="15.42578125" style="317" bestFit="1" customWidth="1"/>
    <col min="6416" max="6656" width="6.85546875" style="317" customWidth="1"/>
    <col min="6657" max="6657" width="46.7109375" style="317" bestFit="1" customWidth="1"/>
    <col min="6658" max="6658" width="0.5703125" style="317" customWidth="1"/>
    <col min="6659" max="6659" width="14.42578125" style="317" bestFit="1" customWidth="1"/>
    <col min="6660" max="6660" width="0.85546875" style="317" customWidth="1"/>
    <col min="6661" max="6661" width="14.42578125" style="317" bestFit="1" customWidth="1"/>
    <col min="6662" max="6662" width="0.85546875" style="317" customWidth="1"/>
    <col min="6663" max="6663" width="14.42578125" style="317" bestFit="1" customWidth="1"/>
    <col min="6664" max="6664" width="0.85546875" style="317" customWidth="1"/>
    <col min="6665" max="6665" width="14.42578125" style="317" bestFit="1" customWidth="1"/>
    <col min="6666" max="6666" width="0.85546875" style="317" customWidth="1"/>
    <col min="6667" max="6667" width="14.42578125" style="317" bestFit="1" customWidth="1"/>
    <col min="6668" max="6668" width="0.85546875" style="317" customWidth="1"/>
    <col min="6669" max="6669" width="14.42578125" style="317" bestFit="1" customWidth="1"/>
    <col min="6670" max="6670" width="0.85546875" style="317" customWidth="1"/>
    <col min="6671" max="6671" width="15.42578125" style="317" bestFit="1" customWidth="1"/>
    <col min="6672" max="6912" width="6.85546875" style="317" customWidth="1"/>
    <col min="6913" max="6913" width="46.7109375" style="317" bestFit="1" customWidth="1"/>
    <col min="6914" max="6914" width="0.5703125" style="317" customWidth="1"/>
    <col min="6915" max="6915" width="14.42578125" style="317" bestFit="1" customWidth="1"/>
    <col min="6916" max="6916" width="0.85546875" style="317" customWidth="1"/>
    <col min="6917" max="6917" width="14.42578125" style="317" bestFit="1" customWidth="1"/>
    <col min="6918" max="6918" width="0.85546875" style="317" customWidth="1"/>
    <col min="6919" max="6919" width="14.42578125" style="317" bestFit="1" customWidth="1"/>
    <col min="6920" max="6920" width="0.85546875" style="317" customWidth="1"/>
    <col min="6921" max="6921" width="14.42578125" style="317" bestFit="1" customWidth="1"/>
    <col min="6922" max="6922" width="0.85546875" style="317" customWidth="1"/>
    <col min="6923" max="6923" width="14.42578125" style="317" bestFit="1" customWidth="1"/>
    <col min="6924" max="6924" width="0.85546875" style="317" customWidth="1"/>
    <col min="6925" max="6925" width="14.42578125" style="317" bestFit="1" customWidth="1"/>
    <col min="6926" max="6926" width="0.85546875" style="317" customWidth="1"/>
    <col min="6927" max="6927" width="15.42578125" style="317" bestFit="1" customWidth="1"/>
    <col min="6928" max="7168" width="6.85546875" style="317" customWidth="1"/>
    <col min="7169" max="7169" width="46.7109375" style="317" bestFit="1" customWidth="1"/>
    <col min="7170" max="7170" width="0.5703125" style="317" customWidth="1"/>
    <col min="7171" max="7171" width="14.42578125" style="317" bestFit="1" customWidth="1"/>
    <col min="7172" max="7172" width="0.85546875" style="317" customWidth="1"/>
    <col min="7173" max="7173" width="14.42578125" style="317" bestFit="1" customWidth="1"/>
    <col min="7174" max="7174" width="0.85546875" style="317" customWidth="1"/>
    <col min="7175" max="7175" width="14.42578125" style="317" bestFit="1" customWidth="1"/>
    <col min="7176" max="7176" width="0.85546875" style="317" customWidth="1"/>
    <col min="7177" max="7177" width="14.42578125" style="317" bestFit="1" customWidth="1"/>
    <col min="7178" max="7178" width="0.85546875" style="317" customWidth="1"/>
    <col min="7179" max="7179" width="14.42578125" style="317" bestFit="1" customWidth="1"/>
    <col min="7180" max="7180" width="0.85546875" style="317" customWidth="1"/>
    <col min="7181" max="7181" width="14.42578125" style="317" bestFit="1" customWidth="1"/>
    <col min="7182" max="7182" width="0.85546875" style="317" customWidth="1"/>
    <col min="7183" max="7183" width="15.42578125" style="317" bestFit="1" customWidth="1"/>
    <col min="7184" max="7424" width="6.85546875" style="317" customWidth="1"/>
    <col min="7425" max="7425" width="46.7109375" style="317" bestFit="1" customWidth="1"/>
    <col min="7426" max="7426" width="0.5703125" style="317" customWidth="1"/>
    <col min="7427" max="7427" width="14.42578125" style="317" bestFit="1" customWidth="1"/>
    <col min="7428" max="7428" width="0.85546875" style="317" customWidth="1"/>
    <col min="7429" max="7429" width="14.42578125" style="317" bestFit="1" customWidth="1"/>
    <col min="7430" max="7430" width="0.85546875" style="317" customWidth="1"/>
    <col min="7431" max="7431" width="14.42578125" style="317" bestFit="1" customWidth="1"/>
    <col min="7432" max="7432" width="0.85546875" style="317" customWidth="1"/>
    <col min="7433" max="7433" width="14.42578125" style="317" bestFit="1" customWidth="1"/>
    <col min="7434" max="7434" width="0.85546875" style="317" customWidth="1"/>
    <col min="7435" max="7435" width="14.42578125" style="317" bestFit="1" customWidth="1"/>
    <col min="7436" max="7436" width="0.85546875" style="317" customWidth="1"/>
    <col min="7437" max="7437" width="14.42578125" style="317" bestFit="1" customWidth="1"/>
    <col min="7438" max="7438" width="0.85546875" style="317" customWidth="1"/>
    <col min="7439" max="7439" width="15.42578125" style="317" bestFit="1" customWidth="1"/>
    <col min="7440" max="7680" width="6.85546875" style="317" customWidth="1"/>
    <col min="7681" max="7681" width="46.7109375" style="317" bestFit="1" customWidth="1"/>
    <col min="7682" max="7682" width="0.5703125" style="317" customWidth="1"/>
    <col min="7683" max="7683" width="14.42578125" style="317" bestFit="1" customWidth="1"/>
    <col min="7684" max="7684" width="0.85546875" style="317" customWidth="1"/>
    <col min="7685" max="7685" width="14.42578125" style="317" bestFit="1" customWidth="1"/>
    <col min="7686" max="7686" width="0.85546875" style="317" customWidth="1"/>
    <col min="7687" max="7687" width="14.42578125" style="317" bestFit="1" customWidth="1"/>
    <col min="7688" max="7688" width="0.85546875" style="317" customWidth="1"/>
    <col min="7689" max="7689" width="14.42578125" style="317" bestFit="1" customWidth="1"/>
    <col min="7690" max="7690" width="0.85546875" style="317" customWidth="1"/>
    <col min="7691" max="7691" width="14.42578125" style="317" bestFit="1" customWidth="1"/>
    <col min="7692" max="7692" width="0.85546875" style="317" customWidth="1"/>
    <col min="7693" max="7693" width="14.42578125" style="317" bestFit="1" customWidth="1"/>
    <col min="7694" max="7694" width="0.85546875" style="317" customWidth="1"/>
    <col min="7695" max="7695" width="15.42578125" style="317" bestFit="1" customWidth="1"/>
    <col min="7696" max="7936" width="6.85546875" style="317" customWidth="1"/>
    <col min="7937" max="7937" width="46.7109375" style="317" bestFit="1" customWidth="1"/>
    <col min="7938" max="7938" width="0.5703125" style="317" customWidth="1"/>
    <col min="7939" max="7939" width="14.42578125" style="317" bestFit="1" customWidth="1"/>
    <col min="7940" max="7940" width="0.85546875" style="317" customWidth="1"/>
    <col min="7941" max="7941" width="14.42578125" style="317" bestFit="1" customWidth="1"/>
    <col min="7942" max="7942" width="0.85546875" style="317" customWidth="1"/>
    <col min="7943" max="7943" width="14.42578125" style="317" bestFit="1" customWidth="1"/>
    <col min="7944" max="7944" width="0.85546875" style="317" customWidth="1"/>
    <col min="7945" max="7945" width="14.42578125" style="317" bestFit="1" customWidth="1"/>
    <col min="7946" max="7946" width="0.85546875" style="317" customWidth="1"/>
    <col min="7947" max="7947" width="14.42578125" style="317" bestFit="1" customWidth="1"/>
    <col min="7948" max="7948" width="0.85546875" style="317" customWidth="1"/>
    <col min="7949" max="7949" width="14.42578125" style="317" bestFit="1" customWidth="1"/>
    <col min="7950" max="7950" width="0.85546875" style="317" customWidth="1"/>
    <col min="7951" max="7951" width="15.42578125" style="317" bestFit="1" customWidth="1"/>
    <col min="7952" max="8192" width="6.85546875" style="317" customWidth="1"/>
    <col min="8193" max="8193" width="46.7109375" style="317" bestFit="1" customWidth="1"/>
    <col min="8194" max="8194" width="0.5703125" style="317" customWidth="1"/>
    <col min="8195" max="8195" width="14.42578125" style="317" bestFit="1" customWidth="1"/>
    <col min="8196" max="8196" width="0.85546875" style="317" customWidth="1"/>
    <col min="8197" max="8197" width="14.42578125" style="317" bestFit="1" customWidth="1"/>
    <col min="8198" max="8198" width="0.85546875" style="317" customWidth="1"/>
    <col min="8199" max="8199" width="14.42578125" style="317" bestFit="1" customWidth="1"/>
    <col min="8200" max="8200" width="0.85546875" style="317" customWidth="1"/>
    <col min="8201" max="8201" width="14.42578125" style="317" bestFit="1" customWidth="1"/>
    <col min="8202" max="8202" width="0.85546875" style="317" customWidth="1"/>
    <col min="8203" max="8203" width="14.42578125" style="317" bestFit="1" customWidth="1"/>
    <col min="8204" max="8204" width="0.85546875" style="317" customWidth="1"/>
    <col min="8205" max="8205" width="14.42578125" style="317" bestFit="1" customWidth="1"/>
    <col min="8206" max="8206" width="0.85546875" style="317" customWidth="1"/>
    <col min="8207" max="8207" width="15.42578125" style="317" bestFit="1" customWidth="1"/>
    <col min="8208" max="8448" width="6.85546875" style="317" customWidth="1"/>
    <col min="8449" max="8449" width="46.7109375" style="317" bestFit="1" customWidth="1"/>
    <col min="8450" max="8450" width="0.5703125" style="317" customWidth="1"/>
    <col min="8451" max="8451" width="14.42578125" style="317" bestFit="1" customWidth="1"/>
    <col min="8452" max="8452" width="0.85546875" style="317" customWidth="1"/>
    <col min="8453" max="8453" width="14.42578125" style="317" bestFit="1" customWidth="1"/>
    <col min="8454" max="8454" width="0.85546875" style="317" customWidth="1"/>
    <col min="8455" max="8455" width="14.42578125" style="317" bestFit="1" customWidth="1"/>
    <col min="8456" max="8456" width="0.85546875" style="317" customWidth="1"/>
    <col min="8457" max="8457" width="14.42578125" style="317" bestFit="1" customWidth="1"/>
    <col min="8458" max="8458" width="0.85546875" style="317" customWidth="1"/>
    <col min="8459" max="8459" width="14.42578125" style="317" bestFit="1" customWidth="1"/>
    <col min="8460" max="8460" width="0.85546875" style="317" customWidth="1"/>
    <col min="8461" max="8461" width="14.42578125" style="317" bestFit="1" customWidth="1"/>
    <col min="8462" max="8462" width="0.85546875" style="317" customWidth="1"/>
    <col min="8463" max="8463" width="15.42578125" style="317" bestFit="1" customWidth="1"/>
    <col min="8464" max="8704" width="6.85546875" style="317" customWidth="1"/>
    <col min="8705" max="8705" width="46.7109375" style="317" bestFit="1" customWidth="1"/>
    <col min="8706" max="8706" width="0.5703125" style="317" customWidth="1"/>
    <col min="8707" max="8707" width="14.42578125" style="317" bestFit="1" customWidth="1"/>
    <col min="8708" max="8708" width="0.85546875" style="317" customWidth="1"/>
    <col min="8709" max="8709" width="14.42578125" style="317" bestFit="1" customWidth="1"/>
    <col min="8710" max="8710" width="0.85546875" style="317" customWidth="1"/>
    <col min="8711" max="8711" width="14.42578125" style="317" bestFit="1" customWidth="1"/>
    <col min="8712" max="8712" width="0.85546875" style="317" customWidth="1"/>
    <col min="8713" max="8713" width="14.42578125" style="317" bestFit="1" customWidth="1"/>
    <col min="8714" max="8714" width="0.85546875" style="317" customWidth="1"/>
    <col min="8715" max="8715" width="14.42578125" style="317" bestFit="1" customWidth="1"/>
    <col min="8716" max="8716" width="0.85546875" style="317" customWidth="1"/>
    <col min="8717" max="8717" width="14.42578125" style="317" bestFit="1" customWidth="1"/>
    <col min="8718" max="8718" width="0.85546875" style="317" customWidth="1"/>
    <col min="8719" max="8719" width="15.42578125" style="317" bestFit="1" customWidth="1"/>
    <col min="8720" max="8960" width="6.85546875" style="317" customWidth="1"/>
    <col min="8961" max="8961" width="46.7109375" style="317" bestFit="1" customWidth="1"/>
    <col min="8962" max="8962" width="0.5703125" style="317" customWidth="1"/>
    <col min="8963" max="8963" width="14.42578125" style="317" bestFit="1" customWidth="1"/>
    <col min="8964" max="8964" width="0.85546875" style="317" customWidth="1"/>
    <col min="8965" max="8965" width="14.42578125" style="317" bestFit="1" customWidth="1"/>
    <col min="8966" max="8966" width="0.85546875" style="317" customWidth="1"/>
    <col min="8967" max="8967" width="14.42578125" style="317" bestFit="1" customWidth="1"/>
    <col min="8968" max="8968" width="0.85546875" style="317" customWidth="1"/>
    <col min="8969" max="8969" width="14.42578125" style="317" bestFit="1" customWidth="1"/>
    <col min="8970" max="8970" width="0.85546875" style="317" customWidth="1"/>
    <col min="8971" max="8971" width="14.42578125" style="317" bestFit="1" customWidth="1"/>
    <col min="8972" max="8972" width="0.85546875" style="317" customWidth="1"/>
    <col min="8973" max="8973" width="14.42578125" style="317" bestFit="1" customWidth="1"/>
    <col min="8974" max="8974" width="0.85546875" style="317" customWidth="1"/>
    <col min="8975" max="8975" width="15.42578125" style="317" bestFit="1" customWidth="1"/>
    <col min="8976" max="9216" width="6.85546875" style="317" customWidth="1"/>
    <col min="9217" max="9217" width="46.7109375" style="317" bestFit="1" customWidth="1"/>
    <col min="9218" max="9218" width="0.5703125" style="317" customWidth="1"/>
    <col min="9219" max="9219" width="14.42578125" style="317" bestFit="1" customWidth="1"/>
    <col min="9220" max="9220" width="0.85546875" style="317" customWidth="1"/>
    <col min="9221" max="9221" width="14.42578125" style="317" bestFit="1" customWidth="1"/>
    <col min="9222" max="9222" width="0.85546875" style="317" customWidth="1"/>
    <col min="9223" max="9223" width="14.42578125" style="317" bestFit="1" customWidth="1"/>
    <col min="9224" max="9224" width="0.85546875" style="317" customWidth="1"/>
    <col min="9225" max="9225" width="14.42578125" style="317" bestFit="1" customWidth="1"/>
    <col min="9226" max="9226" width="0.85546875" style="317" customWidth="1"/>
    <col min="9227" max="9227" width="14.42578125" style="317" bestFit="1" customWidth="1"/>
    <col min="9228" max="9228" width="0.85546875" style="317" customWidth="1"/>
    <col min="9229" max="9229" width="14.42578125" style="317" bestFit="1" customWidth="1"/>
    <col min="9230" max="9230" width="0.85546875" style="317" customWidth="1"/>
    <col min="9231" max="9231" width="15.42578125" style="317" bestFit="1" customWidth="1"/>
    <col min="9232" max="9472" width="6.85546875" style="317" customWidth="1"/>
    <col min="9473" max="9473" width="46.7109375" style="317" bestFit="1" customWidth="1"/>
    <col min="9474" max="9474" width="0.5703125" style="317" customWidth="1"/>
    <col min="9475" max="9475" width="14.42578125" style="317" bestFit="1" customWidth="1"/>
    <col min="9476" max="9476" width="0.85546875" style="317" customWidth="1"/>
    <col min="9477" max="9477" width="14.42578125" style="317" bestFit="1" customWidth="1"/>
    <col min="9478" max="9478" width="0.85546875" style="317" customWidth="1"/>
    <col min="9479" max="9479" width="14.42578125" style="317" bestFit="1" customWidth="1"/>
    <col min="9480" max="9480" width="0.85546875" style="317" customWidth="1"/>
    <col min="9481" max="9481" width="14.42578125" style="317" bestFit="1" customWidth="1"/>
    <col min="9482" max="9482" width="0.85546875" style="317" customWidth="1"/>
    <col min="9483" max="9483" width="14.42578125" style="317" bestFit="1" customWidth="1"/>
    <col min="9484" max="9484" width="0.85546875" style="317" customWidth="1"/>
    <col min="9485" max="9485" width="14.42578125" style="317" bestFit="1" customWidth="1"/>
    <col min="9486" max="9486" width="0.85546875" style="317" customWidth="1"/>
    <col min="9487" max="9487" width="15.42578125" style="317" bestFit="1" customWidth="1"/>
    <col min="9488" max="9728" width="6.85546875" style="317" customWidth="1"/>
    <col min="9729" max="9729" width="46.7109375" style="317" bestFit="1" customWidth="1"/>
    <col min="9730" max="9730" width="0.5703125" style="317" customWidth="1"/>
    <col min="9731" max="9731" width="14.42578125" style="317" bestFit="1" customWidth="1"/>
    <col min="9732" max="9732" width="0.85546875" style="317" customWidth="1"/>
    <col min="9733" max="9733" width="14.42578125" style="317" bestFit="1" customWidth="1"/>
    <col min="9734" max="9734" width="0.85546875" style="317" customWidth="1"/>
    <col min="9735" max="9735" width="14.42578125" style="317" bestFit="1" customWidth="1"/>
    <col min="9736" max="9736" width="0.85546875" style="317" customWidth="1"/>
    <col min="9737" max="9737" width="14.42578125" style="317" bestFit="1" customWidth="1"/>
    <col min="9738" max="9738" width="0.85546875" style="317" customWidth="1"/>
    <col min="9739" max="9739" width="14.42578125" style="317" bestFit="1" customWidth="1"/>
    <col min="9740" max="9740" width="0.85546875" style="317" customWidth="1"/>
    <col min="9741" max="9741" width="14.42578125" style="317" bestFit="1" customWidth="1"/>
    <col min="9742" max="9742" width="0.85546875" style="317" customWidth="1"/>
    <col min="9743" max="9743" width="15.42578125" style="317" bestFit="1" customWidth="1"/>
    <col min="9744" max="9984" width="6.85546875" style="317" customWidth="1"/>
    <col min="9985" max="9985" width="46.7109375" style="317" bestFit="1" customWidth="1"/>
    <col min="9986" max="9986" width="0.5703125" style="317" customWidth="1"/>
    <col min="9987" max="9987" width="14.42578125" style="317" bestFit="1" customWidth="1"/>
    <col min="9988" max="9988" width="0.85546875" style="317" customWidth="1"/>
    <col min="9989" max="9989" width="14.42578125" style="317" bestFit="1" customWidth="1"/>
    <col min="9990" max="9990" width="0.85546875" style="317" customWidth="1"/>
    <col min="9991" max="9991" width="14.42578125" style="317" bestFit="1" customWidth="1"/>
    <col min="9992" max="9992" width="0.85546875" style="317" customWidth="1"/>
    <col min="9993" max="9993" width="14.42578125" style="317" bestFit="1" customWidth="1"/>
    <col min="9994" max="9994" width="0.85546875" style="317" customWidth="1"/>
    <col min="9995" max="9995" width="14.42578125" style="317" bestFit="1" customWidth="1"/>
    <col min="9996" max="9996" width="0.85546875" style="317" customWidth="1"/>
    <col min="9997" max="9997" width="14.42578125" style="317" bestFit="1" customWidth="1"/>
    <col min="9998" max="9998" width="0.85546875" style="317" customWidth="1"/>
    <col min="9999" max="9999" width="15.42578125" style="317" bestFit="1" customWidth="1"/>
    <col min="10000" max="10240" width="6.85546875" style="317" customWidth="1"/>
    <col min="10241" max="10241" width="46.7109375" style="317" bestFit="1" customWidth="1"/>
    <col min="10242" max="10242" width="0.5703125" style="317" customWidth="1"/>
    <col min="10243" max="10243" width="14.42578125" style="317" bestFit="1" customWidth="1"/>
    <col min="10244" max="10244" width="0.85546875" style="317" customWidth="1"/>
    <col min="10245" max="10245" width="14.42578125" style="317" bestFit="1" customWidth="1"/>
    <col min="10246" max="10246" width="0.85546875" style="317" customWidth="1"/>
    <col min="10247" max="10247" width="14.42578125" style="317" bestFit="1" customWidth="1"/>
    <col min="10248" max="10248" width="0.85546875" style="317" customWidth="1"/>
    <col min="10249" max="10249" width="14.42578125" style="317" bestFit="1" customWidth="1"/>
    <col min="10250" max="10250" width="0.85546875" style="317" customWidth="1"/>
    <col min="10251" max="10251" width="14.42578125" style="317" bestFit="1" customWidth="1"/>
    <col min="10252" max="10252" width="0.85546875" style="317" customWidth="1"/>
    <col min="10253" max="10253" width="14.42578125" style="317" bestFit="1" customWidth="1"/>
    <col min="10254" max="10254" width="0.85546875" style="317" customWidth="1"/>
    <col min="10255" max="10255" width="15.42578125" style="317" bestFit="1" customWidth="1"/>
    <col min="10256" max="10496" width="6.85546875" style="317" customWidth="1"/>
    <col min="10497" max="10497" width="46.7109375" style="317" bestFit="1" customWidth="1"/>
    <col min="10498" max="10498" width="0.5703125" style="317" customWidth="1"/>
    <col min="10499" max="10499" width="14.42578125" style="317" bestFit="1" customWidth="1"/>
    <col min="10500" max="10500" width="0.85546875" style="317" customWidth="1"/>
    <col min="10501" max="10501" width="14.42578125" style="317" bestFit="1" customWidth="1"/>
    <col min="10502" max="10502" width="0.85546875" style="317" customWidth="1"/>
    <col min="10503" max="10503" width="14.42578125" style="317" bestFit="1" customWidth="1"/>
    <col min="10504" max="10504" width="0.85546875" style="317" customWidth="1"/>
    <col min="10505" max="10505" width="14.42578125" style="317" bestFit="1" customWidth="1"/>
    <col min="10506" max="10506" width="0.85546875" style="317" customWidth="1"/>
    <col min="10507" max="10507" width="14.42578125" style="317" bestFit="1" customWidth="1"/>
    <col min="10508" max="10508" width="0.85546875" style="317" customWidth="1"/>
    <col min="10509" max="10509" width="14.42578125" style="317" bestFit="1" customWidth="1"/>
    <col min="10510" max="10510" width="0.85546875" style="317" customWidth="1"/>
    <col min="10511" max="10511" width="15.42578125" style="317" bestFit="1" customWidth="1"/>
    <col min="10512" max="10752" width="6.85546875" style="317" customWidth="1"/>
    <col min="10753" max="10753" width="46.7109375" style="317" bestFit="1" customWidth="1"/>
    <col min="10754" max="10754" width="0.5703125" style="317" customWidth="1"/>
    <col min="10755" max="10755" width="14.42578125" style="317" bestFit="1" customWidth="1"/>
    <col min="10756" max="10756" width="0.85546875" style="317" customWidth="1"/>
    <col min="10757" max="10757" width="14.42578125" style="317" bestFit="1" customWidth="1"/>
    <col min="10758" max="10758" width="0.85546875" style="317" customWidth="1"/>
    <col min="10759" max="10759" width="14.42578125" style="317" bestFit="1" customWidth="1"/>
    <col min="10760" max="10760" width="0.85546875" style="317" customWidth="1"/>
    <col min="10761" max="10761" width="14.42578125" style="317" bestFit="1" customWidth="1"/>
    <col min="10762" max="10762" width="0.85546875" style="317" customWidth="1"/>
    <col min="10763" max="10763" width="14.42578125" style="317" bestFit="1" customWidth="1"/>
    <col min="10764" max="10764" width="0.85546875" style="317" customWidth="1"/>
    <col min="10765" max="10765" width="14.42578125" style="317" bestFit="1" customWidth="1"/>
    <col min="10766" max="10766" width="0.85546875" style="317" customWidth="1"/>
    <col min="10767" max="10767" width="15.42578125" style="317" bestFit="1" customWidth="1"/>
    <col min="10768" max="11008" width="6.85546875" style="317" customWidth="1"/>
    <col min="11009" max="11009" width="46.7109375" style="317" bestFit="1" customWidth="1"/>
    <col min="11010" max="11010" width="0.5703125" style="317" customWidth="1"/>
    <col min="11011" max="11011" width="14.42578125" style="317" bestFit="1" customWidth="1"/>
    <col min="11012" max="11012" width="0.85546875" style="317" customWidth="1"/>
    <col min="11013" max="11013" width="14.42578125" style="317" bestFit="1" customWidth="1"/>
    <col min="11014" max="11014" width="0.85546875" style="317" customWidth="1"/>
    <col min="11015" max="11015" width="14.42578125" style="317" bestFit="1" customWidth="1"/>
    <col min="11016" max="11016" width="0.85546875" style="317" customWidth="1"/>
    <col min="11017" max="11017" width="14.42578125" style="317" bestFit="1" customWidth="1"/>
    <col min="11018" max="11018" width="0.85546875" style="317" customWidth="1"/>
    <col min="11019" max="11019" width="14.42578125" style="317" bestFit="1" customWidth="1"/>
    <col min="11020" max="11020" width="0.85546875" style="317" customWidth="1"/>
    <col min="11021" max="11021" width="14.42578125" style="317" bestFit="1" customWidth="1"/>
    <col min="11022" max="11022" width="0.85546875" style="317" customWidth="1"/>
    <col min="11023" max="11023" width="15.42578125" style="317" bestFit="1" customWidth="1"/>
    <col min="11024" max="11264" width="6.85546875" style="317" customWidth="1"/>
    <col min="11265" max="11265" width="46.7109375" style="317" bestFit="1" customWidth="1"/>
    <col min="11266" max="11266" width="0.5703125" style="317" customWidth="1"/>
    <col min="11267" max="11267" width="14.42578125" style="317" bestFit="1" customWidth="1"/>
    <col min="11268" max="11268" width="0.85546875" style="317" customWidth="1"/>
    <col min="11269" max="11269" width="14.42578125" style="317" bestFit="1" customWidth="1"/>
    <col min="11270" max="11270" width="0.85546875" style="317" customWidth="1"/>
    <col min="11271" max="11271" width="14.42578125" style="317" bestFit="1" customWidth="1"/>
    <col min="11272" max="11272" width="0.85546875" style="317" customWidth="1"/>
    <col min="11273" max="11273" width="14.42578125" style="317" bestFit="1" customWidth="1"/>
    <col min="11274" max="11274" width="0.85546875" style="317" customWidth="1"/>
    <col min="11275" max="11275" width="14.42578125" style="317" bestFit="1" customWidth="1"/>
    <col min="11276" max="11276" width="0.85546875" style="317" customWidth="1"/>
    <col min="11277" max="11277" width="14.42578125" style="317" bestFit="1" customWidth="1"/>
    <col min="11278" max="11278" width="0.85546875" style="317" customWidth="1"/>
    <col min="11279" max="11279" width="15.42578125" style="317" bestFit="1" customWidth="1"/>
    <col min="11280" max="11520" width="6.85546875" style="317" customWidth="1"/>
    <col min="11521" max="11521" width="46.7109375" style="317" bestFit="1" customWidth="1"/>
    <col min="11522" max="11522" width="0.5703125" style="317" customWidth="1"/>
    <col min="11523" max="11523" width="14.42578125" style="317" bestFit="1" customWidth="1"/>
    <col min="11524" max="11524" width="0.85546875" style="317" customWidth="1"/>
    <col min="11525" max="11525" width="14.42578125" style="317" bestFit="1" customWidth="1"/>
    <col min="11526" max="11526" width="0.85546875" style="317" customWidth="1"/>
    <col min="11527" max="11527" width="14.42578125" style="317" bestFit="1" customWidth="1"/>
    <col min="11528" max="11528" width="0.85546875" style="317" customWidth="1"/>
    <col min="11529" max="11529" width="14.42578125" style="317" bestFit="1" customWidth="1"/>
    <col min="11530" max="11530" width="0.85546875" style="317" customWidth="1"/>
    <col min="11531" max="11531" width="14.42578125" style="317" bestFit="1" customWidth="1"/>
    <col min="11532" max="11532" width="0.85546875" style="317" customWidth="1"/>
    <col min="11533" max="11533" width="14.42578125" style="317" bestFit="1" customWidth="1"/>
    <col min="11534" max="11534" width="0.85546875" style="317" customWidth="1"/>
    <col min="11535" max="11535" width="15.42578125" style="317" bestFit="1" customWidth="1"/>
    <col min="11536" max="11776" width="6.85546875" style="317" customWidth="1"/>
    <col min="11777" max="11777" width="46.7109375" style="317" bestFit="1" customWidth="1"/>
    <col min="11778" max="11778" width="0.5703125" style="317" customWidth="1"/>
    <col min="11779" max="11779" width="14.42578125" style="317" bestFit="1" customWidth="1"/>
    <col min="11780" max="11780" width="0.85546875" style="317" customWidth="1"/>
    <col min="11781" max="11781" width="14.42578125" style="317" bestFit="1" customWidth="1"/>
    <col min="11782" max="11782" width="0.85546875" style="317" customWidth="1"/>
    <col min="11783" max="11783" width="14.42578125" style="317" bestFit="1" customWidth="1"/>
    <col min="11784" max="11784" width="0.85546875" style="317" customWidth="1"/>
    <col min="11785" max="11785" width="14.42578125" style="317" bestFit="1" customWidth="1"/>
    <col min="11786" max="11786" width="0.85546875" style="317" customWidth="1"/>
    <col min="11787" max="11787" width="14.42578125" style="317" bestFit="1" customWidth="1"/>
    <col min="11788" max="11788" width="0.85546875" style="317" customWidth="1"/>
    <col min="11789" max="11789" width="14.42578125" style="317" bestFit="1" customWidth="1"/>
    <col min="11790" max="11790" width="0.85546875" style="317" customWidth="1"/>
    <col min="11791" max="11791" width="15.42578125" style="317" bestFit="1" customWidth="1"/>
    <col min="11792" max="12032" width="6.85546875" style="317" customWidth="1"/>
    <col min="12033" max="12033" width="46.7109375" style="317" bestFit="1" customWidth="1"/>
    <col min="12034" max="12034" width="0.5703125" style="317" customWidth="1"/>
    <col min="12035" max="12035" width="14.42578125" style="317" bestFit="1" customWidth="1"/>
    <col min="12036" max="12036" width="0.85546875" style="317" customWidth="1"/>
    <col min="12037" max="12037" width="14.42578125" style="317" bestFit="1" customWidth="1"/>
    <col min="12038" max="12038" width="0.85546875" style="317" customWidth="1"/>
    <col min="12039" max="12039" width="14.42578125" style="317" bestFit="1" customWidth="1"/>
    <col min="12040" max="12040" width="0.85546875" style="317" customWidth="1"/>
    <col min="12041" max="12041" width="14.42578125" style="317" bestFit="1" customWidth="1"/>
    <col min="12042" max="12042" width="0.85546875" style="317" customWidth="1"/>
    <col min="12043" max="12043" width="14.42578125" style="317" bestFit="1" customWidth="1"/>
    <col min="12044" max="12044" width="0.85546875" style="317" customWidth="1"/>
    <col min="12045" max="12045" width="14.42578125" style="317" bestFit="1" customWidth="1"/>
    <col min="12046" max="12046" width="0.85546875" style="317" customWidth="1"/>
    <col min="12047" max="12047" width="15.42578125" style="317" bestFit="1" customWidth="1"/>
    <col min="12048" max="12288" width="6.85546875" style="317" customWidth="1"/>
    <col min="12289" max="12289" width="46.7109375" style="317" bestFit="1" customWidth="1"/>
    <col min="12290" max="12290" width="0.5703125" style="317" customWidth="1"/>
    <col min="12291" max="12291" width="14.42578125" style="317" bestFit="1" customWidth="1"/>
    <col min="12292" max="12292" width="0.85546875" style="317" customWidth="1"/>
    <col min="12293" max="12293" width="14.42578125" style="317" bestFit="1" customWidth="1"/>
    <col min="12294" max="12294" width="0.85546875" style="317" customWidth="1"/>
    <col min="12295" max="12295" width="14.42578125" style="317" bestFit="1" customWidth="1"/>
    <col min="12296" max="12296" width="0.85546875" style="317" customWidth="1"/>
    <col min="12297" max="12297" width="14.42578125" style="317" bestFit="1" customWidth="1"/>
    <col min="12298" max="12298" width="0.85546875" style="317" customWidth="1"/>
    <col min="12299" max="12299" width="14.42578125" style="317" bestFit="1" customWidth="1"/>
    <col min="12300" max="12300" width="0.85546875" style="317" customWidth="1"/>
    <col min="12301" max="12301" width="14.42578125" style="317" bestFit="1" customWidth="1"/>
    <col min="12302" max="12302" width="0.85546875" style="317" customWidth="1"/>
    <col min="12303" max="12303" width="15.42578125" style="317" bestFit="1" customWidth="1"/>
    <col min="12304" max="12544" width="6.85546875" style="317" customWidth="1"/>
    <col min="12545" max="12545" width="46.7109375" style="317" bestFit="1" customWidth="1"/>
    <col min="12546" max="12546" width="0.5703125" style="317" customWidth="1"/>
    <col min="12547" max="12547" width="14.42578125" style="317" bestFit="1" customWidth="1"/>
    <col min="12548" max="12548" width="0.85546875" style="317" customWidth="1"/>
    <col min="12549" max="12549" width="14.42578125" style="317" bestFit="1" customWidth="1"/>
    <col min="12550" max="12550" width="0.85546875" style="317" customWidth="1"/>
    <col min="12551" max="12551" width="14.42578125" style="317" bestFit="1" customWidth="1"/>
    <col min="12552" max="12552" width="0.85546875" style="317" customWidth="1"/>
    <col min="12553" max="12553" width="14.42578125" style="317" bestFit="1" customWidth="1"/>
    <col min="12554" max="12554" width="0.85546875" style="317" customWidth="1"/>
    <col min="12555" max="12555" width="14.42578125" style="317" bestFit="1" customWidth="1"/>
    <col min="12556" max="12556" width="0.85546875" style="317" customWidth="1"/>
    <col min="12557" max="12557" width="14.42578125" style="317" bestFit="1" customWidth="1"/>
    <col min="12558" max="12558" width="0.85546875" style="317" customWidth="1"/>
    <col min="12559" max="12559" width="15.42578125" style="317" bestFit="1" customWidth="1"/>
    <col min="12560" max="12800" width="6.85546875" style="317" customWidth="1"/>
    <col min="12801" max="12801" width="46.7109375" style="317" bestFit="1" customWidth="1"/>
    <col min="12802" max="12802" width="0.5703125" style="317" customWidth="1"/>
    <col min="12803" max="12803" width="14.42578125" style="317" bestFit="1" customWidth="1"/>
    <col min="12804" max="12804" width="0.85546875" style="317" customWidth="1"/>
    <col min="12805" max="12805" width="14.42578125" style="317" bestFit="1" customWidth="1"/>
    <col min="12806" max="12806" width="0.85546875" style="317" customWidth="1"/>
    <col min="12807" max="12807" width="14.42578125" style="317" bestFit="1" customWidth="1"/>
    <col min="12808" max="12808" width="0.85546875" style="317" customWidth="1"/>
    <col min="12809" max="12809" width="14.42578125" style="317" bestFit="1" customWidth="1"/>
    <col min="12810" max="12810" width="0.85546875" style="317" customWidth="1"/>
    <col min="12811" max="12811" width="14.42578125" style="317" bestFit="1" customWidth="1"/>
    <col min="12812" max="12812" width="0.85546875" style="317" customWidth="1"/>
    <col min="12813" max="12813" width="14.42578125" style="317" bestFit="1" customWidth="1"/>
    <col min="12814" max="12814" width="0.85546875" style="317" customWidth="1"/>
    <col min="12815" max="12815" width="15.42578125" style="317" bestFit="1" customWidth="1"/>
    <col min="12816" max="13056" width="6.85546875" style="317" customWidth="1"/>
    <col min="13057" max="13057" width="46.7109375" style="317" bestFit="1" customWidth="1"/>
    <col min="13058" max="13058" width="0.5703125" style="317" customWidth="1"/>
    <col min="13059" max="13059" width="14.42578125" style="317" bestFit="1" customWidth="1"/>
    <col min="13060" max="13060" width="0.85546875" style="317" customWidth="1"/>
    <col min="13061" max="13061" width="14.42578125" style="317" bestFit="1" customWidth="1"/>
    <col min="13062" max="13062" width="0.85546875" style="317" customWidth="1"/>
    <col min="13063" max="13063" width="14.42578125" style="317" bestFit="1" customWidth="1"/>
    <col min="13064" max="13064" width="0.85546875" style="317" customWidth="1"/>
    <col min="13065" max="13065" width="14.42578125" style="317" bestFit="1" customWidth="1"/>
    <col min="13066" max="13066" width="0.85546875" style="317" customWidth="1"/>
    <col min="13067" max="13067" width="14.42578125" style="317" bestFit="1" customWidth="1"/>
    <col min="13068" max="13068" width="0.85546875" style="317" customWidth="1"/>
    <col min="13069" max="13069" width="14.42578125" style="317" bestFit="1" customWidth="1"/>
    <col min="13070" max="13070" width="0.85546875" style="317" customWidth="1"/>
    <col min="13071" max="13071" width="15.42578125" style="317" bestFit="1" customWidth="1"/>
    <col min="13072" max="13312" width="6.85546875" style="317" customWidth="1"/>
    <col min="13313" max="13313" width="46.7109375" style="317" bestFit="1" customWidth="1"/>
    <col min="13314" max="13314" width="0.5703125" style="317" customWidth="1"/>
    <col min="13315" max="13315" width="14.42578125" style="317" bestFit="1" customWidth="1"/>
    <col min="13316" max="13316" width="0.85546875" style="317" customWidth="1"/>
    <col min="13317" max="13317" width="14.42578125" style="317" bestFit="1" customWidth="1"/>
    <col min="13318" max="13318" width="0.85546875" style="317" customWidth="1"/>
    <col min="13319" max="13319" width="14.42578125" style="317" bestFit="1" customWidth="1"/>
    <col min="13320" max="13320" width="0.85546875" style="317" customWidth="1"/>
    <col min="13321" max="13321" width="14.42578125" style="317" bestFit="1" customWidth="1"/>
    <col min="13322" max="13322" width="0.85546875" style="317" customWidth="1"/>
    <col min="13323" max="13323" width="14.42578125" style="317" bestFit="1" customWidth="1"/>
    <col min="13324" max="13324" width="0.85546875" style="317" customWidth="1"/>
    <col min="13325" max="13325" width="14.42578125" style="317" bestFit="1" customWidth="1"/>
    <col min="13326" max="13326" width="0.85546875" style="317" customWidth="1"/>
    <col min="13327" max="13327" width="15.42578125" style="317" bestFit="1" customWidth="1"/>
    <col min="13328" max="13568" width="6.85546875" style="317" customWidth="1"/>
    <col min="13569" max="13569" width="46.7109375" style="317" bestFit="1" customWidth="1"/>
    <col min="13570" max="13570" width="0.5703125" style="317" customWidth="1"/>
    <col min="13571" max="13571" width="14.42578125" style="317" bestFit="1" customWidth="1"/>
    <col min="13572" max="13572" width="0.85546875" style="317" customWidth="1"/>
    <col min="13573" max="13573" width="14.42578125" style="317" bestFit="1" customWidth="1"/>
    <col min="13574" max="13574" width="0.85546875" style="317" customWidth="1"/>
    <col min="13575" max="13575" width="14.42578125" style="317" bestFit="1" customWidth="1"/>
    <col min="13576" max="13576" width="0.85546875" style="317" customWidth="1"/>
    <col min="13577" max="13577" width="14.42578125" style="317" bestFit="1" customWidth="1"/>
    <col min="13578" max="13578" width="0.85546875" style="317" customWidth="1"/>
    <col min="13579" max="13579" width="14.42578125" style="317" bestFit="1" customWidth="1"/>
    <col min="13580" max="13580" width="0.85546875" style="317" customWidth="1"/>
    <col min="13581" max="13581" width="14.42578125" style="317" bestFit="1" customWidth="1"/>
    <col min="13582" max="13582" width="0.85546875" style="317" customWidth="1"/>
    <col min="13583" max="13583" width="15.42578125" style="317" bestFit="1" customWidth="1"/>
    <col min="13584" max="13824" width="6.85546875" style="317" customWidth="1"/>
    <col min="13825" max="13825" width="46.7109375" style="317" bestFit="1" customWidth="1"/>
    <col min="13826" max="13826" width="0.5703125" style="317" customWidth="1"/>
    <col min="13827" max="13827" width="14.42578125" style="317" bestFit="1" customWidth="1"/>
    <col min="13828" max="13828" width="0.85546875" style="317" customWidth="1"/>
    <col min="13829" max="13829" width="14.42578125" style="317" bestFit="1" customWidth="1"/>
    <col min="13830" max="13830" width="0.85546875" style="317" customWidth="1"/>
    <col min="13831" max="13831" width="14.42578125" style="317" bestFit="1" customWidth="1"/>
    <col min="13832" max="13832" width="0.85546875" style="317" customWidth="1"/>
    <col min="13833" max="13833" width="14.42578125" style="317" bestFit="1" customWidth="1"/>
    <col min="13834" max="13834" width="0.85546875" style="317" customWidth="1"/>
    <col min="13835" max="13835" width="14.42578125" style="317" bestFit="1" customWidth="1"/>
    <col min="13836" max="13836" width="0.85546875" style="317" customWidth="1"/>
    <col min="13837" max="13837" width="14.42578125" style="317" bestFit="1" customWidth="1"/>
    <col min="13838" max="13838" width="0.85546875" style="317" customWidth="1"/>
    <col min="13839" max="13839" width="15.42578125" style="317" bestFit="1" customWidth="1"/>
    <col min="13840" max="14080" width="6.85546875" style="317" customWidth="1"/>
    <col min="14081" max="14081" width="46.7109375" style="317" bestFit="1" customWidth="1"/>
    <col min="14082" max="14082" width="0.5703125" style="317" customWidth="1"/>
    <col min="14083" max="14083" width="14.42578125" style="317" bestFit="1" customWidth="1"/>
    <col min="14084" max="14084" width="0.85546875" style="317" customWidth="1"/>
    <col min="14085" max="14085" width="14.42578125" style="317" bestFit="1" customWidth="1"/>
    <col min="14086" max="14086" width="0.85546875" style="317" customWidth="1"/>
    <col min="14087" max="14087" width="14.42578125" style="317" bestFit="1" customWidth="1"/>
    <col min="14088" max="14088" width="0.85546875" style="317" customWidth="1"/>
    <col min="14089" max="14089" width="14.42578125" style="317" bestFit="1" customWidth="1"/>
    <col min="14090" max="14090" width="0.85546875" style="317" customWidth="1"/>
    <col min="14091" max="14091" width="14.42578125" style="317" bestFit="1" customWidth="1"/>
    <col min="14092" max="14092" width="0.85546875" style="317" customWidth="1"/>
    <col min="14093" max="14093" width="14.42578125" style="317" bestFit="1" customWidth="1"/>
    <col min="14094" max="14094" width="0.85546875" style="317" customWidth="1"/>
    <col min="14095" max="14095" width="15.42578125" style="317" bestFit="1" customWidth="1"/>
    <col min="14096" max="14336" width="6.85546875" style="317" customWidth="1"/>
    <col min="14337" max="14337" width="46.7109375" style="317" bestFit="1" customWidth="1"/>
    <col min="14338" max="14338" width="0.5703125" style="317" customWidth="1"/>
    <col min="14339" max="14339" width="14.42578125" style="317" bestFit="1" customWidth="1"/>
    <col min="14340" max="14340" width="0.85546875" style="317" customWidth="1"/>
    <col min="14341" max="14341" width="14.42578125" style="317" bestFit="1" customWidth="1"/>
    <col min="14342" max="14342" width="0.85546875" style="317" customWidth="1"/>
    <col min="14343" max="14343" width="14.42578125" style="317" bestFit="1" customWidth="1"/>
    <col min="14344" max="14344" width="0.85546875" style="317" customWidth="1"/>
    <col min="14345" max="14345" width="14.42578125" style="317" bestFit="1" customWidth="1"/>
    <col min="14346" max="14346" width="0.85546875" style="317" customWidth="1"/>
    <col min="14347" max="14347" width="14.42578125" style="317" bestFit="1" customWidth="1"/>
    <col min="14348" max="14348" width="0.85546875" style="317" customWidth="1"/>
    <col min="14349" max="14349" width="14.42578125" style="317" bestFit="1" customWidth="1"/>
    <col min="14350" max="14350" width="0.85546875" style="317" customWidth="1"/>
    <col min="14351" max="14351" width="15.42578125" style="317" bestFit="1" customWidth="1"/>
    <col min="14352" max="14592" width="6.85546875" style="317" customWidth="1"/>
    <col min="14593" max="14593" width="46.7109375" style="317" bestFit="1" customWidth="1"/>
    <col min="14594" max="14594" width="0.5703125" style="317" customWidth="1"/>
    <col min="14595" max="14595" width="14.42578125" style="317" bestFit="1" customWidth="1"/>
    <col min="14596" max="14596" width="0.85546875" style="317" customWidth="1"/>
    <col min="14597" max="14597" width="14.42578125" style="317" bestFit="1" customWidth="1"/>
    <col min="14598" max="14598" width="0.85546875" style="317" customWidth="1"/>
    <col min="14599" max="14599" width="14.42578125" style="317" bestFit="1" customWidth="1"/>
    <col min="14600" max="14600" width="0.85546875" style="317" customWidth="1"/>
    <col min="14601" max="14601" width="14.42578125" style="317" bestFit="1" customWidth="1"/>
    <col min="14602" max="14602" width="0.85546875" style="317" customWidth="1"/>
    <col min="14603" max="14603" width="14.42578125" style="317" bestFit="1" customWidth="1"/>
    <col min="14604" max="14604" width="0.85546875" style="317" customWidth="1"/>
    <col min="14605" max="14605" width="14.42578125" style="317" bestFit="1" customWidth="1"/>
    <col min="14606" max="14606" width="0.85546875" style="317" customWidth="1"/>
    <col min="14607" max="14607" width="15.42578125" style="317" bestFit="1" customWidth="1"/>
    <col min="14608" max="14848" width="6.85546875" style="317" customWidth="1"/>
    <col min="14849" max="14849" width="46.7109375" style="317" bestFit="1" customWidth="1"/>
    <col min="14850" max="14850" width="0.5703125" style="317" customWidth="1"/>
    <col min="14851" max="14851" width="14.42578125" style="317" bestFit="1" customWidth="1"/>
    <col min="14852" max="14852" width="0.85546875" style="317" customWidth="1"/>
    <col min="14853" max="14853" width="14.42578125" style="317" bestFit="1" customWidth="1"/>
    <col min="14854" max="14854" width="0.85546875" style="317" customWidth="1"/>
    <col min="14855" max="14855" width="14.42578125" style="317" bestFit="1" customWidth="1"/>
    <col min="14856" max="14856" width="0.85546875" style="317" customWidth="1"/>
    <col min="14857" max="14857" width="14.42578125" style="317" bestFit="1" customWidth="1"/>
    <col min="14858" max="14858" width="0.85546875" style="317" customWidth="1"/>
    <col min="14859" max="14859" width="14.42578125" style="317" bestFit="1" customWidth="1"/>
    <col min="14860" max="14860" width="0.85546875" style="317" customWidth="1"/>
    <col min="14861" max="14861" width="14.42578125" style="317" bestFit="1" customWidth="1"/>
    <col min="14862" max="14862" width="0.85546875" style="317" customWidth="1"/>
    <col min="14863" max="14863" width="15.42578125" style="317" bestFit="1" customWidth="1"/>
    <col min="14864" max="15104" width="6.85546875" style="317" customWidth="1"/>
    <col min="15105" max="15105" width="46.7109375" style="317" bestFit="1" customWidth="1"/>
    <col min="15106" max="15106" width="0.5703125" style="317" customWidth="1"/>
    <col min="15107" max="15107" width="14.42578125" style="317" bestFit="1" customWidth="1"/>
    <col min="15108" max="15108" width="0.85546875" style="317" customWidth="1"/>
    <col min="15109" max="15109" width="14.42578125" style="317" bestFit="1" customWidth="1"/>
    <col min="15110" max="15110" width="0.85546875" style="317" customWidth="1"/>
    <col min="15111" max="15111" width="14.42578125" style="317" bestFit="1" customWidth="1"/>
    <col min="15112" max="15112" width="0.85546875" style="317" customWidth="1"/>
    <col min="15113" max="15113" width="14.42578125" style="317" bestFit="1" customWidth="1"/>
    <col min="15114" max="15114" width="0.85546875" style="317" customWidth="1"/>
    <col min="15115" max="15115" width="14.42578125" style="317" bestFit="1" customWidth="1"/>
    <col min="15116" max="15116" width="0.85546875" style="317" customWidth="1"/>
    <col min="15117" max="15117" width="14.42578125" style="317" bestFit="1" customWidth="1"/>
    <col min="15118" max="15118" width="0.85546875" style="317" customWidth="1"/>
    <col min="15119" max="15119" width="15.42578125" style="317" bestFit="1" customWidth="1"/>
    <col min="15120" max="15360" width="6.85546875" style="317" customWidth="1"/>
    <col min="15361" max="15361" width="46.7109375" style="317" bestFit="1" customWidth="1"/>
    <col min="15362" max="15362" width="0.5703125" style="317" customWidth="1"/>
    <col min="15363" max="15363" width="14.42578125" style="317" bestFit="1" customWidth="1"/>
    <col min="15364" max="15364" width="0.85546875" style="317" customWidth="1"/>
    <col min="15365" max="15365" width="14.42578125" style="317" bestFit="1" customWidth="1"/>
    <col min="15366" max="15366" width="0.85546875" style="317" customWidth="1"/>
    <col min="15367" max="15367" width="14.42578125" style="317" bestFit="1" customWidth="1"/>
    <col min="15368" max="15368" width="0.85546875" style="317" customWidth="1"/>
    <col min="15369" max="15369" width="14.42578125" style="317" bestFit="1" customWidth="1"/>
    <col min="15370" max="15370" width="0.85546875" style="317" customWidth="1"/>
    <col min="15371" max="15371" width="14.42578125" style="317" bestFit="1" customWidth="1"/>
    <col min="15372" max="15372" width="0.85546875" style="317" customWidth="1"/>
    <col min="15373" max="15373" width="14.42578125" style="317" bestFit="1" customWidth="1"/>
    <col min="15374" max="15374" width="0.85546875" style="317" customWidth="1"/>
    <col min="15375" max="15375" width="15.42578125" style="317" bestFit="1" customWidth="1"/>
    <col min="15376" max="15616" width="6.85546875" style="317" customWidth="1"/>
    <col min="15617" max="15617" width="46.7109375" style="317" bestFit="1" customWidth="1"/>
    <col min="15618" max="15618" width="0.5703125" style="317" customWidth="1"/>
    <col min="15619" max="15619" width="14.42578125" style="317" bestFit="1" customWidth="1"/>
    <col min="15620" max="15620" width="0.85546875" style="317" customWidth="1"/>
    <col min="15621" max="15621" width="14.42578125" style="317" bestFit="1" customWidth="1"/>
    <col min="15622" max="15622" width="0.85546875" style="317" customWidth="1"/>
    <col min="15623" max="15623" width="14.42578125" style="317" bestFit="1" customWidth="1"/>
    <col min="15624" max="15624" width="0.85546875" style="317" customWidth="1"/>
    <col min="15625" max="15625" width="14.42578125" style="317" bestFit="1" customWidth="1"/>
    <col min="15626" max="15626" width="0.85546875" style="317" customWidth="1"/>
    <col min="15627" max="15627" width="14.42578125" style="317" bestFit="1" customWidth="1"/>
    <col min="15628" max="15628" width="0.85546875" style="317" customWidth="1"/>
    <col min="15629" max="15629" width="14.42578125" style="317" bestFit="1" customWidth="1"/>
    <col min="15630" max="15630" width="0.85546875" style="317" customWidth="1"/>
    <col min="15631" max="15631" width="15.42578125" style="317" bestFit="1" customWidth="1"/>
    <col min="15632" max="15872" width="6.85546875" style="317" customWidth="1"/>
    <col min="15873" max="15873" width="46.7109375" style="317" bestFit="1" customWidth="1"/>
    <col min="15874" max="15874" width="0.5703125" style="317" customWidth="1"/>
    <col min="15875" max="15875" width="14.42578125" style="317" bestFit="1" customWidth="1"/>
    <col min="15876" max="15876" width="0.85546875" style="317" customWidth="1"/>
    <col min="15877" max="15877" width="14.42578125" style="317" bestFit="1" customWidth="1"/>
    <col min="15878" max="15878" width="0.85546875" style="317" customWidth="1"/>
    <col min="15879" max="15879" width="14.42578125" style="317" bestFit="1" customWidth="1"/>
    <col min="15880" max="15880" width="0.85546875" style="317" customWidth="1"/>
    <col min="15881" max="15881" width="14.42578125" style="317" bestFit="1" customWidth="1"/>
    <col min="15882" max="15882" width="0.85546875" style="317" customWidth="1"/>
    <col min="15883" max="15883" width="14.42578125" style="317" bestFit="1" customWidth="1"/>
    <col min="15884" max="15884" width="0.85546875" style="317" customWidth="1"/>
    <col min="15885" max="15885" width="14.42578125" style="317" bestFit="1" customWidth="1"/>
    <col min="15886" max="15886" width="0.85546875" style="317" customWidth="1"/>
    <col min="15887" max="15887" width="15.42578125" style="317" bestFit="1" customWidth="1"/>
    <col min="15888" max="16128" width="6.85546875" style="317" customWidth="1"/>
    <col min="16129" max="16129" width="46.7109375" style="317" bestFit="1" customWidth="1"/>
    <col min="16130" max="16130" width="0.5703125" style="317" customWidth="1"/>
    <col min="16131" max="16131" width="14.42578125" style="317" bestFit="1" customWidth="1"/>
    <col min="16132" max="16132" width="0.85546875" style="317" customWidth="1"/>
    <col min="16133" max="16133" width="14.42578125" style="317" bestFit="1" customWidth="1"/>
    <col min="16134" max="16134" width="0.85546875" style="317" customWidth="1"/>
    <col min="16135" max="16135" width="14.42578125" style="317" bestFit="1" customWidth="1"/>
    <col min="16136" max="16136" width="0.85546875" style="317" customWidth="1"/>
    <col min="16137" max="16137" width="14.42578125" style="317" bestFit="1" customWidth="1"/>
    <col min="16138" max="16138" width="0.85546875" style="317" customWidth="1"/>
    <col min="16139" max="16139" width="14.42578125" style="317" bestFit="1" customWidth="1"/>
    <col min="16140" max="16140" width="0.85546875" style="317" customWidth="1"/>
    <col min="16141" max="16141" width="14.42578125" style="317" bestFit="1" customWidth="1"/>
    <col min="16142" max="16142" width="0.85546875" style="317" customWidth="1"/>
    <col min="16143" max="16143" width="15.42578125" style="317" bestFit="1" customWidth="1"/>
    <col min="16144" max="16384" width="6.85546875" style="317" customWidth="1"/>
  </cols>
  <sheetData>
    <row r="1" spans="2:16" ht="14.25">
      <c r="B1" s="318"/>
      <c r="C1" s="318"/>
      <c r="D1" s="318"/>
      <c r="E1" s="318"/>
      <c r="F1" s="318"/>
      <c r="G1" s="319"/>
      <c r="H1" s="319"/>
      <c r="I1" s="319"/>
      <c r="J1" s="319"/>
      <c r="K1" s="319"/>
      <c r="L1" s="319"/>
      <c r="M1" s="319"/>
      <c r="N1" s="319"/>
      <c r="O1" s="318"/>
    </row>
    <row r="2" spans="2:16" ht="14.25">
      <c r="B2" s="318"/>
      <c r="C2" s="318"/>
      <c r="D2" s="318"/>
      <c r="E2" s="318"/>
      <c r="F2" s="318"/>
      <c r="G2" s="319"/>
      <c r="H2" s="319"/>
      <c r="I2" s="319"/>
      <c r="J2" s="319"/>
      <c r="K2" s="319"/>
      <c r="L2" s="319"/>
      <c r="M2" s="319"/>
      <c r="N2" s="319"/>
      <c r="O2" s="318"/>
    </row>
    <row r="3" spans="2:16" ht="14.25">
      <c r="B3" s="318"/>
      <c r="C3" s="318"/>
      <c r="D3" s="318"/>
      <c r="E3" s="318"/>
      <c r="F3" s="318"/>
      <c r="G3" s="319"/>
      <c r="H3" s="319"/>
      <c r="I3" s="319"/>
      <c r="J3" s="319"/>
      <c r="K3" s="319"/>
      <c r="L3" s="319"/>
      <c r="M3" s="319"/>
      <c r="N3" s="319"/>
      <c r="O3" s="318"/>
    </row>
    <row r="4" spans="2:16" ht="14.25">
      <c r="B4" s="318"/>
      <c r="C4" s="318"/>
      <c r="D4" s="318"/>
      <c r="E4" s="318"/>
      <c r="F4" s="318"/>
      <c r="G4" s="319"/>
      <c r="H4" s="319"/>
      <c r="I4" s="319"/>
      <c r="J4" s="319"/>
      <c r="K4" s="319"/>
      <c r="L4" s="319"/>
      <c r="M4" s="319"/>
      <c r="N4" s="319"/>
      <c r="O4" s="318"/>
    </row>
    <row r="5" spans="2:16" ht="14.25">
      <c r="B5" s="318"/>
      <c r="C5" s="318"/>
      <c r="D5" s="318"/>
      <c r="E5" s="318"/>
      <c r="F5" s="318"/>
      <c r="G5" s="319"/>
      <c r="H5" s="319"/>
      <c r="I5" s="319"/>
      <c r="J5" s="319"/>
      <c r="K5" s="319"/>
      <c r="L5" s="319"/>
      <c r="M5" s="319"/>
      <c r="N5" s="319"/>
      <c r="O5" s="318"/>
    </row>
    <row r="6" spans="2:16" ht="22.5" customHeight="1">
      <c r="B6" s="320" t="s">
        <v>206</v>
      </c>
      <c r="C6" s="321" t="s">
        <v>252</v>
      </c>
      <c r="D6" s="321" t="s">
        <v>253</v>
      </c>
      <c r="E6" s="321" t="s">
        <v>254</v>
      </c>
      <c r="F6" s="321" t="s">
        <v>255</v>
      </c>
      <c r="G6" s="320" t="s">
        <v>83</v>
      </c>
      <c r="H6" s="320" t="s">
        <v>256</v>
      </c>
      <c r="I6" s="320" t="s">
        <v>256</v>
      </c>
      <c r="J6" s="320" t="s">
        <v>257</v>
      </c>
      <c r="K6" s="320" t="s">
        <v>258</v>
      </c>
      <c r="L6" s="320" t="s">
        <v>259</v>
      </c>
      <c r="M6" s="320" t="s">
        <v>260</v>
      </c>
      <c r="N6" s="320" t="s">
        <v>261</v>
      </c>
      <c r="O6" s="321" t="s">
        <v>193</v>
      </c>
    </row>
    <row r="7" spans="2:16">
      <c r="B7" s="322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17">
        <v>587789.06000000006</v>
      </c>
    </row>
    <row r="8" spans="2:16">
      <c r="B8" s="322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  <c r="P8" s="317">
        <v>420753.9</v>
      </c>
    </row>
    <row r="9" spans="2:16">
      <c r="B9" s="322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17">
        <v>285800</v>
      </c>
    </row>
    <row r="10" spans="2:16">
      <c r="B10" s="322"/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30"/>
      <c r="P10" s="317">
        <v>191937</v>
      </c>
    </row>
    <row r="11" spans="2:16">
      <c r="B11" s="322"/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17">
        <v>169640.4</v>
      </c>
    </row>
    <row r="12" spans="2:16">
      <c r="B12" s="322"/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0"/>
      <c r="O12" s="330"/>
      <c r="P12" s="317">
        <v>136931.53750000001</v>
      </c>
    </row>
    <row r="13" spans="2:16">
      <c r="B13" s="322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17">
        <v>127340</v>
      </c>
    </row>
    <row r="14" spans="2:16">
      <c r="B14" s="322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17">
        <v>122220</v>
      </c>
    </row>
    <row r="15" spans="2:16">
      <c r="B15" s="322"/>
      <c r="C15" s="330"/>
      <c r="D15" s="330"/>
      <c r="E15" s="330"/>
      <c r="F15" s="330"/>
      <c r="G15" s="330"/>
      <c r="H15" s="330"/>
      <c r="I15" s="330"/>
      <c r="J15" s="330"/>
      <c r="K15" s="330"/>
      <c r="L15" s="330"/>
      <c r="M15" s="330"/>
      <c r="N15" s="330"/>
      <c r="O15" s="330"/>
      <c r="P15" s="317">
        <v>111747.8</v>
      </c>
    </row>
    <row r="16" spans="2:16">
      <c r="B16" s="322"/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317">
        <v>107760.8</v>
      </c>
    </row>
    <row r="17" spans="2:16">
      <c r="B17" s="322"/>
      <c r="C17" s="330"/>
      <c r="D17" s="330"/>
      <c r="E17" s="330"/>
      <c r="F17" s="330"/>
      <c r="G17" s="330"/>
      <c r="H17" s="330"/>
      <c r="I17" s="330"/>
      <c r="J17" s="330"/>
      <c r="K17" s="330"/>
      <c r="L17" s="330"/>
      <c r="M17" s="330"/>
      <c r="N17" s="330"/>
      <c r="O17" s="330"/>
      <c r="P17" s="317">
        <v>101077.1</v>
      </c>
    </row>
    <row r="18" spans="2:16">
      <c r="B18" s="322"/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330"/>
      <c r="N18" s="330"/>
      <c r="O18" s="330"/>
      <c r="P18" s="317">
        <v>100012.97500000001</v>
      </c>
    </row>
    <row r="19" spans="2:16">
      <c r="B19" s="322"/>
      <c r="C19" s="330"/>
      <c r="D19" s="330"/>
      <c r="E19" s="330"/>
      <c r="F19" s="330"/>
      <c r="G19" s="330"/>
      <c r="H19" s="330"/>
      <c r="I19" s="330"/>
      <c r="J19" s="330"/>
      <c r="K19" s="330"/>
      <c r="L19" s="330"/>
      <c r="M19" s="330"/>
      <c r="N19" s="330"/>
      <c r="O19" s="330"/>
      <c r="P19" s="317">
        <v>98280</v>
      </c>
    </row>
    <row r="20" spans="2:16">
      <c r="B20" s="322"/>
      <c r="C20" s="330"/>
      <c r="D20" s="330"/>
      <c r="E20" s="330"/>
      <c r="F20" s="330"/>
      <c r="G20" s="330"/>
      <c r="H20" s="330"/>
      <c r="I20" s="330"/>
      <c r="J20" s="330"/>
      <c r="K20" s="330"/>
      <c r="L20" s="330"/>
      <c r="M20" s="330"/>
      <c r="N20" s="330"/>
      <c r="O20" s="330"/>
      <c r="P20" s="317">
        <v>96500</v>
      </c>
    </row>
    <row r="21" spans="2:16">
      <c r="B21" s="322"/>
      <c r="C21" s="330"/>
      <c r="D21" s="330"/>
      <c r="E21" s="330"/>
      <c r="F21" s="330"/>
      <c r="G21" s="330"/>
      <c r="H21" s="330"/>
      <c r="I21" s="330"/>
      <c r="J21" s="330"/>
      <c r="K21" s="330"/>
      <c r="L21" s="330"/>
      <c r="M21" s="330"/>
      <c r="N21" s="330"/>
      <c r="O21" s="330"/>
      <c r="P21" s="317">
        <v>92587.5</v>
      </c>
    </row>
    <row r="22" spans="2:16">
      <c r="B22" s="322"/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17">
        <v>88023.84</v>
      </c>
    </row>
    <row r="23" spans="2:16">
      <c r="B23" s="322"/>
      <c r="C23" s="330"/>
      <c r="D23" s="330"/>
      <c r="E23" s="330"/>
      <c r="F23" s="330"/>
      <c r="G23" s="330"/>
      <c r="H23" s="330"/>
      <c r="I23" s="330"/>
      <c r="J23" s="330"/>
      <c r="K23" s="330"/>
      <c r="L23" s="330"/>
      <c r="M23" s="330"/>
      <c r="N23" s="330"/>
      <c r="O23" s="330"/>
      <c r="P23" s="317">
        <v>88000</v>
      </c>
    </row>
    <row r="24" spans="2:16">
      <c r="B24" s="322"/>
      <c r="C24" s="330"/>
      <c r="D24" s="330"/>
      <c r="E24" s="330"/>
      <c r="F24" s="330"/>
      <c r="G24" s="330"/>
      <c r="H24" s="330"/>
      <c r="I24" s="330"/>
      <c r="J24" s="330"/>
      <c r="K24" s="330"/>
      <c r="L24" s="330"/>
      <c r="M24" s="330"/>
      <c r="N24" s="330"/>
      <c r="O24" s="330"/>
      <c r="P24" s="317">
        <v>86310.5</v>
      </c>
    </row>
    <row r="25" spans="2:16">
      <c r="B25" s="322"/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  <c r="P25" s="317">
        <v>82550.600000000006</v>
      </c>
    </row>
    <row r="26" spans="2:16">
      <c r="B26" s="322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17">
        <v>82210</v>
      </c>
    </row>
    <row r="27" spans="2:16">
      <c r="B27" s="322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17">
        <v>75194.5</v>
      </c>
    </row>
    <row r="28" spans="2:16">
      <c r="B28" s="322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17">
        <v>74069.2</v>
      </c>
    </row>
    <row r="29" spans="2:16">
      <c r="B29" s="322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17">
        <v>68813.926000000007</v>
      </c>
    </row>
    <row r="30" spans="2:16">
      <c r="B30" s="322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17">
        <v>68090</v>
      </c>
    </row>
    <row r="31" spans="2:16">
      <c r="B31" s="322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17">
        <v>68025.899999999994</v>
      </c>
    </row>
    <row r="32" spans="2:16">
      <c r="B32" s="322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17">
        <v>60044</v>
      </c>
    </row>
    <row r="33" spans="2:16">
      <c r="B33" s="322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17">
        <v>59500.55</v>
      </c>
    </row>
    <row r="34" spans="2:16">
      <c r="B34" s="322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17">
        <v>58434</v>
      </c>
    </row>
    <row r="35" spans="2:16">
      <c r="B35" s="322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17">
        <v>56750.879999999997</v>
      </c>
    </row>
    <row r="36" spans="2:16">
      <c r="B36" s="322"/>
      <c r="C36" s="330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30"/>
      <c r="P36" s="317">
        <v>54040</v>
      </c>
    </row>
    <row r="37" spans="2:16">
      <c r="B37" s="322"/>
      <c r="C37" s="330"/>
      <c r="D37" s="330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  <c r="P37" s="317">
        <v>52217</v>
      </c>
    </row>
    <row r="38" spans="2:16">
      <c r="B38" s="322"/>
      <c r="C38" s="330"/>
      <c r="D38" s="330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17">
        <v>51984.3</v>
      </c>
    </row>
    <row r="39" spans="2:16">
      <c r="B39" s="322"/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17">
        <v>50590.26</v>
      </c>
    </row>
    <row r="40" spans="2:16">
      <c r="B40" s="322"/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17">
        <v>50411.894999999997</v>
      </c>
    </row>
    <row r="41" spans="2:16">
      <c r="B41" s="322"/>
      <c r="C41" s="330"/>
      <c r="D41" s="330"/>
      <c r="E41" s="330"/>
      <c r="F41" s="330"/>
      <c r="G41" s="330"/>
      <c r="H41" s="330"/>
      <c r="I41" s="330"/>
      <c r="J41" s="330"/>
      <c r="K41" s="330"/>
      <c r="L41" s="330"/>
      <c r="M41" s="330"/>
      <c r="N41" s="330"/>
      <c r="O41" s="330"/>
      <c r="P41" s="317">
        <v>48223.235000000001</v>
      </c>
    </row>
    <row r="42" spans="2:16">
      <c r="B42" s="322"/>
      <c r="C42" s="330"/>
      <c r="D42" s="330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17">
        <v>48065</v>
      </c>
    </row>
    <row r="43" spans="2:16">
      <c r="B43" s="322"/>
      <c r="C43" s="330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17">
        <v>47918.400000000001</v>
      </c>
    </row>
    <row r="44" spans="2:16">
      <c r="B44" s="322"/>
      <c r="C44" s="330"/>
      <c r="D44" s="330"/>
      <c r="E44" s="330"/>
      <c r="F44" s="330"/>
      <c r="G44" s="330"/>
      <c r="H44" s="330"/>
      <c r="I44" s="330"/>
      <c r="J44" s="330"/>
      <c r="K44" s="330"/>
      <c r="L44" s="330"/>
      <c r="M44" s="330"/>
      <c r="N44" s="330"/>
      <c r="O44" s="330"/>
      <c r="P44" s="317">
        <v>47417</v>
      </c>
    </row>
    <row r="45" spans="2:16">
      <c r="B45" s="322"/>
      <c r="C45" s="330"/>
      <c r="D45" s="330"/>
      <c r="E45" s="330"/>
      <c r="F45" s="330"/>
      <c r="G45" s="330"/>
      <c r="H45" s="330"/>
      <c r="I45" s="330"/>
      <c r="J45" s="330"/>
      <c r="K45" s="330"/>
      <c r="L45" s="330"/>
      <c r="M45" s="330"/>
      <c r="N45" s="330"/>
      <c r="O45" s="330"/>
      <c r="P45" s="317">
        <v>47300</v>
      </c>
    </row>
    <row r="46" spans="2:16">
      <c r="B46" s="322"/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17">
        <v>46196.56</v>
      </c>
    </row>
    <row r="47" spans="2:16">
      <c r="B47" s="322"/>
      <c r="C47" s="330"/>
      <c r="D47" s="330"/>
      <c r="E47" s="330"/>
      <c r="F47" s="330"/>
      <c r="G47" s="330"/>
      <c r="H47" s="330"/>
      <c r="I47" s="330"/>
      <c r="J47" s="330"/>
      <c r="K47" s="330"/>
      <c r="L47" s="330"/>
      <c r="M47" s="330"/>
      <c r="N47" s="330"/>
      <c r="O47" s="330"/>
      <c r="P47" s="317">
        <v>45597</v>
      </c>
    </row>
    <row r="48" spans="2:16">
      <c r="B48" s="322"/>
      <c r="C48" s="330"/>
      <c r="D48" s="330"/>
      <c r="E48" s="330"/>
      <c r="F48" s="330"/>
      <c r="G48" s="330"/>
      <c r="H48" s="330"/>
      <c r="I48" s="330"/>
      <c r="J48" s="330"/>
      <c r="K48" s="330"/>
      <c r="L48" s="330"/>
      <c r="M48" s="330"/>
      <c r="N48" s="330"/>
      <c r="O48" s="330"/>
      <c r="P48" s="317">
        <v>45224</v>
      </c>
    </row>
    <row r="49" spans="2:16">
      <c r="B49" s="322"/>
      <c r="C49" s="330"/>
      <c r="D49" s="330"/>
      <c r="E49" s="330"/>
      <c r="F49" s="330"/>
      <c r="G49" s="330"/>
      <c r="H49" s="330"/>
      <c r="I49" s="330"/>
      <c r="J49" s="330"/>
      <c r="K49" s="330"/>
      <c r="L49" s="330"/>
      <c r="M49" s="330"/>
      <c r="N49" s="330"/>
      <c r="O49" s="330"/>
      <c r="P49" s="317">
        <v>44661</v>
      </c>
    </row>
    <row r="50" spans="2:16">
      <c r="B50" s="322"/>
      <c r="C50" s="330"/>
      <c r="D50" s="330"/>
      <c r="E50" s="330"/>
      <c r="F50" s="330"/>
      <c r="G50" s="330"/>
      <c r="H50" s="330"/>
      <c r="I50" s="330"/>
      <c r="J50" s="330"/>
      <c r="K50" s="330"/>
      <c r="L50" s="330"/>
      <c r="M50" s="330"/>
      <c r="N50" s="330"/>
      <c r="O50" s="330"/>
      <c r="P50" s="317">
        <v>43563.6</v>
      </c>
    </row>
    <row r="51" spans="2:16">
      <c r="B51" s="322"/>
      <c r="C51" s="330"/>
      <c r="D51" s="330"/>
      <c r="E51" s="330"/>
      <c r="F51" s="330"/>
      <c r="G51" s="330"/>
      <c r="H51" s="330"/>
      <c r="I51" s="330"/>
      <c r="J51" s="330"/>
      <c r="K51" s="330"/>
      <c r="L51" s="330"/>
      <c r="M51" s="330"/>
      <c r="N51" s="330"/>
      <c r="O51" s="330"/>
      <c r="P51" s="317">
        <v>42825</v>
      </c>
    </row>
    <row r="52" spans="2:16">
      <c r="B52" s="322"/>
      <c r="C52" s="330"/>
      <c r="D52" s="330"/>
      <c r="E52" s="330"/>
      <c r="F52" s="330"/>
      <c r="G52" s="330"/>
      <c r="H52" s="330"/>
      <c r="I52" s="330"/>
      <c r="J52" s="330"/>
      <c r="K52" s="330"/>
      <c r="L52" s="330"/>
      <c r="M52" s="330"/>
      <c r="N52" s="330"/>
      <c r="O52" s="330"/>
      <c r="P52" s="317">
        <v>41180</v>
      </c>
    </row>
    <row r="53" spans="2:16">
      <c r="B53" s="322"/>
      <c r="C53" s="330"/>
      <c r="D53" s="330"/>
      <c r="E53" s="330"/>
      <c r="F53" s="330"/>
      <c r="G53" s="330"/>
      <c r="H53" s="330"/>
      <c r="I53" s="330"/>
      <c r="J53" s="330"/>
      <c r="K53" s="330"/>
      <c r="L53" s="330"/>
      <c r="M53" s="330"/>
      <c r="N53" s="330"/>
      <c r="O53" s="330"/>
      <c r="P53" s="317">
        <v>40581</v>
      </c>
    </row>
    <row r="54" spans="2:16">
      <c r="B54" s="322"/>
      <c r="C54" s="330"/>
      <c r="D54" s="330"/>
      <c r="E54" s="330"/>
      <c r="F54" s="330"/>
      <c r="G54" s="330"/>
      <c r="H54" s="330"/>
      <c r="I54" s="330"/>
      <c r="J54" s="330"/>
      <c r="K54" s="330"/>
      <c r="L54" s="330"/>
      <c r="M54" s="330"/>
      <c r="N54" s="330"/>
      <c r="O54" s="330"/>
      <c r="P54" s="317">
        <v>39498</v>
      </c>
    </row>
    <row r="55" spans="2:16">
      <c r="B55" s="322"/>
      <c r="C55" s="330"/>
      <c r="D55" s="330"/>
      <c r="E55" s="330"/>
      <c r="F55" s="330"/>
      <c r="G55" s="330"/>
      <c r="H55" s="330"/>
      <c r="I55" s="330"/>
      <c r="J55" s="330"/>
      <c r="K55" s="330"/>
      <c r="L55" s="330"/>
      <c r="M55" s="330"/>
      <c r="N55" s="330"/>
      <c r="O55" s="330"/>
      <c r="P55" s="317">
        <v>38704.699999999997</v>
      </c>
    </row>
    <row r="56" spans="2:16">
      <c r="B56" s="322"/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330"/>
      <c r="N56" s="330"/>
      <c r="O56" s="330"/>
      <c r="P56" s="317">
        <v>37830</v>
      </c>
    </row>
    <row r="57" spans="2:16">
      <c r="B57" s="322"/>
      <c r="C57" s="330"/>
      <c r="D57" s="330"/>
      <c r="E57" s="330"/>
      <c r="F57" s="330"/>
      <c r="G57" s="330"/>
      <c r="H57" s="330"/>
      <c r="I57" s="330"/>
      <c r="J57" s="330"/>
      <c r="K57" s="330"/>
      <c r="L57" s="330"/>
      <c r="M57" s="330"/>
      <c r="N57" s="330"/>
      <c r="O57" s="330"/>
      <c r="P57" s="317">
        <v>37122.5</v>
      </c>
    </row>
    <row r="58" spans="2:16">
      <c r="B58" s="322"/>
      <c r="C58" s="330"/>
      <c r="D58" s="330"/>
      <c r="E58" s="330"/>
      <c r="F58" s="330"/>
      <c r="G58" s="330"/>
      <c r="H58" s="330"/>
      <c r="I58" s="330"/>
      <c r="J58" s="330"/>
      <c r="K58" s="330"/>
      <c r="L58" s="330"/>
      <c r="M58" s="330"/>
      <c r="N58" s="330"/>
      <c r="O58" s="330"/>
      <c r="P58" s="317">
        <v>35030</v>
      </c>
    </row>
    <row r="59" spans="2:16">
      <c r="B59" s="322"/>
      <c r="C59" s="330"/>
      <c r="D59" s="330"/>
      <c r="E59" s="330"/>
      <c r="F59" s="330"/>
      <c r="G59" s="330"/>
      <c r="H59" s="330"/>
      <c r="I59" s="330"/>
      <c r="J59" s="330"/>
      <c r="K59" s="330"/>
      <c r="L59" s="330"/>
      <c r="M59" s="330"/>
      <c r="N59" s="330"/>
      <c r="O59" s="330"/>
      <c r="P59" s="317">
        <v>34860.089999999997</v>
      </c>
    </row>
    <row r="60" spans="2:16">
      <c r="B60" s="322"/>
      <c r="C60" s="330"/>
      <c r="D60" s="330"/>
      <c r="E60" s="330"/>
      <c r="F60" s="330"/>
      <c r="G60" s="330"/>
      <c r="H60" s="330"/>
      <c r="I60" s="330"/>
      <c r="J60" s="330"/>
      <c r="K60" s="330"/>
      <c r="L60" s="330"/>
      <c r="M60" s="330"/>
      <c r="N60" s="330"/>
      <c r="O60" s="330"/>
      <c r="P60" s="317">
        <v>34515</v>
      </c>
    </row>
    <row r="61" spans="2:16">
      <c r="B61" s="322"/>
      <c r="C61" s="330"/>
      <c r="D61" s="330"/>
      <c r="E61" s="330"/>
      <c r="F61" s="330"/>
      <c r="G61" s="330"/>
      <c r="H61" s="330"/>
      <c r="I61" s="330"/>
      <c r="J61" s="330"/>
      <c r="K61" s="330"/>
      <c r="L61" s="330"/>
      <c r="M61" s="330"/>
      <c r="N61" s="330"/>
      <c r="O61" s="330"/>
      <c r="P61" s="317">
        <v>34069</v>
      </c>
    </row>
    <row r="62" spans="2:16">
      <c r="B62" s="322"/>
      <c r="C62" s="330"/>
      <c r="D62" s="330"/>
      <c r="E62" s="330"/>
      <c r="F62" s="330"/>
      <c r="G62" s="330"/>
      <c r="H62" s="330"/>
      <c r="I62" s="330"/>
      <c r="J62" s="330"/>
      <c r="K62" s="330"/>
      <c r="L62" s="330"/>
      <c r="M62" s="330"/>
      <c r="N62" s="330"/>
      <c r="O62" s="330"/>
      <c r="P62" s="317">
        <v>33408.5</v>
      </c>
    </row>
    <row r="63" spans="2:16">
      <c r="B63" s="322"/>
      <c r="C63" s="330"/>
      <c r="D63" s="330"/>
      <c r="E63" s="330"/>
      <c r="F63" s="330"/>
      <c r="G63" s="330"/>
      <c r="H63" s="330"/>
      <c r="I63" s="330"/>
      <c r="J63" s="330"/>
      <c r="K63" s="330"/>
      <c r="L63" s="330"/>
      <c r="M63" s="330"/>
      <c r="N63" s="330"/>
      <c r="O63" s="330"/>
      <c r="P63" s="317">
        <v>32586</v>
      </c>
    </row>
    <row r="64" spans="2:16">
      <c r="B64" s="322"/>
      <c r="C64" s="330"/>
      <c r="D64" s="330"/>
      <c r="E64" s="330"/>
      <c r="F64" s="330"/>
      <c r="G64" s="330"/>
      <c r="H64" s="330"/>
      <c r="I64" s="330"/>
      <c r="J64" s="330"/>
      <c r="K64" s="330"/>
      <c r="L64" s="330"/>
      <c r="M64" s="330"/>
      <c r="N64" s="330"/>
      <c r="O64" s="330"/>
      <c r="P64" s="317">
        <v>32420.21</v>
      </c>
    </row>
    <row r="65" spans="2:16">
      <c r="B65" s="322"/>
      <c r="C65" s="330"/>
      <c r="D65" s="330"/>
      <c r="E65" s="330"/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17">
        <v>32405.42</v>
      </c>
    </row>
    <row r="66" spans="2:16">
      <c r="B66" s="322"/>
      <c r="C66" s="330"/>
      <c r="D66" s="330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</row>
    <row r="67" spans="2:16" s="78" customFormat="1" ht="24" customHeight="1">
      <c r="B67" s="289" t="s">
        <v>302</v>
      </c>
      <c r="C67" s="331">
        <f t="shared" ref="C67:K67" si="0">SUM(C7:C66)</f>
        <v>0</v>
      </c>
      <c r="D67" s="331">
        <f t="shared" si="0"/>
        <v>0</v>
      </c>
      <c r="E67" s="331">
        <f t="shared" si="0"/>
        <v>0</v>
      </c>
      <c r="F67" s="331">
        <f t="shared" si="0"/>
        <v>0</v>
      </c>
      <c r="G67" s="331">
        <f t="shared" si="0"/>
        <v>0</v>
      </c>
      <c r="H67" s="331">
        <f t="shared" si="0"/>
        <v>0</v>
      </c>
      <c r="I67" s="331">
        <f t="shared" si="0"/>
        <v>0</v>
      </c>
      <c r="J67" s="331">
        <f t="shared" si="0"/>
        <v>0</v>
      </c>
      <c r="K67" s="331">
        <f t="shared" si="0"/>
        <v>0</v>
      </c>
      <c r="L67" s="331">
        <f>SUM(L7:L66)</f>
        <v>0</v>
      </c>
      <c r="M67" s="331">
        <f>SUM(M7:M66)</f>
        <v>0</v>
      </c>
      <c r="N67" s="331">
        <f>SUM(N7:N66)</f>
        <v>0</v>
      </c>
      <c r="O67" s="331">
        <f>SUM(O7:O66)</f>
        <v>0</v>
      </c>
    </row>
    <row r="68" spans="2:16" ht="15">
      <c r="B68" s="78"/>
      <c r="C68" s="330"/>
      <c r="D68" s="330"/>
      <c r="E68" s="330"/>
      <c r="F68" s="330"/>
      <c r="G68" s="330"/>
      <c r="H68" s="330"/>
      <c r="I68" s="330"/>
      <c r="J68" s="330"/>
      <c r="K68" s="330"/>
      <c r="L68" s="330"/>
      <c r="M68" s="330"/>
      <c r="N68" s="330"/>
      <c r="O68" s="317">
        <v>7</v>
      </c>
    </row>
    <row r="69" spans="2:16" ht="14.25">
      <c r="B69" s="318"/>
      <c r="C69" s="332"/>
      <c r="D69" s="332"/>
      <c r="E69" s="332"/>
      <c r="F69" s="332"/>
      <c r="G69" s="333"/>
      <c r="H69" s="333"/>
      <c r="I69" s="333"/>
      <c r="J69" s="333"/>
      <c r="K69" s="333"/>
      <c r="L69" s="333"/>
      <c r="M69" s="333"/>
      <c r="N69" s="333"/>
      <c r="O69" s="332"/>
    </row>
    <row r="70" spans="2:16" ht="14.25">
      <c r="B70" s="318"/>
      <c r="C70" s="332"/>
      <c r="D70" s="332"/>
      <c r="E70" s="332"/>
      <c r="F70" s="332"/>
      <c r="G70" s="333"/>
      <c r="H70" s="333"/>
      <c r="I70" s="333"/>
      <c r="J70" s="333"/>
      <c r="K70" s="333"/>
      <c r="L70" s="333"/>
      <c r="M70" s="333"/>
      <c r="N70" s="333"/>
      <c r="O70" s="332"/>
    </row>
    <row r="71" spans="2:16" ht="14.25">
      <c r="B71" s="318"/>
      <c r="C71" s="332"/>
      <c r="D71" s="332"/>
      <c r="E71" s="332"/>
      <c r="F71" s="332"/>
      <c r="G71" s="333"/>
      <c r="H71" s="333"/>
      <c r="I71" s="333"/>
      <c r="J71" s="333"/>
      <c r="K71" s="333"/>
      <c r="L71" s="333"/>
      <c r="M71" s="333"/>
      <c r="N71" s="333"/>
      <c r="O71" s="332"/>
    </row>
    <row r="72" spans="2:16" ht="14.25">
      <c r="B72" s="318"/>
      <c r="C72" s="332"/>
      <c r="D72" s="332"/>
      <c r="E72" s="332"/>
      <c r="F72" s="332"/>
      <c r="G72" s="333"/>
      <c r="H72" s="333"/>
      <c r="I72" s="333"/>
      <c r="J72" s="333"/>
      <c r="K72" s="333"/>
      <c r="L72" s="333"/>
      <c r="M72" s="333"/>
      <c r="N72" s="333"/>
      <c r="O72" s="332"/>
    </row>
    <row r="73" spans="2:16" ht="14.25">
      <c r="B73" s="318"/>
      <c r="C73" s="332"/>
      <c r="D73" s="332"/>
      <c r="E73" s="332"/>
      <c r="F73" s="332"/>
      <c r="G73" s="333"/>
      <c r="H73" s="333"/>
      <c r="I73" s="333"/>
      <c r="J73" s="333"/>
      <c r="K73" s="333"/>
      <c r="L73" s="333"/>
      <c r="M73" s="333"/>
      <c r="N73" s="333"/>
      <c r="O73" s="332"/>
    </row>
    <row r="74" spans="2:16" ht="22.5" customHeight="1">
      <c r="B74" s="320" t="s">
        <v>206</v>
      </c>
      <c r="C74" s="321" t="s">
        <v>252</v>
      </c>
      <c r="D74" s="321" t="s">
        <v>253</v>
      </c>
      <c r="E74" s="321" t="s">
        <v>254</v>
      </c>
      <c r="F74" s="321" t="s">
        <v>255</v>
      </c>
      <c r="G74" s="320" t="s">
        <v>83</v>
      </c>
      <c r="H74" s="320" t="s">
        <v>256</v>
      </c>
      <c r="I74" s="320" t="s">
        <v>256</v>
      </c>
      <c r="J74" s="320" t="s">
        <v>257</v>
      </c>
      <c r="K74" s="320" t="s">
        <v>258</v>
      </c>
      <c r="L74" s="320" t="s">
        <v>259</v>
      </c>
      <c r="M74" s="320" t="s">
        <v>260</v>
      </c>
      <c r="N74" s="320" t="s">
        <v>261</v>
      </c>
      <c r="O74" s="321" t="s">
        <v>193</v>
      </c>
    </row>
    <row r="75" spans="2:16">
      <c r="B75" s="322"/>
      <c r="C75" s="330"/>
      <c r="D75" s="330"/>
      <c r="E75" s="330"/>
      <c r="F75" s="330"/>
      <c r="G75" s="330"/>
      <c r="H75" s="330"/>
      <c r="I75" s="330"/>
      <c r="J75" s="330"/>
      <c r="K75" s="330"/>
      <c r="L75" s="330"/>
      <c r="M75" s="330"/>
      <c r="N75" s="330"/>
      <c r="O75" s="330"/>
    </row>
    <row r="76" spans="2:16">
      <c r="B76" s="322"/>
      <c r="C76" s="330"/>
      <c r="D76" s="330"/>
      <c r="E76" s="330"/>
      <c r="F76" s="330"/>
      <c r="G76" s="330"/>
      <c r="H76" s="330"/>
      <c r="I76" s="330"/>
      <c r="J76" s="330"/>
      <c r="K76" s="330"/>
      <c r="L76" s="330"/>
      <c r="M76" s="330"/>
      <c r="N76" s="330"/>
      <c r="O76" s="330"/>
    </row>
    <row r="77" spans="2:16">
      <c r="B77" s="322"/>
      <c r="C77" s="330"/>
      <c r="D77" s="330"/>
      <c r="E77" s="330"/>
      <c r="F77" s="330"/>
      <c r="G77" s="330"/>
      <c r="H77" s="330"/>
      <c r="I77" s="330"/>
      <c r="J77" s="330"/>
      <c r="K77" s="330"/>
      <c r="L77" s="330"/>
      <c r="M77" s="330"/>
      <c r="N77" s="330"/>
      <c r="O77" s="330"/>
    </row>
    <row r="78" spans="2:16">
      <c r="B78" s="322"/>
      <c r="C78" s="330"/>
      <c r="D78" s="330"/>
      <c r="E78" s="330"/>
      <c r="F78" s="330"/>
      <c r="G78" s="330"/>
      <c r="H78" s="330"/>
      <c r="I78" s="330"/>
      <c r="J78" s="330"/>
      <c r="K78" s="330"/>
      <c r="L78" s="330"/>
      <c r="M78" s="330"/>
      <c r="N78" s="330"/>
      <c r="O78" s="330"/>
    </row>
    <row r="79" spans="2:16">
      <c r="B79" s="322"/>
      <c r="C79" s="330"/>
      <c r="D79" s="330"/>
      <c r="E79" s="330"/>
      <c r="F79" s="330"/>
      <c r="G79" s="330"/>
      <c r="H79" s="330"/>
      <c r="I79" s="330"/>
      <c r="J79" s="330"/>
      <c r="K79" s="330"/>
      <c r="L79" s="330"/>
      <c r="M79" s="330"/>
      <c r="N79" s="330"/>
      <c r="O79" s="330"/>
    </row>
    <row r="80" spans="2:16">
      <c r="B80" s="322"/>
      <c r="C80" s="330"/>
      <c r="D80" s="330"/>
      <c r="E80" s="330"/>
      <c r="F80" s="330"/>
      <c r="G80" s="330"/>
      <c r="H80" s="330"/>
      <c r="I80" s="330"/>
      <c r="J80" s="330"/>
      <c r="K80" s="330"/>
      <c r="L80" s="330"/>
      <c r="M80" s="330"/>
      <c r="N80" s="330"/>
      <c r="O80" s="330"/>
    </row>
    <row r="81" spans="2:15">
      <c r="B81" s="322"/>
      <c r="C81" s="330"/>
      <c r="D81" s="330"/>
      <c r="E81" s="330"/>
      <c r="F81" s="330"/>
      <c r="G81" s="330"/>
      <c r="H81" s="330"/>
      <c r="I81" s="330"/>
      <c r="J81" s="330"/>
      <c r="K81" s="330"/>
      <c r="L81" s="330"/>
      <c r="M81" s="330"/>
      <c r="N81" s="330"/>
      <c r="O81" s="330"/>
    </row>
    <row r="82" spans="2:15">
      <c r="B82" s="322"/>
      <c r="C82" s="330"/>
      <c r="D82" s="330"/>
      <c r="E82" s="330"/>
      <c r="F82" s="330"/>
      <c r="G82" s="330"/>
      <c r="H82" s="330"/>
      <c r="I82" s="330"/>
      <c r="J82" s="330"/>
      <c r="K82" s="330"/>
      <c r="L82" s="330"/>
      <c r="M82" s="330"/>
      <c r="N82" s="330"/>
      <c r="O82" s="330"/>
    </row>
    <row r="83" spans="2:15">
      <c r="B83" s="322"/>
      <c r="C83" s="330"/>
      <c r="D83" s="330"/>
      <c r="E83" s="330"/>
      <c r="F83" s="330"/>
      <c r="G83" s="330"/>
      <c r="H83" s="330"/>
      <c r="I83" s="330"/>
      <c r="J83" s="330"/>
      <c r="K83" s="330"/>
      <c r="L83" s="330"/>
      <c r="M83" s="330"/>
      <c r="N83" s="330"/>
      <c r="O83" s="330"/>
    </row>
    <row r="84" spans="2:15">
      <c r="B84" s="322"/>
      <c r="C84" s="330"/>
      <c r="D84" s="330"/>
      <c r="E84" s="330"/>
      <c r="F84" s="330"/>
      <c r="G84" s="330"/>
      <c r="H84" s="330"/>
      <c r="I84" s="330"/>
      <c r="J84" s="330"/>
      <c r="K84" s="330"/>
      <c r="L84" s="330"/>
      <c r="M84" s="330"/>
      <c r="N84" s="330"/>
      <c r="O84" s="330"/>
    </row>
    <row r="85" spans="2:15">
      <c r="B85" s="322"/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</row>
    <row r="86" spans="2:15">
      <c r="B86" s="322"/>
      <c r="C86" s="330"/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</row>
    <row r="87" spans="2:15">
      <c r="B87" s="322"/>
      <c r="C87" s="330"/>
      <c r="D87" s="330"/>
      <c r="E87" s="330"/>
      <c r="F87" s="330"/>
      <c r="G87" s="330"/>
      <c r="H87" s="330"/>
      <c r="I87" s="330"/>
      <c r="J87" s="330"/>
      <c r="K87" s="330"/>
      <c r="L87" s="330"/>
      <c r="M87" s="330"/>
      <c r="N87" s="330"/>
      <c r="O87" s="330"/>
    </row>
    <row r="88" spans="2:15">
      <c r="B88" s="322"/>
      <c r="C88" s="330"/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</row>
    <row r="89" spans="2:15">
      <c r="B89" s="322"/>
      <c r="C89" s="330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</row>
    <row r="90" spans="2:15">
      <c r="B90" s="322"/>
      <c r="C90" s="330"/>
      <c r="D90" s="330"/>
      <c r="E90" s="330"/>
      <c r="F90" s="330"/>
      <c r="G90" s="330"/>
      <c r="H90" s="330"/>
      <c r="I90" s="330"/>
      <c r="J90" s="330"/>
      <c r="K90" s="330"/>
      <c r="L90" s="330"/>
      <c r="M90" s="330"/>
      <c r="N90" s="330"/>
      <c r="O90" s="330"/>
    </row>
    <row r="91" spans="2:15">
      <c r="B91" s="322"/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</row>
    <row r="92" spans="2:15">
      <c r="B92" s="322"/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</row>
    <row r="93" spans="2:15">
      <c r="B93" s="322"/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</row>
    <row r="94" spans="2:15">
      <c r="B94" s="322"/>
      <c r="C94" s="330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30"/>
    </row>
    <row r="95" spans="2:15">
      <c r="B95" s="322"/>
      <c r="C95" s="330"/>
      <c r="D95" s="330"/>
      <c r="E95" s="330"/>
      <c r="F95" s="330"/>
      <c r="G95" s="330"/>
      <c r="H95" s="330"/>
      <c r="I95" s="330"/>
      <c r="J95" s="330"/>
      <c r="K95" s="330"/>
      <c r="L95" s="330"/>
      <c r="M95" s="330"/>
      <c r="N95" s="330"/>
      <c r="O95" s="330"/>
    </row>
    <row r="96" spans="2:15">
      <c r="B96" s="322"/>
      <c r="C96" s="330"/>
      <c r="D96" s="330"/>
      <c r="E96" s="330"/>
      <c r="F96" s="330"/>
      <c r="G96" s="330"/>
      <c r="H96" s="330"/>
      <c r="I96" s="330"/>
      <c r="J96" s="330"/>
      <c r="K96" s="330"/>
      <c r="L96" s="330"/>
      <c r="M96" s="330"/>
      <c r="N96" s="330"/>
      <c r="O96" s="330"/>
    </row>
    <row r="97" spans="2:15">
      <c r="B97" s="322"/>
      <c r="C97" s="330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</row>
    <row r="98" spans="2:15">
      <c r="B98" s="322"/>
      <c r="C98" s="330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</row>
    <row r="99" spans="2:15">
      <c r="B99" s="322"/>
      <c r="C99" s="330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</row>
    <row r="100" spans="2:15">
      <c r="B100" s="322"/>
      <c r="C100" s="330"/>
      <c r="D100" s="330"/>
      <c r="E100" s="330"/>
      <c r="F100" s="330"/>
      <c r="G100" s="330"/>
      <c r="H100" s="330"/>
      <c r="I100" s="330"/>
      <c r="J100" s="330"/>
      <c r="K100" s="330"/>
      <c r="L100" s="330"/>
      <c r="M100" s="330"/>
      <c r="N100" s="330"/>
      <c r="O100" s="330"/>
    </row>
    <row r="101" spans="2:15">
      <c r="B101" s="322"/>
      <c r="C101" s="330"/>
      <c r="D101" s="330"/>
      <c r="E101" s="330"/>
      <c r="F101" s="330"/>
      <c r="G101" s="330"/>
      <c r="H101" s="330"/>
      <c r="I101" s="330"/>
      <c r="J101" s="330"/>
      <c r="K101" s="330"/>
      <c r="L101" s="330"/>
      <c r="M101" s="330"/>
      <c r="N101" s="330"/>
      <c r="O101" s="330"/>
    </row>
    <row r="102" spans="2:15">
      <c r="B102" s="322"/>
      <c r="C102" s="330"/>
      <c r="D102" s="330"/>
      <c r="E102" s="330"/>
      <c r="F102" s="330"/>
      <c r="G102" s="330"/>
      <c r="H102" s="330"/>
      <c r="I102" s="330"/>
      <c r="J102" s="330"/>
      <c r="K102" s="330"/>
      <c r="L102" s="330"/>
      <c r="M102" s="330"/>
      <c r="N102" s="330"/>
      <c r="O102" s="330"/>
    </row>
    <row r="103" spans="2:15">
      <c r="B103" s="322"/>
      <c r="C103" s="330"/>
      <c r="D103" s="330"/>
      <c r="E103" s="330"/>
      <c r="F103" s="330"/>
      <c r="G103" s="330"/>
      <c r="H103" s="330"/>
      <c r="I103" s="330"/>
      <c r="J103" s="330"/>
      <c r="K103" s="330"/>
      <c r="L103" s="330"/>
      <c r="M103" s="330"/>
      <c r="N103" s="330"/>
      <c r="O103" s="330"/>
    </row>
    <row r="104" spans="2:15">
      <c r="B104" s="322"/>
      <c r="C104" s="330"/>
      <c r="D104" s="330"/>
      <c r="E104" s="330"/>
      <c r="F104" s="330"/>
      <c r="G104" s="330"/>
      <c r="H104" s="330"/>
      <c r="I104" s="330"/>
      <c r="J104" s="330"/>
      <c r="K104" s="330"/>
      <c r="L104" s="330"/>
      <c r="M104" s="330"/>
      <c r="N104" s="330"/>
      <c r="O104" s="330"/>
    </row>
    <row r="105" spans="2:15">
      <c r="B105" s="322"/>
      <c r="C105" s="330"/>
      <c r="D105" s="330"/>
      <c r="E105" s="330"/>
      <c r="F105" s="330"/>
      <c r="G105" s="330"/>
      <c r="H105" s="330"/>
      <c r="I105" s="330"/>
      <c r="J105" s="330"/>
      <c r="K105" s="330"/>
      <c r="L105" s="330"/>
      <c r="M105" s="330"/>
      <c r="N105" s="330"/>
      <c r="O105" s="330"/>
    </row>
    <row r="106" spans="2:15">
      <c r="B106" s="322"/>
      <c r="C106" s="330"/>
      <c r="D106" s="330"/>
      <c r="E106" s="330"/>
      <c r="F106" s="330"/>
      <c r="G106" s="330"/>
      <c r="H106" s="330"/>
      <c r="I106" s="330"/>
      <c r="J106" s="330"/>
      <c r="K106" s="330"/>
      <c r="L106" s="330"/>
      <c r="M106" s="330"/>
      <c r="N106" s="330"/>
      <c r="O106" s="330"/>
    </row>
    <row r="107" spans="2:15">
      <c r="B107" s="322"/>
      <c r="C107" s="330"/>
      <c r="D107" s="330"/>
      <c r="E107" s="330"/>
      <c r="F107" s="330"/>
      <c r="G107" s="330"/>
      <c r="H107" s="330"/>
      <c r="I107" s="330"/>
      <c r="J107" s="330"/>
      <c r="K107" s="330"/>
      <c r="L107" s="330"/>
      <c r="M107" s="330"/>
      <c r="N107" s="330"/>
      <c r="O107" s="330"/>
    </row>
    <row r="108" spans="2:15">
      <c r="B108" s="322"/>
      <c r="C108" s="330"/>
      <c r="D108" s="330"/>
      <c r="E108" s="330"/>
      <c r="F108" s="330"/>
      <c r="G108" s="330"/>
      <c r="H108" s="330"/>
      <c r="I108" s="330"/>
      <c r="J108" s="330"/>
      <c r="K108" s="330"/>
      <c r="L108" s="330"/>
      <c r="M108" s="330"/>
      <c r="N108" s="330"/>
      <c r="O108" s="330"/>
    </row>
    <row r="109" spans="2:15">
      <c r="B109" s="322"/>
      <c r="C109" s="330"/>
      <c r="D109" s="330"/>
      <c r="E109" s="330"/>
      <c r="F109" s="330"/>
      <c r="G109" s="330"/>
      <c r="H109" s="330"/>
      <c r="I109" s="330"/>
      <c r="J109" s="330"/>
      <c r="K109" s="330"/>
      <c r="L109" s="330"/>
      <c r="M109" s="330"/>
      <c r="N109" s="330"/>
      <c r="O109" s="330"/>
    </row>
    <row r="110" spans="2:15">
      <c r="B110" s="322"/>
      <c r="C110" s="330"/>
      <c r="D110" s="330"/>
      <c r="E110" s="330"/>
      <c r="F110" s="330"/>
      <c r="G110" s="330"/>
      <c r="H110" s="330"/>
      <c r="I110" s="330"/>
      <c r="J110" s="330"/>
      <c r="K110" s="330"/>
      <c r="L110" s="330"/>
      <c r="M110" s="330"/>
      <c r="N110" s="330"/>
      <c r="O110" s="330"/>
    </row>
    <row r="111" spans="2:15">
      <c r="B111" s="322"/>
      <c r="C111" s="330"/>
      <c r="D111" s="330"/>
      <c r="E111" s="330"/>
      <c r="F111" s="330"/>
      <c r="G111" s="330"/>
      <c r="H111" s="330"/>
      <c r="I111" s="330"/>
      <c r="J111" s="330"/>
      <c r="K111" s="330"/>
      <c r="L111" s="330"/>
      <c r="M111" s="330"/>
      <c r="N111" s="330"/>
      <c r="O111" s="330"/>
    </row>
    <row r="112" spans="2:15">
      <c r="B112" s="322"/>
      <c r="C112" s="330"/>
      <c r="D112" s="330"/>
      <c r="E112" s="330"/>
      <c r="F112" s="330"/>
      <c r="G112" s="330"/>
      <c r="H112" s="330"/>
      <c r="I112" s="330"/>
      <c r="J112" s="330"/>
      <c r="K112" s="330"/>
      <c r="L112" s="330"/>
      <c r="M112" s="330"/>
      <c r="N112" s="330"/>
      <c r="O112" s="330"/>
    </row>
    <row r="113" spans="2:15">
      <c r="B113" s="322"/>
      <c r="C113" s="330"/>
      <c r="D113" s="330"/>
      <c r="E113" s="330"/>
      <c r="F113" s="330"/>
      <c r="G113" s="330"/>
      <c r="H113" s="330"/>
      <c r="I113" s="330"/>
      <c r="J113" s="330"/>
      <c r="K113" s="330"/>
      <c r="L113" s="330"/>
      <c r="M113" s="330"/>
      <c r="N113" s="330"/>
      <c r="O113" s="330"/>
    </row>
    <row r="114" spans="2:15">
      <c r="B114" s="322"/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30"/>
    </row>
    <row r="115" spans="2:15">
      <c r="B115" s="322"/>
      <c r="C115" s="330"/>
      <c r="D115" s="330"/>
      <c r="E115" s="330"/>
      <c r="F115" s="330"/>
      <c r="G115" s="330"/>
      <c r="H115" s="330"/>
      <c r="I115" s="330"/>
      <c r="J115" s="330"/>
      <c r="K115" s="330"/>
      <c r="L115" s="330"/>
      <c r="M115" s="330"/>
      <c r="N115" s="330"/>
      <c r="O115" s="330"/>
    </row>
    <row r="116" spans="2:15">
      <c r="B116" s="322"/>
      <c r="C116" s="330"/>
      <c r="D116" s="330"/>
      <c r="E116" s="330"/>
      <c r="F116" s="330"/>
      <c r="G116" s="330"/>
      <c r="H116" s="330"/>
      <c r="I116" s="330"/>
      <c r="J116" s="330"/>
      <c r="K116" s="330"/>
      <c r="L116" s="330"/>
      <c r="M116" s="330"/>
      <c r="N116" s="330"/>
      <c r="O116" s="330"/>
    </row>
    <row r="117" spans="2:15">
      <c r="B117" s="322"/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</row>
    <row r="118" spans="2:15">
      <c r="B118" s="322"/>
      <c r="C118" s="330"/>
      <c r="D118" s="330"/>
      <c r="E118" s="330"/>
      <c r="F118" s="330"/>
      <c r="G118" s="330"/>
      <c r="H118" s="330"/>
      <c r="I118" s="330"/>
      <c r="J118" s="330"/>
      <c r="K118" s="330"/>
      <c r="L118" s="330"/>
      <c r="M118" s="330"/>
      <c r="N118" s="330"/>
      <c r="O118" s="330"/>
    </row>
    <row r="119" spans="2:15">
      <c r="B119" s="322"/>
      <c r="C119" s="330"/>
      <c r="D119" s="330"/>
      <c r="E119" s="330"/>
      <c r="F119" s="330"/>
      <c r="G119" s="330"/>
      <c r="H119" s="330"/>
      <c r="I119" s="330"/>
      <c r="J119" s="330"/>
      <c r="K119" s="330"/>
      <c r="L119" s="330"/>
      <c r="M119" s="330"/>
      <c r="N119" s="330"/>
      <c r="O119" s="330"/>
    </row>
    <row r="120" spans="2:15">
      <c r="B120" s="322"/>
      <c r="C120" s="330"/>
      <c r="D120" s="330"/>
      <c r="E120" s="330"/>
      <c r="F120" s="330"/>
      <c r="G120" s="330"/>
      <c r="H120" s="330"/>
      <c r="I120" s="330"/>
      <c r="J120" s="330"/>
      <c r="K120" s="330"/>
      <c r="L120" s="330"/>
      <c r="M120" s="330"/>
      <c r="N120" s="330"/>
      <c r="O120" s="330"/>
    </row>
    <row r="121" spans="2:15">
      <c r="B121" s="322"/>
      <c r="C121" s="330"/>
      <c r="D121" s="330"/>
      <c r="E121" s="330"/>
      <c r="F121" s="330"/>
      <c r="G121" s="330"/>
      <c r="H121" s="330"/>
      <c r="I121" s="330"/>
      <c r="J121" s="330"/>
      <c r="K121" s="330"/>
      <c r="L121" s="330"/>
      <c r="M121" s="330"/>
      <c r="N121" s="330"/>
      <c r="O121" s="330"/>
    </row>
    <row r="122" spans="2:15">
      <c r="B122" s="322"/>
      <c r="C122" s="330"/>
      <c r="D122" s="330"/>
      <c r="E122" s="330"/>
      <c r="F122" s="330"/>
      <c r="G122" s="330"/>
      <c r="H122" s="330"/>
      <c r="I122" s="330"/>
      <c r="J122" s="330"/>
      <c r="K122" s="330"/>
      <c r="L122" s="330"/>
      <c r="M122" s="330"/>
      <c r="N122" s="330"/>
      <c r="O122" s="330"/>
    </row>
    <row r="123" spans="2:15">
      <c r="B123" s="322"/>
      <c r="C123" s="330"/>
      <c r="D123" s="330"/>
      <c r="E123" s="330"/>
      <c r="F123" s="330"/>
      <c r="G123" s="330"/>
      <c r="H123" s="330"/>
      <c r="I123" s="330"/>
      <c r="J123" s="330"/>
      <c r="K123" s="330"/>
      <c r="L123" s="330"/>
      <c r="M123" s="330"/>
      <c r="N123" s="330"/>
      <c r="O123" s="330"/>
    </row>
    <row r="124" spans="2:15">
      <c r="B124" s="322"/>
      <c r="C124" s="330"/>
      <c r="D124" s="330"/>
      <c r="E124" s="330"/>
      <c r="F124" s="330"/>
      <c r="G124" s="330"/>
      <c r="H124" s="330"/>
      <c r="I124" s="330"/>
      <c r="J124" s="330"/>
      <c r="K124" s="330"/>
      <c r="L124" s="330"/>
      <c r="M124" s="330"/>
      <c r="N124" s="330"/>
      <c r="O124" s="330"/>
    </row>
    <row r="125" spans="2:15">
      <c r="B125" s="322"/>
      <c r="C125" s="330"/>
      <c r="D125" s="330"/>
      <c r="E125" s="330"/>
      <c r="F125" s="330"/>
      <c r="G125" s="330"/>
      <c r="H125" s="330"/>
      <c r="I125" s="330"/>
      <c r="J125" s="330"/>
      <c r="K125" s="330"/>
      <c r="L125" s="330"/>
      <c r="M125" s="330"/>
      <c r="N125" s="330"/>
      <c r="O125" s="330"/>
    </row>
    <row r="126" spans="2:15">
      <c r="B126" s="322"/>
      <c r="C126" s="330"/>
      <c r="D126" s="330"/>
      <c r="E126" s="330"/>
      <c r="F126" s="330"/>
      <c r="G126" s="330"/>
      <c r="H126" s="330"/>
      <c r="I126" s="330"/>
      <c r="J126" s="330"/>
      <c r="K126" s="330"/>
      <c r="L126" s="330"/>
      <c r="M126" s="330"/>
      <c r="N126" s="330"/>
      <c r="O126" s="330"/>
    </row>
    <row r="127" spans="2:15">
      <c r="B127" s="322"/>
      <c r="C127" s="330"/>
      <c r="D127" s="330"/>
      <c r="E127" s="330"/>
      <c r="F127" s="330"/>
      <c r="G127" s="330"/>
      <c r="H127" s="330"/>
      <c r="I127" s="330"/>
      <c r="J127" s="330"/>
      <c r="K127" s="330"/>
      <c r="L127" s="330"/>
      <c r="M127" s="330"/>
      <c r="N127" s="330"/>
      <c r="O127" s="330"/>
    </row>
    <row r="128" spans="2:15">
      <c r="B128" s="322"/>
      <c r="C128" s="330"/>
      <c r="D128" s="330"/>
      <c r="E128" s="330"/>
      <c r="F128" s="330"/>
      <c r="G128" s="330"/>
      <c r="H128" s="330"/>
      <c r="I128" s="330"/>
      <c r="J128" s="330"/>
      <c r="K128" s="330"/>
      <c r="L128" s="330"/>
      <c r="M128" s="330"/>
      <c r="N128" s="330"/>
      <c r="O128" s="330"/>
    </row>
    <row r="129" spans="2:28">
      <c r="B129" s="322"/>
      <c r="C129" s="330"/>
      <c r="D129" s="330"/>
      <c r="E129" s="330"/>
      <c r="F129" s="330"/>
      <c r="G129" s="330"/>
      <c r="H129" s="330"/>
      <c r="I129" s="330"/>
      <c r="J129" s="330"/>
      <c r="K129" s="330"/>
      <c r="L129" s="330"/>
      <c r="M129" s="330"/>
      <c r="N129" s="330"/>
      <c r="O129" s="330"/>
    </row>
    <row r="130" spans="2:28">
      <c r="B130" s="322"/>
      <c r="C130" s="330"/>
      <c r="D130" s="330"/>
      <c r="E130" s="330"/>
      <c r="F130" s="330"/>
      <c r="G130" s="330"/>
      <c r="H130" s="330"/>
      <c r="I130" s="330"/>
      <c r="J130" s="330"/>
      <c r="K130" s="330"/>
      <c r="L130" s="330"/>
      <c r="M130" s="330"/>
      <c r="N130" s="330"/>
      <c r="O130" s="330"/>
    </row>
    <row r="131" spans="2:28">
      <c r="B131" s="322"/>
      <c r="C131" s="330"/>
      <c r="D131" s="330"/>
      <c r="E131" s="330"/>
      <c r="F131" s="330"/>
      <c r="G131" s="330"/>
      <c r="H131" s="330"/>
      <c r="I131" s="330"/>
      <c r="J131" s="330"/>
      <c r="K131" s="330"/>
      <c r="L131" s="330"/>
      <c r="M131" s="330"/>
      <c r="N131" s="330"/>
      <c r="O131" s="330"/>
    </row>
    <row r="132" spans="2:28">
      <c r="B132" s="322"/>
      <c r="C132" s="330"/>
      <c r="D132" s="330"/>
      <c r="E132" s="330"/>
      <c r="F132" s="330"/>
      <c r="G132" s="330"/>
      <c r="H132" s="330"/>
      <c r="I132" s="330"/>
      <c r="J132" s="330"/>
      <c r="K132" s="330"/>
      <c r="L132" s="330"/>
      <c r="M132" s="330"/>
      <c r="N132" s="330"/>
      <c r="O132" s="330"/>
    </row>
    <row r="133" spans="2:28">
      <c r="B133" s="322"/>
      <c r="C133" s="330"/>
      <c r="D133" s="330"/>
      <c r="E133" s="330"/>
      <c r="F133" s="330"/>
      <c r="G133" s="330"/>
      <c r="H133" s="330"/>
      <c r="I133" s="330"/>
      <c r="J133" s="330"/>
      <c r="K133" s="330"/>
      <c r="L133" s="330"/>
      <c r="M133" s="330"/>
      <c r="N133" s="330"/>
      <c r="O133" s="330"/>
    </row>
    <row r="134" spans="2:28">
      <c r="B134" s="322"/>
      <c r="C134" s="330"/>
      <c r="D134" s="330"/>
      <c r="E134" s="330"/>
      <c r="F134" s="330"/>
      <c r="G134" s="330"/>
      <c r="H134" s="330"/>
      <c r="I134" s="330"/>
      <c r="J134" s="330"/>
      <c r="K134" s="330"/>
      <c r="L134" s="330"/>
      <c r="M134" s="330"/>
      <c r="N134" s="330"/>
      <c r="O134" s="330"/>
    </row>
    <row r="135" spans="2:28" s="78" customFormat="1" ht="24" customHeight="1">
      <c r="B135" s="289" t="s">
        <v>302</v>
      </c>
      <c r="C135" s="331">
        <f>SUM(C75:C134)</f>
        <v>0</v>
      </c>
      <c r="D135" s="331">
        <f t="shared" ref="D135:N135" si="1">SUM(D75:D134)</f>
        <v>0</v>
      </c>
      <c r="E135" s="331">
        <f t="shared" si="1"/>
        <v>0</v>
      </c>
      <c r="F135" s="331">
        <f t="shared" si="1"/>
        <v>0</v>
      </c>
      <c r="G135" s="331">
        <f t="shared" si="1"/>
        <v>0</v>
      </c>
      <c r="H135" s="331">
        <f t="shared" si="1"/>
        <v>0</v>
      </c>
      <c r="I135" s="331">
        <f t="shared" si="1"/>
        <v>0</v>
      </c>
      <c r="J135" s="331">
        <f t="shared" si="1"/>
        <v>0</v>
      </c>
      <c r="K135" s="331">
        <f t="shared" si="1"/>
        <v>0</v>
      </c>
      <c r="L135" s="331">
        <f t="shared" si="1"/>
        <v>0</v>
      </c>
      <c r="M135" s="331">
        <f t="shared" si="1"/>
        <v>0</v>
      </c>
      <c r="N135" s="331">
        <f t="shared" si="1"/>
        <v>0</v>
      </c>
      <c r="O135" s="331">
        <f>SUM(O75:O134)</f>
        <v>0</v>
      </c>
    </row>
    <row r="136" spans="2:28" ht="15">
      <c r="B136" s="78"/>
      <c r="C136" s="330"/>
      <c r="D136" s="330"/>
      <c r="E136" s="330"/>
      <c r="F136" s="330"/>
      <c r="G136" s="330"/>
      <c r="H136" s="330"/>
      <c r="I136" s="330"/>
      <c r="J136" s="330"/>
      <c r="K136" s="330"/>
      <c r="L136" s="330"/>
      <c r="M136" s="330"/>
      <c r="N136" s="330"/>
      <c r="O136" s="317">
        <v>8</v>
      </c>
    </row>
    <row r="137" spans="2:28" ht="14.25">
      <c r="B137" s="318"/>
      <c r="C137" s="332"/>
      <c r="D137" s="332"/>
      <c r="E137" s="332"/>
      <c r="F137" s="332"/>
      <c r="G137" s="332"/>
      <c r="H137" s="332"/>
      <c r="I137" s="332"/>
      <c r="J137" s="332"/>
      <c r="K137" s="332"/>
      <c r="L137" s="332"/>
      <c r="M137" s="332"/>
      <c r="N137" s="332"/>
      <c r="O137" s="332"/>
    </row>
    <row r="138" spans="2:28" ht="14.25">
      <c r="B138" s="318"/>
      <c r="C138" s="332"/>
      <c r="D138" s="332"/>
      <c r="E138" s="332"/>
      <c r="F138" s="332"/>
      <c r="G138" s="332"/>
      <c r="H138" s="332"/>
      <c r="I138" s="332"/>
      <c r="J138" s="332"/>
      <c r="K138" s="332"/>
      <c r="L138" s="332"/>
      <c r="M138" s="332"/>
      <c r="N138" s="332"/>
      <c r="O138" s="332"/>
    </row>
    <row r="139" spans="2:28" ht="14.25">
      <c r="B139" s="318"/>
      <c r="C139" s="332"/>
      <c r="D139" s="332"/>
      <c r="E139" s="332"/>
      <c r="F139" s="332"/>
      <c r="G139" s="332"/>
      <c r="H139" s="332"/>
      <c r="I139" s="332"/>
      <c r="J139" s="332"/>
      <c r="K139" s="332"/>
      <c r="L139" s="332"/>
      <c r="M139" s="332"/>
      <c r="N139" s="332"/>
      <c r="O139" s="332"/>
    </row>
    <row r="140" spans="2:28" ht="14.25">
      <c r="B140" s="318"/>
      <c r="C140" s="332"/>
      <c r="D140" s="332"/>
      <c r="E140" s="332"/>
      <c r="F140" s="332"/>
      <c r="G140" s="332"/>
      <c r="H140" s="332"/>
      <c r="I140" s="332"/>
      <c r="J140" s="332"/>
      <c r="K140" s="332"/>
      <c r="L140" s="332"/>
      <c r="M140" s="332"/>
      <c r="N140" s="332"/>
      <c r="O140" s="332"/>
    </row>
    <row r="141" spans="2:28" ht="14.25">
      <c r="B141" s="318"/>
      <c r="C141" s="332"/>
      <c r="D141" s="332"/>
      <c r="E141" s="332"/>
      <c r="F141" s="332"/>
      <c r="G141" s="332"/>
      <c r="H141" s="332"/>
      <c r="I141" s="332"/>
      <c r="J141" s="332"/>
      <c r="K141" s="332"/>
      <c r="L141" s="332"/>
      <c r="M141" s="332"/>
      <c r="N141" s="332"/>
      <c r="O141" s="332"/>
    </row>
    <row r="142" spans="2:28" ht="14.25">
      <c r="B142" s="318"/>
      <c r="C142" s="332"/>
      <c r="D142" s="332"/>
      <c r="E142" s="332"/>
      <c r="F142" s="332"/>
      <c r="G142" s="332"/>
      <c r="H142" s="332"/>
      <c r="I142" s="332"/>
      <c r="J142" s="332"/>
      <c r="K142" s="332"/>
      <c r="L142" s="332"/>
      <c r="M142" s="332"/>
      <c r="N142" s="332"/>
      <c r="O142" s="332"/>
    </row>
    <row r="143" spans="2:28" ht="14.25">
      <c r="B143" s="318"/>
      <c r="C143" s="332"/>
      <c r="D143" s="332"/>
      <c r="E143" s="332"/>
      <c r="F143" s="332"/>
      <c r="G143" s="332"/>
      <c r="H143" s="332"/>
      <c r="I143" s="332"/>
      <c r="J143" s="332"/>
      <c r="K143" s="332"/>
      <c r="L143" s="332"/>
      <c r="M143" s="332"/>
      <c r="N143" s="332"/>
      <c r="O143" s="351"/>
      <c r="P143" s="332">
        <f>CPC!AB5</f>
        <v>0</v>
      </c>
      <c r="R143" s="332"/>
      <c r="T143" s="332"/>
      <c r="U143" s="332"/>
      <c r="V143" s="332"/>
      <c r="W143" s="332"/>
      <c r="X143" s="332"/>
      <c r="Y143" s="332"/>
      <c r="Z143" s="332"/>
      <c r="AA143" s="332"/>
      <c r="AB143" s="332"/>
    </row>
    <row r="144" spans="2:28" ht="14.25">
      <c r="B144" s="318"/>
      <c r="C144" s="332"/>
      <c r="D144" s="332"/>
      <c r="E144" s="332"/>
      <c r="F144" s="332"/>
      <c r="G144" s="332"/>
      <c r="H144" s="332"/>
      <c r="I144" s="332"/>
      <c r="J144" s="332"/>
      <c r="K144" s="332"/>
      <c r="L144" s="332"/>
      <c r="M144" s="332"/>
      <c r="N144" s="332"/>
      <c r="O144" s="332"/>
    </row>
    <row r="145" spans="2:18" ht="22.5" customHeight="1">
      <c r="B145" s="320"/>
      <c r="C145" s="321" t="s">
        <v>252</v>
      </c>
      <c r="D145" s="321" t="s">
        <v>253</v>
      </c>
      <c r="E145" s="321" t="s">
        <v>254</v>
      </c>
      <c r="F145" s="321" t="s">
        <v>255</v>
      </c>
      <c r="G145" s="320" t="s">
        <v>83</v>
      </c>
      <c r="H145" s="320" t="s">
        <v>256</v>
      </c>
      <c r="I145" s="320" t="s">
        <v>256</v>
      </c>
      <c r="J145" s="320" t="s">
        <v>257</v>
      </c>
      <c r="K145" s="320" t="s">
        <v>321</v>
      </c>
      <c r="L145" s="320" t="s">
        <v>259</v>
      </c>
      <c r="M145" s="320" t="s">
        <v>260</v>
      </c>
      <c r="N145" s="320" t="s">
        <v>261</v>
      </c>
      <c r="O145" s="321" t="s">
        <v>193</v>
      </c>
    </row>
    <row r="146" spans="2:18" s="78" customFormat="1" ht="24" customHeight="1">
      <c r="B146" s="289" t="s">
        <v>294</v>
      </c>
      <c r="C146" s="331">
        <v>611655.05000000005</v>
      </c>
      <c r="D146" s="331">
        <v>865341.78</v>
      </c>
      <c r="E146" s="331">
        <v>700842.61</v>
      </c>
      <c r="F146" s="331">
        <v>1092360.6099999999</v>
      </c>
      <c r="G146" s="331">
        <v>591935.65999999992</v>
      </c>
      <c r="H146" s="331">
        <v>687203.86</v>
      </c>
      <c r="I146" s="331">
        <v>488334.22100000002</v>
      </c>
      <c r="J146" s="331">
        <v>321928.36999999988</v>
      </c>
      <c r="K146" s="331">
        <v>455244.91600000008</v>
      </c>
      <c r="L146" s="331">
        <v>425917.86699999997</v>
      </c>
      <c r="M146" s="331">
        <v>577804.21</v>
      </c>
      <c r="N146" s="331">
        <v>534680.78</v>
      </c>
      <c r="O146" s="331">
        <v>7353249.9340000004</v>
      </c>
      <c r="Q146" s="329"/>
      <c r="R146" s="329"/>
    </row>
    <row r="147" spans="2:18">
      <c r="B147" s="325"/>
      <c r="C147" s="325"/>
      <c r="D147" s="325"/>
      <c r="E147" s="325"/>
      <c r="F147" s="325"/>
      <c r="G147" s="325"/>
      <c r="H147" s="325"/>
      <c r="I147" s="325"/>
      <c r="J147" s="325"/>
      <c r="K147" s="325"/>
      <c r="L147" s="325"/>
      <c r="M147" s="325"/>
      <c r="N147" s="325"/>
      <c r="O147" s="325"/>
      <c r="P147" s="325"/>
    </row>
    <row r="148" spans="2:18" ht="12.75" customHeight="1"/>
    <row r="149" spans="2:18" ht="12.75" customHeight="1">
      <c r="C149" s="324"/>
      <c r="D149" s="324"/>
      <c r="E149" s="324"/>
      <c r="F149" s="324"/>
      <c r="G149" s="324"/>
      <c r="H149" s="324"/>
      <c r="I149" s="324"/>
      <c r="J149" s="324"/>
      <c r="K149" s="324"/>
      <c r="L149" s="324"/>
      <c r="M149" s="324"/>
      <c r="N149" s="324"/>
      <c r="O149" s="324"/>
    </row>
    <row r="150" spans="2:18" ht="12.75" customHeight="1">
      <c r="C150" s="324"/>
      <c r="D150" s="324"/>
      <c r="E150" s="324"/>
      <c r="F150" s="324"/>
      <c r="G150" s="324"/>
      <c r="H150" s="324"/>
      <c r="I150" s="324"/>
      <c r="J150" s="324"/>
      <c r="K150" s="324"/>
      <c r="L150" s="324"/>
      <c r="M150" s="324"/>
      <c r="N150" s="324"/>
      <c r="O150" s="324"/>
    </row>
    <row r="151" spans="2:18" ht="12.75" customHeight="1">
      <c r="C151" s="324"/>
      <c r="D151" s="324"/>
      <c r="E151" s="324"/>
      <c r="F151" s="324"/>
      <c r="G151" s="324"/>
      <c r="H151" s="324"/>
      <c r="I151" s="324"/>
      <c r="J151" s="324"/>
      <c r="K151" s="324"/>
      <c r="L151" s="324"/>
      <c r="M151" s="324"/>
      <c r="N151" s="324"/>
      <c r="O151" s="324"/>
    </row>
    <row r="152" spans="2:18" ht="12.75" customHeight="1">
      <c r="C152" s="324"/>
      <c r="D152" s="324"/>
      <c r="E152" s="324"/>
      <c r="F152" s="324"/>
      <c r="G152" s="324"/>
      <c r="H152" s="324"/>
      <c r="I152" s="324"/>
      <c r="J152" s="324"/>
      <c r="K152" s="324"/>
      <c r="L152" s="324"/>
      <c r="M152" s="324"/>
      <c r="N152" s="324"/>
      <c r="O152" s="324"/>
    </row>
    <row r="153" spans="2:18" ht="12.75" customHeight="1">
      <c r="C153" s="324"/>
      <c r="D153" s="324"/>
      <c r="E153" s="324"/>
      <c r="F153" s="324"/>
      <c r="G153" s="324"/>
      <c r="H153" s="324"/>
      <c r="I153" s="324"/>
      <c r="J153" s="324"/>
      <c r="K153" s="324"/>
      <c r="L153" s="324"/>
      <c r="M153" s="324"/>
      <c r="N153" s="324"/>
      <c r="O153" s="324"/>
    </row>
    <row r="154" spans="2:18" ht="12.75" customHeight="1">
      <c r="C154" s="324"/>
      <c r="D154" s="324"/>
      <c r="E154" s="324"/>
      <c r="F154" s="324"/>
      <c r="G154" s="324"/>
      <c r="H154" s="324"/>
      <c r="I154" s="324"/>
      <c r="J154" s="324"/>
      <c r="K154" s="324"/>
      <c r="L154" s="324"/>
      <c r="M154" s="324"/>
      <c r="N154" s="324"/>
      <c r="O154" s="324"/>
    </row>
    <row r="155" spans="2:18" ht="12.75" customHeight="1">
      <c r="C155" s="324"/>
      <c r="D155" s="324"/>
      <c r="E155" s="324"/>
      <c r="F155" s="324"/>
      <c r="G155" s="324"/>
      <c r="H155" s="324"/>
      <c r="I155" s="324"/>
      <c r="J155" s="324"/>
      <c r="K155" s="324"/>
      <c r="L155" s="324"/>
      <c r="M155" s="324"/>
      <c r="N155" s="324"/>
      <c r="O155" s="324"/>
    </row>
    <row r="156" spans="2:18" ht="12.75" customHeight="1">
      <c r="C156" s="324"/>
      <c r="D156" s="324"/>
      <c r="E156" s="324"/>
      <c r="F156" s="324"/>
      <c r="G156" s="324"/>
      <c r="H156" s="324"/>
      <c r="I156" s="324"/>
      <c r="J156" s="324"/>
      <c r="K156" s="324"/>
      <c r="L156" s="324"/>
      <c r="M156" s="324"/>
      <c r="N156" s="324"/>
      <c r="O156" s="324"/>
    </row>
    <row r="157" spans="2:18" ht="12.75" customHeight="1">
      <c r="C157" s="324"/>
      <c r="D157" s="324"/>
      <c r="E157" s="324"/>
      <c r="F157" s="324"/>
      <c r="G157" s="324"/>
      <c r="H157" s="324"/>
      <c r="I157" s="324"/>
      <c r="J157" s="324"/>
      <c r="K157" s="324"/>
      <c r="L157" s="324"/>
      <c r="M157" s="324"/>
      <c r="N157" s="324"/>
      <c r="O157" s="324"/>
    </row>
    <row r="158" spans="2:18" ht="12.75" customHeight="1">
      <c r="C158" s="324"/>
      <c r="D158" s="324"/>
      <c r="E158" s="324"/>
      <c r="F158" s="324"/>
      <c r="G158" s="324"/>
      <c r="H158" s="324"/>
      <c r="I158" s="324"/>
      <c r="J158" s="324"/>
      <c r="K158" s="324"/>
      <c r="L158" s="324"/>
      <c r="M158" s="324"/>
      <c r="N158" s="324"/>
      <c r="O158" s="324"/>
    </row>
    <row r="159" spans="2:18" ht="12.75" customHeight="1">
      <c r="C159" s="324"/>
      <c r="D159" s="324"/>
      <c r="E159" s="324"/>
      <c r="F159" s="324"/>
      <c r="G159" s="324"/>
      <c r="H159" s="324"/>
      <c r="I159" s="324"/>
      <c r="J159" s="324"/>
      <c r="K159" s="324"/>
      <c r="L159" s="324"/>
      <c r="M159" s="324"/>
      <c r="N159" s="324"/>
      <c r="O159" s="324"/>
    </row>
    <row r="160" spans="2:18" ht="12.75" customHeight="1">
      <c r="C160" s="324"/>
      <c r="D160" s="324"/>
      <c r="E160" s="324"/>
      <c r="F160" s="324"/>
      <c r="G160" s="324"/>
      <c r="H160" s="324"/>
      <c r="I160" s="324"/>
      <c r="J160" s="324"/>
      <c r="K160" s="324"/>
      <c r="L160" s="324"/>
      <c r="M160" s="324"/>
      <c r="N160" s="324"/>
      <c r="O160" s="324"/>
    </row>
    <row r="161" spans="3:15" ht="12.75" customHeight="1">
      <c r="C161" s="324"/>
      <c r="D161" s="324"/>
      <c r="E161" s="324"/>
      <c r="F161" s="324"/>
      <c r="G161" s="324"/>
      <c r="H161" s="324"/>
      <c r="I161" s="324"/>
      <c r="J161" s="324"/>
      <c r="K161" s="324"/>
      <c r="L161" s="324"/>
      <c r="M161" s="324"/>
      <c r="N161" s="324"/>
      <c r="O161" s="324"/>
    </row>
    <row r="162" spans="3:15" ht="12.75" customHeight="1">
      <c r="C162" s="324"/>
      <c r="D162" s="324"/>
      <c r="E162" s="324"/>
      <c r="F162" s="324"/>
      <c r="G162" s="324"/>
      <c r="H162" s="324"/>
      <c r="I162" s="324"/>
      <c r="J162" s="324"/>
      <c r="K162" s="324"/>
      <c r="L162" s="324"/>
      <c r="M162" s="324"/>
      <c r="N162" s="324"/>
      <c r="O162" s="324"/>
    </row>
    <row r="163" spans="3:15" ht="12.75" customHeight="1">
      <c r="C163" s="324"/>
      <c r="D163" s="324"/>
      <c r="E163" s="324"/>
      <c r="F163" s="324"/>
      <c r="G163" s="324"/>
      <c r="H163" s="324"/>
      <c r="I163" s="324"/>
      <c r="J163" s="324"/>
      <c r="K163" s="324"/>
      <c r="L163" s="324"/>
      <c r="M163" s="324"/>
      <c r="N163" s="324"/>
      <c r="O163" s="324"/>
    </row>
    <row r="164" spans="3:15" ht="12.75" customHeight="1">
      <c r="C164" s="324"/>
      <c r="D164" s="324"/>
      <c r="E164" s="324"/>
      <c r="F164" s="324"/>
      <c r="G164" s="324"/>
      <c r="H164" s="324"/>
      <c r="I164" s="324"/>
      <c r="J164" s="324"/>
      <c r="K164" s="324"/>
      <c r="L164" s="324"/>
      <c r="M164" s="324"/>
      <c r="N164" s="324"/>
      <c r="O164" s="324"/>
    </row>
    <row r="165" spans="3:15" ht="12.75" customHeight="1">
      <c r="C165" s="324"/>
      <c r="D165" s="324"/>
      <c r="E165" s="324"/>
      <c r="F165" s="324"/>
      <c r="G165" s="324"/>
      <c r="H165" s="324"/>
      <c r="I165" s="324"/>
      <c r="J165" s="324"/>
      <c r="K165" s="324"/>
      <c r="L165" s="324"/>
      <c r="M165" s="324"/>
      <c r="N165" s="324"/>
      <c r="O165" s="324"/>
    </row>
    <row r="166" spans="3:15" ht="12.75" customHeight="1">
      <c r="C166" s="324"/>
      <c r="D166" s="324"/>
      <c r="E166" s="324"/>
      <c r="F166" s="324"/>
      <c r="G166" s="324"/>
      <c r="H166" s="324"/>
      <c r="I166" s="324"/>
      <c r="J166" s="324"/>
      <c r="K166" s="324"/>
      <c r="L166" s="324"/>
      <c r="M166" s="324"/>
      <c r="N166" s="324"/>
      <c r="O166" s="324"/>
    </row>
    <row r="167" spans="3:15" ht="12.75" customHeight="1">
      <c r="C167" s="324"/>
      <c r="D167" s="324"/>
      <c r="E167" s="324"/>
      <c r="F167" s="324"/>
      <c r="G167" s="324"/>
      <c r="H167" s="324"/>
      <c r="I167" s="324"/>
      <c r="J167" s="324"/>
      <c r="K167" s="324"/>
      <c r="L167" s="324"/>
      <c r="M167" s="324"/>
      <c r="N167" s="324"/>
      <c r="O167" s="324"/>
    </row>
    <row r="168" spans="3:15" ht="12.75" customHeight="1">
      <c r="C168" s="324"/>
      <c r="D168" s="324"/>
      <c r="E168" s="324"/>
      <c r="F168" s="324"/>
      <c r="G168" s="324"/>
      <c r="H168" s="324"/>
      <c r="I168" s="324"/>
      <c r="J168" s="324"/>
      <c r="K168" s="324"/>
      <c r="L168" s="324"/>
      <c r="M168" s="324"/>
      <c r="N168" s="324"/>
      <c r="O168" s="324"/>
    </row>
    <row r="169" spans="3:15" ht="12.75" customHeight="1">
      <c r="C169" s="324"/>
      <c r="D169" s="324"/>
      <c r="E169" s="324"/>
      <c r="F169" s="324"/>
      <c r="G169" s="324"/>
      <c r="H169" s="324"/>
      <c r="I169" s="324"/>
      <c r="J169" s="324"/>
      <c r="K169" s="324"/>
      <c r="L169" s="324"/>
      <c r="M169" s="324"/>
      <c r="N169" s="324"/>
      <c r="O169" s="324"/>
    </row>
    <row r="170" spans="3:15" ht="12.75" customHeight="1">
      <c r="C170" s="324"/>
      <c r="D170" s="324"/>
      <c r="E170" s="324"/>
      <c r="F170" s="324"/>
      <c r="G170" s="324"/>
      <c r="H170" s="324"/>
      <c r="I170" s="324"/>
      <c r="J170" s="324"/>
      <c r="K170" s="324"/>
      <c r="L170" s="324"/>
      <c r="M170" s="324"/>
      <c r="N170" s="324"/>
      <c r="O170" s="324"/>
    </row>
    <row r="171" spans="3:15" ht="12.75" customHeight="1">
      <c r="C171" s="324"/>
      <c r="D171" s="324"/>
      <c r="E171" s="324"/>
      <c r="F171" s="324"/>
      <c r="G171" s="324"/>
      <c r="H171" s="324"/>
      <c r="I171" s="324"/>
      <c r="J171" s="324"/>
      <c r="K171" s="324"/>
      <c r="L171" s="324"/>
      <c r="M171" s="324"/>
      <c r="N171" s="324"/>
      <c r="O171" s="324"/>
    </row>
    <row r="172" spans="3:15" ht="12.75" customHeight="1">
      <c r="C172" s="324"/>
      <c r="D172" s="324"/>
      <c r="E172" s="324"/>
      <c r="F172" s="324"/>
      <c r="G172" s="324"/>
      <c r="H172" s="324"/>
      <c r="I172" s="324"/>
      <c r="J172" s="324"/>
      <c r="K172" s="324"/>
      <c r="L172" s="324"/>
      <c r="M172" s="324"/>
      <c r="N172" s="324"/>
      <c r="O172" s="324"/>
    </row>
    <row r="173" spans="3:15" ht="12.75" customHeight="1">
      <c r="C173" s="324"/>
      <c r="D173" s="324"/>
      <c r="E173" s="324"/>
      <c r="F173" s="324"/>
      <c r="G173" s="324"/>
      <c r="H173" s="324"/>
      <c r="I173" s="324"/>
      <c r="J173" s="324"/>
      <c r="K173" s="324"/>
      <c r="L173" s="324"/>
      <c r="M173" s="324"/>
      <c r="N173" s="324"/>
      <c r="O173" s="324"/>
    </row>
    <row r="174" spans="3:15" ht="12.75" customHeight="1">
      <c r="C174" s="324"/>
      <c r="D174" s="324"/>
      <c r="E174" s="324"/>
      <c r="F174" s="324"/>
      <c r="G174" s="324"/>
      <c r="H174" s="324"/>
      <c r="I174" s="324"/>
      <c r="J174" s="324"/>
      <c r="K174" s="324"/>
      <c r="L174" s="324"/>
      <c r="M174" s="324"/>
      <c r="N174" s="324"/>
      <c r="O174" s="324"/>
    </row>
    <row r="175" spans="3:15" ht="12.75" customHeight="1">
      <c r="C175" s="324"/>
      <c r="D175" s="324"/>
      <c r="E175" s="324"/>
      <c r="F175" s="324"/>
      <c r="G175" s="324"/>
      <c r="H175" s="324"/>
      <c r="I175" s="324"/>
      <c r="J175" s="324"/>
      <c r="K175" s="324"/>
      <c r="L175" s="324"/>
      <c r="M175" s="324"/>
      <c r="N175" s="324"/>
      <c r="O175" s="324"/>
    </row>
    <row r="176" spans="3:15" ht="12.75" customHeight="1">
      <c r="C176" s="324"/>
      <c r="D176" s="324"/>
      <c r="E176" s="324"/>
      <c r="F176" s="324"/>
      <c r="G176" s="324"/>
      <c r="H176" s="324"/>
      <c r="I176" s="324"/>
      <c r="J176" s="324"/>
      <c r="K176" s="324"/>
      <c r="L176" s="324"/>
      <c r="M176" s="324"/>
      <c r="N176" s="324"/>
      <c r="O176" s="324"/>
    </row>
    <row r="177" spans="3:15" ht="12.75" customHeight="1">
      <c r="C177" s="324"/>
      <c r="D177" s="324"/>
      <c r="E177" s="324"/>
      <c r="F177" s="324"/>
      <c r="G177" s="324"/>
      <c r="H177" s="324"/>
      <c r="I177" s="324"/>
      <c r="J177" s="324"/>
      <c r="K177" s="324"/>
      <c r="L177" s="324"/>
      <c r="M177" s="324"/>
      <c r="N177" s="324"/>
      <c r="O177" s="324"/>
    </row>
    <row r="178" spans="3:15" ht="12.75" customHeight="1">
      <c r="C178" s="324"/>
      <c r="D178" s="324"/>
      <c r="E178" s="324"/>
      <c r="F178" s="324"/>
      <c r="G178" s="324"/>
      <c r="H178" s="324"/>
      <c r="I178" s="324"/>
      <c r="J178" s="324"/>
      <c r="K178" s="324"/>
      <c r="L178" s="324"/>
      <c r="M178" s="324"/>
      <c r="N178" s="324"/>
      <c r="O178" s="324"/>
    </row>
    <row r="179" spans="3:15" ht="12.75" customHeight="1">
      <c r="C179" s="324"/>
      <c r="D179" s="324"/>
      <c r="E179" s="324"/>
      <c r="F179" s="324"/>
      <c r="G179" s="324"/>
      <c r="H179" s="324"/>
      <c r="I179" s="324"/>
      <c r="J179" s="324"/>
      <c r="K179" s="324"/>
      <c r="L179" s="324"/>
      <c r="M179" s="324"/>
      <c r="N179" s="324"/>
      <c r="O179" s="324"/>
    </row>
    <row r="180" spans="3:15" ht="12.75" customHeight="1">
      <c r="C180" s="324"/>
      <c r="D180" s="324"/>
      <c r="E180" s="324"/>
      <c r="F180" s="324"/>
      <c r="G180" s="324"/>
      <c r="H180" s="324"/>
      <c r="I180" s="324"/>
      <c r="J180" s="324"/>
      <c r="K180" s="324"/>
      <c r="L180" s="324"/>
      <c r="M180" s="324"/>
      <c r="N180" s="324"/>
      <c r="O180" s="324"/>
    </row>
    <row r="181" spans="3:15" ht="12.75" customHeight="1">
      <c r="C181" s="324"/>
      <c r="D181" s="324"/>
      <c r="E181" s="324"/>
      <c r="F181" s="324"/>
      <c r="G181" s="324"/>
      <c r="H181" s="324"/>
      <c r="I181" s="324"/>
      <c r="J181" s="324"/>
      <c r="K181" s="324"/>
      <c r="L181" s="324"/>
      <c r="M181" s="324"/>
      <c r="N181" s="324"/>
      <c r="O181" s="324"/>
    </row>
    <row r="182" spans="3:15" ht="12.75" customHeight="1">
      <c r="C182" s="324"/>
      <c r="D182" s="324"/>
      <c r="E182" s="324"/>
      <c r="F182" s="324"/>
      <c r="G182" s="324"/>
      <c r="H182" s="324"/>
      <c r="I182" s="324"/>
      <c r="J182" s="324"/>
      <c r="K182" s="324"/>
      <c r="L182" s="324"/>
      <c r="M182" s="324"/>
      <c r="N182" s="324"/>
      <c r="O182" s="324"/>
    </row>
    <row r="183" spans="3:15" ht="12.75" customHeight="1">
      <c r="C183" s="324"/>
      <c r="D183" s="324"/>
      <c r="E183" s="324"/>
      <c r="F183" s="324"/>
      <c r="G183" s="324"/>
      <c r="H183" s="324"/>
      <c r="I183" s="324"/>
      <c r="J183" s="324"/>
      <c r="K183" s="324"/>
      <c r="L183" s="324"/>
      <c r="M183" s="324"/>
      <c r="N183" s="324"/>
      <c r="O183" s="324"/>
    </row>
    <row r="184" spans="3:15" ht="12.75" customHeight="1"/>
    <row r="185" spans="3:15" ht="12.75" customHeight="1">
      <c r="C185" s="324"/>
      <c r="D185" s="324"/>
      <c r="E185" s="324"/>
      <c r="F185" s="324"/>
      <c r="G185" s="324"/>
      <c r="H185" s="324"/>
      <c r="I185" s="324"/>
      <c r="J185" s="324"/>
      <c r="K185" s="324"/>
      <c r="L185" s="324"/>
      <c r="M185" s="324"/>
      <c r="N185" s="324"/>
      <c r="O185" s="324"/>
    </row>
    <row r="186" spans="3:15" ht="12.75" customHeight="1">
      <c r="C186" s="324"/>
      <c r="D186" s="324"/>
      <c r="E186" s="324"/>
      <c r="F186" s="324"/>
      <c r="G186" s="324"/>
      <c r="H186" s="324"/>
      <c r="I186" s="324"/>
      <c r="J186" s="324"/>
      <c r="K186" s="324"/>
      <c r="L186" s="324"/>
      <c r="M186" s="324"/>
      <c r="N186" s="324"/>
      <c r="O186" s="324"/>
    </row>
    <row r="187" spans="3:15" ht="12.75" customHeight="1">
      <c r="C187" s="324"/>
      <c r="D187" s="324"/>
      <c r="E187" s="324"/>
      <c r="F187" s="324"/>
      <c r="G187" s="324"/>
      <c r="H187" s="324"/>
      <c r="I187" s="324"/>
      <c r="J187" s="324"/>
      <c r="K187" s="324"/>
      <c r="L187" s="324"/>
      <c r="M187" s="324"/>
      <c r="N187" s="324"/>
      <c r="O187" s="324"/>
    </row>
    <row r="188" spans="3:15" ht="12.75" customHeight="1">
      <c r="C188" s="324"/>
      <c r="D188" s="324"/>
      <c r="E188" s="324"/>
      <c r="F188" s="324"/>
      <c r="G188" s="324"/>
      <c r="H188" s="324"/>
      <c r="I188" s="324"/>
      <c r="J188" s="324"/>
      <c r="K188" s="324"/>
      <c r="L188" s="324"/>
      <c r="M188" s="324"/>
      <c r="N188" s="324"/>
      <c r="O188" s="324"/>
    </row>
    <row r="189" spans="3:15" ht="12.75" customHeight="1">
      <c r="C189" s="324"/>
      <c r="D189" s="324"/>
      <c r="E189" s="324"/>
      <c r="F189" s="324"/>
      <c r="G189" s="324"/>
      <c r="H189" s="324"/>
      <c r="I189" s="324"/>
      <c r="J189" s="324"/>
      <c r="K189" s="324"/>
      <c r="L189" s="324"/>
      <c r="M189" s="324"/>
      <c r="N189" s="324"/>
      <c r="O189" s="324"/>
    </row>
    <row r="190" spans="3:15" ht="12.75" customHeight="1">
      <c r="C190" s="324"/>
      <c r="D190" s="324"/>
      <c r="E190" s="324"/>
      <c r="F190" s="324"/>
      <c r="G190" s="324"/>
      <c r="H190" s="324"/>
      <c r="I190" s="324"/>
      <c r="J190" s="324"/>
      <c r="K190" s="324"/>
      <c r="L190" s="324"/>
      <c r="M190" s="324"/>
      <c r="N190" s="324"/>
      <c r="O190" s="324"/>
    </row>
    <row r="191" spans="3:15" ht="12.75" customHeight="1">
      <c r="C191" s="324"/>
      <c r="D191" s="324"/>
      <c r="E191" s="324"/>
      <c r="F191" s="324"/>
      <c r="G191" s="324"/>
      <c r="H191" s="324"/>
      <c r="I191" s="324"/>
      <c r="J191" s="324"/>
      <c r="K191" s="324"/>
      <c r="L191" s="324"/>
      <c r="M191" s="324"/>
      <c r="N191" s="324"/>
      <c r="O191" s="324"/>
    </row>
    <row r="192" spans="3:15" ht="12.75" customHeight="1">
      <c r="C192" s="324"/>
      <c r="D192" s="324"/>
      <c r="E192" s="324"/>
      <c r="F192" s="324"/>
      <c r="G192" s="324"/>
      <c r="H192" s="324"/>
      <c r="I192" s="324"/>
      <c r="J192" s="324"/>
      <c r="K192" s="324"/>
      <c r="L192" s="324"/>
      <c r="M192" s="324"/>
      <c r="N192" s="324"/>
      <c r="O192" s="324"/>
    </row>
    <row r="193" spans="2:15" ht="12.75" customHeight="1">
      <c r="C193" s="324"/>
      <c r="D193" s="324"/>
      <c r="E193" s="324"/>
      <c r="F193" s="324"/>
      <c r="G193" s="324"/>
      <c r="H193" s="324"/>
      <c r="I193" s="324"/>
      <c r="J193" s="324"/>
      <c r="K193" s="324"/>
      <c r="L193" s="324"/>
      <c r="M193" s="324"/>
      <c r="N193" s="324"/>
      <c r="O193" s="324"/>
    </row>
    <row r="194" spans="2:15" ht="12.75" customHeight="1">
      <c r="C194" s="324"/>
      <c r="D194" s="324"/>
      <c r="E194" s="324"/>
      <c r="F194" s="324"/>
      <c r="G194" s="324"/>
      <c r="H194" s="324"/>
      <c r="I194" s="324"/>
      <c r="J194" s="324"/>
      <c r="K194" s="324"/>
      <c r="L194" s="324"/>
      <c r="M194" s="324"/>
      <c r="N194" s="324"/>
      <c r="O194" s="324"/>
    </row>
    <row r="195" spans="2:15" ht="12.75" customHeight="1">
      <c r="C195" s="324"/>
      <c r="D195" s="324"/>
      <c r="E195" s="324"/>
      <c r="F195" s="324"/>
      <c r="G195" s="324"/>
      <c r="H195" s="324"/>
      <c r="I195" s="324"/>
      <c r="J195" s="324"/>
      <c r="K195" s="324"/>
      <c r="L195" s="324"/>
      <c r="M195" s="324"/>
      <c r="N195" s="324"/>
      <c r="O195" s="324"/>
    </row>
    <row r="196" spans="2:15" ht="12.75" customHeight="1">
      <c r="C196" s="324"/>
      <c r="D196" s="324"/>
      <c r="E196" s="324"/>
      <c r="F196" s="324"/>
      <c r="G196" s="324"/>
      <c r="H196" s="324"/>
      <c r="I196" s="324"/>
      <c r="J196" s="324"/>
      <c r="K196" s="324"/>
      <c r="L196" s="324"/>
      <c r="M196" s="324"/>
      <c r="N196" s="324"/>
      <c r="O196" s="324"/>
    </row>
    <row r="197" spans="2:15" ht="12.75" customHeight="1">
      <c r="C197" s="324"/>
      <c r="D197" s="324"/>
      <c r="E197" s="324"/>
      <c r="F197" s="324"/>
      <c r="G197" s="324"/>
      <c r="H197" s="324"/>
      <c r="I197" s="324"/>
      <c r="J197" s="324"/>
      <c r="K197" s="324"/>
      <c r="L197" s="324"/>
      <c r="M197" s="324"/>
      <c r="N197" s="324"/>
      <c r="O197" s="324"/>
    </row>
    <row r="198" spans="2:15" ht="12.75" customHeight="1">
      <c r="C198" s="324"/>
      <c r="D198" s="324"/>
      <c r="E198" s="324"/>
      <c r="F198" s="324"/>
      <c r="G198" s="324"/>
      <c r="H198" s="324"/>
      <c r="I198" s="324"/>
      <c r="J198" s="324"/>
      <c r="K198" s="324"/>
      <c r="L198" s="324"/>
      <c r="M198" s="324"/>
      <c r="N198" s="324"/>
      <c r="O198" s="324"/>
    </row>
    <row r="199" spans="2:15" ht="12.75" customHeight="1">
      <c r="B199" s="348"/>
      <c r="C199" s="349"/>
      <c r="D199" s="349"/>
      <c r="E199" s="349"/>
      <c r="F199" s="349"/>
      <c r="G199" s="349"/>
      <c r="H199" s="349"/>
      <c r="I199" s="349"/>
      <c r="J199" s="349"/>
      <c r="K199" s="349"/>
      <c r="L199" s="349"/>
      <c r="M199" s="349"/>
      <c r="N199" s="349"/>
      <c r="O199" s="349"/>
    </row>
    <row r="200" spans="2:15" ht="12.75" customHeight="1">
      <c r="B200" s="78" t="s">
        <v>220</v>
      </c>
      <c r="C200" s="323"/>
      <c r="D200" s="323"/>
      <c r="E200" s="323"/>
      <c r="F200" s="323"/>
      <c r="G200" s="323"/>
      <c r="H200" s="323"/>
      <c r="I200" s="323"/>
      <c r="J200" s="323"/>
      <c r="K200" s="323"/>
      <c r="L200" s="323"/>
      <c r="M200" s="323"/>
      <c r="N200" s="323"/>
      <c r="O200" s="326">
        <v>9</v>
      </c>
    </row>
    <row r="201" spans="2:15" ht="12.75" customHeight="1">
      <c r="C201" s="324"/>
      <c r="D201" s="324"/>
      <c r="E201" s="324"/>
      <c r="F201" s="324"/>
      <c r="G201" s="324"/>
      <c r="H201" s="324"/>
      <c r="I201" s="324"/>
      <c r="J201" s="324"/>
      <c r="K201" s="324"/>
      <c r="L201" s="324"/>
      <c r="M201" s="324"/>
      <c r="N201" s="324"/>
      <c r="O201" s="324"/>
    </row>
    <row r="202" spans="2:15" ht="12.75" customHeight="1">
      <c r="C202" s="324"/>
      <c r="D202" s="324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/>
      <c r="O202" s="324"/>
    </row>
    <row r="203" spans="2:15" ht="12.75" customHeight="1">
      <c r="C203" s="324"/>
      <c r="D203" s="324"/>
      <c r="E203" s="324"/>
      <c r="F203" s="324"/>
      <c r="G203" s="324"/>
      <c r="H203" s="324"/>
      <c r="I203" s="324"/>
      <c r="J203" s="324"/>
      <c r="K203" s="324"/>
      <c r="L203" s="324"/>
      <c r="M203" s="324"/>
      <c r="N203" s="324"/>
      <c r="O203" s="324"/>
    </row>
    <row r="204" spans="2:15" ht="12.75" customHeight="1">
      <c r="C204" s="324"/>
      <c r="D204" s="324"/>
      <c r="E204" s="324"/>
      <c r="F204" s="324"/>
      <c r="G204" s="324"/>
      <c r="H204" s="324"/>
      <c r="I204" s="324"/>
      <c r="J204" s="324"/>
      <c r="K204" s="324"/>
      <c r="L204" s="324"/>
      <c r="M204" s="324"/>
      <c r="N204" s="324"/>
      <c r="O204" s="324"/>
    </row>
    <row r="205" spans="2:15" ht="12.75" customHeight="1">
      <c r="C205" s="324"/>
      <c r="D205" s="324"/>
      <c r="E205" s="324"/>
      <c r="F205" s="324"/>
      <c r="G205" s="324"/>
      <c r="H205" s="324"/>
      <c r="I205" s="324"/>
      <c r="J205" s="324"/>
      <c r="K205" s="324"/>
      <c r="L205" s="324"/>
      <c r="M205" s="324"/>
      <c r="N205" s="324"/>
      <c r="O205" s="324"/>
    </row>
    <row r="206" spans="2:15" ht="12.75" customHeight="1">
      <c r="C206" s="324"/>
      <c r="D206" s="324"/>
      <c r="E206" s="324"/>
      <c r="F206" s="324"/>
      <c r="G206" s="324"/>
      <c r="H206" s="324"/>
      <c r="I206" s="324"/>
      <c r="J206" s="324"/>
      <c r="K206" s="324"/>
      <c r="L206" s="324"/>
      <c r="M206" s="324"/>
      <c r="N206" s="324"/>
      <c r="O206" s="324"/>
    </row>
    <row r="207" spans="2:15" ht="12.75" customHeight="1">
      <c r="C207" s="324"/>
      <c r="D207" s="324"/>
      <c r="E207" s="324"/>
      <c r="F207" s="324"/>
      <c r="G207" s="324"/>
      <c r="H207" s="324"/>
      <c r="I207" s="324"/>
      <c r="J207" s="324"/>
      <c r="K207" s="324"/>
      <c r="L207" s="324"/>
      <c r="M207" s="324"/>
      <c r="N207" s="324"/>
      <c r="O207" s="324"/>
    </row>
    <row r="208" spans="2:15" ht="12.75" customHeight="1">
      <c r="C208" s="324"/>
      <c r="D208" s="324"/>
      <c r="E208" s="324"/>
      <c r="F208" s="324"/>
      <c r="G208" s="324"/>
      <c r="H208" s="324"/>
      <c r="I208" s="324"/>
      <c r="J208" s="324"/>
      <c r="K208" s="324"/>
      <c r="L208" s="324"/>
      <c r="M208" s="324"/>
      <c r="N208" s="324"/>
      <c r="O208" s="324"/>
    </row>
    <row r="209" spans="3:15" ht="12.75" customHeight="1">
      <c r="C209" s="324"/>
      <c r="D209" s="324"/>
      <c r="E209" s="324"/>
      <c r="F209" s="324"/>
      <c r="G209" s="324"/>
      <c r="H209" s="324"/>
      <c r="I209" s="324"/>
      <c r="J209" s="324"/>
      <c r="K209" s="324"/>
      <c r="L209" s="324"/>
      <c r="M209" s="324"/>
      <c r="N209" s="324"/>
      <c r="O209" s="324"/>
    </row>
    <row r="210" spans="3:15" ht="12.75" customHeight="1">
      <c r="C210" s="324"/>
      <c r="D210" s="324"/>
      <c r="E210" s="324"/>
      <c r="F210" s="324"/>
      <c r="G210" s="324"/>
      <c r="H210" s="324"/>
      <c r="I210" s="324"/>
      <c r="J210" s="324"/>
      <c r="K210" s="324"/>
      <c r="L210" s="324"/>
      <c r="M210" s="324"/>
      <c r="N210" s="324"/>
      <c r="O210" s="324"/>
    </row>
    <row r="211" spans="3:15" ht="12.75" customHeight="1">
      <c r="C211" s="324"/>
      <c r="D211" s="324"/>
      <c r="E211" s="324"/>
      <c r="F211" s="324"/>
      <c r="G211" s="324"/>
      <c r="H211" s="324"/>
      <c r="I211" s="324"/>
      <c r="J211" s="324"/>
      <c r="K211" s="324"/>
      <c r="L211" s="324"/>
      <c r="M211" s="324"/>
      <c r="N211" s="324"/>
      <c r="O211" s="324"/>
    </row>
    <row r="212" spans="3:15" ht="12.75" customHeight="1">
      <c r="C212" s="324"/>
      <c r="D212" s="324"/>
      <c r="E212" s="324"/>
      <c r="F212" s="324"/>
      <c r="G212" s="324"/>
      <c r="H212" s="324"/>
      <c r="I212" s="324"/>
      <c r="J212" s="324"/>
      <c r="K212" s="324"/>
      <c r="L212" s="324"/>
      <c r="M212" s="324"/>
      <c r="N212" s="324"/>
      <c r="O212" s="324"/>
    </row>
    <row r="213" spans="3:15" ht="12.75" customHeight="1">
      <c r="C213" s="324"/>
      <c r="D213" s="324"/>
      <c r="E213" s="324"/>
      <c r="F213" s="324"/>
      <c r="G213" s="324"/>
      <c r="H213" s="324"/>
      <c r="I213" s="324"/>
      <c r="J213" s="324"/>
      <c r="K213" s="324"/>
      <c r="L213" s="324"/>
      <c r="M213" s="324"/>
      <c r="N213" s="324"/>
      <c r="O213" s="324"/>
    </row>
    <row r="214" spans="3:15" ht="12.75" customHeight="1">
      <c r="C214" s="324"/>
      <c r="D214" s="324"/>
      <c r="E214" s="324"/>
      <c r="F214" s="324"/>
      <c r="G214" s="324"/>
      <c r="H214" s="324"/>
      <c r="I214" s="324"/>
      <c r="J214" s="324"/>
      <c r="K214" s="324"/>
      <c r="L214" s="324"/>
      <c r="M214" s="324"/>
      <c r="N214" s="324"/>
      <c r="O214" s="324"/>
    </row>
    <row r="215" spans="3:15" ht="12.75" customHeight="1">
      <c r="C215" s="324"/>
      <c r="D215" s="324"/>
      <c r="E215" s="324"/>
      <c r="F215" s="324"/>
      <c r="G215" s="324"/>
      <c r="H215" s="324"/>
      <c r="I215" s="324"/>
      <c r="J215" s="324"/>
      <c r="K215" s="324"/>
      <c r="L215" s="324"/>
      <c r="M215" s="324"/>
      <c r="N215" s="324"/>
      <c r="O215" s="324"/>
    </row>
    <row r="216" spans="3:15" ht="12.75" customHeight="1">
      <c r="C216" s="324"/>
      <c r="D216" s="324"/>
      <c r="E216" s="324"/>
      <c r="F216" s="324"/>
      <c r="G216" s="324"/>
      <c r="H216" s="324"/>
      <c r="I216" s="324"/>
      <c r="J216" s="324"/>
      <c r="K216" s="324"/>
      <c r="L216" s="324"/>
      <c r="M216" s="324"/>
      <c r="N216" s="324"/>
      <c r="O216" s="324"/>
    </row>
    <row r="217" spans="3:15" ht="12.75" customHeight="1">
      <c r="C217" s="324"/>
      <c r="D217" s="324"/>
      <c r="E217" s="324"/>
      <c r="F217" s="324"/>
      <c r="G217" s="324"/>
      <c r="H217" s="324"/>
      <c r="I217" s="324"/>
      <c r="J217" s="324"/>
      <c r="K217" s="324"/>
      <c r="L217" s="324"/>
      <c r="M217" s="324"/>
      <c r="N217" s="324"/>
      <c r="O217" s="324"/>
    </row>
    <row r="218" spans="3:15" ht="12.75" customHeight="1">
      <c r="C218" s="324"/>
      <c r="D218" s="324"/>
      <c r="E218" s="324"/>
      <c r="F218" s="324"/>
      <c r="G218" s="324"/>
      <c r="H218" s="324"/>
      <c r="I218" s="324"/>
      <c r="J218" s="324"/>
      <c r="K218" s="324"/>
      <c r="L218" s="324"/>
      <c r="M218" s="324"/>
      <c r="N218" s="324"/>
      <c r="O218" s="324"/>
    </row>
    <row r="219" spans="3:15" ht="12.75" customHeight="1">
      <c r="C219" s="324"/>
      <c r="D219" s="324"/>
      <c r="E219" s="324"/>
      <c r="F219" s="324"/>
      <c r="G219" s="324"/>
      <c r="H219" s="324"/>
      <c r="I219" s="324"/>
      <c r="J219" s="324"/>
      <c r="K219" s="324"/>
      <c r="L219" s="324"/>
      <c r="M219" s="324"/>
      <c r="N219" s="324"/>
      <c r="O219" s="324"/>
    </row>
    <row r="220" spans="3:15" ht="12.75" customHeight="1">
      <c r="C220" s="324"/>
      <c r="D220" s="324"/>
      <c r="E220" s="324"/>
      <c r="F220" s="324"/>
      <c r="G220" s="324"/>
      <c r="H220" s="324"/>
      <c r="I220" s="324"/>
      <c r="J220" s="324"/>
      <c r="K220" s="324"/>
      <c r="L220" s="324"/>
      <c r="M220" s="324"/>
      <c r="N220" s="324"/>
      <c r="O220" s="324"/>
    </row>
    <row r="221" spans="3:15" ht="12.75" customHeight="1">
      <c r="C221" s="324"/>
      <c r="D221" s="324"/>
      <c r="E221" s="324"/>
      <c r="F221" s="324"/>
      <c r="G221" s="324"/>
      <c r="H221" s="324"/>
      <c r="I221" s="324"/>
      <c r="J221" s="324"/>
      <c r="K221" s="324"/>
      <c r="L221" s="324"/>
      <c r="M221" s="324"/>
      <c r="N221" s="324"/>
      <c r="O221" s="324"/>
    </row>
    <row r="222" spans="3:15" ht="12.75" customHeight="1">
      <c r="C222" s="324"/>
      <c r="D222" s="324"/>
      <c r="E222" s="324"/>
      <c r="F222" s="324"/>
      <c r="G222" s="324"/>
      <c r="H222" s="324"/>
      <c r="I222" s="324"/>
      <c r="J222" s="324"/>
      <c r="K222" s="324"/>
      <c r="L222" s="324"/>
      <c r="M222" s="324"/>
      <c r="N222" s="324"/>
      <c r="O222" s="324"/>
    </row>
    <row r="223" spans="3:15" ht="12.75" customHeight="1">
      <c r="C223" s="324"/>
      <c r="D223" s="324"/>
      <c r="E223" s="324"/>
      <c r="F223" s="324"/>
      <c r="G223" s="324"/>
      <c r="H223" s="324"/>
      <c r="I223" s="324"/>
      <c r="J223" s="324"/>
      <c r="K223" s="324"/>
      <c r="L223" s="324"/>
      <c r="M223" s="324"/>
      <c r="N223" s="324"/>
      <c r="O223" s="324"/>
    </row>
    <row r="224" spans="3:15" ht="12.75" customHeight="1">
      <c r="C224" s="324"/>
      <c r="D224" s="324"/>
      <c r="E224" s="324"/>
      <c r="F224" s="324"/>
      <c r="G224" s="324"/>
      <c r="H224" s="324"/>
      <c r="I224" s="324"/>
      <c r="J224" s="324"/>
      <c r="K224" s="324"/>
      <c r="L224" s="324"/>
      <c r="M224" s="324"/>
      <c r="N224" s="324"/>
      <c r="O224" s="324"/>
    </row>
    <row r="225" spans="3:15" ht="12.75" customHeight="1">
      <c r="C225" s="324"/>
      <c r="D225" s="324"/>
      <c r="E225" s="324"/>
      <c r="F225" s="324"/>
      <c r="G225" s="324"/>
      <c r="H225" s="324"/>
      <c r="I225" s="324"/>
      <c r="J225" s="324"/>
      <c r="K225" s="324"/>
      <c r="L225" s="324"/>
      <c r="M225" s="324"/>
      <c r="N225" s="324"/>
      <c r="O225" s="324"/>
    </row>
    <row r="226" spans="3:15" ht="12.75" customHeight="1">
      <c r="C226" s="324"/>
      <c r="D226" s="324"/>
      <c r="E226" s="324"/>
      <c r="F226" s="324"/>
      <c r="G226" s="324"/>
      <c r="H226" s="324"/>
      <c r="I226" s="324"/>
      <c r="J226" s="324"/>
      <c r="K226" s="324"/>
      <c r="L226" s="324"/>
      <c r="M226" s="324"/>
      <c r="N226" s="324"/>
      <c r="O226" s="324"/>
    </row>
    <row r="227" spans="3:15" ht="12.75" customHeight="1">
      <c r="C227" s="324"/>
      <c r="D227" s="324"/>
      <c r="E227" s="324"/>
      <c r="F227" s="324"/>
      <c r="G227" s="324"/>
      <c r="H227" s="324"/>
      <c r="I227" s="324"/>
      <c r="J227" s="324"/>
      <c r="K227" s="324"/>
      <c r="L227" s="324"/>
      <c r="M227" s="324"/>
      <c r="N227" s="324"/>
      <c r="O227" s="324"/>
    </row>
    <row r="228" spans="3:15" ht="12.75" customHeight="1">
      <c r="C228" s="324"/>
      <c r="D228" s="324"/>
      <c r="E228" s="324"/>
      <c r="F228" s="324"/>
      <c r="G228" s="324"/>
      <c r="H228" s="324"/>
      <c r="I228" s="324"/>
      <c r="J228" s="324"/>
      <c r="K228" s="324"/>
      <c r="L228" s="324"/>
      <c r="M228" s="324"/>
      <c r="N228" s="324"/>
      <c r="O228" s="324"/>
    </row>
    <row r="229" spans="3:15" ht="12.75" customHeight="1">
      <c r="C229" s="324"/>
      <c r="D229" s="324"/>
      <c r="E229" s="324"/>
      <c r="F229" s="324"/>
      <c r="G229" s="324"/>
      <c r="H229" s="324"/>
      <c r="I229" s="324"/>
      <c r="J229" s="324"/>
      <c r="K229" s="324"/>
      <c r="L229" s="324"/>
      <c r="M229" s="324"/>
      <c r="N229" s="324"/>
      <c r="O229" s="324"/>
    </row>
    <row r="230" spans="3:15" ht="12.75" customHeight="1">
      <c r="C230" s="324"/>
      <c r="D230" s="324"/>
      <c r="E230" s="324"/>
      <c r="F230" s="324"/>
      <c r="G230" s="324"/>
      <c r="H230" s="324"/>
      <c r="I230" s="324"/>
      <c r="J230" s="324"/>
      <c r="K230" s="324"/>
      <c r="L230" s="324"/>
      <c r="M230" s="324"/>
      <c r="N230" s="324"/>
      <c r="O230" s="324"/>
    </row>
    <row r="231" spans="3:15" ht="12.75" customHeight="1">
      <c r="C231" s="324"/>
      <c r="D231" s="324"/>
      <c r="E231" s="324"/>
      <c r="F231" s="324"/>
      <c r="G231" s="324"/>
      <c r="H231" s="324"/>
      <c r="I231" s="324"/>
      <c r="J231" s="324"/>
      <c r="K231" s="324"/>
      <c r="L231" s="324"/>
      <c r="M231" s="324"/>
      <c r="N231" s="324"/>
      <c r="O231" s="324"/>
    </row>
    <row r="232" spans="3:15" ht="12.75" customHeight="1">
      <c r="C232" s="324"/>
      <c r="D232" s="324"/>
      <c r="E232" s="324"/>
      <c r="F232" s="324"/>
      <c r="G232" s="324"/>
      <c r="H232" s="324"/>
      <c r="I232" s="324"/>
      <c r="J232" s="324"/>
      <c r="K232" s="324"/>
      <c r="L232" s="324"/>
      <c r="M232" s="324"/>
      <c r="N232" s="324"/>
      <c r="O232" s="324"/>
    </row>
    <row r="233" spans="3:15" ht="12.75" customHeight="1">
      <c r="C233" s="324"/>
      <c r="D233" s="324"/>
      <c r="E233" s="324"/>
      <c r="F233" s="324"/>
      <c r="G233" s="324"/>
      <c r="H233" s="324"/>
      <c r="I233" s="324"/>
      <c r="J233" s="324"/>
      <c r="K233" s="324"/>
      <c r="L233" s="324"/>
      <c r="M233" s="324"/>
      <c r="N233" s="324"/>
      <c r="O233" s="324"/>
    </row>
    <row r="234" spans="3:15" ht="12.75" customHeight="1">
      <c r="C234" s="324"/>
      <c r="D234" s="324"/>
      <c r="E234" s="324"/>
      <c r="F234" s="324"/>
      <c r="G234" s="324"/>
      <c r="H234" s="324"/>
      <c r="I234" s="324"/>
      <c r="J234" s="324"/>
      <c r="K234" s="324"/>
      <c r="L234" s="324"/>
      <c r="M234" s="324"/>
      <c r="N234" s="324"/>
      <c r="O234" s="324"/>
    </row>
    <row r="235" spans="3:15" ht="12.75" customHeight="1">
      <c r="C235" s="324"/>
      <c r="D235" s="324"/>
      <c r="E235" s="324"/>
      <c r="F235" s="324"/>
      <c r="G235" s="324"/>
      <c r="H235" s="324"/>
      <c r="I235" s="324"/>
      <c r="J235" s="324"/>
      <c r="K235" s="324"/>
      <c r="L235" s="324"/>
      <c r="M235" s="324"/>
      <c r="N235" s="324"/>
      <c r="O235" s="324"/>
    </row>
    <row r="236" spans="3:15" ht="12.75" customHeight="1">
      <c r="C236" s="324"/>
      <c r="D236" s="324"/>
      <c r="E236" s="324"/>
      <c r="F236" s="324"/>
      <c r="G236" s="324"/>
      <c r="H236" s="324"/>
      <c r="I236" s="324"/>
      <c r="J236" s="324"/>
      <c r="K236" s="324"/>
      <c r="L236" s="324"/>
      <c r="M236" s="324"/>
      <c r="N236" s="324"/>
      <c r="O236" s="324"/>
    </row>
    <row r="237" spans="3:15" ht="12.75" customHeight="1">
      <c r="C237" s="324"/>
      <c r="D237" s="324"/>
      <c r="E237" s="324"/>
      <c r="F237" s="324"/>
      <c r="G237" s="324"/>
      <c r="H237" s="324"/>
      <c r="I237" s="324"/>
      <c r="J237" s="324"/>
      <c r="K237" s="324"/>
      <c r="L237" s="324"/>
      <c r="M237" s="324"/>
      <c r="N237" s="324"/>
      <c r="O237" s="324"/>
    </row>
    <row r="238" spans="3:15" ht="12.75" customHeight="1">
      <c r="C238" s="324"/>
      <c r="D238" s="324"/>
      <c r="E238" s="324"/>
      <c r="F238" s="324"/>
      <c r="G238" s="324"/>
      <c r="H238" s="324"/>
      <c r="I238" s="324"/>
      <c r="J238" s="324"/>
      <c r="K238" s="324"/>
      <c r="L238" s="324"/>
      <c r="M238" s="324"/>
      <c r="N238" s="324"/>
      <c r="O238" s="324"/>
    </row>
    <row r="239" spans="3:15" ht="12.75" customHeight="1">
      <c r="C239" s="324"/>
      <c r="D239" s="324"/>
      <c r="E239" s="324"/>
      <c r="F239" s="324"/>
      <c r="G239" s="324"/>
      <c r="H239" s="324"/>
      <c r="I239" s="324"/>
      <c r="J239" s="324"/>
      <c r="K239" s="324"/>
      <c r="L239" s="324"/>
      <c r="M239" s="324"/>
      <c r="N239" s="324"/>
      <c r="O239" s="324"/>
    </row>
    <row r="240" spans="3:15" ht="12.75" customHeight="1">
      <c r="C240" s="324"/>
      <c r="D240" s="324"/>
      <c r="E240" s="324"/>
      <c r="F240" s="324"/>
      <c r="G240" s="324"/>
      <c r="H240" s="324"/>
      <c r="I240" s="324"/>
      <c r="J240" s="324"/>
      <c r="K240" s="324"/>
      <c r="L240" s="324"/>
      <c r="M240" s="324"/>
      <c r="N240" s="324"/>
      <c r="O240" s="324"/>
    </row>
    <row r="241" spans="3:15" ht="12.75" customHeight="1">
      <c r="C241" s="324"/>
      <c r="D241" s="324"/>
      <c r="E241" s="324"/>
      <c r="F241" s="324"/>
      <c r="G241" s="324"/>
      <c r="H241" s="324"/>
      <c r="I241" s="324"/>
      <c r="J241" s="324"/>
      <c r="K241" s="324"/>
      <c r="L241" s="324"/>
      <c r="M241" s="324"/>
      <c r="N241" s="324"/>
      <c r="O241" s="324"/>
    </row>
    <row r="242" spans="3:15" ht="12.75" customHeight="1">
      <c r="C242" s="324"/>
      <c r="D242" s="324"/>
      <c r="E242" s="324"/>
      <c r="F242" s="324"/>
      <c r="G242" s="324"/>
      <c r="H242" s="324"/>
      <c r="I242" s="324"/>
      <c r="J242" s="324"/>
      <c r="K242" s="324"/>
      <c r="L242" s="324"/>
      <c r="M242" s="324"/>
      <c r="N242" s="324"/>
      <c r="O242" s="324"/>
    </row>
    <row r="243" spans="3:15" ht="12.75" customHeight="1">
      <c r="C243" s="324"/>
      <c r="D243" s="324"/>
      <c r="E243" s="324"/>
      <c r="F243" s="324"/>
      <c r="G243" s="324"/>
      <c r="H243" s="324"/>
      <c r="I243" s="324"/>
      <c r="J243" s="324"/>
      <c r="K243" s="324"/>
      <c r="L243" s="324"/>
      <c r="M243" s="324"/>
      <c r="N243" s="324"/>
      <c r="O243" s="324"/>
    </row>
    <row r="244" spans="3:15" ht="12.75" customHeight="1">
      <c r="C244" s="324"/>
      <c r="D244" s="324"/>
      <c r="E244" s="324"/>
      <c r="F244" s="324"/>
      <c r="G244" s="324"/>
      <c r="H244" s="324"/>
      <c r="I244" s="324"/>
      <c r="J244" s="324"/>
      <c r="K244" s="324"/>
      <c r="L244" s="324"/>
      <c r="M244" s="324"/>
      <c r="N244" s="324"/>
      <c r="O244" s="324"/>
    </row>
    <row r="245" spans="3:15" ht="12.75" customHeight="1">
      <c r="C245" s="324"/>
      <c r="D245" s="324"/>
      <c r="E245" s="324"/>
      <c r="F245" s="324"/>
      <c r="G245" s="324"/>
      <c r="H245" s="324"/>
      <c r="I245" s="324"/>
      <c r="J245" s="324"/>
      <c r="K245" s="324"/>
      <c r="L245" s="324"/>
      <c r="M245" s="324"/>
      <c r="N245" s="324"/>
      <c r="O245" s="324"/>
    </row>
    <row r="246" spans="3:15" ht="12.75" customHeight="1">
      <c r="C246" s="324"/>
      <c r="D246" s="324"/>
      <c r="E246" s="324"/>
      <c r="F246" s="324"/>
      <c r="G246" s="324"/>
      <c r="H246" s="324"/>
      <c r="I246" s="324"/>
      <c r="J246" s="324"/>
      <c r="K246" s="324"/>
      <c r="L246" s="324"/>
      <c r="M246" s="324"/>
      <c r="N246" s="324"/>
      <c r="O246" s="324"/>
    </row>
    <row r="247" spans="3:15" ht="12.75" customHeight="1">
      <c r="C247" s="324"/>
      <c r="D247" s="324"/>
      <c r="E247" s="324"/>
      <c r="F247" s="324"/>
      <c r="G247" s="324"/>
      <c r="H247" s="324"/>
      <c r="I247" s="324"/>
      <c r="J247" s="324"/>
      <c r="K247" s="324"/>
      <c r="L247" s="324"/>
      <c r="M247" s="324"/>
      <c r="N247" s="324"/>
      <c r="O247" s="324"/>
    </row>
    <row r="248" spans="3:15" ht="12.75" customHeight="1">
      <c r="C248" s="324"/>
      <c r="D248" s="324"/>
      <c r="E248" s="324"/>
      <c r="F248" s="324"/>
      <c r="G248" s="324"/>
      <c r="H248" s="324"/>
      <c r="I248" s="324"/>
      <c r="J248" s="324"/>
      <c r="K248" s="324"/>
      <c r="L248" s="324"/>
      <c r="M248" s="324"/>
      <c r="N248" s="324"/>
      <c r="O248" s="324"/>
    </row>
    <row r="249" spans="3:15" ht="12.75" customHeight="1">
      <c r="C249" s="324"/>
      <c r="D249" s="324"/>
      <c r="E249" s="324"/>
      <c r="F249" s="324"/>
      <c r="G249" s="324"/>
      <c r="H249" s="324"/>
      <c r="I249" s="324"/>
      <c r="J249" s="324"/>
      <c r="K249" s="324"/>
      <c r="L249" s="324"/>
      <c r="M249" s="324"/>
      <c r="N249" s="324"/>
      <c r="O249" s="324"/>
    </row>
    <row r="250" spans="3:15" ht="12.75" customHeight="1">
      <c r="C250" s="324"/>
      <c r="D250" s="324"/>
      <c r="E250" s="324"/>
      <c r="F250" s="324"/>
      <c r="G250" s="324"/>
      <c r="H250" s="324"/>
      <c r="I250" s="324"/>
      <c r="J250" s="324"/>
      <c r="K250" s="324"/>
      <c r="L250" s="324"/>
      <c r="M250" s="324"/>
      <c r="N250" s="324"/>
      <c r="O250" s="324"/>
    </row>
    <row r="251" spans="3:15" ht="12.75" customHeight="1">
      <c r="C251" s="324"/>
      <c r="D251" s="324"/>
      <c r="E251" s="324"/>
      <c r="F251" s="324"/>
      <c r="G251" s="324"/>
      <c r="H251" s="324"/>
      <c r="I251" s="324"/>
      <c r="J251" s="324"/>
      <c r="K251" s="324"/>
      <c r="L251" s="324"/>
      <c r="M251" s="324"/>
      <c r="N251" s="324"/>
      <c r="O251" s="324"/>
    </row>
    <row r="252" spans="3:15" ht="12.75" customHeight="1">
      <c r="C252" s="324"/>
      <c r="D252" s="324"/>
      <c r="E252" s="324"/>
      <c r="F252" s="324"/>
      <c r="G252" s="324"/>
      <c r="H252" s="324"/>
      <c r="I252" s="324"/>
      <c r="J252" s="324"/>
      <c r="K252" s="324"/>
      <c r="L252" s="324"/>
      <c r="M252" s="324"/>
      <c r="N252" s="324"/>
      <c r="O252" s="324"/>
    </row>
    <row r="253" spans="3:15" ht="12.75" customHeight="1">
      <c r="C253" s="324"/>
      <c r="D253" s="324"/>
      <c r="E253" s="324"/>
      <c r="F253" s="324"/>
      <c r="G253" s="324"/>
      <c r="H253" s="324"/>
      <c r="I253" s="324"/>
      <c r="J253" s="324"/>
      <c r="K253" s="324"/>
      <c r="L253" s="324"/>
      <c r="M253" s="324"/>
      <c r="N253" s="324"/>
      <c r="O253" s="324"/>
    </row>
    <row r="254" spans="3:15" ht="12.75" customHeight="1">
      <c r="C254" s="324"/>
      <c r="D254" s="324"/>
      <c r="E254" s="324"/>
      <c r="F254" s="324"/>
      <c r="G254" s="324"/>
      <c r="H254" s="324"/>
      <c r="I254" s="324"/>
      <c r="J254" s="324"/>
      <c r="K254" s="324"/>
      <c r="L254" s="324"/>
      <c r="M254" s="324"/>
      <c r="N254" s="324"/>
      <c r="O254" s="324"/>
    </row>
    <row r="255" spans="3:15" ht="12.75" customHeight="1">
      <c r="C255" s="324"/>
      <c r="D255" s="324"/>
      <c r="E255" s="324"/>
      <c r="F255" s="324"/>
      <c r="G255" s="324"/>
      <c r="H255" s="324"/>
      <c r="I255" s="324"/>
      <c r="J255" s="324"/>
      <c r="K255" s="324"/>
      <c r="L255" s="324"/>
      <c r="M255" s="324"/>
      <c r="N255" s="324"/>
      <c r="O255" s="324"/>
    </row>
    <row r="256" spans="3:15" ht="12.75" customHeight="1">
      <c r="C256" s="324"/>
      <c r="D256" s="324"/>
      <c r="E256" s="324"/>
      <c r="F256" s="324"/>
      <c r="G256" s="324"/>
      <c r="H256" s="324"/>
      <c r="I256" s="324"/>
      <c r="J256" s="324"/>
      <c r="K256" s="324"/>
      <c r="L256" s="324"/>
      <c r="M256" s="324"/>
      <c r="N256" s="324"/>
      <c r="O256" s="324"/>
    </row>
    <row r="257" spans="3:15" ht="12.75" customHeight="1">
      <c r="C257" s="324"/>
      <c r="D257" s="324"/>
      <c r="E257" s="324"/>
      <c r="F257" s="324"/>
      <c r="G257" s="324"/>
      <c r="H257" s="324"/>
      <c r="I257" s="324"/>
      <c r="J257" s="324"/>
      <c r="K257" s="324"/>
      <c r="L257" s="324"/>
      <c r="M257" s="324"/>
      <c r="N257" s="324"/>
      <c r="O257" s="324"/>
    </row>
    <row r="258" spans="3:15" ht="12.75" customHeight="1">
      <c r="C258" s="324"/>
      <c r="D258" s="324"/>
      <c r="E258" s="324"/>
      <c r="F258" s="324"/>
      <c r="G258" s="324"/>
      <c r="H258" s="324"/>
      <c r="I258" s="324"/>
      <c r="J258" s="324"/>
      <c r="K258" s="324"/>
      <c r="L258" s="324"/>
      <c r="M258" s="324"/>
      <c r="N258" s="324"/>
      <c r="O258" s="324"/>
    </row>
    <row r="259" spans="3:15" ht="12.75" customHeight="1">
      <c r="C259" s="324"/>
      <c r="D259" s="324"/>
      <c r="E259" s="324"/>
      <c r="F259" s="324"/>
      <c r="G259" s="324"/>
      <c r="H259" s="324"/>
      <c r="I259" s="324"/>
      <c r="J259" s="324"/>
      <c r="K259" s="324"/>
      <c r="L259" s="324"/>
      <c r="M259" s="324"/>
      <c r="N259" s="324"/>
      <c r="O259" s="324"/>
    </row>
    <row r="260" spans="3:15" ht="12.75" customHeight="1">
      <c r="C260" s="324"/>
      <c r="D260" s="324"/>
      <c r="E260" s="324"/>
      <c r="F260" s="324"/>
      <c r="G260" s="324"/>
      <c r="H260" s="324"/>
      <c r="I260" s="324"/>
      <c r="J260" s="324"/>
      <c r="K260" s="324"/>
      <c r="L260" s="324"/>
      <c r="M260" s="324"/>
      <c r="N260" s="324"/>
      <c r="O260" s="324"/>
    </row>
    <row r="261" spans="3:15" ht="12.75" customHeight="1">
      <c r="C261" s="324"/>
      <c r="D261" s="324"/>
      <c r="E261" s="324"/>
      <c r="F261" s="324"/>
      <c r="G261" s="324"/>
      <c r="H261" s="324"/>
      <c r="I261" s="324"/>
      <c r="J261" s="324"/>
      <c r="K261" s="324"/>
      <c r="L261" s="324"/>
      <c r="M261" s="324"/>
      <c r="N261" s="324"/>
      <c r="O261" s="324"/>
    </row>
    <row r="262" spans="3:15" ht="12.75" customHeight="1">
      <c r="C262" s="324"/>
      <c r="D262" s="324"/>
      <c r="E262" s="324"/>
      <c r="F262" s="324"/>
      <c r="G262" s="324"/>
      <c r="H262" s="324"/>
      <c r="I262" s="324"/>
      <c r="J262" s="324"/>
      <c r="K262" s="324"/>
      <c r="L262" s="324"/>
      <c r="M262" s="324"/>
      <c r="N262" s="324"/>
      <c r="O262" s="324"/>
    </row>
    <row r="263" spans="3:15" ht="12.75" customHeight="1">
      <c r="C263" s="324"/>
      <c r="D263" s="324"/>
      <c r="E263" s="324"/>
      <c r="F263" s="324"/>
      <c r="G263" s="324"/>
      <c r="H263" s="324"/>
      <c r="I263" s="324"/>
      <c r="J263" s="324"/>
      <c r="K263" s="324"/>
      <c r="L263" s="324"/>
      <c r="M263" s="324"/>
      <c r="N263" s="324"/>
      <c r="O263" s="324"/>
    </row>
    <row r="264" spans="3:15" ht="12.75" customHeight="1">
      <c r="C264" s="324"/>
      <c r="D264" s="324"/>
      <c r="E264" s="324"/>
      <c r="F264" s="324"/>
      <c r="G264" s="324"/>
      <c r="H264" s="324"/>
      <c r="I264" s="324"/>
      <c r="J264" s="324"/>
      <c r="K264" s="324"/>
      <c r="L264" s="324"/>
      <c r="M264" s="324"/>
      <c r="N264" s="324"/>
      <c r="O264" s="324"/>
    </row>
    <row r="265" spans="3:15" ht="12.75" customHeight="1">
      <c r="C265" s="324"/>
      <c r="D265" s="324"/>
      <c r="E265" s="324"/>
      <c r="F265" s="324"/>
      <c r="G265" s="324"/>
      <c r="H265" s="324"/>
      <c r="I265" s="324"/>
      <c r="J265" s="324"/>
      <c r="K265" s="324"/>
      <c r="L265" s="324"/>
      <c r="M265" s="324"/>
      <c r="N265" s="324"/>
      <c r="O265" s="324"/>
    </row>
    <row r="266" spans="3:15" ht="12.75" customHeight="1">
      <c r="C266" s="324"/>
      <c r="D266" s="324"/>
      <c r="E266" s="324"/>
      <c r="F266" s="324"/>
      <c r="G266" s="324"/>
      <c r="H266" s="324"/>
      <c r="I266" s="324"/>
      <c r="J266" s="324"/>
      <c r="K266" s="324"/>
      <c r="L266" s="324"/>
      <c r="M266" s="324"/>
      <c r="N266" s="324"/>
      <c r="O266" s="324"/>
    </row>
    <row r="267" spans="3:15" ht="12.75" customHeight="1">
      <c r="C267" s="324"/>
      <c r="D267" s="324"/>
      <c r="E267" s="324"/>
      <c r="F267" s="324"/>
      <c r="G267" s="324"/>
      <c r="H267" s="324"/>
      <c r="I267" s="324"/>
      <c r="J267" s="324"/>
      <c r="K267" s="324"/>
      <c r="L267" s="324"/>
      <c r="M267" s="324"/>
      <c r="N267" s="324"/>
      <c r="O267" s="324"/>
    </row>
    <row r="268" spans="3:15" ht="12.75" customHeight="1">
      <c r="C268" s="324"/>
      <c r="D268" s="324"/>
      <c r="E268" s="324"/>
      <c r="F268" s="324"/>
      <c r="G268" s="324"/>
      <c r="H268" s="324"/>
      <c r="I268" s="324"/>
      <c r="J268" s="324"/>
      <c r="K268" s="324"/>
      <c r="L268" s="324"/>
      <c r="M268" s="324"/>
      <c r="N268" s="324"/>
      <c r="O268" s="324"/>
    </row>
    <row r="269" spans="3:15" ht="12.75" customHeight="1">
      <c r="C269" s="324"/>
      <c r="D269" s="324"/>
      <c r="E269" s="324"/>
      <c r="F269" s="324"/>
      <c r="G269" s="324"/>
      <c r="H269" s="324"/>
      <c r="I269" s="324"/>
      <c r="J269" s="324"/>
      <c r="K269" s="324"/>
      <c r="L269" s="324"/>
      <c r="M269" s="324"/>
      <c r="N269" s="324"/>
      <c r="O269" s="324"/>
    </row>
    <row r="270" spans="3:15" ht="12.75" customHeight="1">
      <c r="C270" s="324"/>
      <c r="D270" s="324"/>
      <c r="E270" s="324"/>
      <c r="F270" s="324"/>
      <c r="G270" s="324"/>
      <c r="H270" s="324"/>
      <c r="I270" s="324"/>
      <c r="J270" s="324"/>
      <c r="K270" s="324"/>
      <c r="L270" s="324"/>
      <c r="M270" s="324"/>
      <c r="N270" s="324"/>
      <c r="O270" s="324"/>
    </row>
    <row r="271" spans="3:15" ht="12.75" customHeight="1">
      <c r="C271" s="324"/>
      <c r="D271" s="324"/>
      <c r="E271" s="324"/>
      <c r="F271" s="324"/>
      <c r="G271" s="324"/>
      <c r="H271" s="324"/>
      <c r="I271" s="324"/>
      <c r="J271" s="324"/>
      <c r="K271" s="324"/>
      <c r="L271" s="324"/>
      <c r="M271" s="324"/>
      <c r="N271" s="324"/>
      <c r="O271" s="324"/>
    </row>
    <row r="272" spans="3:15" ht="12.75" customHeight="1">
      <c r="C272" s="324"/>
      <c r="D272" s="324"/>
      <c r="E272" s="324"/>
      <c r="F272" s="324"/>
      <c r="G272" s="324"/>
      <c r="H272" s="324"/>
      <c r="I272" s="324"/>
      <c r="J272" s="324"/>
      <c r="K272" s="324"/>
      <c r="L272" s="324"/>
      <c r="M272" s="324"/>
      <c r="N272" s="324"/>
      <c r="O272" s="324"/>
    </row>
    <row r="273" spans="3:15" ht="12.75" customHeight="1">
      <c r="C273" s="324"/>
      <c r="D273" s="324"/>
      <c r="E273" s="324"/>
      <c r="F273" s="324"/>
      <c r="G273" s="324"/>
      <c r="H273" s="324"/>
      <c r="I273" s="324"/>
      <c r="J273" s="324"/>
      <c r="K273" s="324"/>
      <c r="L273" s="324"/>
      <c r="M273" s="324"/>
      <c r="N273" s="324"/>
      <c r="O273" s="324"/>
    </row>
    <row r="274" spans="3:15" ht="12.75" customHeight="1">
      <c r="C274" s="324"/>
      <c r="D274" s="324"/>
      <c r="E274" s="324"/>
      <c r="F274" s="324"/>
      <c r="G274" s="324"/>
      <c r="H274" s="324"/>
      <c r="I274" s="324"/>
      <c r="J274" s="324"/>
      <c r="K274" s="324"/>
      <c r="L274" s="324"/>
      <c r="M274" s="324"/>
      <c r="N274" s="324"/>
      <c r="O274" s="324"/>
    </row>
    <row r="275" spans="3:15" ht="12.75" customHeight="1">
      <c r="C275" s="324"/>
      <c r="D275" s="324"/>
      <c r="E275" s="324"/>
      <c r="F275" s="324"/>
      <c r="G275" s="324"/>
      <c r="H275" s="324"/>
      <c r="I275" s="324"/>
      <c r="J275" s="324"/>
      <c r="K275" s="324"/>
      <c r="L275" s="324"/>
      <c r="M275" s="324"/>
      <c r="N275" s="324"/>
      <c r="O275" s="324"/>
    </row>
    <row r="276" spans="3:15" ht="12.75" customHeight="1">
      <c r="C276" s="324"/>
      <c r="D276" s="324"/>
      <c r="E276" s="324"/>
      <c r="F276" s="324"/>
      <c r="G276" s="324"/>
      <c r="H276" s="324"/>
      <c r="I276" s="324"/>
      <c r="J276" s="324"/>
      <c r="K276" s="324"/>
      <c r="L276" s="324"/>
      <c r="M276" s="324"/>
      <c r="N276" s="324"/>
      <c r="O276" s="324"/>
    </row>
    <row r="277" spans="3:15" ht="12.75" customHeight="1">
      <c r="C277" s="324"/>
      <c r="D277" s="324"/>
      <c r="E277" s="324"/>
      <c r="F277" s="324"/>
      <c r="G277" s="324"/>
      <c r="H277" s="324"/>
      <c r="I277" s="324"/>
      <c r="J277" s="324"/>
      <c r="K277" s="324"/>
      <c r="L277" s="324"/>
      <c r="M277" s="324"/>
      <c r="N277" s="324"/>
      <c r="O277" s="324"/>
    </row>
    <row r="278" spans="3:15" ht="12.75" customHeight="1">
      <c r="C278" s="324"/>
      <c r="D278" s="324"/>
      <c r="E278" s="324"/>
      <c r="F278" s="324"/>
      <c r="G278" s="324"/>
      <c r="H278" s="324"/>
      <c r="I278" s="324"/>
      <c r="J278" s="324"/>
      <c r="K278" s="324"/>
      <c r="L278" s="324"/>
      <c r="M278" s="324"/>
      <c r="N278" s="324"/>
      <c r="O278" s="324"/>
    </row>
    <row r="279" spans="3:15" ht="12.75" customHeight="1">
      <c r="C279" s="324"/>
      <c r="D279" s="324"/>
      <c r="E279" s="324"/>
      <c r="F279" s="324"/>
      <c r="G279" s="324"/>
      <c r="H279" s="324"/>
      <c r="I279" s="324"/>
      <c r="J279" s="324"/>
      <c r="K279" s="324"/>
      <c r="L279" s="324"/>
      <c r="M279" s="324"/>
      <c r="N279" s="324"/>
      <c r="O279" s="324"/>
    </row>
    <row r="280" spans="3:15" ht="12.75" customHeight="1">
      <c r="C280" s="324"/>
      <c r="D280" s="324"/>
      <c r="E280" s="324"/>
      <c r="F280" s="324"/>
      <c r="G280" s="324"/>
      <c r="H280" s="324"/>
      <c r="I280" s="324"/>
      <c r="J280" s="324"/>
      <c r="K280" s="324"/>
      <c r="L280" s="324"/>
      <c r="M280" s="324"/>
      <c r="N280" s="324"/>
      <c r="O280" s="324"/>
    </row>
    <row r="281" spans="3:15" ht="12.75" customHeight="1">
      <c r="C281" s="324"/>
      <c r="D281" s="324"/>
      <c r="E281" s="324"/>
      <c r="F281" s="324"/>
      <c r="G281" s="324"/>
      <c r="H281" s="324"/>
      <c r="I281" s="324"/>
      <c r="J281" s="324"/>
      <c r="K281" s="324"/>
      <c r="L281" s="324"/>
      <c r="M281" s="324"/>
      <c r="N281" s="324"/>
      <c r="O281" s="324"/>
    </row>
    <row r="282" spans="3:15" ht="12.75" customHeight="1">
      <c r="C282" s="324"/>
      <c r="D282" s="324"/>
      <c r="E282" s="324"/>
      <c r="F282" s="324"/>
      <c r="G282" s="324"/>
      <c r="H282" s="324"/>
      <c r="I282" s="324"/>
      <c r="J282" s="324"/>
      <c r="K282" s="324"/>
      <c r="L282" s="324"/>
      <c r="M282" s="324"/>
      <c r="N282" s="324"/>
      <c r="O282" s="324"/>
    </row>
    <row r="283" spans="3:15" ht="12.75" customHeight="1">
      <c r="C283" s="324"/>
      <c r="D283" s="324"/>
      <c r="E283" s="324"/>
      <c r="F283" s="324"/>
      <c r="G283" s="324"/>
      <c r="H283" s="324"/>
      <c r="I283" s="324"/>
      <c r="J283" s="324"/>
      <c r="K283" s="324"/>
      <c r="L283" s="324"/>
      <c r="M283" s="324"/>
      <c r="N283" s="324"/>
      <c r="O283" s="324"/>
    </row>
    <row r="284" spans="3:15" ht="12.75" customHeight="1">
      <c r="C284" s="324"/>
      <c r="D284" s="324"/>
      <c r="E284" s="324"/>
      <c r="F284" s="324"/>
      <c r="G284" s="324"/>
      <c r="H284" s="324"/>
      <c r="I284" s="324"/>
      <c r="J284" s="324"/>
      <c r="K284" s="324"/>
      <c r="L284" s="324"/>
      <c r="M284" s="324"/>
      <c r="N284" s="324"/>
      <c r="O284" s="324"/>
    </row>
    <row r="285" spans="3:15" ht="12.75" customHeight="1">
      <c r="C285" s="324"/>
      <c r="D285" s="324"/>
      <c r="E285" s="324"/>
      <c r="F285" s="324"/>
      <c r="G285" s="324"/>
      <c r="H285" s="324"/>
      <c r="I285" s="324"/>
      <c r="J285" s="324"/>
      <c r="K285" s="324"/>
      <c r="L285" s="324"/>
      <c r="M285" s="324"/>
      <c r="N285" s="324"/>
      <c r="O285" s="324"/>
    </row>
    <row r="286" spans="3:15" ht="12.75" customHeight="1">
      <c r="C286" s="324"/>
      <c r="D286" s="324"/>
      <c r="E286" s="324"/>
      <c r="F286" s="324"/>
      <c r="G286" s="324"/>
      <c r="H286" s="324"/>
      <c r="I286" s="324"/>
      <c r="J286" s="324"/>
      <c r="K286" s="324"/>
      <c r="L286" s="324"/>
      <c r="M286" s="324"/>
      <c r="N286" s="324"/>
      <c r="O286" s="324"/>
    </row>
    <row r="287" spans="3:15" ht="12.75" customHeight="1">
      <c r="C287" s="324"/>
      <c r="D287" s="324"/>
      <c r="E287" s="324"/>
      <c r="F287" s="324"/>
      <c r="G287" s="324"/>
      <c r="H287" s="324"/>
      <c r="I287" s="324"/>
      <c r="J287" s="324"/>
      <c r="K287" s="324"/>
      <c r="L287" s="324"/>
      <c r="M287" s="324"/>
      <c r="N287" s="324"/>
      <c r="O287" s="324"/>
    </row>
    <row r="288" spans="3:15" ht="12.75" customHeight="1">
      <c r="C288" s="324"/>
      <c r="D288" s="324"/>
      <c r="E288" s="324"/>
      <c r="F288" s="324"/>
      <c r="G288" s="324"/>
      <c r="H288" s="324"/>
      <c r="I288" s="324"/>
      <c r="J288" s="324"/>
      <c r="K288" s="324"/>
      <c r="L288" s="324"/>
      <c r="M288" s="324"/>
      <c r="N288" s="324"/>
      <c r="O288" s="324"/>
    </row>
    <row r="289" spans="3:15" ht="12.75" customHeight="1">
      <c r="C289" s="324"/>
      <c r="D289" s="324"/>
      <c r="E289" s="324"/>
      <c r="F289" s="324"/>
      <c r="G289" s="324"/>
      <c r="H289" s="324"/>
      <c r="I289" s="324"/>
      <c r="J289" s="324"/>
      <c r="K289" s="324"/>
      <c r="L289" s="324"/>
      <c r="M289" s="324"/>
      <c r="N289" s="324"/>
      <c r="O289" s="324"/>
    </row>
    <row r="290" spans="3:15" ht="12.75" customHeight="1">
      <c r="C290" s="324"/>
      <c r="D290" s="324"/>
      <c r="E290" s="324"/>
      <c r="F290" s="324"/>
      <c r="G290" s="324"/>
      <c r="H290" s="324"/>
      <c r="I290" s="324"/>
      <c r="J290" s="324"/>
      <c r="K290" s="324"/>
      <c r="L290" s="324"/>
      <c r="M290" s="324"/>
      <c r="N290" s="324"/>
      <c r="O290" s="324"/>
    </row>
    <row r="291" spans="3:15" ht="12.75" customHeight="1">
      <c r="C291" s="324"/>
      <c r="D291" s="324"/>
      <c r="E291" s="324"/>
      <c r="F291" s="324"/>
      <c r="G291" s="324"/>
      <c r="H291" s="324"/>
      <c r="I291" s="324"/>
      <c r="J291" s="324"/>
      <c r="K291" s="324"/>
      <c r="L291" s="324"/>
      <c r="M291" s="324"/>
      <c r="N291" s="324"/>
      <c r="O291" s="324"/>
    </row>
    <row r="292" spans="3:15" ht="12.75" customHeight="1">
      <c r="C292" s="324"/>
      <c r="D292" s="324"/>
      <c r="E292" s="324"/>
      <c r="F292" s="324"/>
      <c r="G292" s="324"/>
      <c r="H292" s="324"/>
      <c r="I292" s="324"/>
      <c r="J292" s="324"/>
      <c r="K292" s="324"/>
      <c r="L292" s="324"/>
      <c r="M292" s="324"/>
      <c r="N292" s="324"/>
      <c r="O292" s="324"/>
    </row>
    <row r="293" spans="3:15" ht="12.75" customHeight="1">
      <c r="C293" s="324"/>
      <c r="D293" s="324"/>
      <c r="E293" s="324"/>
      <c r="F293" s="324"/>
      <c r="G293" s="324"/>
      <c r="H293" s="324"/>
      <c r="I293" s="324"/>
      <c r="J293" s="324"/>
      <c r="K293" s="324"/>
      <c r="L293" s="324"/>
      <c r="M293" s="324"/>
      <c r="N293" s="324"/>
      <c r="O293" s="324"/>
    </row>
    <row r="294" spans="3:15" ht="12.75" customHeight="1">
      <c r="C294" s="324"/>
      <c r="D294" s="324"/>
      <c r="E294" s="324"/>
      <c r="F294" s="324"/>
      <c r="G294" s="324"/>
      <c r="H294" s="324"/>
      <c r="I294" s="324"/>
      <c r="J294" s="324"/>
      <c r="K294" s="324"/>
      <c r="L294" s="324"/>
      <c r="M294" s="324"/>
      <c r="N294" s="324"/>
      <c r="O294" s="324"/>
    </row>
    <row r="295" spans="3:15" ht="12.75" customHeight="1">
      <c r="C295" s="324"/>
      <c r="D295" s="324"/>
      <c r="E295" s="324"/>
      <c r="F295" s="324"/>
      <c r="G295" s="324"/>
      <c r="H295" s="324"/>
      <c r="I295" s="324"/>
      <c r="J295" s="324"/>
      <c r="K295" s="324"/>
      <c r="L295" s="324"/>
      <c r="M295" s="324"/>
      <c r="N295" s="324"/>
      <c r="O295" s="324"/>
    </row>
    <row r="296" spans="3:15" ht="12.75" customHeight="1">
      <c r="C296" s="324"/>
      <c r="D296" s="324"/>
      <c r="E296" s="324"/>
      <c r="F296" s="324"/>
      <c r="G296" s="324"/>
      <c r="H296" s="324"/>
      <c r="I296" s="324"/>
      <c r="J296" s="324"/>
      <c r="K296" s="324"/>
      <c r="L296" s="324"/>
      <c r="M296" s="324"/>
      <c r="N296" s="324"/>
      <c r="O296" s="324"/>
    </row>
    <row r="297" spans="3:15" ht="12.75" customHeight="1">
      <c r="C297" s="324"/>
      <c r="D297" s="324"/>
      <c r="E297" s="324"/>
      <c r="F297" s="324"/>
      <c r="G297" s="324"/>
      <c r="H297" s="324"/>
      <c r="I297" s="324"/>
      <c r="J297" s="324"/>
      <c r="K297" s="324"/>
      <c r="L297" s="324"/>
      <c r="M297" s="324"/>
      <c r="N297" s="324"/>
      <c r="O297" s="324"/>
    </row>
    <row r="298" spans="3:15" ht="12.75" customHeight="1">
      <c r="C298" s="324"/>
      <c r="D298" s="324"/>
      <c r="E298" s="324"/>
      <c r="F298" s="324"/>
      <c r="G298" s="324"/>
      <c r="H298" s="324"/>
      <c r="I298" s="324"/>
      <c r="J298" s="324"/>
      <c r="K298" s="324"/>
      <c r="L298" s="324"/>
      <c r="M298" s="324"/>
      <c r="N298" s="324"/>
      <c r="O298" s="324"/>
    </row>
    <row r="299" spans="3:15" ht="12.75" customHeight="1">
      <c r="C299" s="324"/>
      <c r="D299" s="324"/>
      <c r="E299" s="324"/>
      <c r="F299" s="324"/>
      <c r="G299" s="324"/>
      <c r="H299" s="324"/>
      <c r="I299" s="324"/>
      <c r="J299" s="324"/>
      <c r="K299" s="324"/>
      <c r="L299" s="324"/>
      <c r="M299" s="324"/>
      <c r="N299" s="324"/>
      <c r="O299" s="324"/>
    </row>
    <row r="300" spans="3:15" ht="12.75" customHeight="1">
      <c r="C300" s="324"/>
      <c r="D300" s="324"/>
      <c r="E300" s="324"/>
      <c r="F300" s="324"/>
      <c r="G300" s="324"/>
      <c r="H300" s="324"/>
      <c r="I300" s="324"/>
      <c r="J300" s="324"/>
      <c r="K300" s="324"/>
      <c r="L300" s="324"/>
      <c r="M300" s="324"/>
      <c r="N300" s="324"/>
      <c r="O300" s="324"/>
    </row>
    <row r="301" spans="3:15" ht="12.75" customHeight="1">
      <c r="C301" s="324"/>
      <c r="D301" s="324"/>
      <c r="E301" s="324"/>
      <c r="F301" s="324"/>
      <c r="G301" s="324"/>
      <c r="H301" s="324"/>
      <c r="I301" s="324"/>
      <c r="J301" s="324"/>
      <c r="K301" s="324"/>
      <c r="L301" s="324"/>
      <c r="M301" s="324"/>
      <c r="N301" s="324"/>
      <c r="O301" s="324"/>
    </row>
    <row r="302" spans="3:15" ht="12.75" customHeight="1">
      <c r="C302" s="324"/>
      <c r="D302" s="324"/>
      <c r="E302" s="324"/>
      <c r="F302" s="324"/>
      <c r="G302" s="324"/>
      <c r="H302" s="324"/>
      <c r="I302" s="324"/>
      <c r="J302" s="324"/>
      <c r="K302" s="324"/>
      <c r="L302" s="324"/>
      <c r="M302" s="324"/>
      <c r="N302" s="324"/>
      <c r="O302" s="324"/>
    </row>
    <row r="303" spans="3:15" ht="12.75" customHeight="1">
      <c r="C303" s="324"/>
      <c r="D303" s="324"/>
      <c r="E303" s="324"/>
      <c r="F303" s="324"/>
      <c r="G303" s="324"/>
      <c r="H303" s="324"/>
      <c r="I303" s="324"/>
      <c r="J303" s="324"/>
      <c r="K303" s="324"/>
      <c r="L303" s="324"/>
      <c r="M303" s="324"/>
      <c r="N303" s="324"/>
      <c r="O303" s="324"/>
    </row>
    <row r="304" spans="3:15" ht="12.75" customHeight="1">
      <c r="C304" s="324"/>
      <c r="D304" s="324"/>
      <c r="E304" s="324"/>
      <c r="F304" s="324"/>
      <c r="G304" s="324"/>
      <c r="H304" s="324"/>
      <c r="I304" s="324"/>
      <c r="J304" s="324"/>
      <c r="K304" s="324"/>
      <c r="L304" s="324"/>
      <c r="M304" s="324"/>
      <c r="N304" s="324"/>
      <c r="O304" s="324"/>
    </row>
    <row r="305" spans="3:15" ht="12.75" customHeight="1">
      <c r="C305" s="324"/>
      <c r="D305" s="324"/>
      <c r="E305" s="324"/>
      <c r="F305" s="324"/>
      <c r="G305" s="324"/>
      <c r="H305" s="324"/>
      <c r="I305" s="324"/>
      <c r="J305" s="324"/>
      <c r="K305" s="324"/>
      <c r="L305" s="324"/>
      <c r="M305" s="324"/>
      <c r="N305" s="324"/>
      <c r="O305" s="324"/>
    </row>
    <row r="306" spans="3:15" ht="12.75" customHeight="1">
      <c r="C306" s="324"/>
      <c r="D306" s="324"/>
      <c r="E306" s="324"/>
      <c r="F306" s="324"/>
      <c r="G306" s="324"/>
      <c r="H306" s="324"/>
      <c r="I306" s="324"/>
      <c r="J306" s="324"/>
      <c r="K306" s="324"/>
      <c r="L306" s="324"/>
      <c r="M306" s="324"/>
      <c r="N306" s="324"/>
      <c r="O306" s="324"/>
    </row>
    <row r="307" spans="3:15" ht="12.75" customHeight="1">
      <c r="C307" s="324"/>
      <c r="D307" s="324"/>
      <c r="E307" s="324"/>
      <c r="F307" s="324"/>
      <c r="G307" s="324"/>
      <c r="H307" s="324"/>
      <c r="I307" s="324"/>
      <c r="J307" s="324"/>
      <c r="K307" s="324"/>
      <c r="L307" s="324"/>
      <c r="M307" s="324"/>
      <c r="N307" s="324"/>
      <c r="O307" s="324"/>
    </row>
    <row r="308" spans="3:15" ht="12.75" customHeight="1">
      <c r="C308" s="324"/>
      <c r="D308" s="324"/>
      <c r="E308" s="324"/>
      <c r="F308" s="324"/>
      <c r="G308" s="324"/>
      <c r="H308" s="324"/>
      <c r="I308" s="324"/>
      <c r="J308" s="324"/>
      <c r="K308" s="324"/>
      <c r="L308" s="324"/>
      <c r="M308" s="324"/>
      <c r="N308" s="324"/>
      <c r="O308" s="324"/>
    </row>
    <row r="309" spans="3:15" ht="12.75" customHeight="1">
      <c r="C309" s="324"/>
      <c r="D309" s="324"/>
      <c r="E309" s="324"/>
      <c r="F309" s="324"/>
      <c r="G309" s="324"/>
      <c r="H309" s="324"/>
      <c r="I309" s="324"/>
      <c r="J309" s="324"/>
      <c r="K309" s="324"/>
      <c r="L309" s="324"/>
      <c r="M309" s="324"/>
      <c r="N309" s="324"/>
      <c r="O309" s="324"/>
    </row>
    <row r="310" spans="3:15" ht="12.75" customHeight="1">
      <c r="C310" s="324"/>
      <c r="D310" s="324"/>
      <c r="E310" s="324"/>
      <c r="F310" s="324"/>
      <c r="G310" s="324"/>
      <c r="H310" s="324"/>
      <c r="I310" s="324"/>
      <c r="J310" s="324"/>
      <c r="K310" s="324"/>
      <c r="L310" s="324"/>
      <c r="M310" s="324"/>
      <c r="N310" s="324"/>
      <c r="O310" s="324"/>
    </row>
    <row r="311" spans="3:15" ht="12.75" customHeight="1">
      <c r="C311" s="324"/>
      <c r="D311" s="324"/>
      <c r="E311" s="324"/>
      <c r="F311" s="324"/>
      <c r="G311" s="324"/>
      <c r="H311" s="324"/>
      <c r="I311" s="324"/>
      <c r="J311" s="324"/>
      <c r="K311" s="324"/>
      <c r="L311" s="324"/>
      <c r="M311" s="324"/>
      <c r="N311" s="324"/>
      <c r="O311" s="324"/>
    </row>
    <row r="312" spans="3:15" ht="12.75" customHeight="1">
      <c r="C312" s="324"/>
      <c r="D312" s="324"/>
      <c r="E312" s="324"/>
      <c r="F312" s="324"/>
      <c r="G312" s="324"/>
      <c r="H312" s="324"/>
      <c r="I312" s="324"/>
      <c r="J312" s="324"/>
      <c r="K312" s="324"/>
      <c r="L312" s="324"/>
      <c r="M312" s="324"/>
      <c r="N312" s="324"/>
      <c r="O312" s="324"/>
    </row>
    <row r="313" spans="3:15" ht="12.75" customHeight="1">
      <c r="C313" s="324"/>
      <c r="D313" s="324"/>
      <c r="E313" s="324"/>
      <c r="F313" s="324"/>
      <c r="G313" s="324"/>
      <c r="H313" s="324"/>
      <c r="I313" s="324"/>
      <c r="J313" s="324"/>
      <c r="K313" s="324"/>
      <c r="L313" s="324"/>
      <c r="M313" s="324"/>
      <c r="N313" s="324"/>
      <c r="O313" s="324"/>
    </row>
    <row r="314" spans="3:15" ht="12.75" customHeight="1">
      <c r="C314" s="324"/>
      <c r="D314" s="324"/>
      <c r="E314" s="324"/>
      <c r="F314" s="324"/>
      <c r="G314" s="324"/>
      <c r="H314" s="324"/>
      <c r="I314" s="324"/>
      <c r="J314" s="324"/>
      <c r="K314" s="324"/>
      <c r="L314" s="324"/>
      <c r="M314" s="324"/>
      <c r="N314" s="324"/>
      <c r="O314" s="324"/>
    </row>
    <row r="315" spans="3:15" ht="12.75" customHeight="1">
      <c r="C315" s="324"/>
      <c r="D315" s="324"/>
      <c r="E315" s="324"/>
      <c r="F315" s="324"/>
      <c r="G315" s="324"/>
      <c r="H315" s="324"/>
      <c r="I315" s="324"/>
      <c r="J315" s="324"/>
      <c r="K315" s="324"/>
      <c r="L315" s="324"/>
      <c r="M315" s="324"/>
      <c r="N315" s="324"/>
      <c r="O315" s="324"/>
    </row>
    <row r="316" spans="3:15" ht="12.75" customHeight="1">
      <c r="C316" s="324"/>
      <c r="D316" s="324"/>
      <c r="E316" s="324"/>
      <c r="F316" s="324"/>
      <c r="G316" s="324"/>
      <c r="H316" s="324"/>
      <c r="I316" s="324"/>
      <c r="J316" s="324"/>
      <c r="K316" s="324"/>
      <c r="L316" s="324"/>
      <c r="M316" s="324"/>
      <c r="N316" s="324"/>
      <c r="O316" s="324"/>
    </row>
    <row r="317" spans="3:15" ht="12.75" customHeight="1">
      <c r="C317" s="324"/>
      <c r="D317" s="324"/>
      <c r="E317" s="324"/>
      <c r="F317" s="324"/>
      <c r="G317" s="324"/>
      <c r="H317" s="324"/>
      <c r="I317" s="324"/>
      <c r="J317" s="324"/>
      <c r="K317" s="324"/>
      <c r="L317" s="324"/>
      <c r="M317" s="324"/>
      <c r="N317" s="324"/>
      <c r="O317" s="324"/>
    </row>
    <row r="318" spans="3:15" ht="12.75" customHeight="1">
      <c r="C318" s="324"/>
      <c r="D318" s="324"/>
      <c r="E318" s="324"/>
      <c r="F318" s="324"/>
      <c r="G318" s="324"/>
      <c r="H318" s="324"/>
      <c r="I318" s="324"/>
      <c r="J318" s="324"/>
      <c r="K318" s="324"/>
      <c r="L318" s="324"/>
      <c r="M318" s="324"/>
      <c r="N318" s="324"/>
      <c r="O318" s="324"/>
    </row>
    <row r="319" spans="3:15" ht="12.75" customHeight="1">
      <c r="C319" s="324"/>
      <c r="D319" s="324"/>
      <c r="E319" s="324"/>
      <c r="F319" s="324"/>
      <c r="G319" s="324"/>
      <c r="H319" s="324"/>
      <c r="I319" s="324"/>
      <c r="J319" s="324"/>
      <c r="K319" s="324"/>
      <c r="L319" s="324"/>
      <c r="M319" s="324"/>
      <c r="N319" s="324"/>
      <c r="O319" s="324"/>
    </row>
    <row r="320" spans="3:15" ht="12.75" customHeight="1">
      <c r="C320" s="324"/>
      <c r="D320" s="324"/>
      <c r="E320" s="324"/>
      <c r="F320" s="324"/>
      <c r="G320" s="324"/>
      <c r="H320" s="324"/>
      <c r="I320" s="324"/>
      <c r="J320" s="324"/>
      <c r="K320" s="324"/>
      <c r="L320" s="324"/>
      <c r="M320" s="324"/>
      <c r="N320" s="324"/>
      <c r="O320" s="324"/>
    </row>
    <row r="321" spans="3:15" ht="12.75" customHeight="1">
      <c r="C321" s="324"/>
      <c r="D321" s="324"/>
      <c r="E321" s="324"/>
      <c r="F321" s="324"/>
      <c r="G321" s="324"/>
      <c r="H321" s="324"/>
      <c r="I321" s="324"/>
      <c r="J321" s="324"/>
      <c r="K321" s="324"/>
      <c r="L321" s="324"/>
      <c r="M321" s="324"/>
      <c r="N321" s="324"/>
      <c r="O321" s="324"/>
    </row>
    <row r="322" spans="3:15" ht="12.75" customHeight="1">
      <c r="C322" s="324"/>
      <c r="D322" s="324"/>
      <c r="E322" s="324"/>
      <c r="F322" s="324"/>
      <c r="G322" s="324"/>
      <c r="H322" s="324"/>
      <c r="I322" s="324"/>
      <c r="J322" s="324"/>
      <c r="K322" s="324"/>
      <c r="L322" s="324"/>
      <c r="M322" s="324"/>
      <c r="N322" s="324"/>
      <c r="O322" s="324"/>
    </row>
    <row r="323" spans="3:15" ht="12.75" customHeight="1">
      <c r="C323" s="324"/>
      <c r="D323" s="324"/>
      <c r="E323" s="324"/>
      <c r="F323" s="324"/>
      <c r="G323" s="324"/>
      <c r="H323" s="324"/>
      <c r="I323" s="324"/>
      <c r="J323" s="324"/>
      <c r="K323" s="324"/>
      <c r="L323" s="324"/>
      <c r="M323" s="324"/>
      <c r="N323" s="324"/>
      <c r="O323" s="324"/>
    </row>
    <row r="324" spans="3:15" ht="12.75" customHeight="1">
      <c r="C324" s="324"/>
      <c r="D324" s="324"/>
      <c r="E324" s="324"/>
      <c r="F324" s="324"/>
      <c r="G324" s="324"/>
      <c r="H324" s="324"/>
      <c r="I324" s="324"/>
      <c r="J324" s="324"/>
      <c r="K324" s="324"/>
      <c r="L324" s="324"/>
      <c r="M324" s="324"/>
      <c r="N324" s="324"/>
      <c r="O324" s="324"/>
    </row>
    <row r="325" spans="3:15" ht="12.75" customHeight="1">
      <c r="C325" s="324"/>
      <c r="D325" s="324"/>
      <c r="E325" s="324"/>
      <c r="F325" s="324"/>
      <c r="G325" s="324"/>
      <c r="H325" s="324"/>
      <c r="I325" s="324"/>
      <c r="J325" s="324"/>
      <c r="K325" s="324"/>
      <c r="L325" s="324"/>
      <c r="M325" s="324"/>
      <c r="N325" s="324"/>
      <c r="O325" s="324"/>
    </row>
    <row r="326" spans="3:15" ht="12.75" customHeight="1">
      <c r="C326" s="324"/>
      <c r="D326" s="324"/>
      <c r="E326" s="324"/>
      <c r="F326" s="324"/>
      <c r="G326" s="324"/>
      <c r="H326" s="324"/>
      <c r="I326" s="324"/>
      <c r="J326" s="324"/>
      <c r="K326" s="324"/>
      <c r="L326" s="324"/>
      <c r="M326" s="324"/>
      <c r="N326" s="324"/>
      <c r="O326" s="324"/>
    </row>
    <row r="327" spans="3:15" ht="12.75" customHeight="1">
      <c r="C327" s="324"/>
      <c r="D327" s="324"/>
      <c r="E327" s="324"/>
      <c r="F327" s="324"/>
      <c r="G327" s="324"/>
      <c r="H327" s="324"/>
      <c r="I327" s="324"/>
      <c r="J327" s="324"/>
      <c r="K327" s="324"/>
      <c r="L327" s="324"/>
      <c r="M327" s="324"/>
      <c r="N327" s="324"/>
      <c r="O327" s="324"/>
    </row>
    <row r="328" spans="3:15" ht="12.75" customHeight="1">
      <c r="C328" s="324"/>
      <c r="D328" s="324"/>
      <c r="E328" s="324"/>
      <c r="F328" s="324"/>
      <c r="G328" s="324"/>
      <c r="H328" s="324"/>
      <c r="I328" s="324"/>
      <c r="J328" s="324"/>
      <c r="K328" s="324"/>
      <c r="L328" s="324"/>
      <c r="M328" s="324"/>
      <c r="N328" s="324"/>
      <c r="O328" s="324"/>
    </row>
    <row r="329" spans="3:15" ht="12.75" customHeight="1">
      <c r="C329" s="324"/>
      <c r="D329" s="324"/>
      <c r="E329" s="324"/>
      <c r="F329" s="324"/>
      <c r="G329" s="324"/>
      <c r="H329" s="324"/>
      <c r="I329" s="324"/>
      <c r="J329" s="324"/>
      <c r="K329" s="324"/>
      <c r="L329" s="324"/>
      <c r="M329" s="324"/>
      <c r="N329" s="324"/>
      <c r="O329" s="324"/>
    </row>
    <row r="330" spans="3:15" ht="12.75" customHeight="1">
      <c r="C330" s="324"/>
      <c r="D330" s="324"/>
      <c r="E330" s="324"/>
      <c r="F330" s="324"/>
      <c r="G330" s="324"/>
      <c r="H330" s="324"/>
      <c r="I330" s="324"/>
      <c r="J330" s="324"/>
      <c r="K330" s="324"/>
      <c r="L330" s="324"/>
      <c r="M330" s="324"/>
      <c r="N330" s="324"/>
      <c r="O330" s="324"/>
    </row>
    <row r="331" spans="3:15" ht="12.75" customHeight="1">
      <c r="C331" s="324"/>
      <c r="D331" s="324"/>
      <c r="E331" s="324"/>
      <c r="F331" s="324"/>
      <c r="G331" s="324"/>
      <c r="H331" s="324"/>
      <c r="I331" s="324"/>
      <c r="J331" s="324"/>
      <c r="K331" s="324"/>
      <c r="L331" s="324"/>
      <c r="M331" s="324"/>
      <c r="N331" s="324"/>
      <c r="O331" s="324"/>
    </row>
    <row r="332" spans="3:15" ht="12.75" customHeight="1">
      <c r="C332" s="324"/>
      <c r="D332" s="324"/>
      <c r="E332" s="324"/>
      <c r="F332" s="324"/>
      <c r="G332" s="324"/>
      <c r="H332" s="324"/>
      <c r="I332" s="324"/>
      <c r="J332" s="324"/>
      <c r="K332" s="324"/>
      <c r="L332" s="324"/>
      <c r="M332" s="324"/>
      <c r="N332" s="324"/>
      <c r="O332" s="324"/>
    </row>
    <row r="333" spans="3:15" ht="12.75" customHeight="1">
      <c r="C333" s="324"/>
      <c r="D333" s="324"/>
      <c r="E333" s="324"/>
      <c r="F333" s="324"/>
      <c r="G333" s="324"/>
      <c r="H333" s="324"/>
      <c r="I333" s="324"/>
      <c r="J333" s="324"/>
      <c r="K333" s="324"/>
      <c r="L333" s="324"/>
      <c r="M333" s="324"/>
      <c r="N333" s="324"/>
      <c r="O333" s="324"/>
    </row>
    <row r="334" spans="3:15" ht="12.75" customHeight="1">
      <c r="C334" s="324"/>
      <c r="D334" s="324"/>
      <c r="E334" s="324"/>
      <c r="F334" s="324"/>
      <c r="G334" s="324"/>
      <c r="H334" s="324"/>
      <c r="I334" s="324"/>
      <c r="J334" s="324"/>
      <c r="K334" s="324"/>
      <c r="L334" s="324"/>
      <c r="M334" s="324"/>
      <c r="N334" s="324"/>
      <c r="O334" s="324"/>
    </row>
    <row r="335" spans="3:15" ht="12.75" customHeight="1">
      <c r="C335" s="324"/>
      <c r="D335" s="324"/>
      <c r="E335" s="324"/>
      <c r="F335" s="324"/>
      <c r="G335" s="324"/>
      <c r="H335" s="324"/>
      <c r="I335" s="324"/>
      <c r="J335" s="324"/>
      <c r="K335" s="324"/>
      <c r="L335" s="324"/>
      <c r="M335" s="324"/>
      <c r="N335" s="324"/>
      <c r="O335" s="324"/>
    </row>
    <row r="336" spans="3:15" ht="12.75" customHeight="1">
      <c r="C336" s="324"/>
      <c r="D336" s="324"/>
      <c r="E336" s="324"/>
      <c r="F336" s="324"/>
      <c r="G336" s="324"/>
      <c r="H336" s="324"/>
      <c r="I336" s="324"/>
      <c r="J336" s="324"/>
      <c r="K336" s="324"/>
      <c r="L336" s="324"/>
      <c r="M336" s="324"/>
      <c r="N336" s="324"/>
      <c r="O336" s="324"/>
    </row>
    <row r="337" spans="3:15" ht="12.75" customHeight="1">
      <c r="C337" s="324"/>
      <c r="D337" s="324"/>
      <c r="E337" s="324"/>
      <c r="F337" s="324"/>
      <c r="G337" s="324"/>
      <c r="H337" s="324"/>
      <c r="I337" s="324"/>
      <c r="J337" s="324"/>
      <c r="K337" s="324"/>
      <c r="L337" s="324"/>
      <c r="M337" s="324"/>
      <c r="N337" s="324"/>
      <c r="O337" s="324"/>
    </row>
    <row r="338" spans="3:15" ht="12.75" customHeight="1">
      <c r="C338" s="324"/>
      <c r="D338" s="324"/>
      <c r="E338" s="324"/>
      <c r="F338" s="324"/>
      <c r="G338" s="324"/>
      <c r="H338" s="324"/>
      <c r="I338" s="324"/>
      <c r="J338" s="324"/>
      <c r="K338" s="324"/>
      <c r="L338" s="324"/>
      <c r="M338" s="324"/>
      <c r="N338" s="324"/>
      <c r="O338" s="324"/>
    </row>
    <row r="339" spans="3:15" ht="12.75" customHeight="1">
      <c r="C339" s="324"/>
      <c r="D339" s="324"/>
      <c r="E339" s="324"/>
      <c r="F339" s="324"/>
      <c r="G339" s="324"/>
      <c r="H339" s="324"/>
      <c r="I339" s="324"/>
      <c r="J339" s="324"/>
      <c r="K339" s="324"/>
      <c r="L339" s="324"/>
      <c r="M339" s="324"/>
      <c r="N339" s="324"/>
      <c r="O339" s="324"/>
    </row>
    <row r="340" spans="3:15" ht="12.75" customHeight="1">
      <c r="C340" s="324"/>
      <c r="D340" s="324"/>
      <c r="E340" s="324"/>
      <c r="F340" s="324"/>
      <c r="G340" s="324"/>
      <c r="H340" s="324"/>
      <c r="I340" s="324"/>
      <c r="J340" s="324"/>
      <c r="K340" s="324"/>
      <c r="L340" s="324"/>
      <c r="M340" s="324"/>
      <c r="N340" s="324"/>
      <c r="O340" s="324"/>
    </row>
    <row r="341" spans="3:15" ht="12.75" customHeight="1">
      <c r="C341" s="324"/>
      <c r="D341" s="324"/>
      <c r="E341" s="324"/>
      <c r="F341" s="324"/>
      <c r="G341" s="324"/>
      <c r="H341" s="324"/>
      <c r="I341" s="324"/>
      <c r="J341" s="324"/>
      <c r="K341" s="324"/>
      <c r="L341" s="324"/>
      <c r="M341" s="324"/>
      <c r="N341" s="324"/>
      <c r="O341" s="324"/>
    </row>
    <row r="342" spans="3:15" ht="12.75" customHeight="1">
      <c r="C342" s="324"/>
      <c r="D342" s="324"/>
      <c r="E342" s="324"/>
      <c r="F342" s="324"/>
      <c r="G342" s="324"/>
      <c r="H342" s="324"/>
      <c r="I342" s="324"/>
      <c r="J342" s="324"/>
      <c r="K342" s="324"/>
      <c r="L342" s="324"/>
      <c r="M342" s="324"/>
      <c r="N342" s="324"/>
      <c r="O342" s="324"/>
    </row>
    <row r="343" spans="3:15" ht="12.75" customHeight="1">
      <c r="C343" s="324"/>
      <c r="D343" s="324"/>
      <c r="E343" s="324"/>
      <c r="F343" s="324"/>
      <c r="G343" s="324"/>
      <c r="H343" s="324"/>
      <c r="I343" s="324"/>
      <c r="J343" s="324"/>
      <c r="K343" s="324"/>
      <c r="L343" s="324"/>
      <c r="M343" s="324"/>
      <c r="N343" s="324"/>
      <c r="O343" s="324"/>
    </row>
    <row r="344" spans="3:15" ht="12.75" customHeight="1">
      <c r="C344" s="324"/>
      <c r="D344" s="324"/>
      <c r="E344" s="324"/>
      <c r="F344" s="324"/>
      <c r="G344" s="324"/>
      <c r="H344" s="324"/>
      <c r="I344" s="324"/>
      <c r="J344" s="324"/>
      <c r="K344" s="324"/>
      <c r="L344" s="324"/>
      <c r="M344" s="324"/>
      <c r="N344" s="324"/>
      <c r="O344" s="324"/>
    </row>
    <row r="345" spans="3:15" ht="12.75" customHeight="1">
      <c r="C345" s="324"/>
      <c r="D345" s="324"/>
      <c r="E345" s="324"/>
      <c r="F345" s="324"/>
      <c r="G345" s="324"/>
      <c r="H345" s="324"/>
      <c r="I345" s="324"/>
      <c r="J345" s="324"/>
      <c r="K345" s="324"/>
      <c r="L345" s="324"/>
      <c r="M345" s="324"/>
      <c r="N345" s="324"/>
      <c r="O345" s="324"/>
    </row>
    <row r="346" spans="3:15" ht="12.75" customHeight="1">
      <c r="C346" s="324"/>
      <c r="D346" s="324"/>
      <c r="E346" s="324"/>
      <c r="F346" s="324"/>
      <c r="G346" s="324"/>
      <c r="H346" s="324"/>
      <c r="I346" s="324"/>
      <c r="J346" s="324"/>
      <c r="K346" s="324"/>
      <c r="L346" s="324"/>
      <c r="M346" s="324"/>
      <c r="N346" s="324"/>
      <c r="O346" s="324"/>
    </row>
    <row r="347" spans="3:15" ht="12.75" customHeight="1">
      <c r="C347" s="324"/>
      <c r="D347" s="324"/>
      <c r="E347" s="324"/>
      <c r="F347" s="324"/>
      <c r="G347" s="324"/>
      <c r="H347" s="324"/>
      <c r="I347" s="324"/>
      <c r="J347" s="324"/>
      <c r="K347" s="324"/>
      <c r="L347" s="324"/>
      <c r="M347" s="324"/>
      <c r="N347" s="324"/>
      <c r="O347" s="324"/>
    </row>
    <row r="348" spans="3:15" ht="12.75" customHeight="1">
      <c r="C348" s="324"/>
      <c r="D348" s="324"/>
      <c r="E348" s="324"/>
      <c r="F348" s="324"/>
      <c r="G348" s="324"/>
      <c r="H348" s="324"/>
      <c r="I348" s="324"/>
      <c r="J348" s="324"/>
      <c r="K348" s="324"/>
      <c r="L348" s="324"/>
      <c r="M348" s="324"/>
      <c r="N348" s="324"/>
      <c r="O348" s="324"/>
    </row>
    <row r="349" spans="3:15" ht="12.75" customHeight="1">
      <c r="C349" s="324"/>
      <c r="D349" s="324"/>
      <c r="E349" s="324"/>
      <c r="F349" s="324"/>
      <c r="G349" s="324"/>
      <c r="H349" s="324"/>
      <c r="I349" s="324"/>
      <c r="J349" s="324"/>
      <c r="K349" s="324"/>
      <c r="L349" s="324"/>
      <c r="M349" s="324"/>
      <c r="N349" s="324"/>
      <c r="O349" s="324"/>
    </row>
    <row r="350" spans="3:15" ht="12.75" customHeight="1">
      <c r="C350" s="324"/>
      <c r="D350" s="324"/>
      <c r="E350" s="324"/>
      <c r="F350" s="324"/>
      <c r="G350" s="324"/>
      <c r="H350" s="324"/>
      <c r="I350" s="324"/>
      <c r="J350" s="324"/>
      <c r="K350" s="324"/>
      <c r="L350" s="324"/>
      <c r="M350" s="324"/>
      <c r="N350" s="324"/>
      <c r="O350" s="324"/>
    </row>
    <row r="351" spans="3:15" ht="12.75" customHeight="1">
      <c r="C351" s="324"/>
      <c r="D351" s="324"/>
      <c r="E351" s="324"/>
      <c r="F351" s="324"/>
      <c r="G351" s="324"/>
      <c r="H351" s="324"/>
      <c r="I351" s="324"/>
      <c r="J351" s="324"/>
      <c r="K351" s="324"/>
      <c r="L351" s="324"/>
      <c r="M351" s="324"/>
      <c r="N351" s="324"/>
      <c r="O351" s="324"/>
    </row>
    <row r="352" spans="3:15" ht="12.75" customHeight="1">
      <c r="C352" s="324"/>
      <c r="D352" s="324"/>
      <c r="E352" s="324"/>
      <c r="F352" s="324"/>
      <c r="G352" s="324"/>
      <c r="H352" s="324"/>
      <c r="I352" s="324"/>
      <c r="J352" s="324"/>
      <c r="K352" s="324"/>
      <c r="L352" s="324"/>
      <c r="M352" s="324"/>
      <c r="N352" s="324"/>
      <c r="O352" s="324"/>
    </row>
    <row r="353" spans="3:15" ht="12.75" customHeight="1">
      <c r="C353" s="324"/>
      <c r="D353" s="324"/>
      <c r="E353" s="324"/>
      <c r="F353" s="324"/>
      <c r="G353" s="324"/>
      <c r="H353" s="324"/>
      <c r="I353" s="324"/>
      <c r="J353" s="324"/>
      <c r="K353" s="324"/>
      <c r="L353" s="324"/>
      <c r="M353" s="324"/>
      <c r="N353" s="324"/>
      <c r="O353" s="324"/>
    </row>
    <row r="354" spans="3:15" ht="12.75" customHeight="1">
      <c r="C354" s="324"/>
      <c r="D354" s="324"/>
      <c r="E354" s="324"/>
      <c r="F354" s="324"/>
      <c r="G354" s="324"/>
      <c r="H354" s="324"/>
      <c r="I354" s="324"/>
      <c r="J354" s="324"/>
      <c r="K354" s="324"/>
      <c r="L354" s="324"/>
      <c r="M354" s="324"/>
      <c r="N354" s="324"/>
      <c r="O354" s="324"/>
    </row>
    <row r="355" spans="3:15" ht="12.75" customHeight="1">
      <c r="C355" s="324"/>
      <c r="D355" s="324"/>
      <c r="E355" s="324"/>
      <c r="F355" s="324"/>
      <c r="G355" s="324"/>
      <c r="H355" s="324"/>
      <c r="I355" s="324"/>
      <c r="J355" s="324"/>
      <c r="K355" s="324"/>
      <c r="L355" s="324"/>
      <c r="M355" s="324"/>
      <c r="N355" s="324"/>
      <c r="O355" s="324"/>
    </row>
    <row r="356" spans="3:15" ht="12.75" customHeight="1">
      <c r="C356" s="324"/>
      <c r="D356" s="324"/>
      <c r="E356" s="324"/>
      <c r="F356" s="324"/>
      <c r="G356" s="324"/>
      <c r="H356" s="324"/>
      <c r="I356" s="324"/>
      <c r="J356" s="324"/>
      <c r="K356" s="324"/>
      <c r="L356" s="324"/>
      <c r="M356" s="324"/>
      <c r="N356" s="324"/>
      <c r="O356" s="324"/>
    </row>
    <row r="357" spans="3:15" ht="12.75" customHeight="1">
      <c r="C357" s="324"/>
      <c r="D357" s="324"/>
      <c r="E357" s="324"/>
      <c r="F357" s="324"/>
      <c r="G357" s="324"/>
      <c r="H357" s="324"/>
      <c r="I357" s="324"/>
      <c r="J357" s="324"/>
      <c r="K357" s="324"/>
      <c r="L357" s="324"/>
      <c r="M357" s="324"/>
      <c r="N357" s="324"/>
      <c r="O357" s="324"/>
    </row>
    <row r="358" spans="3:15" ht="12.75" customHeight="1">
      <c r="C358" s="324"/>
      <c r="D358" s="324"/>
      <c r="E358" s="324"/>
      <c r="F358" s="324"/>
      <c r="G358" s="324"/>
      <c r="H358" s="324"/>
      <c r="I358" s="324"/>
      <c r="J358" s="324"/>
      <c r="K358" s="324"/>
      <c r="L358" s="324"/>
      <c r="M358" s="324"/>
      <c r="N358" s="324"/>
      <c r="O358" s="324"/>
    </row>
    <row r="359" spans="3:15" ht="12.75" customHeight="1">
      <c r="C359" s="324"/>
      <c r="D359" s="324"/>
      <c r="E359" s="324"/>
      <c r="F359" s="324"/>
      <c r="G359" s="324"/>
      <c r="H359" s="324"/>
      <c r="I359" s="324"/>
      <c r="J359" s="324"/>
      <c r="K359" s="324"/>
      <c r="L359" s="324"/>
      <c r="M359" s="324"/>
      <c r="N359" s="324"/>
      <c r="O359" s="324"/>
    </row>
    <row r="360" spans="3:15" ht="12.75" customHeight="1">
      <c r="C360" s="324"/>
      <c r="D360" s="324"/>
      <c r="E360" s="324"/>
      <c r="F360" s="324"/>
      <c r="G360" s="324"/>
      <c r="H360" s="324"/>
      <c r="I360" s="324"/>
      <c r="J360" s="324"/>
      <c r="K360" s="324"/>
      <c r="L360" s="324"/>
      <c r="M360" s="324"/>
      <c r="N360" s="324"/>
      <c r="O360" s="324"/>
    </row>
    <row r="361" spans="3:15" ht="12.75" customHeight="1">
      <c r="C361" s="324"/>
      <c r="D361" s="324"/>
      <c r="E361" s="324"/>
      <c r="F361" s="324"/>
      <c r="G361" s="324"/>
      <c r="H361" s="324"/>
      <c r="I361" s="324"/>
      <c r="J361" s="324"/>
      <c r="K361" s="324"/>
      <c r="L361" s="324"/>
      <c r="M361" s="324"/>
      <c r="N361" s="324"/>
      <c r="O361" s="324"/>
    </row>
    <row r="362" spans="3:15" ht="12.75" customHeight="1">
      <c r="C362" s="324"/>
      <c r="D362" s="324"/>
      <c r="E362" s="324"/>
      <c r="F362" s="324"/>
      <c r="G362" s="324"/>
      <c r="H362" s="324"/>
      <c r="I362" s="324"/>
      <c r="J362" s="324"/>
      <c r="K362" s="324"/>
      <c r="L362" s="324"/>
      <c r="M362" s="324"/>
      <c r="N362" s="324"/>
      <c r="O362" s="324"/>
    </row>
    <row r="363" spans="3:15" ht="12.75" customHeight="1">
      <c r="C363" s="324"/>
      <c r="D363" s="324"/>
      <c r="E363" s="324"/>
      <c r="F363" s="324"/>
      <c r="G363" s="324"/>
      <c r="H363" s="324"/>
      <c r="I363" s="324"/>
      <c r="J363" s="324"/>
      <c r="K363" s="324"/>
      <c r="L363" s="324"/>
      <c r="M363" s="324"/>
      <c r="N363" s="324"/>
      <c r="O363" s="324"/>
    </row>
    <row r="364" spans="3:15" ht="12.75" customHeight="1">
      <c r="C364" s="324"/>
      <c r="D364" s="324"/>
      <c r="E364" s="324"/>
      <c r="F364" s="324"/>
      <c r="G364" s="324"/>
      <c r="H364" s="324"/>
      <c r="I364" s="324"/>
      <c r="J364" s="324"/>
      <c r="K364" s="324"/>
      <c r="L364" s="324"/>
      <c r="M364" s="324"/>
      <c r="N364" s="324"/>
      <c r="O364" s="324"/>
    </row>
    <row r="365" spans="3:15" ht="12.75" customHeight="1">
      <c r="C365" s="324"/>
      <c r="D365" s="324"/>
      <c r="E365" s="324"/>
      <c r="F365" s="324"/>
      <c r="G365" s="324"/>
      <c r="H365" s="324"/>
      <c r="I365" s="324"/>
      <c r="J365" s="324"/>
      <c r="K365" s="324"/>
      <c r="L365" s="324"/>
      <c r="M365" s="324"/>
      <c r="N365" s="324"/>
      <c r="O365" s="324"/>
    </row>
    <row r="366" spans="3:15" ht="12.75" customHeight="1">
      <c r="C366" s="324"/>
      <c r="D366" s="324"/>
      <c r="E366" s="324"/>
      <c r="F366" s="324"/>
      <c r="G366" s="324"/>
      <c r="H366" s="324"/>
      <c r="I366" s="324"/>
      <c r="J366" s="324"/>
      <c r="K366" s="324"/>
      <c r="L366" s="324"/>
      <c r="M366" s="324"/>
      <c r="N366" s="324"/>
      <c r="O366" s="324"/>
    </row>
    <row r="367" spans="3:15" ht="12.75" customHeight="1">
      <c r="C367" s="324"/>
      <c r="D367" s="324"/>
      <c r="E367" s="324"/>
      <c r="F367" s="324"/>
      <c r="G367" s="324"/>
      <c r="H367" s="324"/>
      <c r="I367" s="324"/>
      <c r="J367" s="324"/>
      <c r="K367" s="324"/>
      <c r="L367" s="324"/>
      <c r="M367" s="324"/>
      <c r="N367" s="324"/>
      <c r="O367" s="324"/>
    </row>
    <row r="368" spans="3:15" ht="12.75" customHeight="1">
      <c r="C368" s="324"/>
      <c r="D368" s="324"/>
      <c r="E368" s="324"/>
      <c r="F368" s="324"/>
      <c r="G368" s="324"/>
      <c r="H368" s="324"/>
      <c r="I368" s="324"/>
      <c r="J368" s="324"/>
      <c r="K368" s="324"/>
      <c r="L368" s="324"/>
      <c r="M368" s="324"/>
      <c r="N368" s="324"/>
      <c r="O368" s="324"/>
    </row>
    <row r="369" spans="3:15" ht="12.75" customHeight="1">
      <c r="C369" s="324"/>
      <c r="D369" s="324"/>
      <c r="E369" s="324"/>
      <c r="F369" s="324"/>
      <c r="G369" s="324"/>
      <c r="H369" s="324"/>
      <c r="I369" s="324"/>
      <c r="J369" s="324"/>
      <c r="K369" s="324"/>
      <c r="L369" s="324"/>
      <c r="M369" s="324"/>
      <c r="N369" s="324"/>
      <c r="O369" s="324"/>
    </row>
    <row r="370" spans="3:15" ht="12.75" customHeight="1">
      <c r="C370" s="324"/>
      <c r="D370" s="324"/>
      <c r="E370" s="324"/>
      <c r="F370" s="324"/>
      <c r="G370" s="324"/>
      <c r="H370" s="324"/>
      <c r="I370" s="324"/>
      <c r="J370" s="324"/>
      <c r="K370" s="324"/>
      <c r="L370" s="324"/>
      <c r="M370" s="324"/>
      <c r="N370" s="324"/>
      <c r="O370" s="324"/>
    </row>
    <row r="371" spans="3:15" ht="12.75" customHeight="1">
      <c r="C371" s="324"/>
      <c r="D371" s="324"/>
      <c r="E371" s="324"/>
      <c r="F371" s="324"/>
      <c r="G371" s="324"/>
      <c r="H371" s="324"/>
      <c r="I371" s="324"/>
      <c r="J371" s="324"/>
      <c r="K371" s="324"/>
      <c r="L371" s="324"/>
      <c r="M371" s="324"/>
      <c r="N371" s="324"/>
      <c r="O371" s="324"/>
    </row>
    <row r="372" spans="3:15" ht="12.75" customHeight="1">
      <c r="C372" s="324"/>
      <c r="D372" s="324"/>
      <c r="E372" s="324"/>
      <c r="F372" s="324"/>
      <c r="G372" s="324"/>
      <c r="H372" s="324"/>
      <c r="I372" s="324"/>
      <c r="J372" s="324"/>
      <c r="K372" s="324"/>
      <c r="L372" s="324"/>
      <c r="M372" s="324"/>
      <c r="N372" s="324"/>
      <c r="O372" s="324"/>
    </row>
    <row r="373" spans="3:15" ht="12.75" customHeight="1">
      <c r="C373" s="324"/>
      <c r="D373" s="324"/>
      <c r="E373" s="324"/>
      <c r="F373" s="324"/>
      <c r="G373" s="324"/>
      <c r="H373" s="324"/>
      <c r="I373" s="324"/>
      <c r="J373" s="324"/>
      <c r="K373" s="324"/>
      <c r="L373" s="324"/>
      <c r="M373" s="324"/>
      <c r="N373" s="324"/>
      <c r="O373" s="324"/>
    </row>
    <row r="374" spans="3:15" ht="12.75" customHeight="1">
      <c r="C374" s="324"/>
      <c r="D374" s="324"/>
      <c r="E374" s="324"/>
      <c r="F374" s="324"/>
      <c r="G374" s="324"/>
      <c r="H374" s="324"/>
      <c r="I374" s="324"/>
      <c r="J374" s="324"/>
      <c r="K374" s="324"/>
      <c r="L374" s="324"/>
      <c r="M374" s="324"/>
      <c r="N374" s="324"/>
      <c r="O374" s="324"/>
    </row>
    <row r="375" spans="3:15" ht="12.75" customHeight="1">
      <c r="C375" s="324"/>
      <c r="D375" s="324"/>
      <c r="E375" s="324"/>
      <c r="F375" s="324"/>
      <c r="G375" s="324"/>
      <c r="H375" s="324"/>
      <c r="I375" s="324"/>
      <c r="J375" s="324"/>
      <c r="K375" s="324"/>
      <c r="L375" s="324"/>
      <c r="M375" s="324"/>
      <c r="N375" s="324"/>
      <c r="O375" s="324"/>
    </row>
    <row r="376" spans="3:15" ht="12.75" customHeight="1">
      <c r="C376" s="324"/>
      <c r="D376" s="324"/>
      <c r="E376" s="324"/>
      <c r="F376" s="324"/>
      <c r="G376" s="324"/>
      <c r="H376" s="324"/>
      <c r="I376" s="324"/>
      <c r="J376" s="324"/>
      <c r="K376" s="324"/>
      <c r="L376" s="324"/>
      <c r="M376" s="324"/>
      <c r="N376" s="324"/>
      <c r="O376" s="324"/>
    </row>
    <row r="377" spans="3:15" ht="12.75" customHeight="1">
      <c r="C377" s="324"/>
      <c r="D377" s="324"/>
      <c r="E377" s="324"/>
      <c r="F377" s="324"/>
      <c r="G377" s="324"/>
      <c r="H377" s="324"/>
      <c r="I377" s="324"/>
      <c r="J377" s="324"/>
      <c r="K377" s="324"/>
      <c r="L377" s="324"/>
      <c r="M377" s="324"/>
      <c r="N377" s="324"/>
      <c r="O377" s="324"/>
    </row>
    <row r="378" spans="3:15" ht="12.75" customHeight="1">
      <c r="C378" s="324"/>
      <c r="D378" s="324"/>
      <c r="E378" s="324"/>
      <c r="F378" s="324"/>
      <c r="G378" s="324"/>
      <c r="H378" s="324"/>
      <c r="I378" s="324"/>
      <c r="J378" s="324"/>
      <c r="K378" s="324"/>
      <c r="L378" s="324"/>
      <c r="M378" s="324"/>
      <c r="N378" s="324"/>
      <c r="O378" s="324"/>
    </row>
    <row r="379" spans="3:15" ht="12.75" customHeight="1">
      <c r="C379" s="324"/>
      <c r="D379" s="324"/>
      <c r="E379" s="324"/>
      <c r="F379" s="324"/>
      <c r="G379" s="324"/>
      <c r="H379" s="324"/>
      <c r="I379" s="324"/>
      <c r="J379" s="324"/>
      <c r="K379" s="324"/>
      <c r="L379" s="324"/>
      <c r="M379" s="324"/>
      <c r="N379" s="324"/>
      <c r="O379" s="324"/>
    </row>
    <row r="380" spans="3:15" ht="12.75" customHeight="1">
      <c r="C380" s="324"/>
      <c r="D380" s="324"/>
      <c r="E380" s="324"/>
      <c r="F380" s="324"/>
      <c r="G380" s="324"/>
      <c r="H380" s="324"/>
      <c r="I380" s="324"/>
      <c r="J380" s="324"/>
      <c r="K380" s="324"/>
      <c r="L380" s="324"/>
      <c r="M380" s="324"/>
      <c r="N380" s="324"/>
      <c r="O380" s="324"/>
    </row>
    <row r="381" spans="3:15" ht="12.75" customHeight="1">
      <c r="C381" s="324"/>
      <c r="D381" s="324"/>
      <c r="E381" s="324"/>
      <c r="F381" s="324"/>
      <c r="G381" s="324"/>
      <c r="H381" s="324"/>
      <c r="I381" s="324"/>
      <c r="J381" s="324"/>
      <c r="K381" s="324"/>
      <c r="L381" s="324"/>
      <c r="M381" s="324"/>
      <c r="N381" s="324"/>
      <c r="O381" s="324"/>
    </row>
    <row r="382" spans="3:15" ht="12.75" customHeight="1">
      <c r="C382" s="324"/>
      <c r="D382" s="324"/>
      <c r="E382" s="324"/>
      <c r="F382" s="324"/>
      <c r="G382" s="324"/>
      <c r="H382" s="324"/>
      <c r="I382" s="324"/>
      <c r="J382" s="324"/>
      <c r="K382" s="324"/>
      <c r="L382" s="324"/>
      <c r="M382" s="324"/>
      <c r="N382" s="324"/>
      <c r="O382" s="324"/>
    </row>
    <row r="383" spans="3:15" ht="12.75" customHeight="1">
      <c r="C383" s="324"/>
      <c r="D383" s="324"/>
      <c r="E383" s="324"/>
      <c r="F383" s="324"/>
      <c r="G383" s="324"/>
      <c r="H383" s="324"/>
      <c r="I383" s="324"/>
      <c r="J383" s="324"/>
      <c r="K383" s="324"/>
      <c r="L383" s="324"/>
      <c r="M383" s="324"/>
      <c r="N383" s="324"/>
      <c r="O383" s="324"/>
    </row>
    <row r="384" spans="3:15" ht="12.75" customHeight="1">
      <c r="C384" s="324"/>
      <c r="D384" s="324"/>
      <c r="E384" s="324"/>
      <c r="F384" s="324"/>
      <c r="G384" s="324"/>
      <c r="H384" s="324"/>
      <c r="I384" s="324"/>
      <c r="J384" s="324"/>
      <c r="K384" s="324"/>
      <c r="L384" s="324"/>
      <c r="M384" s="324"/>
      <c r="N384" s="324"/>
      <c r="O384" s="324"/>
    </row>
    <row r="385" spans="3:15" ht="12.75" customHeight="1">
      <c r="C385" s="324"/>
      <c r="D385" s="324"/>
      <c r="E385" s="324"/>
      <c r="F385" s="324"/>
      <c r="G385" s="324"/>
      <c r="H385" s="324"/>
      <c r="I385" s="324"/>
      <c r="J385" s="324"/>
      <c r="K385" s="324"/>
      <c r="L385" s="324"/>
      <c r="M385" s="324"/>
      <c r="N385" s="324"/>
      <c r="O385" s="324"/>
    </row>
    <row r="386" spans="3:15" ht="12.75" customHeight="1">
      <c r="C386" s="324"/>
      <c r="D386" s="324"/>
      <c r="E386" s="324"/>
      <c r="F386" s="324"/>
      <c r="G386" s="324"/>
      <c r="H386" s="324"/>
      <c r="I386" s="324"/>
      <c r="J386" s="324"/>
      <c r="K386" s="324"/>
      <c r="L386" s="324"/>
      <c r="M386" s="324"/>
      <c r="N386" s="324"/>
      <c r="O386" s="324"/>
    </row>
    <row r="387" spans="3:15" ht="12.75" customHeight="1">
      <c r="C387" s="324"/>
      <c r="D387" s="324"/>
      <c r="E387" s="324"/>
      <c r="F387" s="324"/>
      <c r="G387" s="324"/>
      <c r="H387" s="324"/>
      <c r="I387" s="324"/>
      <c r="J387" s="324"/>
      <c r="K387" s="324"/>
      <c r="L387" s="324"/>
      <c r="M387" s="324"/>
      <c r="N387" s="324"/>
      <c r="O387" s="324"/>
    </row>
    <row r="388" spans="3:15" ht="12.75" customHeight="1">
      <c r="C388" s="324"/>
      <c r="D388" s="324"/>
      <c r="E388" s="324"/>
      <c r="F388" s="324"/>
      <c r="G388" s="324"/>
      <c r="H388" s="324"/>
      <c r="I388" s="324"/>
      <c r="J388" s="324"/>
      <c r="K388" s="324"/>
      <c r="L388" s="324"/>
      <c r="M388" s="324"/>
      <c r="N388" s="324"/>
      <c r="O388" s="324"/>
    </row>
    <row r="389" spans="3:15" ht="12.75" customHeight="1">
      <c r="C389" s="324"/>
      <c r="D389" s="324"/>
      <c r="E389" s="324"/>
      <c r="F389" s="324"/>
      <c r="G389" s="324"/>
      <c r="H389" s="324"/>
      <c r="I389" s="324"/>
      <c r="J389" s="324"/>
      <c r="K389" s="324"/>
      <c r="L389" s="324"/>
      <c r="M389" s="324"/>
      <c r="N389" s="324"/>
      <c r="O389" s="324"/>
    </row>
    <row r="390" spans="3:15" ht="12.75" customHeight="1">
      <c r="C390" s="324"/>
      <c r="D390" s="324"/>
      <c r="E390" s="324"/>
      <c r="F390" s="324"/>
      <c r="G390" s="324"/>
      <c r="H390" s="324"/>
      <c r="I390" s="324"/>
      <c r="J390" s="324"/>
      <c r="K390" s="324"/>
      <c r="L390" s="324"/>
      <c r="M390" s="324"/>
      <c r="N390" s="324"/>
      <c r="O390" s="324"/>
    </row>
    <row r="391" spans="3:15" ht="12.75" customHeight="1">
      <c r="C391" s="324"/>
      <c r="D391" s="324"/>
      <c r="E391" s="324"/>
      <c r="F391" s="324"/>
      <c r="G391" s="324"/>
      <c r="H391" s="324"/>
      <c r="I391" s="324"/>
      <c r="J391" s="324"/>
      <c r="K391" s="324"/>
      <c r="L391" s="324"/>
      <c r="M391" s="324"/>
      <c r="N391" s="324"/>
      <c r="O391" s="324"/>
    </row>
    <row r="392" spans="3:15" ht="12.75" customHeight="1">
      <c r="C392" s="324"/>
      <c r="D392" s="324"/>
      <c r="E392" s="324"/>
      <c r="F392" s="324"/>
      <c r="G392" s="324"/>
      <c r="H392" s="324"/>
      <c r="I392" s="324"/>
      <c r="J392" s="324"/>
      <c r="K392" s="324"/>
      <c r="L392" s="324"/>
      <c r="M392" s="324"/>
      <c r="N392" s="324"/>
      <c r="O392" s="324"/>
    </row>
    <row r="393" spans="3:15" ht="12.75" customHeight="1">
      <c r="C393" s="324"/>
      <c r="D393" s="324"/>
      <c r="E393" s="324"/>
      <c r="F393" s="324"/>
      <c r="G393" s="324"/>
      <c r="H393" s="324"/>
      <c r="I393" s="324"/>
      <c r="J393" s="324"/>
      <c r="K393" s="324"/>
      <c r="L393" s="324"/>
      <c r="M393" s="324"/>
      <c r="N393" s="324"/>
      <c r="O393" s="324"/>
    </row>
    <row r="394" spans="3:15" ht="12.75" customHeight="1">
      <c r="C394" s="324"/>
      <c r="D394" s="324"/>
      <c r="E394" s="324"/>
      <c r="F394" s="324"/>
      <c r="G394" s="324"/>
      <c r="H394" s="324"/>
      <c r="I394" s="324"/>
      <c r="J394" s="324"/>
      <c r="K394" s="324"/>
      <c r="L394" s="324"/>
      <c r="M394" s="324"/>
      <c r="N394" s="324"/>
      <c r="O394" s="324"/>
    </row>
    <row r="395" spans="3:15" ht="12.75" customHeight="1">
      <c r="C395" s="324"/>
      <c r="D395" s="324"/>
      <c r="E395" s="324"/>
      <c r="F395" s="324"/>
      <c r="G395" s="324"/>
      <c r="H395" s="324"/>
      <c r="I395" s="324"/>
      <c r="J395" s="324"/>
      <c r="K395" s="324"/>
      <c r="L395" s="324"/>
      <c r="M395" s="324"/>
      <c r="N395" s="324"/>
      <c r="O395" s="324"/>
    </row>
    <row r="396" spans="3:15" ht="12.75" customHeight="1">
      <c r="C396" s="324"/>
      <c r="D396" s="324"/>
      <c r="E396" s="324"/>
      <c r="F396" s="324"/>
      <c r="G396" s="324"/>
      <c r="H396" s="324"/>
      <c r="I396" s="324"/>
      <c r="J396" s="324"/>
      <c r="K396" s="324"/>
      <c r="L396" s="324"/>
      <c r="M396" s="324"/>
      <c r="N396" s="324"/>
      <c r="O396" s="324"/>
    </row>
    <row r="397" spans="3:15" ht="12.75" customHeight="1">
      <c r="C397" s="324"/>
      <c r="D397" s="324"/>
      <c r="E397" s="324"/>
      <c r="F397" s="324"/>
      <c r="G397" s="324"/>
      <c r="H397" s="324"/>
      <c r="I397" s="324"/>
      <c r="J397" s="324"/>
      <c r="K397" s="324"/>
      <c r="L397" s="324"/>
      <c r="M397" s="324"/>
      <c r="N397" s="324"/>
      <c r="O397" s="324"/>
    </row>
    <row r="398" spans="3:15" ht="12.75" customHeight="1">
      <c r="C398" s="324"/>
      <c r="D398" s="324"/>
      <c r="E398" s="324"/>
      <c r="F398" s="324"/>
      <c r="G398" s="324"/>
      <c r="H398" s="324"/>
      <c r="I398" s="324"/>
      <c r="J398" s="324"/>
      <c r="K398" s="324"/>
      <c r="L398" s="324"/>
      <c r="M398" s="324"/>
      <c r="N398" s="324"/>
      <c r="O398" s="324"/>
    </row>
    <row r="399" spans="3:15" ht="12.75" customHeight="1">
      <c r="C399" s="324"/>
      <c r="D399" s="324"/>
      <c r="E399" s="324"/>
      <c r="F399" s="324"/>
      <c r="G399" s="324"/>
      <c r="H399" s="324"/>
      <c r="I399" s="324"/>
      <c r="J399" s="324"/>
      <c r="K399" s="324"/>
      <c r="L399" s="324"/>
      <c r="M399" s="324"/>
      <c r="N399" s="324"/>
      <c r="O399" s="324"/>
    </row>
    <row r="400" spans="3:15" ht="12.75" customHeight="1">
      <c r="C400" s="324"/>
      <c r="D400" s="324"/>
      <c r="E400" s="324"/>
      <c r="F400" s="324"/>
      <c r="G400" s="324"/>
      <c r="H400" s="324"/>
      <c r="I400" s="324"/>
      <c r="J400" s="324"/>
      <c r="K400" s="324"/>
      <c r="L400" s="324"/>
      <c r="M400" s="324"/>
      <c r="N400" s="324"/>
      <c r="O400" s="324"/>
    </row>
    <row r="401" spans="3:15" ht="12.75" customHeight="1">
      <c r="C401" s="324"/>
      <c r="D401" s="324"/>
      <c r="E401" s="324"/>
      <c r="F401" s="324"/>
      <c r="G401" s="324"/>
      <c r="H401" s="324"/>
      <c r="I401" s="324"/>
      <c r="J401" s="324"/>
      <c r="K401" s="324"/>
      <c r="L401" s="324"/>
      <c r="M401" s="324"/>
      <c r="N401" s="324"/>
      <c r="O401" s="324"/>
    </row>
    <row r="402" spans="3:15" ht="12.75" customHeight="1">
      <c r="C402" s="324"/>
      <c r="D402" s="324"/>
      <c r="E402" s="324"/>
      <c r="F402" s="324"/>
      <c r="G402" s="324"/>
      <c r="H402" s="324"/>
      <c r="I402" s="324"/>
      <c r="J402" s="324"/>
      <c r="K402" s="324"/>
      <c r="L402" s="324"/>
      <c r="M402" s="324"/>
      <c r="N402" s="324"/>
      <c r="O402" s="324"/>
    </row>
    <row r="403" spans="3:15" ht="12.75" customHeight="1">
      <c r="C403" s="324"/>
      <c r="D403" s="324"/>
      <c r="E403" s="324"/>
      <c r="F403" s="324"/>
      <c r="G403" s="324"/>
      <c r="H403" s="324"/>
      <c r="I403" s="324"/>
      <c r="J403" s="324"/>
      <c r="K403" s="324"/>
      <c r="L403" s="324"/>
      <c r="M403" s="324"/>
      <c r="N403" s="324"/>
      <c r="O403" s="324"/>
    </row>
    <row r="404" spans="3:15" ht="12.75" customHeight="1">
      <c r="C404" s="324"/>
      <c r="D404" s="324"/>
      <c r="E404" s="324"/>
      <c r="F404" s="324"/>
      <c r="G404" s="324"/>
      <c r="H404" s="324"/>
      <c r="I404" s="324"/>
      <c r="J404" s="324"/>
      <c r="K404" s="324"/>
      <c r="L404" s="324"/>
      <c r="M404" s="324"/>
      <c r="N404" s="324"/>
      <c r="O404" s="324"/>
    </row>
    <row r="405" spans="3:15" ht="12.75" customHeight="1">
      <c r="C405" s="324"/>
      <c r="D405" s="324"/>
      <c r="E405" s="324"/>
      <c r="F405" s="324"/>
      <c r="G405" s="324"/>
      <c r="H405" s="324"/>
      <c r="I405" s="324"/>
      <c r="J405" s="324"/>
      <c r="K405" s="324"/>
      <c r="L405" s="324"/>
      <c r="M405" s="324"/>
      <c r="N405" s="324"/>
      <c r="O405" s="324"/>
    </row>
    <row r="406" spans="3:15" ht="12.75" customHeight="1">
      <c r="C406" s="324"/>
      <c r="D406" s="324"/>
      <c r="E406" s="324"/>
      <c r="F406" s="324"/>
      <c r="G406" s="324"/>
      <c r="H406" s="324"/>
      <c r="I406" s="324"/>
      <c r="J406" s="324"/>
      <c r="K406" s="324"/>
      <c r="L406" s="324"/>
      <c r="M406" s="324"/>
      <c r="N406" s="324"/>
      <c r="O406" s="324"/>
    </row>
    <row r="407" spans="3:15" ht="12.75" customHeight="1">
      <c r="C407" s="324"/>
      <c r="D407" s="324"/>
      <c r="E407" s="324"/>
      <c r="F407" s="324"/>
      <c r="G407" s="324"/>
      <c r="H407" s="324"/>
      <c r="I407" s="324"/>
      <c r="J407" s="324"/>
      <c r="K407" s="324"/>
      <c r="L407" s="324"/>
      <c r="M407" s="324"/>
      <c r="N407" s="324"/>
      <c r="O407" s="324"/>
    </row>
    <row r="408" spans="3:15" ht="12.75" customHeight="1">
      <c r="C408" s="324"/>
      <c r="D408" s="324"/>
      <c r="E408" s="324"/>
      <c r="F408" s="324"/>
      <c r="G408" s="324"/>
      <c r="H408" s="324"/>
      <c r="I408" s="324"/>
      <c r="J408" s="324"/>
      <c r="K408" s="324"/>
      <c r="L408" s="324"/>
      <c r="M408" s="324"/>
      <c r="N408" s="324"/>
      <c r="O408" s="324"/>
    </row>
    <row r="409" spans="3:15" ht="12.75" customHeight="1">
      <c r="C409" s="324"/>
      <c r="D409" s="324"/>
      <c r="E409" s="324"/>
      <c r="F409" s="324"/>
      <c r="G409" s="324"/>
      <c r="H409" s="324"/>
      <c r="I409" s="324"/>
      <c r="J409" s="324"/>
      <c r="K409" s="324"/>
      <c r="L409" s="324"/>
      <c r="M409" s="324"/>
      <c r="N409" s="324"/>
      <c r="O409" s="324"/>
    </row>
    <row r="410" spans="3:15" ht="12.75" customHeight="1">
      <c r="C410" s="324"/>
      <c r="D410" s="324"/>
      <c r="E410" s="324"/>
      <c r="F410" s="324"/>
      <c r="G410" s="324"/>
      <c r="H410" s="324"/>
      <c r="I410" s="324"/>
      <c r="J410" s="324"/>
      <c r="K410" s="324"/>
      <c r="L410" s="324"/>
      <c r="M410" s="324"/>
      <c r="N410" s="324"/>
      <c r="O410" s="324"/>
    </row>
    <row r="411" spans="3:15" ht="12.75" customHeight="1">
      <c r="C411" s="324"/>
      <c r="D411" s="324"/>
      <c r="E411" s="324"/>
      <c r="F411" s="324"/>
      <c r="G411" s="324"/>
      <c r="H411" s="324"/>
      <c r="I411" s="324"/>
      <c r="J411" s="324"/>
      <c r="K411" s="324"/>
      <c r="L411" s="324"/>
      <c r="M411" s="324"/>
      <c r="N411" s="324"/>
      <c r="O411" s="324"/>
    </row>
    <row r="412" spans="3:15" ht="12.75" customHeight="1">
      <c r="C412" s="324"/>
      <c r="D412" s="324"/>
      <c r="E412" s="324"/>
      <c r="F412" s="324"/>
      <c r="G412" s="324"/>
      <c r="H412" s="324"/>
      <c r="I412" s="324"/>
      <c r="J412" s="324"/>
      <c r="K412" s="324"/>
      <c r="L412" s="324"/>
      <c r="M412" s="324"/>
      <c r="N412" s="324"/>
      <c r="O412" s="324"/>
    </row>
    <row r="413" spans="3:15" ht="12.75" customHeight="1">
      <c r="C413" s="324"/>
      <c r="D413" s="324"/>
      <c r="E413" s="324"/>
      <c r="F413" s="324"/>
      <c r="G413" s="324"/>
      <c r="H413" s="324"/>
      <c r="I413" s="324"/>
      <c r="J413" s="324"/>
      <c r="K413" s="324"/>
      <c r="L413" s="324"/>
      <c r="M413" s="324"/>
      <c r="N413" s="324"/>
      <c r="O413" s="324"/>
    </row>
    <row r="414" spans="3:15" ht="12.75" customHeight="1">
      <c r="C414" s="324"/>
      <c r="D414" s="324"/>
      <c r="E414" s="324"/>
      <c r="F414" s="324"/>
      <c r="G414" s="324"/>
      <c r="H414" s="324"/>
      <c r="I414" s="324"/>
      <c r="J414" s="324"/>
      <c r="K414" s="324"/>
      <c r="L414" s="324"/>
      <c r="M414" s="324"/>
      <c r="N414" s="324"/>
      <c r="O414" s="324"/>
    </row>
    <row r="415" spans="3:15" ht="12.75" customHeight="1">
      <c r="C415" s="324"/>
      <c r="D415" s="324"/>
      <c r="E415" s="324"/>
      <c r="F415" s="324"/>
      <c r="G415" s="324"/>
      <c r="H415" s="324"/>
      <c r="I415" s="324"/>
      <c r="J415" s="324"/>
      <c r="K415" s="324"/>
      <c r="L415" s="324"/>
      <c r="M415" s="324"/>
      <c r="N415" s="324"/>
      <c r="O415" s="324"/>
    </row>
    <row r="416" spans="3:15" ht="12.75" customHeight="1">
      <c r="C416" s="324"/>
      <c r="D416" s="324"/>
      <c r="E416" s="324"/>
      <c r="F416" s="324"/>
      <c r="G416" s="324"/>
      <c r="H416" s="324"/>
      <c r="I416" s="324"/>
      <c r="J416" s="324"/>
      <c r="K416" s="324"/>
      <c r="L416" s="324"/>
      <c r="M416" s="324"/>
      <c r="N416" s="324"/>
      <c r="O416" s="324"/>
    </row>
    <row r="417" spans="3:15" ht="12.75" customHeight="1">
      <c r="C417" s="324"/>
      <c r="D417" s="324"/>
      <c r="E417" s="324"/>
      <c r="F417" s="324"/>
      <c r="G417" s="324"/>
      <c r="H417" s="324"/>
      <c r="I417" s="324"/>
      <c r="J417" s="324"/>
      <c r="K417" s="324"/>
      <c r="L417" s="324"/>
      <c r="M417" s="324"/>
      <c r="N417" s="324"/>
      <c r="O417" s="324"/>
    </row>
    <row r="418" spans="3:15" ht="12.75" customHeight="1">
      <c r="C418" s="324"/>
      <c r="D418" s="324"/>
      <c r="E418" s="324"/>
      <c r="F418" s="324"/>
      <c r="G418" s="324"/>
      <c r="H418" s="324"/>
      <c r="I418" s="324"/>
      <c r="J418" s="324"/>
      <c r="K418" s="324"/>
      <c r="L418" s="324"/>
      <c r="M418" s="324"/>
      <c r="N418" s="324"/>
      <c r="O418" s="324"/>
    </row>
    <row r="419" spans="3:15" ht="12.75" customHeight="1">
      <c r="C419" s="324"/>
      <c r="D419" s="324"/>
      <c r="E419" s="324"/>
      <c r="F419" s="324"/>
      <c r="G419" s="324"/>
      <c r="H419" s="324"/>
      <c r="I419" s="324"/>
      <c r="J419" s="324"/>
      <c r="K419" s="324"/>
      <c r="L419" s="324"/>
      <c r="M419" s="324"/>
      <c r="N419" s="324"/>
      <c r="O419" s="324"/>
    </row>
    <row r="420" spans="3:15" ht="12.75" customHeight="1">
      <c r="C420" s="324"/>
      <c r="D420" s="324"/>
      <c r="E420" s="324"/>
      <c r="F420" s="324"/>
      <c r="G420" s="324"/>
      <c r="H420" s="324"/>
      <c r="I420" s="324"/>
      <c r="J420" s="324"/>
      <c r="K420" s="324"/>
      <c r="L420" s="324"/>
      <c r="M420" s="324"/>
      <c r="N420" s="324"/>
      <c r="O420" s="324"/>
    </row>
    <row r="421" spans="3:15" ht="12.75" customHeight="1">
      <c r="C421" s="324"/>
      <c r="D421" s="324"/>
      <c r="E421" s="324"/>
      <c r="F421" s="324"/>
      <c r="G421" s="324"/>
      <c r="H421" s="324"/>
      <c r="I421" s="324"/>
      <c r="J421" s="324"/>
      <c r="K421" s="324"/>
      <c r="L421" s="324"/>
      <c r="M421" s="324"/>
      <c r="N421" s="324"/>
      <c r="O421" s="324"/>
    </row>
    <row r="422" spans="3:15" ht="12.75" customHeight="1">
      <c r="C422" s="324"/>
      <c r="D422" s="324"/>
      <c r="E422" s="324"/>
      <c r="F422" s="324"/>
      <c r="G422" s="324"/>
      <c r="H422" s="324"/>
      <c r="I422" s="324"/>
      <c r="J422" s="324"/>
      <c r="K422" s="324"/>
      <c r="L422" s="324"/>
      <c r="M422" s="324"/>
      <c r="N422" s="324"/>
      <c r="O422" s="324"/>
    </row>
    <row r="423" spans="3:15" ht="12.75" customHeight="1">
      <c r="C423" s="324"/>
      <c r="D423" s="324"/>
      <c r="E423" s="324"/>
      <c r="F423" s="324"/>
      <c r="G423" s="324"/>
      <c r="H423" s="324"/>
      <c r="I423" s="324"/>
      <c r="J423" s="324"/>
      <c r="K423" s="324"/>
      <c r="L423" s="324"/>
      <c r="M423" s="324"/>
      <c r="N423" s="324"/>
      <c r="O423" s="324"/>
    </row>
    <row r="424" spans="3:15" ht="12.75" customHeight="1">
      <c r="C424" s="324"/>
      <c r="D424" s="324"/>
      <c r="E424" s="324"/>
      <c r="F424" s="324"/>
      <c r="G424" s="324"/>
      <c r="H424" s="324"/>
      <c r="I424" s="324"/>
      <c r="J424" s="324"/>
      <c r="K424" s="324"/>
      <c r="L424" s="324"/>
      <c r="M424" s="324"/>
      <c r="N424" s="324"/>
      <c r="O424" s="324"/>
    </row>
    <row r="425" spans="3:15" ht="12.75" customHeight="1">
      <c r="C425" s="324"/>
      <c r="D425" s="324"/>
      <c r="E425" s="324"/>
      <c r="F425" s="324"/>
      <c r="G425" s="324"/>
      <c r="H425" s="324"/>
      <c r="I425" s="324"/>
      <c r="J425" s="324"/>
      <c r="K425" s="324"/>
      <c r="L425" s="324"/>
      <c r="M425" s="324"/>
      <c r="N425" s="324"/>
      <c r="O425" s="324"/>
    </row>
    <row r="426" spans="3:15" ht="12.75" customHeight="1">
      <c r="C426" s="324"/>
      <c r="D426" s="324"/>
      <c r="E426" s="324"/>
      <c r="F426" s="324"/>
      <c r="G426" s="324"/>
      <c r="H426" s="324"/>
      <c r="I426" s="324"/>
      <c r="J426" s="324"/>
      <c r="K426" s="324"/>
      <c r="L426" s="324"/>
      <c r="M426" s="324"/>
      <c r="N426" s="324"/>
      <c r="O426" s="324"/>
    </row>
    <row r="427" spans="3:15" ht="12.75" customHeight="1">
      <c r="C427" s="324"/>
      <c r="D427" s="324"/>
      <c r="E427" s="324"/>
      <c r="F427" s="324"/>
      <c r="G427" s="324"/>
      <c r="H427" s="324"/>
      <c r="I427" s="324"/>
      <c r="J427" s="324"/>
      <c r="K427" s="324"/>
      <c r="L427" s="324"/>
      <c r="M427" s="324"/>
      <c r="N427" s="324"/>
      <c r="O427" s="324"/>
    </row>
    <row r="428" spans="3:15" ht="12.75" customHeight="1">
      <c r="C428" s="324"/>
      <c r="D428" s="324"/>
      <c r="E428" s="324"/>
      <c r="F428" s="324"/>
      <c r="G428" s="324"/>
      <c r="H428" s="324"/>
      <c r="I428" s="324"/>
      <c r="J428" s="324"/>
      <c r="K428" s="324"/>
      <c r="L428" s="324"/>
      <c r="M428" s="324"/>
      <c r="N428" s="324"/>
      <c r="O428" s="324"/>
    </row>
    <row r="429" spans="3:15" ht="12.75" customHeight="1">
      <c r="C429" s="324"/>
      <c r="D429" s="324"/>
      <c r="E429" s="324"/>
      <c r="F429" s="324"/>
      <c r="G429" s="324"/>
      <c r="H429" s="324"/>
      <c r="I429" s="324"/>
      <c r="J429" s="324"/>
      <c r="K429" s="324"/>
      <c r="L429" s="324"/>
      <c r="M429" s="324"/>
      <c r="N429" s="324"/>
      <c r="O429" s="324"/>
    </row>
    <row r="430" spans="3:15" ht="12.75" customHeight="1">
      <c r="C430" s="324"/>
      <c r="D430" s="324"/>
      <c r="E430" s="324"/>
      <c r="F430" s="324"/>
      <c r="G430" s="324"/>
      <c r="H430" s="324"/>
      <c r="I430" s="324"/>
      <c r="J430" s="324"/>
      <c r="K430" s="324"/>
      <c r="L430" s="324"/>
      <c r="M430" s="324"/>
      <c r="N430" s="324"/>
      <c r="O430" s="324"/>
    </row>
    <row r="431" spans="3:15" ht="12.75" customHeight="1">
      <c r="C431" s="324"/>
      <c r="D431" s="324"/>
      <c r="E431" s="324"/>
      <c r="F431" s="324"/>
      <c r="G431" s="324"/>
      <c r="H431" s="324"/>
      <c r="I431" s="324"/>
      <c r="J431" s="324"/>
      <c r="K431" s="324"/>
      <c r="L431" s="324"/>
      <c r="M431" s="324"/>
      <c r="N431" s="324"/>
      <c r="O431" s="324"/>
    </row>
    <row r="432" spans="3:15" ht="12.75" customHeight="1">
      <c r="C432" s="324"/>
      <c r="D432" s="324"/>
      <c r="E432" s="324"/>
      <c r="F432" s="324"/>
      <c r="G432" s="324"/>
      <c r="H432" s="324"/>
      <c r="I432" s="324"/>
      <c r="J432" s="324"/>
      <c r="K432" s="324"/>
      <c r="L432" s="324"/>
      <c r="M432" s="324"/>
      <c r="N432" s="324"/>
      <c r="O432" s="324"/>
    </row>
    <row r="433" spans="3:15" ht="12.75" customHeight="1">
      <c r="C433" s="324"/>
      <c r="D433" s="324"/>
      <c r="E433" s="324"/>
      <c r="F433" s="324"/>
      <c r="G433" s="324"/>
      <c r="H433" s="324"/>
      <c r="I433" s="324"/>
      <c r="J433" s="324"/>
      <c r="K433" s="324"/>
      <c r="L433" s="324"/>
      <c r="M433" s="324"/>
      <c r="N433" s="324"/>
      <c r="O433" s="324"/>
    </row>
    <row r="434" spans="3:15" ht="12.75" customHeight="1">
      <c r="C434" s="324"/>
      <c r="D434" s="324"/>
      <c r="E434" s="324"/>
      <c r="F434" s="324"/>
      <c r="G434" s="324"/>
      <c r="H434" s="324"/>
      <c r="I434" s="324"/>
      <c r="J434" s="324"/>
      <c r="K434" s="324"/>
      <c r="L434" s="324"/>
      <c r="M434" s="324"/>
      <c r="N434" s="324"/>
      <c r="O434" s="324"/>
    </row>
    <row r="435" spans="3:15" ht="12.75" customHeight="1">
      <c r="C435" s="324"/>
      <c r="D435" s="324"/>
      <c r="E435" s="324"/>
      <c r="F435" s="324"/>
      <c r="G435" s="324"/>
      <c r="H435" s="324"/>
      <c r="I435" s="324"/>
      <c r="J435" s="324"/>
      <c r="K435" s="324"/>
      <c r="L435" s="324"/>
      <c r="M435" s="324"/>
      <c r="N435" s="324"/>
      <c r="O435" s="324"/>
    </row>
    <row r="436" spans="3:15" ht="12.75" customHeight="1">
      <c r="C436" s="324"/>
      <c r="D436" s="324"/>
      <c r="E436" s="324"/>
      <c r="F436" s="324"/>
      <c r="G436" s="324"/>
      <c r="H436" s="324"/>
      <c r="I436" s="324"/>
      <c r="J436" s="324"/>
      <c r="K436" s="324"/>
      <c r="L436" s="324"/>
      <c r="M436" s="324"/>
      <c r="N436" s="324"/>
      <c r="O436" s="324"/>
    </row>
    <row r="437" spans="3:15" ht="12.75" customHeight="1">
      <c r="C437" s="324"/>
      <c r="D437" s="324"/>
      <c r="E437" s="324"/>
      <c r="F437" s="324"/>
      <c r="G437" s="324"/>
      <c r="H437" s="324"/>
      <c r="I437" s="324"/>
      <c r="J437" s="324"/>
      <c r="K437" s="324"/>
      <c r="L437" s="324"/>
      <c r="M437" s="324"/>
      <c r="N437" s="324"/>
      <c r="O437" s="324"/>
    </row>
    <row r="438" spans="3:15" ht="12.75" customHeight="1">
      <c r="C438" s="324"/>
      <c r="D438" s="324"/>
      <c r="E438" s="324"/>
      <c r="F438" s="324"/>
      <c r="G438" s="324"/>
      <c r="H438" s="324"/>
      <c r="I438" s="324"/>
      <c r="J438" s="324"/>
      <c r="K438" s="324"/>
      <c r="L438" s="324"/>
      <c r="M438" s="324"/>
      <c r="N438" s="324"/>
      <c r="O438" s="324"/>
    </row>
    <row r="439" spans="3:15" ht="12.75" customHeight="1">
      <c r="C439" s="324"/>
      <c r="D439" s="324"/>
      <c r="E439" s="324"/>
      <c r="F439" s="324"/>
      <c r="G439" s="324"/>
      <c r="H439" s="324"/>
      <c r="I439" s="324"/>
      <c r="J439" s="324"/>
      <c r="K439" s="324"/>
      <c r="L439" s="324"/>
      <c r="M439" s="324"/>
      <c r="N439" s="324"/>
      <c r="O439" s="324"/>
    </row>
    <row r="440" spans="3:15" ht="12.75" customHeight="1">
      <c r="C440" s="324"/>
      <c r="D440" s="324"/>
      <c r="E440" s="324"/>
      <c r="F440" s="324"/>
      <c r="G440" s="324"/>
      <c r="H440" s="324"/>
      <c r="I440" s="324"/>
      <c r="J440" s="324"/>
      <c r="K440" s="324"/>
      <c r="L440" s="324"/>
      <c r="M440" s="324"/>
      <c r="N440" s="324"/>
      <c r="O440" s="324"/>
    </row>
    <row r="441" spans="3:15" ht="12.75" customHeight="1">
      <c r="C441" s="324"/>
      <c r="D441" s="324"/>
      <c r="E441" s="324"/>
      <c r="F441" s="324"/>
      <c r="G441" s="324"/>
      <c r="H441" s="324"/>
      <c r="I441" s="324"/>
      <c r="J441" s="324"/>
      <c r="K441" s="324"/>
      <c r="L441" s="324"/>
      <c r="M441" s="324"/>
      <c r="N441" s="324"/>
      <c r="O441" s="324"/>
    </row>
    <row r="442" spans="3:15" ht="12.75" customHeight="1">
      <c r="C442" s="324"/>
      <c r="D442" s="324"/>
      <c r="E442" s="324"/>
      <c r="F442" s="324"/>
      <c r="G442" s="324"/>
      <c r="H442" s="324"/>
      <c r="I442" s="324"/>
      <c r="J442" s="324"/>
      <c r="K442" s="324"/>
      <c r="L442" s="324"/>
      <c r="M442" s="324"/>
      <c r="N442" s="324"/>
      <c r="O442" s="324"/>
    </row>
    <row r="443" spans="3:15" ht="12.75" customHeight="1">
      <c r="C443" s="324"/>
      <c r="D443" s="324"/>
      <c r="E443" s="324"/>
      <c r="F443" s="324"/>
      <c r="G443" s="324"/>
      <c r="H443" s="324"/>
      <c r="I443" s="324"/>
      <c r="J443" s="324"/>
      <c r="K443" s="324"/>
      <c r="L443" s="324"/>
      <c r="M443" s="324"/>
      <c r="N443" s="324"/>
      <c r="O443" s="324"/>
    </row>
    <row r="444" spans="3:15" ht="12.75" customHeight="1">
      <c r="C444" s="324"/>
      <c r="D444" s="324"/>
      <c r="E444" s="324"/>
      <c r="F444" s="324"/>
      <c r="G444" s="324"/>
      <c r="H444" s="324"/>
      <c r="I444" s="324"/>
      <c r="J444" s="324"/>
      <c r="K444" s="324"/>
      <c r="L444" s="324"/>
      <c r="M444" s="324"/>
      <c r="N444" s="324"/>
      <c r="O444" s="324"/>
    </row>
    <row r="445" spans="3:15" ht="12.75" customHeight="1">
      <c r="C445" s="324"/>
      <c r="D445" s="324"/>
      <c r="E445" s="324"/>
      <c r="F445" s="324"/>
      <c r="G445" s="324"/>
      <c r="H445" s="324"/>
      <c r="I445" s="324"/>
      <c r="J445" s="324"/>
      <c r="K445" s="324"/>
      <c r="L445" s="324"/>
      <c r="M445" s="324"/>
      <c r="N445" s="324"/>
      <c r="O445" s="324"/>
    </row>
    <row r="446" spans="3:15" ht="12.75" customHeight="1">
      <c r="C446" s="324"/>
      <c r="D446" s="324"/>
      <c r="E446" s="324"/>
      <c r="F446" s="324"/>
      <c r="G446" s="324"/>
      <c r="H446" s="324"/>
      <c r="I446" s="324"/>
      <c r="J446" s="324"/>
      <c r="K446" s="324"/>
      <c r="L446" s="324"/>
      <c r="M446" s="324"/>
      <c r="N446" s="324"/>
      <c r="O446" s="324"/>
    </row>
    <row r="447" spans="3:15" ht="12.75" customHeight="1">
      <c r="C447" s="324"/>
      <c r="D447" s="324"/>
      <c r="E447" s="324"/>
      <c r="F447" s="324"/>
      <c r="G447" s="324"/>
      <c r="H447" s="324"/>
      <c r="I447" s="324"/>
      <c r="J447" s="324"/>
      <c r="K447" s="324"/>
      <c r="L447" s="324"/>
      <c r="M447" s="324"/>
      <c r="N447" s="324"/>
      <c r="O447" s="324"/>
    </row>
    <row r="448" spans="3:15" ht="12.75" customHeight="1">
      <c r="C448" s="324"/>
      <c r="D448" s="324"/>
      <c r="E448" s="324"/>
      <c r="F448" s="324"/>
      <c r="G448" s="324"/>
      <c r="H448" s="324"/>
      <c r="I448" s="324"/>
      <c r="J448" s="324"/>
      <c r="K448" s="324"/>
      <c r="L448" s="324"/>
      <c r="M448" s="324"/>
      <c r="N448" s="324"/>
      <c r="O448" s="324"/>
    </row>
    <row r="449" spans="3:15" ht="12.75" customHeight="1">
      <c r="C449" s="324"/>
      <c r="D449" s="324"/>
      <c r="E449" s="324"/>
      <c r="F449" s="324"/>
      <c r="G449" s="324"/>
      <c r="H449" s="324"/>
      <c r="I449" s="324"/>
      <c r="J449" s="324"/>
      <c r="K449" s="324"/>
      <c r="L449" s="324"/>
      <c r="M449" s="324"/>
      <c r="N449" s="324"/>
      <c r="O449" s="324"/>
    </row>
    <row r="450" spans="3:15" ht="12.75" customHeight="1">
      <c r="C450" s="324"/>
      <c r="D450" s="324"/>
      <c r="E450" s="324"/>
      <c r="F450" s="324"/>
      <c r="G450" s="324"/>
      <c r="H450" s="324"/>
      <c r="I450" s="324"/>
      <c r="J450" s="324"/>
      <c r="K450" s="324"/>
      <c r="L450" s="324"/>
      <c r="M450" s="324"/>
      <c r="N450" s="324"/>
      <c r="O450" s="324"/>
    </row>
    <row r="451" spans="3:15" ht="12.75" customHeight="1">
      <c r="C451" s="324"/>
      <c r="D451" s="324"/>
      <c r="E451" s="324"/>
      <c r="F451" s="324"/>
      <c r="G451" s="324"/>
      <c r="H451" s="324"/>
      <c r="I451" s="324"/>
      <c r="J451" s="324"/>
      <c r="K451" s="324"/>
      <c r="L451" s="324"/>
      <c r="M451" s="324"/>
      <c r="N451" s="324"/>
      <c r="O451" s="324"/>
    </row>
    <row r="452" spans="3:15" ht="12.75" customHeight="1">
      <c r="C452" s="324"/>
      <c r="D452" s="324"/>
      <c r="E452" s="324"/>
      <c r="F452" s="324"/>
      <c r="G452" s="324"/>
      <c r="H452" s="324"/>
      <c r="I452" s="324"/>
      <c r="J452" s="324"/>
      <c r="K452" s="324"/>
      <c r="L452" s="324"/>
      <c r="M452" s="324"/>
      <c r="N452" s="324"/>
      <c r="O452" s="324"/>
    </row>
    <row r="453" spans="3:15" ht="12.75" customHeight="1">
      <c r="C453" s="324"/>
      <c r="D453" s="324"/>
      <c r="E453" s="324"/>
      <c r="F453" s="324"/>
      <c r="G453" s="324"/>
      <c r="H453" s="324"/>
      <c r="I453" s="324"/>
      <c r="J453" s="324"/>
      <c r="K453" s="324"/>
      <c r="L453" s="324"/>
      <c r="M453" s="324"/>
      <c r="N453" s="324"/>
      <c r="O453" s="324"/>
    </row>
    <row r="454" spans="3:15" ht="12.75" customHeight="1">
      <c r="C454" s="324"/>
      <c r="D454" s="324"/>
      <c r="E454" s="324"/>
      <c r="F454" s="324"/>
      <c r="G454" s="324"/>
      <c r="H454" s="324"/>
      <c r="I454" s="324"/>
      <c r="J454" s="324"/>
      <c r="K454" s="324"/>
      <c r="L454" s="324"/>
      <c r="M454" s="324"/>
      <c r="N454" s="324"/>
      <c r="O454" s="324"/>
    </row>
    <row r="455" spans="3:15" ht="12.75" customHeight="1">
      <c r="C455" s="324"/>
      <c r="D455" s="324"/>
      <c r="E455" s="324"/>
      <c r="F455" s="324"/>
      <c r="G455" s="324"/>
      <c r="H455" s="324"/>
      <c r="I455" s="324"/>
      <c r="J455" s="324"/>
      <c r="K455" s="324"/>
      <c r="L455" s="324"/>
      <c r="M455" s="324"/>
      <c r="N455" s="324"/>
      <c r="O455" s="324"/>
    </row>
    <row r="456" spans="3:15" ht="12.75" customHeight="1">
      <c r="C456" s="324"/>
      <c r="D456" s="324"/>
      <c r="E456" s="324"/>
      <c r="F456" s="324"/>
      <c r="G456" s="324"/>
      <c r="H456" s="324"/>
      <c r="I456" s="324"/>
      <c r="J456" s="324"/>
      <c r="K456" s="324"/>
      <c r="L456" s="324"/>
      <c r="M456" s="324"/>
      <c r="N456" s="324"/>
      <c r="O456" s="324"/>
    </row>
  </sheetData>
  <sortState ref="B1:V275">
    <sortCondition descending="1" ref="O1:O275"/>
  </sortState>
  <pageMargins left="0" right="0" top="0" bottom="0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B1:K210"/>
  <sheetViews>
    <sheetView workbookViewId="0">
      <selection activeCell="C190" sqref="C190"/>
    </sheetView>
  </sheetViews>
  <sheetFormatPr baseColWidth="10" defaultRowHeight="12.75"/>
  <cols>
    <col min="1" max="1" width="4.140625" style="100" customWidth="1"/>
    <col min="2" max="2" width="5.140625" style="240" hidden="1" customWidth="1"/>
    <col min="3" max="3" width="19.42578125" style="100" customWidth="1"/>
    <col min="4" max="6" width="12.42578125" style="100" bestFit="1" customWidth="1"/>
    <col min="7" max="7" width="12.42578125" style="100" customWidth="1"/>
    <col min="8" max="8" width="12.42578125" style="100" bestFit="1" customWidth="1"/>
    <col min="9" max="9" width="13.85546875" style="100" bestFit="1" customWidth="1"/>
    <col min="10" max="10" width="0.7109375" style="100" customWidth="1"/>
    <col min="11" max="16384" width="11.42578125" style="100"/>
  </cols>
  <sheetData>
    <row r="1" spans="2:11" ht="3.75" customHeight="1"/>
    <row r="7" spans="2:11" ht="16.5" customHeight="1">
      <c r="B7" s="241" t="s">
        <v>308</v>
      </c>
      <c r="C7" s="287" t="s">
        <v>301</v>
      </c>
      <c r="D7" s="286" t="s">
        <v>309</v>
      </c>
      <c r="E7" s="286" t="s">
        <v>86</v>
      </c>
      <c r="F7" s="286" t="s">
        <v>87</v>
      </c>
      <c r="G7" s="286" t="s">
        <v>88</v>
      </c>
      <c r="H7" s="286" t="s">
        <v>89</v>
      </c>
      <c r="I7" s="286" t="s">
        <v>193</v>
      </c>
    </row>
    <row r="8" spans="2:11">
      <c r="B8" s="242">
        <v>34210026</v>
      </c>
      <c r="C8" s="243"/>
      <c r="D8" s="244"/>
      <c r="E8" s="244"/>
      <c r="F8" s="244"/>
      <c r="G8" s="244"/>
      <c r="H8" s="244"/>
      <c r="I8" s="334"/>
    </row>
    <row r="9" spans="2:11">
      <c r="B9" s="242">
        <v>34210037</v>
      </c>
      <c r="C9" s="243"/>
      <c r="D9" s="244"/>
      <c r="E9" s="244"/>
      <c r="F9" s="244"/>
      <c r="G9" s="244"/>
      <c r="H9" s="244"/>
      <c r="I9" s="334"/>
    </row>
    <row r="10" spans="2:11">
      <c r="B10" s="242">
        <v>34210072</v>
      </c>
      <c r="C10" s="243"/>
      <c r="D10" s="244"/>
      <c r="E10" s="244"/>
      <c r="F10" s="244"/>
      <c r="G10" s="244"/>
      <c r="H10" s="244"/>
      <c r="I10" s="334"/>
    </row>
    <row r="11" spans="2:11">
      <c r="B11" s="242"/>
      <c r="C11" s="243"/>
      <c r="D11" s="244"/>
      <c r="E11" s="244"/>
      <c r="F11" s="244"/>
      <c r="G11" s="244"/>
      <c r="H11" s="244"/>
      <c r="I11" s="334"/>
    </row>
    <row r="12" spans="2:11">
      <c r="B12" s="242">
        <v>34210222</v>
      </c>
      <c r="C12" s="243"/>
      <c r="D12" s="244"/>
      <c r="E12" s="244"/>
      <c r="F12" s="244"/>
      <c r="G12" s="244"/>
      <c r="H12" s="244"/>
      <c r="I12" s="334"/>
    </row>
    <row r="13" spans="2:11">
      <c r="B13" s="242">
        <v>34210277</v>
      </c>
      <c r="C13" s="243"/>
      <c r="D13" s="244"/>
      <c r="E13" s="244"/>
      <c r="F13" s="244"/>
      <c r="G13" s="244"/>
      <c r="H13" s="244"/>
      <c r="I13" s="334"/>
      <c r="K13" s="197"/>
    </row>
    <row r="14" spans="2:11">
      <c r="B14" s="242">
        <v>34210312</v>
      </c>
      <c r="C14" s="243"/>
      <c r="D14" s="244"/>
      <c r="E14" s="244"/>
      <c r="F14" s="244"/>
      <c r="G14" s="244"/>
      <c r="H14" s="244"/>
      <c r="I14" s="334"/>
      <c r="K14" s="197"/>
    </row>
    <row r="15" spans="2:11">
      <c r="B15" s="242">
        <v>34210357</v>
      </c>
      <c r="C15" s="243"/>
      <c r="D15" s="244"/>
      <c r="E15" s="244"/>
      <c r="F15" s="244"/>
      <c r="G15" s="244"/>
      <c r="H15" s="244"/>
      <c r="I15" s="334"/>
      <c r="K15" s="197"/>
    </row>
    <row r="16" spans="2:11">
      <c r="B16" s="242"/>
      <c r="C16" s="243"/>
      <c r="D16" s="244"/>
      <c r="E16" s="244"/>
      <c r="F16" s="244"/>
      <c r="G16" s="244"/>
      <c r="H16" s="244"/>
      <c r="I16" s="334"/>
      <c r="K16" s="197"/>
    </row>
    <row r="17" spans="2:11">
      <c r="B17" s="242">
        <v>34210383</v>
      </c>
      <c r="C17" s="243"/>
      <c r="D17" s="244"/>
      <c r="E17" s="244"/>
      <c r="F17" s="244"/>
      <c r="G17" s="244"/>
      <c r="H17" s="244"/>
      <c r="I17" s="334"/>
      <c r="K17" s="197"/>
    </row>
    <row r="18" spans="2:11">
      <c r="B18" s="242">
        <v>34210403</v>
      </c>
      <c r="C18" s="243"/>
      <c r="D18" s="244"/>
      <c r="E18" s="244"/>
      <c r="F18" s="244"/>
      <c r="G18" s="244"/>
      <c r="H18" s="244"/>
      <c r="I18" s="334"/>
      <c r="K18" s="197"/>
    </row>
    <row r="19" spans="2:11">
      <c r="B19" s="242">
        <v>34210415</v>
      </c>
      <c r="C19" s="243"/>
      <c r="D19" s="244"/>
      <c r="E19" s="244"/>
      <c r="F19" s="244"/>
      <c r="G19" s="244"/>
      <c r="H19" s="244"/>
      <c r="I19" s="334"/>
      <c r="K19" s="197"/>
    </row>
    <row r="20" spans="2:11">
      <c r="B20" s="242">
        <v>34210417</v>
      </c>
      <c r="C20" s="243"/>
      <c r="D20" s="244"/>
      <c r="E20" s="244"/>
      <c r="F20" s="244"/>
      <c r="G20" s="244"/>
      <c r="H20" s="244"/>
      <c r="I20" s="334"/>
      <c r="K20" s="197"/>
    </row>
    <row r="21" spans="2:11">
      <c r="B21" s="242">
        <v>34210421</v>
      </c>
      <c r="C21" s="243"/>
      <c r="D21" s="244"/>
      <c r="E21" s="244"/>
      <c r="F21" s="244"/>
      <c r="G21" s="244"/>
      <c r="H21" s="244"/>
      <c r="I21" s="334"/>
      <c r="K21" s="197"/>
    </row>
    <row r="22" spans="2:11">
      <c r="B22" s="242">
        <v>34210423</v>
      </c>
      <c r="C22" s="243"/>
      <c r="D22" s="244"/>
      <c r="E22" s="244"/>
      <c r="F22" s="244"/>
      <c r="G22" s="244"/>
      <c r="H22" s="244"/>
      <c r="I22" s="334"/>
      <c r="K22" s="197"/>
    </row>
    <row r="23" spans="2:11">
      <c r="B23" s="242">
        <v>34210432</v>
      </c>
      <c r="C23" s="243"/>
      <c r="D23" s="244"/>
      <c r="E23" s="244"/>
      <c r="F23" s="244"/>
      <c r="G23" s="244"/>
      <c r="H23" s="244"/>
      <c r="I23" s="334"/>
      <c r="K23" s="197"/>
    </row>
    <row r="24" spans="2:11">
      <c r="B24" s="242">
        <v>34210453</v>
      </c>
      <c r="C24" s="243"/>
      <c r="D24" s="244"/>
      <c r="E24" s="244"/>
      <c r="F24" s="244"/>
      <c r="G24" s="244"/>
      <c r="H24" s="244"/>
      <c r="I24" s="334"/>
      <c r="K24" s="197"/>
    </row>
    <row r="25" spans="2:11">
      <c r="B25" s="242"/>
      <c r="C25" s="243"/>
      <c r="D25" s="244"/>
      <c r="E25" s="244"/>
      <c r="F25" s="244"/>
      <c r="G25" s="244"/>
      <c r="H25" s="244"/>
      <c r="I25" s="334"/>
      <c r="K25" s="197"/>
    </row>
    <row r="26" spans="2:11">
      <c r="B26" s="242"/>
      <c r="C26" s="243"/>
      <c r="D26" s="244"/>
      <c r="E26" s="244"/>
      <c r="F26" s="244"/>
      <c r="G26" s="244"/>
      <c r="H26" s="244"/>
      <c r="I26" s="334"/>
      <c r="K26" s="197"/>
    </row>
    <row r="27" spans="2:11">
      <c r="B27" s="242"/>
      <c r="C27" s="243"/>
      <c r="D27" s="244"/>
      <c r="E27" s="244"/>
      <c r="F27" s="244"/>
      <c r="G27" s="244"/>
      <c r="H27" s="244"/>
      <c r="I27" s="334"/>
      <c r="K27" s="197"/>
    </row>
    <row r="28" spans="2:11">
      <c r="B28" s="242"/>
      <c r="C28" s="243"/>
      <c r="D28" s="244"/>
      <c r="E28" s="244"/>
      <c r="F28" s="244"/>
      <c r="G28" s="244"/>
      <c r="H28" s="244"/>
      <c r="I28" s="334"/>
      <c r="K28" s="197"/>
    </row>
    <row r="29" spans="2:11">
      <c r="B29" s="242"/>
      <c r="C29" s="243"/>
      <c r="D29" s="244"/>
      <c r="E29" s="244"/>
      <c r="F29" s="244"/>
      <c r="G29" s="244"/>
      <c r="H29" s="244"/>
      <c r="I29" s="334"/>
      <c r="K29" s="197"/>
    </row>
    <row r="30" spans="2:11">
      <c r="B30" s="242"/>
      <c r="C30" s="243"/>
      <c r="D30" s="244"/>
      <c r="E30" s="244"/>
      <c r="F30" s="244"/>
      <c r="G30" s="244"/>
      <c r="H30" s="244"/>
      <c r="I30" s="334"/>
      <c r="K30" s="197"/>
    </row>
    <row r="31" spans="2:11">
      <c r="B31" s="242"/>
      <c r="C31" s="243"/>
      <c r="D31" s="244"/>
      <c r="E31" s="244"/>
      <c r="F31" s="244"/>
      <c r="G31" s="244"/>
      <c r="H31" s="244"/>
      <c r="I31" s="334"/>
      <c r="K31" s="197"/>
    </row>
    <row r="32" spans="2:11">
      <c r="B32" s="242"/>
      <c r="C32" s="243"/>
      <c r="D32" s="244"/>
      <c r="E32" s="244"/>
      <c r="F32" s="244"/>
      <c r="G32" s="244"/>
      <c r="H32" s="244"/>
      <c r="I32" s="334"/>
      <c r="K32" s="197"/>
    </row>
    <row r="33" spans="2:11">
      <c r="B33" s="242"/>
      <c r="C33" s="243"/>
      <c r="D33" s="244"/>
      <c r="E33" s="244"/>
      <c r="F33" s="244"/>
      <c r="G33" s="244"/>
      <c r="H33" s="244"/>
      <c r="I33" s="334"/>
      <c r="K33" s="197"/>
    </row>
    <row r="34" spans="2:11">
      <c r="B34" s="242"/>
      <c r="C34" s="243"/>
      <c r="D34" s="244"/>
      <c r="E34" s="244"/>
      <c r="F34" s="244"/>
      <c r="G34" s="244"/>
      <c r="H34" s="244"/>
      <c r="I34" s="334"/>
      <c r="K34" s="197"/>
    </row>
    <row r="35" spans="2:11">
      <c r="B35" s="242"/>
      <c r="C35" s="243"/>
      <c r="D35" s="244"/>
      <c r="E35" s="244"/>
      <c r="F35" s="244"/>
      <c r="G35" s="244"/>
      <c r="H35" s="244"/>
      <c r="I35" s="334"/>
      <c r="K35" s="197"/>
    </row>
    <row r="36" spans="2:11">
      <c r="B36" s="242"/>
      <c r="C36" s="243"/>
      <c r="D36" s="244"/>
      <c r="E36" s="244"/>
      <c r="F36" s="244"/>
      <c r="G36" s="244"/>
      <c r="H36" s="244"/>
      <c r="I36" s="334"/>
      <c r="K36" s="197"/>
    </row>
    <row r="37" spans="2:11">
      <c r="B37" s="242"/>
      <c r="C37" s="243"/>
      <c r="D37" s="244"/>
      <c r="E37" s="244"/>
      <c r="F37" s="244"/>
      <c r="G37" s="244"/>
      <c r="H37" s="244"/>
      <c r="I37" s="334"/>
      <c r="K37" s="197"/>
    </row>
    <row r="38" spans="2:11">
      <c r="B38" s="242"/>
      <c r="C38" s="243"/>
      <c r="D38" s="244"/>
      <c r="E38" s="244"/>
      <c r="F38" s="244"/>
      <c r="G38" s="244"/>
      <c r="H38" s="244"/>
      <c r="I38" s="334"/>
      <c r="K38" s="197"/>
    </row>
    <row r="39" spans="2:11">
      <c r="B39" s="242"/>
      <c r="C39" s="243"/>
      <c r="D39" s="244"/>
      <c r="E39" s="244"/>
      <c r="F39" s="244"/>
      <c r="G39" s="244"/>
      <c r="H39" s="244"/>
      <c r="I39" s="334"/>
      <c r="K39" s="197"/>
    </row>
    <row r="40" spans="2:11">
      <c r="B40" s="242"/>
      <c r="C40" s="243"/>
      <c r="D40" s="244"/>
      <c r="E40" s="244"/>
      <c r="F40" s="244"/>
      <c r="G40" s="244"/>
      <c r="H40" s="244"/>
      <c r="I40" s="334"/>
      <c r="K40" s="197"/>
    </row>
    <row r="41" spans="2:11">
      <c r="B41" s="242"/>
      <c r="I41" s="334"/>
      <c r="K41" s="197"/>
    </row>
    <row r="42" spans="2:11">
      <c r="B42" s="242"/>
      <c r="C42" s="243"/>
      <c r="D42" s="244"/>
      <c r="E42" s="244"/>
      <c r="F42" s="244"/>
      <c r="G42" s="244"/>
      <c r="H42" s="244"/>
      <c r="I42" s="334"/>
      <c r="K42" s="197"/>
    </row>
    <row r="43" spans="2:11">
      <c r="B43" s="242"/>
      <c r="C43" s="243"/>
      <c r="D43" s="244"/>
      <c r="E43" s="244"/>
      <c r="F43" s="244"/>
      <c r="G43" s="244"/>
      <c r="H43" s="244"/>
      <c r="I43" s="334"/>
      <c r="K43" s="197"/>
    </row>
    <row r="44" spans="2:11">
      <c r="B44" s="242"/>
      <c r="C44" s="243"/>
      <c r="D44" s="244"/>
      <c r="E44" s="244"/>
      <c r="F44" s="244"/>
      <c r="G44" s="244"/>
      <c r="H44" s="244"/>
      <c r="I44" s="334"/>
      <c r="K44" s="197"/>
    </row>
    <row r="45" spans="2:11">
      <c r="B45" s="242"/>
      <c r="C45" s="243"/>
      <c r="D45" s="244"/>
      <c r="E45" s="244"/>
      <c r="F45" s="244"/>
      <c r="G45" s="244"/>
      <c r="H45" s="244"/>
      <c r="I45" s="334"/>
      <c r="K45" s="197"/>
    </row>
    <row r="46" spans="2:11">
      <c r="B46" s="242"/>
      <c r="C46" s="243"/>
      <c r="D46" s="244"/>
      <c r="E46" s="244"/>
      <c r="F46" s="244"/>
      <c r="G46" s="244"/>
      <c r="H46" s="244"/>
      <c r="I46" s="334"/>
      <c r="K46" s="197"/>
    </row>
    <row r="47" spans="2:11">
      <c r="B47" s="242"/>
      <c r="C47" s="243"/>
      <c r="D47" s="244"/>
      <c r="E47" s="244"/>
      <c r="F47" s="244"/>
      <c r="G47" s="244"/>
      <c r="H47" s="244"/>
      <c r="I47" s="334"/>
      <c r="K47" s="197"/>
    </row>
    <row r="48" spans="2:11">
      <c r="B48" s="242"/>
      <c r="C48" s="243"/>
      <c r="D48" s="244"/>
      <c r="E48" s="244"/>
      <c r="F48" s="244"/>
      <c r="G48" s="244"/>
      <c r="H48" s="244"/>
      <c r="I48" s="334"/>
      <c r="K48" s="197"/>
    </row>
    <row r="49" spans="2:11">
      <c r="B49" s="242"/>
      <c r="C49" s="243"/>
      <c r="D49" s="244"/>
      <c r="E49" s="244"/>
      <c r="F49" s="244"/>
      <c r="G49" s="244"/>
      <c r="H49" s="244"/>
      <c r="I49" s="334"/>
      <c r="K49" s="197"/>
    </row>
    <row r="50" spans="2:11">
      <c r="B50" s="242"/>
      <c r="C50" s="243"/>
      <c r="D50" s="244"/>
      <c r="E50" s="244"/>
      <c r="F50" s="244"/>
      <c r="G50" s="244"/>
      <c r="H50" s="244"/>
      <c r="I50" s="334"/>
      <c r="K50" s="197"/>
    </row>
    <row r="51" spans="2:11">
      <c r="B51" s="242"/>
      <c r="C51" s="243"/>
      <c r="D51" s="244"/>
      <c r="E51" s="244"/>
      <c r="F51" s="244"/>
      <c r="G51" s="244"/>
      <c r="H51" s="244"/>
      <c r="I51" s="334"/>
      <c r="K51" s="197"/>
    </row>
    <row r="52" spans="2:11">
      <c r="B52" s="295"/>
      <c r="C52" s="243"/>
      <c r="D52" s="244"/>
      <c r="E52" s="244"/>
      <c r="F52" s="244"/>
      <c r="G52" s="244"/>
      <c r="H52" s="244"/>
      <c r="I52" s="334"/>
      <c r="K52" s="197"/>
    </row>
    <row r="53" spans="2:11">
      <c r="B53" s="295"/>
      <c r="C53" s="243"/>
      <c r="D53" s="244"/>
      <c r="E53" s="244"/>
      <c r="F53" s="244"/>
      <c r="G53" s="244"/>
      <c r="H53" s="244"/>
      <c r="I53" s="334"/>
      <c r="K53" s="197"/>
    </row>
    <row r="54" spans="2:11">
      <c r="B54" s="295"/>
      <c r="C54" s="243"/>
      <c r="D54" s="244"/>
      <c r="E54" s="244"/>
      <c r="F54" s="244"/>
      <c r="G54" s="244"/>
      <c r="H54" s="244"/>
      <c r="I54" s="334"/>
      <c r="K54" s="197"/>
    </row>
    <row r="55" spans="2:11">
      <c r="B55" s="295"/>
      <c r="C55" s="243"/>
      <c r="D55" s="244"/>
      <c r="E55" s="244"/>
      <c r="F55" s="244"/>
      <c r="G55" s="244"/>
      <c r="H55" s="244"/>
      <c r="I55" s="334"/>
      <c r="K55" s="197"/>
    </row>
    <row r="56" spans="2:11">
      <c r="B56" s="295"/>
      <c r="C56" s="243"/>
      <c r="D56" s="244"/>
      <c r="E56" s="244"/>
      <c r="F56" s="244"/>
      <c r="G56" s="244"/>
      <c r="H56" s="244"/>
      <c r="I56" s="334"/>
      <c r="K56" s="197"/>
    </row>
    <row r="57" spans="2:11">
      <c r="B57" s="295"/>
      <c r="C57" s="243"/>
      <c r="D57" s="244"/>
      <c r="E57" s="244"/>
      <c r="F57" s="244"/>
      <c r="G57" s="244"/>
      <c r="H57" s="244"/>
      <c r="I57" s="334"/>
      <c r="K57" s="197"/>
    </row>
    <row r="58" spans="2:11">
      <c r="B58" s="295"/>
      <c r="C58" s="243"/>
      <c r="D58" s="244"/>
      <c r="E58" s="244"/>
      <c r="F58" s="244"/>
      <c r="G58" s="244"/>
      <c r="H58" s="244"/>
      <c r="I58" s="334"/>
      <c r="K58" s="197"/>
    </row>
    <row r="59" spans="2:11">
      <c r="B59" s="295"/>
      <c r="C59" s="243"/>
      <c r="D59" s="244"/>
      <c r="E59" s="244"/>
      <c r="F59" s="244"/>
      <c r="G59" s="244"/>
      <c r="H59" s="244"/>
      <c r="I59" s="334"/>
      <c r="K59" s="197"/>
    </row>
    <row r="60" spans="2:11">
      <c r="B60" s="295"/>
      <c r="C60" s="243"/>
      <c r="D60" s="244"/>
      <c r="E60" s="244"/>
      <c r="F60" s="244"/>
      <c r="G60" s="244"/>
      <c r="H60" s="244"/>
      <c r="I60" s="334"/>
      <c r="K60" s="197"/>
    </row>
    <row r="61" spans="2:11">
      <c r="B61" s="295"/>
      <c r="C61" s="243"/>
      <c r="D61" s="244"/>
      <c r="E61" s="244"/>
      <c r="F61" s="244"/>
      <c r="G61" s="244"/>
      <c r="H61" s="244"/>
      <c r="I61" s="334"/>
      <c r="K61" s="197"/>
    </row>
    <row r="62" spans="2:11">
      <c r="B62" s="295"/>
      <c r="C62" s="243"/>
      <c r="D62" s="244"/>
      <c r="E62" s="244"/>
      <c r="F62" s="244"/>
      <c r="G62" s="244"/>
      <c r="H62" s="244"/>
      <c r="I62" s="334"/>
      <c r="K62" s="197"/>
    </row>
    <row r="63" spans="2:11">
      <c r="B63" s="295"/>
      <c r="C63" s="243"/>
      <c r="D63" s="244"/>
      <c r="E63" s="244"/>
      <c r="F63" s="244"/>
      <c r="G63" s="244"/>
      <c r="H63" s="244"/>
      <c r="I63" s="334"/>
      <c r="K63" s="197"/>
    </row>
    <row r="64" spans="2:11" ht="18" customHeight="1">
      <c r="B64" s="100"/>
      <c r="C64" s="287" t="s">
        <v>310</v>
      </c>
      <c r="D64" s="353">
        <f>SUM(D8:D63)</f>
        <v>0</v>
      </c>
      <c r="E64" s="353">
        <f t="shared" ref="E64:H64" si="0">SUM(E8:E63)</f>
        <v>0</v>
      </c>
      <c r="F64" s="353">
        <f t="shared" si="0"/>
        <v>0</v>
      </c>
      <c r="G64" s="353">
        <f t="shared" si="0"/>
        <v>0</v>
      </c>
      <c r="H64" s="353">
        <f t="shared" si="0"/>
        <v>0</v>
      </c>
      <c r="I64" s="353">
        <f>SUM(I8:I63)</f>
        <v>0</v>
      </c>
    </row>
    <row r="65" spans="2:9" ht="15">
      <c r="B65" s="100"/>
      <c r="C65" s="78"/>
      <c r="D65" s="128"/>
      <c r="E65" s="128"/>
      <c r="F65" s="128"/>
      <c r="G65" s="128"/>
      <c r="H65" s="128"/>
      <c r="I65" s="128">
        <v>10</v>
      </c>
    </row>
    <row r="71" spans="2:9" ht="16.5" customHeight="1">
      <c r="B71" s="241" t="s">
        <v>308</v>
      </c>
      <c r="C71" s="287" t="s">
        <v>301</v>
      </c>
      <c r="D71" s="286" t="s">
        <v>309</v>
      </c>
      <c r="E71" s="286" t="str">
        <f>E7</f>
        <v>Août</v>
      </c>
      <c r="F71" s="286" t="str">
        <f t="shared" ref="F71:H71" si="1">F7</f>
        <v>Septembre</v>
      </c>
      <c r="G71" s="286" t="str">
        <f t="shared" si="1"/>
        <v>Octobre</v>
      </c>
      <c r="H71" s="286" t="str">
        <f t="shared" si="1"/>
        <v>Novembre</v>
      </c>
      <c r="I71" s="286" t="s">
        <v>193</v>
      </c>
    </row>
    <row r="72" spans="2:9">
      <c r="B72" s="242"/>
      <c r="C72" s="243"/>
      <c r="D72" s="244"/>
      <c r="E72" s="244"/>
      <c r="F72" s="244"/>
      <c r="G72" s="244"/>
      <c r="H72" s="244"/>
      <c r="I72" s="334"/>
    </row>
    <row r="73" spans="2:9">
      <c r="B73" s="242"/>
      <c r="C73" s="243"/>
      <c r="D73" s="244"/>
      <c r="E73" s="244"/>
      <c r="F73" s="244"/>
      <c r="G73" s="244"/>
      <c r="H73" s="244"/>
      <c r="I73" s="334"/>
    </row>
    <row r="74" spans="2:9">
      <c r="B74" s="242"/>
      <c r="C74" s="243"/>
      <c r="D74" s="244"/>
      <c r="E74" s="244"/>
      <c r="F74" s="244"/>
      <c r="G74" s="244"/>
      <c r="H74" s="244"/>
      <c r="I74" s="334"/>
    </row>
    <row r="75" spans="2:9">
      <c r="B75" s="242"/>
      <c r="C75" s="243"/>
      <c r="D75" s="244"/>
      <c r="E75" s="244"/>
      <c r="F75" s="244"/>
      <c r="G75" s="244"/>
      <c r="H75" s="244"/>
      <c r="I75" s="334"/>
    </row>
    <row r="76" spans="2:9">
      <c r="B76" s="242"/>
      <c r="C76" s="243"/>
      <c r="D76" s="244"/>
      <c r="E76" s="244"/>
      <c r="F76" s="244"/>
      <c r="G76" s="244"/>
      <c r="H76" s="244"/>
      <c r="I76" s="334"/>
    </row>
    <row r="77" spans="2:9">
      <c r="B77" s="242"/>
      <c r="C77" s="243"/>
      <c r="D77" s="244"/>
      <c r="E77" s="244"/>
      <c r="F77" s="244"/>
      <c r="G77" s="244"/>
      <c r="H77" s="244"/>
      <c r="I77" s="334"/>
    </row>
    <row r="78" spans="2:9">
      <c r="B78" s="242"/>
      <c r="C78" s="243"/>
      <c r="D78" s="244"/>
      <c r="E78" s="244"/>
      <c r="F78" s="244"/>
      <c r="G78" s="244"/>
      <c r="H78" s="244"/>
      <c r="I78" s="334"/>
    </row>
    <row r="79" spans="2:9">
      <c r="B79" s="242"/>
      <c r="C79" s="243"/>
      <c r="D79" s="244"/>
      <c r="E79" s="244"/>
      <c r="F79" s="244"/>
      <c r="G79" s="244"/>
      <c r="H79" s="244"/>
      <c r="I79" s="334"/>
    </row>
    <row r="80" spans="2:9">
      <c r="B80" s="242"/>
      <c r="C80" s="243"/>
      <c r="D80" s="244"/>
      <c r="E80" s="244"/>
      <c r="F80" s="244"/>
      <c r="G80" s="244"/>
      <c r="H80" s="244"/>
      <c r="I80" s="334"/>
    </row>
    <row r="81" spans="2:9">
      <c r="B81" s="242"/>
      <c r="C81" s="243"/>
      <c r="D81" s="244"/>
      <c r="E81" s="244"/>
      <c r="F81" s="244"/>
      <c r="G81" s="244"/>
      <c r="H81" s="244"/>
      <c r="I81" s="334"/>
    </row>
    <row r="82" spans="2:9">
      <c r="B82" s="242"/>
      <c r="C82" s="243"/>
      <c r="D82" s="244"/>
      <c r="E82" s="244"/>
      <c r="F82" s="244"/>
      <c r="G82" s="244"/>
      <c r="H82" s="244"/>
      <c r="I82" s="334"/>
    </row>
    <row r="83" spans="2:9">
      <c r="B83" s="242"/>
      <c r="C83" s="243"/>
      <c r="D83" s="244"/>
      <c r="E83" s="244"/>
      <c r="F83" s="244"/>
      <c r="G83" s="244"/>
      <c r="H83" s="244"/>
      <c r="I83" s="334"/>
    </row>
    <row r="84" spans="2:9">
      <c r="B84" s="242"/>
      <c r="C84" s="243"/>
      <c r="D84" s="244"/>
      <c r="E84" s="244"/>
      <c r="F84" s="244"/>
      <c r="G84" s="244"/>
      <c r="H84" s="244"/>
      <c r="I84" s="334"/>
    </row>
    <row r="85" spans="2:9">
      <c r="B85" s="242"/>
      <c r="C85" s="243"/>
      <c r="D85" s="244"/>
      <c r="E85" s="244"/>
      <c r="F85" s="244"/>
      <c r="G85" s="244"/>
      <c r="H85" s="244"/>
      <c r="I85" s="334"/>
    </row>
    <row r="86" spans="2:9">
      <c r="B86" s="242"/>
      <c r="C86" s="243"/>
      <c r="D86" s="244"/>
      <c r="E86" s="244"/>
      <c r="F86" s="244"/>
      <c r="G86" s="244"/>
      <c r="H86" s="244"/>
      <c r="I86" s="334"/>
    </row>
    <row r="87" spans="2:9">
      <c r="B87" s="242"/>
      <c r="C87" s="243"/>
      <c r="D87" s="244"/>
      <c r="E87" s="244"/>
      <c r="F87" s="244"/>
      <c r="G87" s="244"/>
      <c r="H87" s="244"/>
      <c r="I87" s="334"/>
    </row>
    <row r="88" spans="2:9">
      <c r="B88" s="242"/>
      <c r="C88" s="243"/>
      <c r="D88" s="244"/>
      <c r="E88" s="244"/>
      <c r="F88" s="244"/>
      <c r="G88" s="244"/>
      <c r="H88" s="244"/>
      <c r="I88" s="334"/>
    </row>
    <row r="89" spans="2:9">
      <c r="B89" s="242"/>
      <c r="C89" s="243"/>
      <c r="D89" s="244"/>
      <c r="E89" s="244"/>
      <c r="F89" s="244"/>
      <c r="G89" s="244"/>
      <c r="H89" s="244"/>
      <c r="I89" s="334"/>
    </row>
    <row r="90" spans="2:9">
      <c r="B90" s="242"/>
      <c r="C90" s="243"/>
      <c r="D90" s="244"/>
      <c r="E90" s="244"/>
      <c r="F90" s="244"/>
      <c r="G90" s="244"/>
      <c r="H90" s="244"/>
      <c r="I90" s="334"/>
    </row>
    <row r="91" spans="2:9">
      <c r="B91" s="242"/>
      <c r="C91" s="243"/>
      <c r="D91" s="244"/>
      <c r="E91" s="244"/>
      <c r="F91" s="244"/>
      <c r="G91" s="244"/>
      <c r="H91" s="244"/>
      <c r="I91" s="334"/>
    </row>
    <row r="92" spans="2:9">
      <c r="B92" s="242"/>
      <c r="C92" s="243"/>
      <c r="D92" s="244"/>
      <c r="E92" s="244"/>
      <c r="F92" s="244"/>
      <c r="G92" s="244"/>
      <c r="H92" s="244"/>
      <c r="I92" s="334"/>
    </row>
    <row r="93" spans="2:9">
      <c r="B93" s="242"/>
      <c r="C93" s="243"/>
      <c r="D93" s="244"/>
      <c r="E93" s="244"/>
      <c r="F93" s="244"/>
      <c r="G93" s="244"/>
      <c r="H93" s="244"/>
      <c r="I93" s="334"/>
    </row>
    <row r="94" spans="2:9">
      <c r="B94" s="242"/>
      <c r="C94" s="243"/>
      <c r="D94" s="244"/>
      <c r="E94" s="244"/>
      <c r="F94" s="244"/>
      <c r="G94" s="244"/>
      <c r="H94" s="244"/>
      <c r="I94" s="334"/>
    </row>
    <row r="95" spans="2:9">
      <c r="B95" s="242"/>
      <c r="C95" s="243"/>
      <c r="D95" s="244"/>
      <c r="E95" s="244"/>
      <c r="F95" s="244"/>
      <c r="G95" s="244"/>
      <c r="H95" s="244"/>
      <c r="I95" s="334"/>
    </row>
    <row r="96" spans="2:9">
      <c r="B96" s="242"/>
      <c r="C96" s="243"/>
      <c r="D96" s="244"/>
      <c r="E96" s="244"/>
      <c r="F96" s="244"/>
      <c r="G96" s="244"/>
      <c r="H96" s="244"/>
      <c r="I96" s="334"/>
    </row>
    <row r="97" spans="2:9">
      <c r="B97" s="242"/>
      <c r="C97" s="243"/>
      <c r="D97" s="244"/>
      <c r="E97" s="244"/>
      <c r="F97" s="244"/>
      <c r="G97" s="244"/>
      <c r="H97" s="244"/>
      <c r="I97" s="334"/>
    </row>
    <row r="98" spans="2:9">
      <c r="B98" s="242"/>
      <c r="C98" s="243"/>
      <c r="D98" s="244"/>
      <c r="E98" s="244"/>
      <c r="F98" s="244"/>
      <c r="G98" s="244"/>
      <c r="H98" s="244"/>
      <c r="I98" s="334"/>
    </row>
    <row r="99" spans="2:9">
      <c r="B99" s="242"/>
      <c r="C99" s="243"/>
      <c r="D99" s="244"/>
      <c r="E99" s="244"/>
      <c r="F99" s="244"/>
      <c r="G99" s="244"/>
      <c r="H99" s="244"/>
      <c r="I99" s="334"/>
    </row>
    <row r="100" spans="2:9">
      <c r="B100" s="242"/>
      <c r="C100" s="243"/>
      <c r="D100" s="244"/>
      <c r="E100" s="244"/>
      <c r="F100" s="244"/>
      <c r="G100" s="244"/>
      <c r="H100" s="244"/>
      <c r="I100" s="334"/>
    </row>
    <row r="101" spans="2:9">
      <c r="B101" s="242"/>
      <c r="C101" s="243"/>
      <c r="D101" s="244"/>
      <c r="E101" s="244"/>
      <c r="F101" s="244"/>
      <c r="G101" s="244"/>
      <c r="H101" s="244"/>
      <c r="I101" s="334"/>
    </row>
    <row r="102" spans="2:9">
      <c r="B102" s="242"/>
      <c r="C102" s="243"/>
      <c r="D102" s="244"/>
      <c r="E102" s="244"/>
      <c r="F102" s="244"/>
      <c r="G102" s="244"/>
      <c r="H102" s="244"/>
      <c r="I102" s="334"/>
    </row>
    <row r="103" spans="2:9">
      <c r="B103" s="242"/>
      <c r="C103" s="243"/>
      <c r="D103" s="244"/>
      <c r="E103" s="244"/>
      <c r="F103" s="244"/>
      <c r="G103" s="244"/>
      <c r="H103" s="244"/>
      <c r="I103" s="334"/>
    </row>
    <row r="104" spans="2:9">
      <c r="B104" s="242"/>
      <c r="C104" s="243"/>
      <c r="D104" s="244"/>
      <c r="E104" s="244"/>
      <c r="F104" s="244"/>
      <c r="G104" s="244"/>
      <c r="H104" s="244"/>
      <c r="I104" s="334"/>
    </row>
    <row r="105" spans="2:9">
      <c r="B105" s="242"/>
      <c r="C105" s="243"/>
      <c r="D105" s="244"/>
      <c r="E105" s="244"/>
      <c r="F105" s="244"/>
      <c r="G105" s="244"/>
      <c r="H105" s="244"/>
      <c r="I105" s="334"/>
    </row>
    <row r="106" spans="2:9">
      <c r="B106" s="242"/>
      <c r="C106" s="243"/>
      <c r="D106" s="244"/>
      <c r="E106" s="244"/>
      <c r="F106" s="244"/>
      <c r="G106" s="244"/>
      <c r="H106" s="244"/>
      <c r="I106" s="334"/>
    </row>
    <row r="107" spans="2:9">
      <c r="B107" s="242"/>
      <c r="C107" s="243"/>
      <c r="D107" s="244"/>
      <c r="E107" s="244"/>
      <c r="F107" s="244"/>
      <c r="G107" s="244"/>
      <c r="H107" s="244"/>
      <c r="I107" s="334"/>
    </row>
    <row r="108" spans="2:9">
      <c r="B108" s="242"/>
      <c r="C108" s="243"/>
      <c r="D108" s="244"/>
      <c r="E108" s="244"/>
      <c r="F108" s="244"/>
      <c r="G108" s="244"/>
      <c r="H108" s="244"/>
      <c r="I108" s="334"/>
    </row>
    <row r="109" spans="2:9">
      <c r="B109" s="242"/>
      <c r="C109" s="243"/>
      <c r="D109" s="244"/>
      <c r="E109" s="244"/>
      <c r="F109" s="244"/>
      <c r="G109" s="244"/>
      <c r="H109" s="244"/>
      <c r="I109" s="334"/>
    </row>
    <row r="110" spans="2:9">
      <c r="B110" s="242"/>
      <c r="C110" s="243"/>
      <c r="D110" s="244"/>
      <c r="E110" s="244"/>
      <c r="F110" s="244"/>
      <c r="G110" s="244"/>
      <c r="H110" s="244"/>
      <c r="I110" s="334"/>
    </row>
    <row r="111" spans="2:9">
      <c r="B111" s="242"/>
      <c r="C111" s="243"/>
      <c r="D111" s="244"/>
      <c r="E111" s="244"/>
      <c r="F111" s="244"/>
      <c r="G111" s="244"/>
      <c r="H111" s="244"/>
      <c r="I111" s="334"/>
    </row>
    <row r="112" spans="2:9">
      <c r="B112" s="242"/>
      <c r="C112" s="243"/>
      <c r="D112" s="244"/>
      <c r="E112" s="244"/>
      <c r="F112" s="244"/>
      <c r="G112" s="244"/>
      <c r="H112" s="244"/>
      <c r="I112" s="334"/>
    </row>
    <row r="113" spans="2:9">
      <c r="B113" s="242"/>
      <c r="C113" s="243"/>
      <c r="D113" s="244"/>
      <c r="E113" s="244"/>
      <c r="F113" s="244"/>
      <c r="G113" s="244"/>
      <c r="H113" s="244"/>
      <c r="I113" s="334"/>
    </row>
    <row r="114" spans="2:9">
      <c r="B114" s="242"/>
      <c r="C114" s="243"/>
      <c r="D114" s="244"/>
      <c r="E114" s="244"/>
      <c r="F114" s="244"/>
      <c r="G114" s="244"/>
      <c r="H114" s="244"/>
      <c r="I114" s="334"/>
    </row>
    <row r="115" spans="2:9">
      <c r="B115" s="242"/>
      <c r="C115" s="243"/>
      <c r="D115" s="244"/>
      <c r="E115" s="244"/>
      <c r="F115" s="244"/>
      <c r="G115" s="244"/>
      <c r="H115" s="244"/>
      <c r="I115" s="334"/>
    </row>
    <row r="116" spans="2:9">
      <c r="B116" s="242"/>
      <c r="C116" s="243"/>
      <c r="D116" s="244"/>
      <c r="E116" s="244"/>
      <c r="F116" s="244"/>
      <c r="G116" s="244"/>
      <c r="H116" s="244"/>
      <c r="I116" s="334"/>
    </row>
    <row r="117" spans="2:9">
      <c r="B117" s="242"/>
      <c r="C117" s="243"/>
      <c r="D117" s="244"/>
      <c r="E117" s="244"/>
      <c r="F117" s="244"/>
      <c r="G117" s="244"/>
      <c r="H117" s="244"/>
      <c r="I117" s="334"/>
    </row>
    <row r="118" spans="2:9">
      <c r="B118" s="242"/>
      <c r="C118" s="243"/>
      <c r="D118" s="244"/>
      <c r="E118" s="244"/>
      <c r="F118" s="244"/>
      <c r="G118" s="244"/>
      <c r="H118" s="244"/>
      <c r="I118" s="334"/>
    </row>
    <row r="119" spans="2:9">
      <c r="B119" s="295"/>
      <c r="C119" s="243"/>
      <c r="D119" s="244"/>
      <c r="E119" s="244"/>
      <c r="F119" s="244"/>
      <c r="G119" s="244"/>
      <c r="H119" s="244"/>
      <c r="I119" s="334"/>
    </row>
    <row r="120" spans="2:9">
      <c r="B120" s="295"/>
      <c r="C120" s="243"/>
      <c r="D120" s="244"/>
      <c r="E120" s="244"/>
      <c r="F120" s="244"/>
      <c r="G120" s="244"/>
      <c r="H120" s="244"/>
      <c r="I120" s="334"/>
    </row>
    <row r="121" spans="2:9">
      <c r="B121" s="295"/>
      <c r="C121" s="243"/>
      <c r="D121" s="244"/>
      <c r="E121" s="244"/>
      <c r="F121" s="244"/>
      <c r="G121" s="244"/>
      <c r="H121" s="244"/>
      <c r="I121" s="334"/>
    </row>
    <row r="122" spans="2:9">
      <c r="B122" s="295"/>
      <c r="C122" s="243"/>
      <c r="D122" s="244"/>
      <c r="E122" s="244"/>
      <c r="F122" s="244"/>
      <c r="G122" s="244"/>
      <c r="H122" s="244"/>
      <c r="I122" s="334"/>
    </row>
    <row r="123" spans="2:9">
      <c r="B123" s="295"/>
      <c r="C123" s="243"/>
      <c r="D123" s="244"/>
      <c r="E123" s="244"/>
      <c r="F123" s="244"/>
      <c r="G123" s="244"/>
      <c r="H123" s="244"/>
      <c r="I123" s="334"/>
    </row>
    <row r="124" spans="2:9">
      <c r="B124" s="295"/>
      <c r="C124" s="243"/>
      <c r="D124" s="244"/>
      <c r="E124" s="244"/>
      <c r="F124" s="244"/>
      <c r="G124" s="244"/>
      <c r="H124" s="244"/>
      <c r="I124" s="334"/>
    </row>
    <row r="125" spans="2:9">
      <c r="B125" s="295"/>
      <c r="C125" s="243"/>
      <c r="D125" s="244"/>
      <c r="E125" s="244"/>
      <c r="F125" s="244"/>
      <c r="G125" s="244"/>
      <c r="H125" s="244"/>
      <c r="I125" s="334"/>
    </row>
    <row r="126" spans="2:9">
      <c r="B126" s="295"/>
      <c r="C126" s="243"/>
      <c r="D126" s="244"/>
      <c r="E126" s="244"/>
      <c r="F126" s="244"/>
      <c r="G126" s="244"/>
      <c r="H126" s="244"/>
      <c r="I126" s="334"/>
    </row>
    <row r="127" spans="2:9">
      <c r="B127" s="295"/>
      <c r="C127" s="243"/>
      <c r="D127" s="244"/>
      <c r="E127" s="244"/>
      <c r="F127" s="244"/>
      <c r="G127" s="244"/>
      <c r="H127" s="244"/>
      <c r="I127" s="334"/>
    </row>
    <row r="128" spans="2:9">
      <c r="B128" s="295"/>
      <c r="C128" s="243"/>
      <c r="D128" s="244"/>
      <c r="E128" s="244"/>
      <c r="F128" s="244"/>
      <c r="G128" s="244"/>
      <c r="H128" s="244"/>
      <c r="I128" s="334"/>
    </row>
    <row r="129" spans="2:11">
      <c r="B129" s="295"/>
      <c r="C129" s="243"/>
      <c r="D129" s="244"/>
      <c r="E129" s="244"/>
      <c r="F129" s="244"/>
      <c r="G129" s="244"/>
      <c r="H129" s="244"/>
      <c r="I129" s="334"/>
    </row>
    <row r="130" spans="2:11">
      <c r="B130" s="295"/>
      <c r="C130" s="243"/>
      <c r="D130" s="244"/>
      <c r="E130" s="244"/>
      <c r="F130" s="244"/>
      <c r="G130" s="244"/>
      <c r="H130" s="244"/>
      <c r="I130" s="334"/>
    </row>
    <row r="131" spans="2:11" ht="18" customHeight="1">
      <c r="B131" s="100"/>
      <c r="C131" s="288" t="s">
        <v>310</v>
      </c>
      <c r="D131" s="335">
        <f t="shared" ref="D131:H131" si="2">SUM(D72:D130)</f>
        <v>0</v>
      </c>
      <c r="E131" s="335">
        <f t="shared" si="2"/>
        <v>0</v>
      </c>
      <c r="F131" s="335">
        <f t="shared" si="2"/>
        <v>0</v>
      </c>
      <c r="G131" s="335">
        <f t="shared" si="2"/>
        <v>0</v>
      </c>
      <c r="H131" s="335">
        <f t="shared" si="2"/>
        <v>0</v>
      </c>
      <c r="I131" s="335">
        <f>SUM(I72:I130)</f>
        <v>0</v>
      </c>
    </row>
    <row r="132" spans="2:11" ht="15">
      <c r="B132" s="242"/>
      <c r="C132" s="78"/>
      <c r="D132" s="128"/>
      <c r="E132" s="128"/>
      <c r="F132" s="128"/>
      <c r="G132" s="128"/>
      <c r="H132" s="128"/>
      <c r="I132" s="128">
        <v>11</v>
      </c>
      <c r="J132" s="215"/>
      <c r="K132" s="215"/>
    </row>
    <row r="133" spans="2:11" ht="15">
      <c r="B133" s="295"/>
      <c r="C133" s="78"/>
      <c r="D133" s="128"/>
      <c r="E133" s="128"/>
      <c r="F133" s="128"/>
      <c r="G133" s="128"/>
      <c r="H133" s="128"/>
      <c r="I133" s="128"/>
      <c r="J133" s="215"/>
      <c r="K133" s="215"/>
    </row>
    <row r="134" spans="2:11">
      <c r="K134" s="215"/>
    </row>
    <row r="135" spans="2:11">
      <c r="K135" s="215"/>
    </row>
    <row r="136" spans="2:11">
      <c r="K136" s="215"/>
    </row>
    <row r="137" spans="2:11">
      <c r="K137" s="215"/>
    </row>
    <row r="138" spans="2:11" ht="20.25" customHeight="1">
      <c r="J138" s="215"/>
      <c r="K138" s="215"/>
    </row>
    <row r="139" spans="2:11" ht="19.5" customHeight="1">
      <c r="C139" s="287" t="s">
        <v>319</v>
      </c>
      <c r="D139" s="286" t="s">
        <v>309</v>
      </c>
      <c r="E139" s="286" t="str">
        <f>E7</f>
        <v>Août</v>
      </c>
      <c r="F139" s="286" t="str">
        <f>F7</f>
        <v>Septembre</v>
      </c>
      <c r="G139" s="286" t="str">
        <f>G7</f>
        <v>Octobre</v>
      </c>
      <c r="H139" s="286" t="str">
        <f>H7</f>
        <v>Novembre</v>
      </c>
      <c r="I139" s="286" t="s">
        <v>193</v>
      </c>
      <c r="J139" s="215"/>
      <c r="K139" s="215"/>
    </row>
    <row r="140" spans="2:11">
      <c r="C140" s="243"/>
      <c r="D140" s="244"/>
      <c r="E140" s="244"/>
      <c r="F140" s="244"/>
      <c r="G140" s="244"/>
      <c r="H140" s="244"/>
      <c r="I140" s="296"/>
      <c r="J140" s="215"/>
      <c r="K140" s="215"/>
    </row>
    <row r="141" spans="2:11">
      <c r="C141" s="243"/>
      <c r="D141" s="244"/>
      <c r="E141" s="244"/>
      <c r="F141" s="244"/>
      <c r="G141" s="244"/>
      <c r="H141" s="244"/>
      <c r="I141" s="296"/>
      <c r="J141" s="215"/>
      <c r="K141" s="215"/>
    </row>
    <row r="142" spans="2:11">
      <c r="C142" s="243"/>
      <c r="D142" s="244"/>
      <c r="E142" s="244"/>
      <c r="F142" s="244"/>
      <c r="G142" s="244"/>
      <c r="H142" s="244"/>
      <c r="I142" s="296"/>
      <c r="J142" s="215"/>
      <c r="K142" s="215"/>
    </row>
    <row r="143" spans="2:11">
      <c r="C143" s="243"/>
      <c r="D143" s="244"/>
      <c r="E143" s="244"/>
      <c r="F143" s="244"/>
      <c r="G143" s="244"/>
      <c r="H143" s="244"/>
      <c r="I143" s="296"/>
      <c r="J143" s="215"/>
      <c r="K143" s="215"/>
    </row>
    <row r="144" spans="2:11">
      <c r="C144" s="243"/>
      <c r="D144" s="244"/>
      <c r="E144" s="244"/>
      <c r="F144" s="244"/>
      <c r="G144" s="244"/>
      <c r="H144" s="244"/>
      <c r="I144" s="296"/>
      <c r="J144" s="215"/>
      <c r="K144" s="215"/>
    </row>
    <row r="145" spans="2:11">
      <c r="C145" s="243"/>
      <c r="D145" s="244"/>
      <c r="E145" s="244"/>
      <c r="F145" s="244"/>
      <c r="G145" s="244"/>
      <c r="H145" s="244"/>
      <c r="I145" s="296"/>
      <c r="J145" s="215"/>
      <c r="K145" s="215"/>
    </row>
    <row r="146" spans="2:11">
      <c r="C146" s="243"/>
      <c r="D146" s="244"/>
      <c r="E146" s="244"/>
      <c r="F146" s="244"/>
      <c r="G146" s="244"/>
      <c r="H146" s="244"/>
      <c r="I146" s="296"/>
      <c r="J146" s="215"/>
      <c r="K146" s="215"/>
    </row>
    <row r="147" spans="2:11">
      <c r="C147" s="243"/>
      <c r="D147" s="244"/>
      <c r="E147" s="244"/>
      <c r="F147" s="244"/>
      <c r="G147" s="244"/>
      <c r="H147" s="244"/>
      <c r="I147" s="296"/>
      <c r="J147" s="215"/>
      <c r="K147" s="215"/>
    </row>
    <row r="148" spans="2:11" ht="18" customHeight="1">
      <c r="B148" s="100"/>
      <c r="C148" s="288" t="s">
        <v>310</v>
      </c>
      <c r="D148" s="297">
        <f t="shared" ref="D148:I148" si="3">SUM(D140:D147)</f>
        <v>0</v>
      </c>
      <c r="E148" s="297">
        <f t="shared" si="3"/>
        <v>0</v>
      </c>
      <c r="F148" s="297">
        <f t="shared" si="3"/>
        <v>0</v>
      </c>
      <c r="G148" s="297">
        <f t="shared" si="3"/>
        <v>0</v>
      </c>
      <c r="H148" s="297">
        <f t="shared" si="3"/>
        <v>0</v>
      </c>
      <c r="I148" s="297">
        <f t="shared" si="3"/>
        <v>0</v>
      </c>
    </row>
    <row r="149" spans="2:11" ht="3.75" customHeight="1">
      <c r="C149" s="128"/>
      <c r="D149" s="215"/>
      <c r="E149" s="215"/>
      <c r="F149" s="215"/>
      <c r="G149" s="215"/>
      <c r="H149" s="215"/>
      <c r="I149" s="215"/>
      <c r="J149" s="215"/>
      <c r="K149" s="215"/>
    </row>
    <row r="150" spans="2:11" ht="18" customHeight="1">
      <c r="B150" s="100"/>
      <c r="C150" s="288" t="s">
        <v>311</v>
      </c>
      <c r="D150" s="297">
        <f>D131+D64</f>
        <v>0</v>
      </c>
      <c r="E150" s="297">
        <f t="shared" ref="E150:I150" si="4">E131+E64</f>
        <v>0</v>
      </c>
      <c r="F150" s="297">
        <f t="shared" si="4"/>
        <v>0</v>
      </c>
      <c r="G150" s="297">
        <f t="shared" si="4"/>
        <v>0</v>
      </c>
      <c r="H150" s="297">
        <f t="shared" si="4"/>
        <v>0</v>
      </c>
      <c r="I150" s="297">
        <f t="shared" si="4"/>
        <v>0</v>
      </c>
    </row>
    <row r="151" spans="2:11">
      <c r="J151" s="215"/>
      <c r="K151" s="215"/>
    </row>
    <row r="152" spans="2:11" ht="17.25" customHeight="1">
      <c r="C152" s="287" t="s">
        <v>291</v>
      </c>
      <c r="D152" s="286" t="s">
        <v>309</v>
      </c>
      <c r="E152" s="286" t="s">
        <v>84</v>
      </c>
      <c r="F152" s="286" t="s">
        <v>85</v>
      </c>
      <c r="G152" s="286" t="s">
        <v>86</v>
      </c>
      <c r="H152" s="286" t="s">
        <v>87</v>
      </c>
      <c r="I152" s="286" t="s">
        <v>193</v>
      </c>
      <c r="J152" s="215"/>
      <c r="K152" s="215"/>
    </row>
    <row r="153" spans="2:11">
      <c r="C153" s="245"/>
      <c r="D153" s="246"/>
      <c r="E153" s="246"/>
      <c r="F153" s="246"/>
      <c r="G153" s="246"/>
      <c r="H153" s="246"/>
      <c r="I153" s="296"/>
      <c r="J153" s="215"/>
      <c r="K153" s="215"/>
    </row>
    <row r="154" spans="2:11">
      <c r="C154" s="243"/>
      <c r="D154" s="244"/>
      <c r="E154" s="244"/>
      <c r="F154" s="244"/>
      <c r="G154" s="244"/>
      <c r="H154" s="244"/>
      <c r="I154" s="296"/>
      <c r="J154" s="215"/>
      <c r="K154" s="215"/>
    </row>
    <row r="155" spans="2:11">
      <c r="C155" s="243"/>
      <c r="D155" s="244"/>
      <c r="E155" s="244"/>
      <c r="F155" s="244"/>
      <c r="G155" s="244"/>
      <c r="H155" s="244"/>
      <c r="I155" s="296"/>
      <c r="J155" s="215"/>
      <c r="K155" s="215"/>
    </row>
    <row r="156" spans="2:11">
      <c r="C156" s="243"/>
      <c r="D156" s="244"/>
      <c r="E156" s="244"/>
      <c r="F156" s="244"/>
      <c r="G156" s="244"/>
      <c r="H156" s="244"/>
      <c r="I156" s="296"/>
      <c r="J156" s="215"/>
      <c r="K156" s="215"/>
    </row>
    <row r="157" spans="2:11">
      <c r="C157" s="243"/>
      <c r="D157" s="244"/>
      <c r="E157" s="244"/>
      <c r="F157" s="244"/>
      <c r="G157" s="244"/>
      <c r="H157" s="244"/>
      <c r="I157" s="296"/>
      <c r="J157" s="215"/>
      <c r="K157" s="215"/>
    </row>
    <row r="158" spans="2:11">
      <c r="C158" s="243"/>
      <c r="D158" s="244"/>
      <c r="E158" s="244"/>
      <c r="F158" s="244"/>
      <c r="G158" s="244"/>
      <c r="H158" s="244"/>
      <c r="I158" s="296"/>
      <c r="J158" s="215"/>
      <c r="K158" s="215"/>
    </row>
    <row r="159" spans="2:11">
      <c r="C159" s="243"/>
      <c r="D159" s="244"/>
      <c r="E159" s="244"/>
      <c r="F159" s="244"/>
      <c r="G159" s="244"/>
      <c r="H159" s="244"/>
      <c r="I159" s="296"/>
      <c r="J159" s="215"/>
      <c r="K159" s="215"/>
    </row>
    <row r="160" spans="2:11">
      <c r="C160" s="243"/>
      <c r="D160" s="244"/>
      <c r="E160" s="244"/>
      <c r="F160" s="244"/>
      <c r="G160" s="244"/>
      <c r="H160" s="244"/>
      <c r="I160" s="296"/>
      <c r="J160" s="215"/>
      <c r="K160" s="215"/>
    </row>
    <row r="161" spans="2:11">
      <c r="C161" s="243"/>
      <c r="D161" s="244"/>
      <c r="E161" s="244"/>
      <c r="F161" s="244"/>
      <c r="G161" s="244"/>
      <c r="H161" s="244"/>
      <c r="I161" s="296"/>
      <c r="J161" s="215"/>
      <c r="K161" s="215"/>
    </row>
    <row r="162" spans="2:11" ht="18" customHeight="1">
      <c r="B162" s="100"/>
      <c r="C162" s="288" t="s">
        <v>205</v>
      </c>
      <c r="D162" s="297">
        <f>SUM(D153:D161)</f>
        <v>0</v>
      </c>
      <c r="E162" s="297">
        <f t="shared" ref="E162:H162" si="5">SUM(E153:E159)</f>
        <v>0</v>
      </c>
      <c r="F162" s="297">
        <f t="shared" si="5"/>
        <v>0</v>
      </c>
      <c r="G162" s="297">
        <f t="shared" si="5"/>
        <v>0</v>
      </c>
      <c r="H162" s="297">
        <f t="shared" si="5"/>
        <v>0</v>
      </c>
      <c r="I162" s="297">
        <f>SUM(I153:I161)</f>
        <v>0</v>
      </c>
    </row>
    <row r="163" spans="2:11" ht="15">
      <c r="C163" s="78"/>
      <c r="D163" s="128"/>
      <c r="E163" s="128"/>
      <c r="F163" s="128"/>
      <c r="G163" s="128"/>
      <c r="H163" s="128"/>
      <c r="I163" s="128"/>
      <c r="J163" s="215"/>
      <c r="K163" s="215"/>
    </row>
    <row r="164" spans="2:11" ht="15">
      <c r="C164" s="78"/>
      <c r="D164" s="128"/>
      <c r="E164" s="128"/>
      <c r="F164" s="128"/>
      <c r="G164" s="128"/>
      <c r="H164" s="128"/>
      <c r="I164" s="128"/>
      <c r="J164" s="215"/>
      <c r="K164" s="215"/>
    </row>
    <row r="165" spans="2:11" ht="15">
      <c r="C165" s="78"/>
      <c r="D165" s="128"/>
      <c r="E165" s="128"/>
      <c r="F165" s="128"/>
      <c r="G165" s="128"/>
      <c r="H165" s="128"/>
      <c r="I165" s="128"/>
      <c r="J165" s="215"/>
      <c r="K165" s="215"/>
    </row>
    <row r="166" spans="2:11" ht="15">
      <c r="C166" s="78"/>
      <c r="D166" s="128"/>
      <c r="E166" s="128"/>
      <c r="F166" s="128"/>
      <c r="G166" s="128"/>
      <c r="H166" s="128"/>
      <c r="I166" s="128"/>
      <c r="J166" s="215"/>
      <c r="K166" s="215"/>
    </row>
    <row r="167" spans="2:11" ht="15">
      <c r="C167" s="78"/>
      <c r="D167" s="128"/>
      <c r="E167" s="128"/>
      <c r="F167" s="128"/>
      <c r="G167" s="128"/>
      <c r="H167" s="128"/>
      <c r="I167" s="128"/>
      <c r="J167" s="215"/>
      <c r="K167" s="215"/>
    </row>
    <row r="168" spans="2:11" ht="15">
      <c r="C168" s="78"/>
      <c r="D168" s="128"/>
      <c r="E168" s="128"/>
      <c r="F168" s="128"/>
      <c r="G168" s="128"/>
      <c r="H168" s="128"/>
      <c r="I168" s="128"/>
      <c r="J168" s="215"/>
      <c r="K168" s="215"/>
    </row>
    <row r="169" spans="2:11" ht="15">
      <c r="C169" s="78"/>
      <c r="D169" s="128"/>
      <c r="E169" s="128"/>
      <c r="F169" s="128"/>
      <c r="G169" s="128"/>
      <c r="H169" s="128"/>
      <c r="I169" s="128"/>
      <c r="J169" s="215"/>
      <c r="K169" s="215"/>
    </row>
    <row r="170" spans="2:11" ht="15">
      <c r="C170" s="78"/>
      <c r="D170" s="128"/>
      <c r="E170" s="128"/>
      <c r="F170" s="128"/>
      <c r="G170" s="128"/>
      <c r="H170" s="128"/>
      <c r="I170" s="128"/>
      <c r="J170" s="215"/>
      <c r="K170" s="215"/>
    </row>
    <row r="171" spans="2:11" ht="15">
      <c r="C171" s="78"/>
      <c r="D171" s="128"/>
      <c r="E171" s="128"/>
      <c r="F171" s="128"/>
      <c r="G171" s="128"/>
      <c r="H171" s="128"/>
      <c r="I171" s="128"/>
      <c r="J171" s="215"/>
      <c r="K171" s="215"/>
    </row>
    <row r="172" spans="2:11" ht="15">
      <c r="C172" s="78"/>
      <c r="D172" s="128"/>
      <c r="E172" s="128"/>
      <c r="F172" s="128"/>
      <c r="G172" s="128"/>
      <c r="H172" s="128"/>
      <c r="I172" s="128"/>
      <c r="J172" s="215"/>
      <c r="K172" s="215"/>
    </row>
    <row r="173" spans="2:11" ht="15">
      <c r="C173" s="78"/>
      <c r="D173" s="128"/>
      <c r="E173" s="128"/>
      <c r="F173" s="128"/>
      <c r="G173" s="128"/>
      <c r="H173" s="128"/>
      <c r="I173" s="128"/>
      <c r="J173" s="215"/>
      <c r="K173" s="215"/>
    </row>
    <row r="174" spans="2:11" ht="15">
      <c r="C174" s="78"/>
      <c r="D174" s="128"/>
      <c r="E174" s="128"/>
      <c r="F174" s="128"/>
      <c r="G174" s="128"/>
      <c r="H174" s="128"/>
      <c r="I174" s="128"/>
      <c r="J174" s="215"/>
      <c r="K174" s="215"/>
    </row>
    <row r="175" spans="2:11" ht="15">
      <c r="C175" s="78"/>
      <c r="D175" s="128"/>
      <c r="E175" s="128"/>
      <c r="F175" s="128"/>
      <c r="G175" s="128"/>
      <c r="H175" s="128"/>
      <c r="I175" s="128"/>
      <c r="J175" s="215"/>
      <c r="K175" s="215"/>
    </row>
    <row r="176" spans="2:11" ht="15">
      <c r="C176" s="78"/>
      <c r="D176" s="128"/>
      <c r="E176" s="128"/>
      <c r="F176" s="128"/>
      <c r="G176" s="128"/>
      <c r="H176" s="128"/>
      <c r="I176" s="128"/>
      <c r="J176" s="215"/>
      <c r="K176" s="215"/>
    </row>
    <row r="177" spans="2:11" ht="15">
      <c r="C177" s="78"/>
      <c r="D177" s="128"/>
      <c r="E177" s="128"/>
      <c r="F177" s="128"/>
      <c r="G177" s="128"/>
      <c r="H177" s="128"/>
      <c r="I177" s="128"/>
      <c r="J177" s="215"/>
      <c r="K177" s="215"/>
    </row>
    <row r="178" spans="2:11" ht="15">
      <c r="C178" s="78"/>
      <c r="D178" s="128"/>
      <c r="E178" s="128"/>
      <c r="F178" s="128"/>
      <c r="G178" s="128"/>
      <c r="H178" s="128"/>
      <c r="I178" s="128"/>
      <c r="J178" s="215"/>
      <c r="K178" s="215"/>
    </row>
    <row r="179" spans="2:11" ht="15">
      <c r="C179" s="78"/>
      <c r="D179" s="128"/>
      <c r="E179" s="128"/>
      <c r="F179" s="128"/>
      <c r="G179" s="128"/>
      <c r="H179" s="128"/>
      <c r="I179" s="128"/>
      <c r="J179" s="215"/>
      <c r="K179" s="215"/>
    </row>
    <row r="180" spans="2:11" ht="15">
      <c r="C180" s="78"/>
      <c r="D180" s="128"/>
      <c r="E180" s="128"/>
      <c r="F180" s="128"/>
      <c r="G180" s="128"/>
      <c r="H180" s="128"/>
      <c r="I180" s="128"/>
      <c r="J180" s="215"/>
      <c r="K180" s="215"/>
    </row>
    <row r="181" spans="2:11" ht="15">
      <c r="C181" s="78"/>
      <c r="D181" s="128"/>
      <c r="E181" s="128"/>
      <c r="F181" s="128"/>
      <c r="G181" s="128"/>
      <c r="H181" s="128"/>
      <c r="I181" s="128"/>
      <c r="J181" s="215"/>
      <c r="K181" s="215"/>
    </row>
    <row r="182" spans="2:11" ht="15">
      <c r="C182" s="78"/>
      <c r="D182" s="128"/>
      <c r="E182" s="128"/>
      <c r="F182" s="128"/>
      <c r="G182" s="128"/>
      <c r="H182" s="128"/>
      <c r="I182" s="128"/>
      <c r="J182" s="215"/>
      <c r="K182" s="215"/>
    </row>
    <row r="183" spans="2:11" ht="15">
      <c r="C183" s="78"/>
      <c r="D183" s="128"/>
      <c r="E183" s="128"/>
      <c r="F183" s="128"/>
      <c r="G183" s="128"/>
      <c r="H183" s="128"/>
      <c r="I183" s="128"/>
      <c r="J183" s="215"/>
      <c r="K183" s="215"/>
    </row>
    <row r="184" spans="2:11" ht="15">
      <c r="C184" s="78"/>
      <c r="D184" s="128"/>
      <c r="E184" s="128"/>
      <c r="F184" s="128"/>
      <c r="G184" s="128"/>
      <c r="H184" s="128"/>
      <c r="I184" s="128"/>
      <c r="J184" s="215"/>
      <c r="K184" s="215"/>
    </row>
    <row r="185" spans="2:11" ht="15">
      <c r="C185" s="78"/>
      <c r="D185" s="128"/>
      <c r="E185" s="128"/>
      <c r="F185" s="128"/>
      <c r="G185" s="128"/>
      <c r="H185" s="128"/>
      <c r="I185" s="128"/>
      <c r="J185" s="215"/>
      <c r="K185" s="215"/>
    </row>
    <row r="186" spans="2:11" ht="15">
      <c r="C186" s="78"/>
      <c r="D186" s="128"/>
      <c r="E186" s="128"/>
      <c r="F186" s="128"/>
      <c r="G186" s="128"/>
      <c r="H186" s="128"/>
      <c r="I186" s="128"/>
      <c r="J186" s="215"/>
      <c r="K186" s="215"/>
    </row>
    <row r="187" spans="2:11" ht="15">
      <c r="C187" s="78"/>
      <c r="D187" s="128"/>
      <c r="E187" s="128"/>
      <c r="F187" s="128"/>
      <c r="G187" s="128"/>
      <c r="H187" s="128"/>
      <c r="I187" s="128"/>
      <c r="J187" s="215"/>
      <c r="K187" s="215"/>
    </row>
    <row r="188" spans="2:11" ht="15">
      <c r="C188" s="78"/>
      <c r="D188" s="128"/>
      <c r="E188" s="128"/>
      <c r="F188" s="128"/>
      <c r="G188" s="128"/>
      <c r="H188" s="128"/>
      <c r="I188" s="128"/>
      <c r="J188" s="215"/>
      <c r="K188" s="215"/>
    </row>
    <row r="189" spans="2:11">
      <c r="B189" s="100"/>
      <c r="C189" s="328"/>
      <c r="D189" s="328"/>
      <c r="E189" s="328"/>
      <c r="F189" s="328"/>
      <c r="G189" s="328"/>
      <c r="H189" s="328"/>
      <c r="I189" s="328"/>
      <c r="J189" s="215"/>
      <c r="K189" s="215"/>
    </row>
    <row r="190" spans="2:11" ht="15">
      <c r="B190" s="100"/>
      <c r="C190" s="78"/>
      <c r="D190" s="128"/>
      <c r="E190" s="128"/>
      <c r="F190" s="128"/>
      <c r="G190" s="128"/>
      <c r="H190" s="128"/>
      <c r="I190" s="128">
        <v>12</v>
      </c>
      <c r="J190" s="215"/>
      <c r="K190" s="215"/>
    </row>
    <row r="191" spans="2:11">
      <c r="B191" s="100"/>
      <c r="J191" s="215"/>
      <c r="K191" s="215"/>
    </row>
    <row r="192" spans="2:11">
      <c r="B192" s="100"/>
      <c r="J192" s="215"/>
      <c r="K192" s="215"/>
    </row>
    <row r="193" spans="2:11">
      <c r="B193" s="100"/>
      <c r="J193" s="215"/>
      <c r="K193" s="215"/>
    </row>
    <row r="194" spans="2:11">
      <c r="B194" s="100"/>
      <c r="J194" s="215"/>
      <c r="K194" s="215"/>
    </row>
    <row r="195" spans="2:11">
      <c r="B195" s="100"/>
      <c r="J195" s="215"/>
      <c r="K195" s="215"/>
    </row>
    <row r="196" spans="2:11">
      <c r="B196" s="100"/>
      <c r="J196" s="215"/>
      <c r="K196" s="215"/>
    </row>
    <row r="197" spans="2:11">
      <c r="B197" s="100"/>
      <c r="J197" s="215"/>
      <c r="K197" s="215"/>
    </row>
    <row r="198" spans="2:11">
      <c r="B198" s="100"/>
      <c r="J198" s="215"/>
      <c r="K198" s="215"/>
    </row>
    <row r="199" spans="2:11">
      <c r="B199" s="100"/>
      <c r="J199" s="215"/>
      <c r="K199" s="215"/>
    </row>
    <row r="200" spans="2:11">
      <c r="B200" s="100"/>
      <c r="J200" s="215"/>
      <c r="K200" s="215"/>
    </row>
    <row r="201" spans="2:11">
      <c r="B201" s="100"/>
      <c r="J201" s="215"/>
      <c r="K201" s="215"/>
    </row>
    <row r="202" spans="2:11">
      <c r="B202" s="100"/>
      <c r="J202" s="215"/>
      <c r="K202" s="215"/>
    </row>
    <row r="203" spans="2:11">
      <c r="B203" s="100"/>
      <c r="J203" s="215"/>
      <c r="K203" s="215"/>
    </row>
    <row r="204" spans="2:11">
      <c r="B204" s="100"/>
      <c r="J204" s="215"/>
      <c r="K204" s="215"/>
    </row>
    <row r="205" spans="2:11">
      <c r="B205" s="100"/>
      <c r="J205" s="215"/>
      <c r="K205" s="215"/>
    </row>
    <row r="206" spans="2:11">
      <c r="B206" s="100"/>
      <c r="J206" s="215"/>
      <c r="K206" s="215"/>
    </row>
    <row r="207" spans="2:11">
      <c r="B207" s="100"/>
      <c r="J207" s="215"/>
      <c r="K207" s="215"/>
    </row>
    <row r="208" spans="2:11">
      <c r="B208" s="100"/>
      <c r="J208" s="215"/>
      <c r="K208" s="215"/>
    </row>
    <row r="209" spans="2:11">
      <c r="B209" s="100"/>
      <c r="J209" s="215"/>
      <c r="K209" s="215"/>
    </row>
    <row r="210" spans="2:11">
      <c r="B210" s="100"/>
      <c r="J210" s="215"/>
      <c r="K210" s="215"/>
    </row>
  </sheetData>
  <sortState ref="C136:I156">
    <sortCondition descending="1" ref="D136:D156"/>
  </sortState>
  <pageMargins left="0" right="0" top="0" bottom="0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1</vt:i4>
      </vt:variant>
    </vt:vector>
  </HeadingPairs>
  <TitlesOfParts>
    <vt:vector size="15" baseType="lpstr">
      <vt:lpstr>AF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CPC</vt:lpstr>
      <vt:lpstr>CPC!Zone_d_impression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Aspern</dc:creator>
  <cp:lastModifiedBy>Said</cp:lastModifiedBy>
  <cp:lastPrinted>2013-01-21T22:11:12Z</cp:lastPrinted>
  <dcterms:created xsi:type="dcterms:W3CDTF">2011-11-26T19:43:10Z</dcterms:created>
  <dcterms:modified xsi:type="dcterms:W3CDTF">2013-06-18T21:15:49Z</dcterms:modified>
</cp:coreProperties>
</file>