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TMK1\B2I octobre 2018\"/>
    </mc:Choice>
  </mc:AlternateContent>
  <bookViews>
    <workbookView xWindow="0" yWindow="0" windowWidth="28800" windowHeight="12435"/>
  </bookViews>
  <sheets>
    <sheet name="Feuil1" sheetId="1" r:id="rId1"/>
  </sheets>
  <definedNames>
    <definedName name="_xlnm._FilterDatabase" localSheetId="0" hidden="1">Feuil1!$A$6:$I$12</definedName>
    <definedName name="_xlnm.Print_Area" localSheetId="0">Feuil1!$A$1:$I$17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9" i="1"/>
  <c r="G10" i="1"/>
  <c r="G12" i="1"/>
  <c r="G8" i="1"/>
  <c r="G7" i="1"/>
  <c r="G14" i="1"/>
  <c r="I8" i="1"/>
  <c r="H7" i="1"/>
  <c r="F11" i="1"/>
  <c r="F14" i="1"/>
  <c r="E14" i="1"/>
  <c r="F12" i="1"/>
  <c r="F9" i="1"/>
  <c r="E10" i="1"/>
  <c r="E8" i="1"/>
  <c r="E7" i="1"/>
  <c r="B17" i="1"/>
  <c r="B16" i="1"/>
  <c r="B15" i="1"/>
  <c r="B14" i="1"/>
  <c r="D10" i="1"/>
  <c r="D12" i="1"/>
  <c r="D11" i="1"/>
  <c r="D9" i="1"/>
  <c r="D8" i="1"/>
  <c r="D7" i="1"/>
</calcChain>
</file>

<file path=xl/sharedStrings.xml><?xml version="1.0" encoding="utf-8"?>
<sst xmlns="http://schemas.openxmlformats.org/spreadsheetml/2006/main" count="25" uniqueCount="23">
  <si>
    <t>Paramètres</t>
  </si>
  <si>
    <t>Code TVA</t>
  </si>
  <si>
    <t>Taux TVA</t>
  </si>
  <si>
    <t>Calcul de la TVA collectée sur les ventes</t>
  </si>
  <si>
    <t>Chiffre d'affaires</t>
  </si>
  <si>
    <t>Désignation</t>
  </si>
  <si>
    <t>Chiffre d'affaires HT (CA)</t>
  </si>
  <si>
    <t>Montant
TVA 1</t>
  </si>
  <si>
    <t>Montant
TVA 2</t>
  </si>
  <si>
    <t>Total TVA collectée</t>
  </si>
  <si>
    <t>Maxi</t>
  </si>
  <si>
    <t>Mini</t>
  </si>
  <si>
    <t>Produit 1</t>
  </si>
  <si>
    <t>Produit 2</t>
  </si>
  <si>
    <t>Produit 3</t>
  </si>
  <si>
    <t>Produit 4</t>
  </si>
  <si>
    <t>Produit 5</t>
  </si>
  <si>
    <t>Produit 6</t>
  </si>
  <si>
    <t>CA Total :</t>
  </si>
  <si>
    <t>Total TVA collectée:</t>
  </si>
  <si>
    <t>CA Moyen :</t>
  </si>
  <si>
    <t>CA Maxi :</t>
  </si>
  <si>
    <t>CA Mini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</si>
</sst>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#,##0.00\ &quot;€&quot;"/>
    <numFmt numFmtId="166" formatCode="#,##0.000\ &quot;€&quot;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/>
    <xf numFmtId="0" fontId="0" fillId="0" borderId="1" xfId="0" applyBorder="1"/>
    <xf numFmtId="10" fontId="0" fillId="0" borderId="1" xfId="0" applyNumberFormat="1" applyBorder="1"/>
    <xf numFmtId="164" fontId="0" fillId="0" borderId="1" xfId="0" applyNumberFormat="1" applyBorder="1"/>
    <xf numFmtId="164" fontId="2" fillId="0" borderId="1" xfId="0" applyNumberFormat="1" applyFont="1" applyBorder="1"/>
    <xf numFmtId="0" fontId="3" fillId="2" borderId="1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 vertical="top"/>
    </xf>
    <xf numFmtId="0" fontId="3" fillId="2" borderId="1" xfId="2" applyFont="1" applyFill="1" applyBorder="1" applyAlignment="1">
      <alignment horizontal="center" wrapText="1"/>
    </xf>
    <xf numFmtId="0" fontId="3" fillId="2" borderId="1" xfId="2" applyFont="1" applyFill="1" applyBorder="1" applyAlignment="1">
      <alignment horizontal="center" vertical="top" wrapText="1"/>
    </xf>
    <xf numFmtId="0" fontId="3" fillId="2" borderId="1" xfId="2" applyFont="1" applyFill="1" applyBorder="1"/>
    <xf numFmtId="0" fontId="3" fillId="2" borderId="1" xfId="2" applyFont="1" applyFill="1" applyBorder="1" applyAlignment="1">
      <alignment horizontal="right"/>
    </xf>
    <xf numFmtId="0" fontId="1" fillId="2" borderId="1" xfId="2" applyFill="1" applyBorder="1"/>
    <xf numFmtId="0" fontId="1" fillId="3" borderId="1" xfId="2" applyFill="1" applyBorder="1"/>
    <xf numFmtId="166" fontId="0" fillId="0" borderId="1" xfId="0" applyNumberFormat="1" applyBorder="1"/>
    <xf numFmtId="0" fontId="0" fillId="0" borderId="0" xfId="0" applyBorder="1"/>
  </cellXfs>
  <cellStyles count="5">
    <cellStyle name="Euro" xfId="1"/>
    <cellStyle name="Normal" xfId="0" builtinId="0"/>
    <cellStyle name="Normal 2" xfId="2"/>
    <cellStyle name="Normal 3" xfId="3"/>
    <cellStyle name="Pourcentag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600"/>
              <a:t>part</a:t>
            </a:r>
            <a:r>
              <a:rPr lang="fr-FR" sz="1600" baseline="0"/>
              <a:t> des produits dans le chiffre d'affaire réalisé </a:t>
            </a:r>
            <a:endParaRPr lang="fr-FR" sz="16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0FBA-42CA-9507-03DE07483A0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0FBA-42CA-9507-03DE07483A0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FBA-42CA-9507-03DE07483A0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FBA-42CA-9507-03DE07483A0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0FBA-42CA-9507-03DE07483A0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FBA-42CA-9507-03DE07483A0B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produit</a:t>
                    </a:r>
                    <a:r>
                      <a:rPr lang="en-US" baseline="0"/>
                      <a:t> 1</a:t>
                    </a:r>
                  </a:p>
                  <a:p>
                    <a:r>
                      <a:rPr lang="en-US" baseline="0"/>
                      <a:t>22%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FBA-42CA-9507-03DE07483A0B}"/>
                </c:ext>
              </c:extLst>
            </c:dLbl>
            <c:dLbl>
              <c:idx val="1"/>
              <c:layout>
                <c:manualLayout>
                  <c:x val="-9.2477575491930308E-2"/>
                  <c:y val="-2.147834645669291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produit</a:t>
                    </a:r>
                    <a:r>
                      <a:rPr lang="en-US" baseline="0"/>
                      <a:t> 2</a:t>
                    </a:r>
                  </a:p>
                  <a:p>
                    <a:r>
                      <a:rPr lang="en-US" baseline="0"/>
                      <a:t>10%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0FBA-42CA-9507-03DE07483A0B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produit</a:t>
                    </a:r>
                    <a:r>
                      <a:rPr lang="en-US" baseline="0"/>
                      <a:t> 3</a:t>
                    </a:r>
                  </a:p>
                  <a:p>
                    <a:r>
                      <a:rPr lang="en-US" baseline="0"/>
                      <a:t>21%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FBA-42CA-9507-03DE07483A0B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produit</a:t>
                    </a:r>
                    <a:r>
                      <a:rPr lang="en-US" baseline="0"/>
                      <a:t> 4</a:t>
                    </a:r>
                  </a:p>
                  <a:p>
                    <a:r>
                      <a:rPr lang="en-US" baseline="0"/>
                      <a:t>14%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FBA-42CA-9507-03DE07483A0B}"/>
                </c:ext>
              </c:extLst>
            </c:dLbl>
            <c:dLbl>
              <c:idx val="4"/>
              <c:layout>
                <c:manualLayout>
                  <c:x val="0.12423798416847988"/>
                  <c:y val="-1.43822178477690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produit</a:t>
                    </a:r>
                    <a:r>
                      <a:rPr lang="en-US" baseline="0"/>
                      <a:t> 5</a:t>
                    </a:r>
                  </a:p>
                  <a:p>
                    <a:pPr>
                      <a:defRPr/>
                    </a:pPr>
                    <a:r>
                      <a:rPr lang="en-US" baseline="0"/>
                      <a:t>15%</a:t>
                    </a: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708333333333333"/>
                      <c:h val="0.1192129629629629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0FBA-42CA-9507-03DE07483A0B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/>
                      <a:t>produit</a:t>
                    </a:r>
                    <a:r>
                      <a:rPr lang="en-US" baseline="0"/>
                      <a:t> 6</a:t>
                    </a:r>
                  </a:p>
                  <a:p>
                    <a:r>
                      <a:rPr lang="en-US" baseline="0"/>
                      <a:t>18%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FBA-42CA-9507-03DE07483A0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Feuil1!$A$7:$A$12</c:f>
              <c:strCache>
                <c:ptCount val="6"/>
                <c:pt idx="0">
                  <c:v>Produit 1</c:v>
                </c:pt>
                <c:pt idx="1">
                  <c:v>Produit 2</c:v>
                </c:pt>
                <c:pt idx="2">
                  <c:v>Produit 3</c:v>
                </c:pt>
                <c:pt idx="3">
                  <c:v>Produit 4</c:v>
                </c:pt>
                <c:pt idx="4">
                  <c:v>Produit 5</c:v>
                </c:pt>
                <c:pt idx="5">
                  <c:v>Produit 6</c:v>
                </c:pt>
              </c:strCache>
            </c:strRef>
          </c:cat>
          <c:val>
            <c:numRef>
              <c:f>Feuil1!$B$7:$B$12</c:f>
              <c:numCache>
                <c:formatCode>General</c:formatCode>
                <c:ptCount val="6"/>
                <c:pt idx="0">
                  <c:v>42351.99</c:v>
                </c:pt>
                <c:pt idx="1">
                  <c:v>18472.169999999998</c:v>
                </c:pt>
                <c:pt idx="2">
                  <c:v>40102.339999999997</c:v>
                </c:pt>
                <c:pt idx="3">
                  <c:v>25961.46</c:v>
                </c:pt>
                <c:pt idx="4">
                  <c:v>29578.83</c:v>
                </c:pt>
                <c:pt idx="5">
                  <c:v>34219.550000000003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BA-42CA-9507-03DE07483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2000"/>
              <a:t>Part</a:t>
            </a:r>
            <a:r>
              <a:rPr lang="fr-FR" sz="2000" baseline="0"/>
              <a:t> de la TVA 1 et TVA 2  dans la TVA collectée</a:t>
            </a:r>
            <a:endParaRPr lang="fr-FR" sz="20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8C4-4566-A1A9-BB246077910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98C4-4566-A1A9-BB246077910C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montant</a:t>
                    </a:r>
                    <a:r>
                      <a:rPr lang="en-US" baseline="0"/>
                      <a:t> </a:t>
                    </a:r>
                  </a:p>
                  <a:p>
                    <a:r>
                      <a:rPr lang="en-US" baseline="0"/>
                      <a:t>TVA 1</a:t>
                    </a:r>
                  </a:p>
                  <a:p>
                    <a:r>
                      <a:rPr lang="en-US" baseline="0"/>
                      <a:t>19%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8C4-4566-A1A9-BB246077910C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Montant</a:t>
                    </a:r>
                  </a:p>
                  <a:p>
                    <a:r>
                      <a:rPr lang="en-US"/>
                      <a:t>TVA</a:t>
                    </a:r>
                    <a:r>
                      <a:rPr lang="en-US" baseline="0"/>
                      <a:t> 2</a:t>
                    </a:r>
                  </a:p>
                  <a:p>
                    <a:r>
                      <a:rPr lang="en-US" baseline="0"/>
                      <a:t>81%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8C4-4566-A1A9-BB24607791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val>
            <c:numRef>
              <c:f>Feuil1!$E$14:$F$14</c:f>
              <c:numCache>
                <c:formatCode>#\ ##0.00\ "€"</c:formatCode>
                <c:ptCount val="2"/>
                <c:pt idx="0">
                  <c:v>4773.2091</c:v>
                </c:pt>
                <c:pt idx="1">
                  <c:v>20780.144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4-4566-A1A9-BB2460779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9525</xdr:rowOff>
    </xdr:from>
    <xdr:to>
      <xdr:col>4</xdr:col>
      <xdr:colOff>730250</xdr:colOff>
      <xdr:row>30</xdr:row>
      <xdr:rowOff>158750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889000</xdr:colOff>
      <xdr:row>18</xdr:row>
      <xdr:rowOff>111125</xdr:rowOff>
    </xdr:from>
    <xdr:to>
      <xdr:col>9</xdr:col>
      <xdr:colOff>746125</xdr:colOff>
      <xdr:row>30</xdr:row>
      <xdr:rowOff>142875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zoomScale="60" zoomScaleNormal="60" workbookViewId="0">
      <selection activeCell="F2" sqref="F2"/>
    </sheetView>
  </sheetViews>
  <sheetFormatPr baseColWidth="10" defaultRowHeight="15" x14ac:dyDescent="0.25"/>
  <cols>
    <col min="2" max="2" width="16" customWidth="1"/>
    <col min="5" max="5" width="14.7109375" customWidth="1"/>
    <col min="7" max="7" width="12.5703125" customWidth="1"/>
  </cols>
  <sheetData>
    <row r="1" spans="1:9" x14ac:dyDescent="0.25">
      <c r="A1" s="6" t="s">
        <v>0</v>
      </c>
      <c r="B1" s="6"/>
      <c r="C1" s="6"/>
      <c r="D1" s="1"/>
      <c r="E1" s="1"/>
      <c r="F1" s="1"/>
      <c r="G1" s="1"/>
      <c r="H1" s="1"/>
      <c r="I1" s="1"/>
    </row>
    <row r="2" spans="1:9" x14ac:dyDescent="0.25">
      <c r="A2" s="10" t="s">
        <v>1</v>
      </c>
      <c r="B2" s="12">
        <v>1</v>
      </c>
      <c r="C2" s="12">
        <v>2</v>
      </c>
      <c r="D2" s="1"/>
      <c r="E2" s="1"/>
      <c r="F2" s="1"/>
      <c r="G2" s="1"/>
      <c r="H2" s="1"/>
      <c r="I2" s="1"/>
    </row>
    <row r="3" spans="1:9" x14ac:dyDescent="0.25">
      <c r="A3" s="10" t="s">
        <v>2</v>
      </c>
      <c r="B3" s="13">
        <v>5.5E-2</v>
      </c>
      <c r="C3" s="13">
        <v>0.2</v>
      </c>
      <c r="D3" s="1"/>
      <c r="E3" s="1"/>
      <c r="F3" s="1"/>
      <c r="G3" s="1"/>
      <c r="H3" s="1"/>
      <c r="I3" s="1"/>
    </row>
    <row r="4" spans="1:9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6" t="s">
        <v>3</v>
      </c>
      <c r="B5" s="6"/>
      <c r="C5" s="6"/>
      <c r="D5" s="6"/>
      <c r="E5" s="6"/>
      <c r="F5" s="6"/>
      <c r="G5" s="6"/>
      <c r="H5" s="6" t="s">
        <v>4</v>
      </c>
      <c r="I5" s="6"/>
    </row>
    <row r="6" spans="1:9" ht="39" x14ac:dyDescent="0.25">
      <c r="A6" s="7" t="s">
        <v>5</v>
      </c>
      <c r="B6" s="8" t="s">
        <v>6</v>
      </c>
      <c r="C6" s="7" t="s">
        <v>1</v>
      </c>
      <c r="D6" s="7" t="s">
        <v>2</v>
      </c>
      <c r="E6" s="9" t="s">
        <v>7</v>
      </c>
      <c r="F6" s="9" t="s">
        <v>8</v>
      </c>
      <c r="G6" s="9" t="s">
        <v>9</v>
      </c>
      <c r="H6" s="7" t="s">
        <v>10</v>
      </c>
      <c r="I6" s="7" t="s">
        <v>11</v>
      </c>
    </row>
    <row r="7" spans="1:9" x14ac:dyDescent="0.25">
      <c r="A7" s="10" t="s">
        <v>12</v>
      </c>
      <c r="B7" s="13">
        <v>42351.99</v>
      </c>
      <c r="C7" s="13">
        <v>1</v>
      </c>
      <c r="D7" s="3">
        <f>B3</f>
        <v>5.5E-2</v>
      </c>
      <c r="E7" s="14">
        <f>B7*B3</f>
        <v>2329.3594499999999</v>
      </c>
      <c r="F7" s="2"/>
      <c r="G7" s="14">
        <f>ROUNDUP(E7, 3)</f>
        <v>2329.36</v>
      </c>
      <c r="H7" s="4">
        <f>B16</f>
        <v>42351.99</v>
      </c>
      <c r="I7" s="2"/>
    </row>
    <row r="8" spans="1:9" x14ac:dyDescent="0.25">
      <c r="A8" s="10" t="s">
        <v>13</v>
      </c>
      <c r="B8" s="13">
        <v>18472.169999999998</v>
      </c>
      <c r="C8" s="13">
        <v>1</v>
      </c>
      <c r="D8" s="3">
        <f>B3</f>
        <v>5.5E-2</v>
      </c>
      <c r="E8" s="14">
        <f>B8*B3</f>
        <v>1015.96935</v>
      </c>
      <c r="F8" s="2"/>
      <c r="G8" s="14">
        <f>ROUNDUP(E8, 3)</f>
        <v>1015.97</v>
      </c>
      <c r="H8" s="2"/>
      <c r="I8" s="4">
        <f>B17</f>
        <v>18472.169999999998</v>
      </c>
    </row>
    <row r="9" spans="1:9" x14ac:dyDescent="0.25">
      <c r="A9" s="10" t="s">
        <v>14</v>
      </c>
      <c r="B9" s="13">
        <v>40102.339999999997</v>
      </c>
      <c r="C9" s="13">
        <v>2</v>
      </c>
      <c r="D9" s="3">
        <f>C3</f>
        <v>0.2</v>
      </c>
      <c r="E9" s="2"/>
      <c r="F9" s="14">
        <f>B9*C3</f>
        <v>8020.4679999999998</v>
      </c>
      <c r="G9" s="14">
        <f>ROUNDUP(F9, 2)</f>
        <v>8020.47</v>
      </c>
      <c r="H9" s="2"/>
      <c r="I9" s="2"/>
    </row>
    <row r="10" spans="1:9" x14ac:dyDescent="0.25">
      <c r="A10" s="10" t="s">
        <v>15</v>
      </c>
      <c r="B10" s="13">
        <v>25961.46</v>
      </c>
      <c r="C10" s="13">
        <v>1</v>
      </c>
      <c r="D10" s="3">
        <f>B3</f>
        <v>5.5E-2</v>
      </c>
      <c r="E10" s="14">
        <f>B10*B3</f>
        <v>1427.8803</v>
      </c>
      <c r="F10" s="2"/>
      <c r="G10" s="14">
        <f>ROUNDUP(E10, 5)</f>
        <v>1427.8803</v>
      </c>
      <c r="H10" s="2"/>
      <c r="I10" s="2"/>
    </row>
    <row r="11" spans="1:9" x14ac:dyDescent="0.25">
      <c r="A11" s="10" t="s">
        <v>16</v>
      </c>
      <c r="B11" s="13">
        <v>29578.83</v>
      </c>
      <c r="C11" s="13">
        <v>2</v>
      </c>
      <c r="D11" s="3">
        <f>C3</f>
        <v>0.2</v>
      </c>
      <c r="E11" s="2"/>
      <c r="F11" s="14">
        <f>B11*C3</f>
        <v>5915.7660000000005</v>
      </c>
      <c r="G11" s="14">
        <f>ROUNDUP(F11,2)</f>
        <v>5915.77</v>
      </c>
      <c r="H11" s="2"/>
      <c r="I11" s="2"/>
    </row>
    <row r="12" spans="1:9" x14ac:dyDescent="0.25">
      <c r="A12" s="10" t="s">
        <v>17</v>
      </c>
      <c r="B12" s="13">
        <v>34219.550000000003</v>
      </c>
      <c r="C12" s="13">
        <v>2</v>
      </c>
      <c r="D12" s="3">
        <f>C3</f>
        <v>0.2</v>
      </c>
      <c r="E12" s="2"/>
      <c r="F12" s="14">
        <f>B12*C3</f>
        <v>6843.9100000000008</v>
      </c>
      <c r="G12" s="14">
        <f>ROUNDUP(F12,3)</f>
        <v>6843.91</v>
      </c>
      <c r="H12" s="2"/>
      <c r="I12" s="2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0" t="s">
        <v>18</v>
      </c>
      <c r="B14" s="5">
        <f>SUM(B7:B12)</f>
        <v>190686.33999999997</v>
      </c>
      <c r="C14" s="11" t="s">
        <v>19</v>
      </c>
      <c r="D14" s="11"/>
      <c r="E14" s="4">
        <f>SUM(E7:E12)</f>
        <v>4773.2091</v>
      </c>
      <c r="F14" s="4">
        <f>SUM(F7:F12)</f>
        <v>20780.144</v>
      </c>
      <c r="G14" s="14">
        <f>SUM(G7:G12)</f>
        <v>25553.3603</v>
      </c>
      <c r="H14" s="15"/>
      <c r="I14" s="15"/>
    </row>
    <row r="15" spans="1:9" x14ac:dyDescent="0.25">
      <c r="A15" s="10" t="s">
        <v>20</v>
      </c>
      <c r="B15" s="5">
        <f>AVERAGE(B7:B12)</f>
        <v>31781.05666666666</v>
      </c>
      <c r="C15" s="1"/>
      <c r="D15" s="1"/>
      <c r="E15" s="1"/>
      <c r="F15" s="1"/>
      <c r="G15" s="1"/>
      <c r="H15" s="1"/>
      <c r="I15" s="1"/>
    </row>
    <row r="16" spans="1:9" x14ac:dyDescent="0.25">
      <c r="A16" s="10" t="s">
        <v>21</v>
      </c>
      <c r="B16" s="5">
        <f>MAX(B7:B12)</f>
        <v>42351.99</v>
      </c>
      <c r="C16" s="1"/>
      <c r="D16" s="1"/>
      <c r="E16" s="1"/>
      <c r="F16" s="1"/>
      <c r="G16" s="1"/>
      <c r="H16" s="1"/>
      <c r="I16" s="1"/>
    </row>
    <row r="17" spans="1:9" x14ac:dyDescent="0.25">
      <c r="A17" s="10" t="s">
        <v>22</v>
      </c>
      <c r="B17" s="5">
        <f>MIN(B7:B12)</f>
        <v>18472.169999999998</v>
      </c>
      <c r="C17" s="1"/>
      <c r="D17" s="1"/>
      <c r="E17" s="1"/>
      <c r="F17" s="1"/>
      <c r="G17" s="1"/>
      <c r="H17" s="1"/>
      <c r="I17" s="1"/>
    </row>
  </sheetData>
  <autoFilter ref="A6:I12"/>
  <mergeCells count="4">
    <mergeCell ref="A1:C1"/>
    <mergeCell ref="A5:G5"/>
    <mergeCell ref="H5:I5"/>
    <mergeCell ref="C14:D14"/>
  </mergeCells>
  <pageMargins left="0.78740157480314965" right="0.78740157480314965" top="0.98425196850393704" bottom="0.78740157480314965" header="0.39370078740157483" footer="0.39370078740157483"/>
  <pageSetup paperSize="9" orientation="landscape" r:id="rId1"/>
  <headerFooter>
    <oddHeader>&amp;Llycée Colbert&amp;CEpreuve pratique du B2I de TSTMG&amp;RAnnée 2018/2019</oddHeader>
    <oddFooter>&amp;LTMK1_QUENEE_Joris.xlsx&amp;C17/10/2018 15h30&amp;Rpage 1/1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Lycée Colbert Thionville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François Bergaentzlé</dc:creator>
  <cp:lastModifiedBy>ae</cp:lastModifiedBy>
  <cp:lastPrinted>2018-10-12T15:53:15Z</cp:lastPrinted>
  <dcterms:created xsi:type="dcterms:W3CDTF">2018-10-12T15:41:03Z</dcterms:created>
  <dcterms:modified xsi:type="dcterms:W3CDTF">2018-11-07T13:44:08Z</dcterms:modified>
</cp:coreProperties>
</file>