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6605" windowHeight="9435" firstSheet="2" activeTab="2"/>
  </bookViews>
  <sheets>
    <sheet name=",,,,,,,,,,," sheetId="1" state="hidden" r:id="rId1"/>
    <sheet name="aaa" sheetId="8" state="hidden" r:id="rId2"/>
    <sheet name="Fournisseur 01" sheetId="9" r:id="rId3"/>
  </sheets>
  <calcPr calcId="124519"/>
</workbook>
</file>

<file path=xl/calcChain.xml><?xml version="1.0" encoding="utf-8"?>
<calcChain xmlns="http://schemas.openxmlformats.org/spreadsheetml/2006/main">
  <c r="Q2" i="9"/>
  <c r="O2"/>
  <c r="J3"/>
  <c r="J4" s="1"/>
  <c r="J5" s="1"/>
  <c r="J6" s="1"/>
  <c r="J7" s="1"/>
  <c r="J8" s="1"/>
  <c r="J9" s="1"/>
  <c r="E3"/>
  <c r="E4" s="1"/>
  <c r="E44" i="1"/>
  <c r="E43"/>
  <c r="E40"/>
  <c r="E36"/>
  <c r="E32"/>
  <c r="D32"/>
  <c r="E24"/>
  <c r="E20"/>
  <c r="E17"/>
  <c r="D17"/>
  <c r="E48"/>
  <c r="D13"/>
  <c r="E13"/>
  <c r="D7"/>
  <c r="D4"/>
  <c r="E3"/>
  <c r="D3"/>
  <c r="E5" i="9" l="1"/>
  <c r="L4"/>
  <c r="L3"/>
  <c r="Q3"/>
  <c r="O3"/>
  <c r="J10"/>
  <c r="L5" l="1"/>
  <c r="E6"/>
  <c r="J11"/>
  <c r="L6" l="1"/>
  <c r="E7"/>
  <c r="J12"/>
  <c r="L7" l="1"/>
  <c r="E8"/>
  <c r="J13"/>
  <c r="E9" l="1"/>
  <c r="L8"/>
  <c r="J14"/>
  <c r="E10" l="1"/>
  <c r="L9"/>
  <c r="J15"/>
  <c r="E11" l="1"/>
  <c r="L10"/>
  <c r="J16"/>
  <c r="E12" l="1"/>
  <c r="L11"/>
  <c r="J17"/>
  <c r="E13" l="1"/>
  <c r="L12"/>
  <c r="J18"/>
  <c r="E14" l="1"/>
  <c r="L13"/>
  <c r="E15" l="1"/>
  <c r="L14"/>
  <c r="E16" l="1"/>
  <c r="L15"/>
  <c r="E17" l="1"/>
  <c r="L16"/>
  <c r="E18" l="1"/>
  <c r="L18" s="1"/>
  <c r="L17"/>
</calcChain>
</file>

<file path=xl/sharedStrings.xml><?xml version="1.0" encoding="utf-8"?>
<sst xmlns="http://schemas.openxmlformats.org/spreadsheetml/2006/main" count="95" uniqueCount="87">
  <si>
    <t>Mois</t>
  </si>
  <si>
    <t>N° Fac</t>
  </si>
  <si>
    <t>Montant TTC</t>
  </si>
  <si>
    <t>6F0800261</t>
  </si>
  <si>
    <t>6F0800262</t>
  </si>
  <si>
    <t>6F0800263</t>
  </si>
  <si>
    <t>6F0800264</t>
  </si>
  <si>
    <t>6F0800265</t>
  </si>
  <si>
    <t>6F0800266</t>
  </si>
  <si>
    <t>6F0800267</t>
  </si>
  <si>
    <t>6F0800268</t>
  </si>
  <si>
    <t>6F1000288</t>
  </si>
  <si>
    <t>6F1000289</t>
  </si>
  <si>
    <t>6F1000290</t>
  </si>
  <si>
    <t>6F1000291</t>
  </si>
  <si>
    <t>6F1000292</t>
  </si>
  <si>
    <t>6F1000293</t>
  </si>
  <si>
    <t>6F1000294</t>
  </si>
  <si>
    <t>6F1000295</t>
  </si>
  <si>
    <t>6F1000296</t>
  </si>
  <si>
    <t>6F1000297</t>
  </si>
  <si>
    <t>6F1000298</t>
  </si>
  <si>
    <t>6F1000299</t>
  </si>
  <si>
    <t>6F10R0003</t>
  </si>
  <si>
    <t>6F10R0015</t>
  </si>
  <si>
    <t>6F1100247</t>
  </si>
  <si>
    <t>6F1100248</t>
  </si>
  <si>
    <t>6F1100249</t>
  </si>
  <si>
    <t>6F1100250</t>
  </si>
  <si>
    <t>6F1100251</t>
  </si>
  <si>
    <t>6F1100252</t>
  </si>
  <si>
    <t>6F1100253</t>
  </si>
  <si>
    <t>6F1100254</t>
  </si>
  <si>
    <t>6F1100255</t>
  </si>
  <si>
    <t>6F1100256</t>
  </si>
  <si>
    <t>6F1100257</t>
  </si>
  <si>
    <t>6F1100258</t>
  </si>
  <si>
    <t>6F1100259</t>
  </si>
  <si>
    <t>6F1100260</t>
  </si>
  <si>
    <t>6F1100261</t>
  </si>
  <si>
    <t>6F1200203</t>
  </si>
  <si>
    <t>6F1200204</t>
  </si>
  <si>
    <t>6F1200205</t>
  </si>
  <si>
    <t>6F1200206</t>
  </si>
  <si>
    <t>6F1200207</t>
  </si>
  <si>
    <t>6F1200208</t>
  </si>
  <si>
    <t>6F1200209</t>
  </si>
  <si>
    <t>6F1200210</t>
  </si>
  <si>
    <t>6F1200211</t>
  </si>
  <si>
    <t>6F1200212</t>
  </si>
  <si>
    <t>6F1200213</t>
  </si>
  <si>
    <t>6F1200214</t>
  </si>
  <si>
    <t>6F1200215</t>
  </si>
  <si>
    <t>6F1200216</t>
  </si>
  <si>
    <t>6F1200217</t>
  </si>
  <si>
    <t>CHQ DE REGLEMENT  N°</t>
  </si>
  <si>
    <t>MT REGLE</t>
  </si>
  <si>
    <t>FA170102</t>
  </si>
  <si>
    <t>FA170101</t>
  </si>
  <si>
    <t>2586468/ le 22/12/16</t>
  </si>
  <si>
    <t>2586469/ le 07/01/17</t>
  </si>
  <si>
    <t>Date</t>
  </si>
  <si>
    <t>facture n°</t>
  </si>
  <si>
    <t xml:space="preserve">désignation </t>
  </si>
  <si>
    <t>Montant TTC Facture</t>
  </si>
  <si>
    <t xml:space="preserve">chèque n° </t>
  </si>
  <si>
    <t xml:space="preserve">Montant </t>
  </si>
  <si>
    <t xml:space="preserve">Sous-total </t>
  </si>
  <si>
    <t>Sous-total</t>
  </si>
  <si>
    <t>Date du chèque</t>
  </si>
  <si>
    <t xml:space="preserve">      </t>
  </si>
  <si>
    <t>solde</t>
  </si>
  <si>
    <t xml:space="preserve">    </t>
  </si>
  <si>
    <t>AAAAA</t>
  </si>
  <si>
    <t>BBBBB</t>
  </si>
  <si>
    <t>CCCCC</t>
  </si>
  <si>
    <t>DDDD</t>
  </si>
  <si>
    <t>EEEE</t>
  </si>
  <si>
    <t>FFFFF</t>
  </si>
  <si>
    <t>GGGG</t>
  </si>
  <si>
    <t>Dans les colonnes G à I, saisir les chèques concernant lesdites facture</t>
  </si>
  <si>
    <t>Dans les colones A à D, saisir les factures du fournisseur</t>
  </si>
  <si>
    <t>Reste à payer</t>
  </si>
  <si>
    <t xml:space="preserve">Excédent </t>
  </si>
  <si>
    <t>total  des factures</t>
  </si>
  <si>
    <t xml:space="preserve">total des paiements </t>
  </si>
  <si>
    <t>A droite  du tableau ci dessus, vous avez les totaux des tactures et des paiements, ainsi que la différence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</si>
</sst>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mmmm\ \-\ yyyy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43" fontId="0" fillId="0" borderId="0" xfId="1" applyFont="1"/>
    <xf numFmtId="43" fontId="2" fillId="0" borderId="2" xfId="1" applyFont="1" applyBorder="1" applyAlignment="1">
      <alignment horizontal="center" vertical="center"/>
    </xf>
    <xf numFmtId="0" fontId="2" fillId="0" borderId="0" xfId="0" applyFont="1"/>
    <xf numFmtId="43" fontId="2" fillId="0" borderId="0" xfId="1" applyFont="1"/>
    <xf numFmtId="43" fontId="0" fillId="0" borderId="1" xfId="1" applyFont="1" applyBorder="1"/>
    <xf numFmtId="0" fontId="0" fillId="0" borderId="3" xfId="0" applyBorder="1"/>
    <xf numFmtId="43" fontId="0" fillId="0" borderId="3" xfId="1" applyFont="1" applyBorder="1"/>
    <xf numFmtId="43" fontId="0" fillId="0" borderId="4" xfId="1" applyFont="1" applyBorder="1"/>
    <xf numFmtId="0" fontId="0" fillId="0" borderId="5" xfId="0" applyBorder="1"/>
    <xf numFmtId="0" fontId="0" fillId="0" borderId="4" xfId="0" applyBorder="1"/>
    <xf numFmtId="43" fontId="0" fillId="0" borderId="6" xfId="1" applyFont="1" applyBorder="1"/>
    <xf numFmtId="43" fontId="2" fillId="0" borderId="1" xfId="1" applyFont="1" applyBorder="1" applyAlignment="1">
      <alignment horizontal="center" vertical="center"/>
    </xf>
    <xf numFmtId="43" fontId="2" fillId="0" borderId="2" xfId="0" applyNumberFormat="1" applyFont="1" applyBorder="1" applyAlignment="1">
      <alignment vertical="center"/>
    </xf>
    <xf numFmtId="43" fontId="2" fillId="0" borderId="7" xfId="0" applyNumberFormat="1" applyFont="1" applyBorder="1" applyAlignment="1">
      <alignment vertical="center"/>
    </xf>
    <xf numFmtId="43" fontId="2" fillId="0" borderId="8" xfId="0" applyNumberFormat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/>
    <xf numFmtId="43" fontId="0" fillId="0" borderId="7" xfId="0" applyNumberFormat="1" applyBorder="1"/>
    <xf numFmtId="0" fontId="0" fillId="0" borderId="8" xfId="0" applyBorder="1"/>
    <xf numFmtId="43" fontId="2" fillId="0" borderId="1" xfId="0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43" fontId="2" fillId="0" borderId="8" xfId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43" fontId="2" fillId="4" borderId="1" xfId="0" applyNumberFormat="1" applyFont="1" applyFill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4" fontId="0" fillId="5" borderId="19" xfId="0" applyNumberFormat="1" applyFill="1" applyBorder="1"/>
    <xf numFmtId="0" fontId="0" fillId="5" borderId="19" xfId="0" applyFill="1" applyBorder="1" applyAlignment="1">
      <alignment horizontal="center" vertical="center" wrapText="1"/>
    </xf>
    <xf numFmtId="0" fontId="0" fillId="6" borderId="19" xfId="0" applyFill="1" applyBorder="1"/>
    <xf numFmtId="0" fontId="0" fillId="7" borderId="19" xfId="0" applyFill="1" applyBorder="1" applyProtection="1">
      <protection locked="0"/>
    </xf>
    <xf numFmtId="4" fontId="0" fillId="7" borderId="19" xfId="0" applyNumberFormat="1" applyFill="1" applyBorder="1" applyProtection="1">
      <protection locked="0"/>
    </xf>
    <xf numFmtId="4" fontId="4" fillId="7" borderId="19" xfId="0" applyNumberFormat="1" applyFont="1" applyFill="1" applyBorder="1" applyProtection="1">
      <protection locked="0"/>
    </xf>
    <xf numFmtId="4" fontId="0" fillId="7" borderId="20" xfId="0" applyNumberFormat="1" applyFill="1" applyBorder="1" applyProtection="1"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4" fillId="7" borderId="19" xfId="0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19" xfId="0" applyFont="1" applyFill="1" applyBorder="1"/>
    <xf numFmtId="0" fontId="5" fillId="0" borderId="0" xfId="0" applyFont="1"/>
    <xf numFmtId="14" fontId="6" fillId="4" borderId="1" xfId="0" applyNumberFormat="1" applyFont="1" applyFill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4" borderId="11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2" fillId="4" borderId="12" xfId="1" applyFont="1" applyFill="1" applyBorder="1" applyAlignment="1">
      <alignment horizontal="center" vertical="center"/>
    </xf>
    <xf numFmtId="14" fontId="6" fillId="4" borderId="13" xfId="0" applyNumberFormat="1" applyFont="1" applyFill="1" applyBorder="1" applyAlignment="1">
      <alignment horizontal="center" vertical="center" wrapText="1"/>
    </xf>
    <xf numFmtId="14" fontId="6" fillId="4" borderId="14" xfId="0" applyNumberFormat="1" applyFont="1" applyFill="1" applyBorder="1" applyAlignment="1">
      <alignment horizontal="center" vertical="center" wrapText="1"/>
    </xf>
    <xf numFmtId="14" fontId="6" fillId="4" borderId="15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12" xfId="0" applyNumberFormat="1" applyFont="1" applyBorder="1" applyAlignment="1">
      <alignment horizontal="center" vertical="center"/>
    </xf>
    <xf numFmtId="43" fontId="2" fillId="4" borderId="3" xfId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6" xfId="0" applyNumberFormat="1" applyFont="1" applyBorder="1" applyAlignment="1">
      <alignment horizontal="center" vertical="center"/>
    </xf>
    <xf numFmtId="43" fontId="2" fillId="0" borderId="17" xfId="0" applyNumberFormat="1" applyFont="1" applyBorder="1" applyAlignment="1">
      <alignment horizontal="center" vertical="center"/>
    </xf>
    <xf numFmtId="43" fontId="2" fillId="0" borderId="18" xfId="0" applyNumberFormat="1" applyFont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4" fontId="2" fillId="0" borderId="25" xfId="0" applyNumberFormat="1" applyFont="1" applyBorder="1" applyAlignment="1">
      <alignment horizontal="center"/>
    </xf>
    <xf numFmtId="4" fontId="2" fillId="0" borderId="26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b/>
        <i val="0"/>
        <color theme="8" tint="-0.24994659260841701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62"/>
  <sheetViews>
    <sheetView workbookViewId="0">
      <selection activeCell="H6" sqref="H6"/>
    </sheetView>
  </sheetViews>
  <sheetFormatPr baseColWidth="10" defaultRowHeight="12.75"/>
  <cols>
    <col min="1" max="1" width="12.5703125" customWidth="1"/>
    <col min="2" max="2" width="13" customWidth="1"/>
    <col min="3" max="3" width="20.85546875" style="2" customWidth="1"/>
    <col min="4" max="4" width="20.85546875" style="5" customWidth="1"/>
    <col min="5" max="5" width="13.85546875" style="4" customWidth="1"/>
    <col min="6" max="6" width="24.5703125" customWidth="1"/>
    <col min="7" max="7" width="12.85546875" bestFit="1" customWidth="1"/>
    <col min="8" max="8" width="23.7109375" customWidth="1"/>
    <col min="9" max="10" width="12.85546875" bestFit="1" customWidth="1"/>
  </cols>
  <sheetData>
    <row r="2" spans="1:6" ht="23.25" customHeight="1">
      <c r="A2" s="26" t="s">
        <v>0</v>
      </c>
      <c r="B2" s="26" t="s">
        <v>1</v>
      </c>
      <c r="C2" s="27" t="s">
        <v>2</v>
      </c>
      <c r="D2" s="28"/>
      <c r="E2" s="28" t="s">
        <v>56</v>
      </c>
      <c r="F2" s="29" t="s">
        <v>55</v>
      </c>
    </row>
    <row r="3" spans="1:6">
      <c r="A3" s="48">
        <v>42613</v>
      </c>
      <c r="B3" s="1" t="s">
        <v>6</v>
      </c>
      <c r="C3" s="6">
        <v>288762</v>
      </c>
      <c r="D3" s="17">
        <f>SUM(C3)</f>
        <v>288762</v>
      </c>
      <c r="E3" s="49">
        <f>D4+D3+D7</f>
        <v>350216.04</v>
      </c>
      <c r="F3" s="32" t="s">
        <v>59</v>
      </c>
    </row>
    <row r="4" spans="1:6">
      <c r="A4" s="48"/>
      <c r="B4" s="1" t="s">
        <v>3</v>
      </c>
      <c r="C4" s="6">
        <v>8359.2000000000007</v>
      </c>
      <c r="D4" s="50">
        <f>SUM(C4:C6)</f>
        <v>26691.239999999998</v>
      </c>
      <c r="E4" s="49"/>
      <c r="F4" s="69" t="s">
        <v>60</v>
      </c>
    </row>
    <row r="5" spans="1:6">
      <c r="A5" s="48"/>
      <c r="B5" s="1" t="s">
        <v>4</v>
      </c>
      <c r="C5" s="6">
        <v>4960.8</v>
      </c>
      <c r="D5" s="50"/>
      <c r="E5" s="49"/>
      <c r="F5" s="70"/>
    </row>
    <row r="6" spans="1:6">
      <c r="A6" s="48"/>
      <c r="B6" s="1" t="s">
        <v>5</v>
      </c>
      <c r="C6" s="6">
        <v>13371.24</v>
      </c>
      <c r="D6" s="50"/>
      <c r="E6" s="49"/>
      <c r="F6" s="70"/>
    </row>
    <row r="7" spans="1:6">
      <c r="A7" s="48"/>
      <c r="B7" s="1" t="s">
        <v>7</v>
      </c>
      <c r="C7" s="6">
        <v>5348.4</v>
      </c>
      <c r="D7" s="50">
        <f>SUM(C7:C10)</f>
        <v>34762.800000000003</v>
      </c>
      <c r="E7" s="49"/>
      <c r="F7" s="70"/>
    </row>
    <row r="8" spans="1:6">
      <c r="A8" s="48"/>
      <c r="B8" s="1" t="s">
        <v>8</v>
      </c>
      <c r="C8" s="6">
        <v>4199.3999999999996</v>
      </c>
      <c r="D8" s="50"/>
      <c r="E8" s="49"/>
      <c r="F8" s="70"/>
    </row>
    <row r="9" spans="1:6">
      <c r="A9" s="48"/>
      <c r="B9" s="1" t="s">
        <v>9</v>
      </c>
      <c r="C9" s="6">
        <v>15235.8</v>
      </c>
      <c r="D9" s="50"/>
      <c r="E9" s="49"/>
      <c r="F9" s="70"/>
    </row>
    <row r="10" spans="1:6">
      <c r="A10" s="48"/>
      <c r="B10" s="1" t="s">
        <v>10</v>
      </c>
      <c r="C10" s="6">
        <v>9979.2000000000007</v>
      </c>
      <c r="D10" s="50"/>
      <c r="E10" s="49"/>
      <c r="F10" s="71"/>
    </row>
    <row r="11" spans="1:6">
      <c r="F11" s="19"/>
    </row>
    <row r="12" spans="1:6">
      <c r="F12" s="19"/>
    </row>
    <row r="13" spans="1:6">
      <c r="A13" s="48">
        <v>42643</v>
      </c>
      <c r="B13" s="1" t="s">
        <v>3</v>
      </c>
      <c r="C13" s="6">
        <v>11800.8</v>
      </c>
      <c r="D13" s="63">
        <f>SUM(C13:C15)</f>
        <v>24475.919999999998</v>
      </c>
      <c r="E13" s="49">
        <f>D13</f>
        <v>24475.919999999998</v>
      </c>
      <c r="F13" s="68"/>
    </row>
    <row r="14" spans="1:6">
      <c r="A14" s="48"/>
      <c r="B14" s="1" t="s">
        <v>4</v>
      </c>
      <c r="C14" s="6">
        <v>4346.76</v>
      </c>
      <c r="D14" s="63"/>
      <c r="E14" s="49"/>
      <c r="F14" s="68"/>
    </row>
    <row r="15" spans="1:6">
      <c r="A15" s="48"/>
      <c r="B15" s="1" t="s">
        <v>5</v>
      </c>
      <c r="C15" s="6">
        <v>8328.36</v>
      </c>
      <c r="D15" s="63"/>
      <c r="E15" s="49"/>
      <c r="F15" s="68"/>
    </row>
    <row r="16" spans="1:6" ht="13.5" thickBot="1">
      <c r="F16" s="19"/>
    </row>
    <row r="17" spans="1:6" ht="13.5" thickBot="1">
      <c r="A17" s="54">
        <v>42674</v>
      </c>
      <c r="B17" s="7" t="s">
        <v>11</v>
      </c>
      <c r="C17" s="8">
        <v>17620.8</v>
      </c>
      <c r="D17" s="51">
        <f>SUM(E17:E30)</f>
        <v>197345.4</v>
      </c>
      <c r="E17" s="57">
        <f>SUM(C17:C19)</f>
        <v>73575</v>
      </c>
      <c r="F17" s="19"/>
    </row>
    <row r="18" spans="1:6" ht="13.5" thickBot="1">
      <c r="A18" s="55"/>
      <c r="B18" s="7" t="s">
        <v>12</v>
      </c>
      <c r="C18" s="6">
        <v>34284.6</v>
      </c>
      <c r="D18" s="52"/>
      <c r="E18" s="57"/>
      <c r="F18" s="19"/>
    </row>
    <row r="19" spans="1:6" ht="13.5" thickBot="1">
      <c r="A19" s="55"/>
      <c r="B19" s="7" t="s">
        <v>13</v>
      </c>
      <c r="C19" s="6">
        <v>21669.599999999999</v>
      </c>
      <c r="D19" s="52"/>
      <c r="E19" s="57"/>
      <c r="F19" s="19"/>
    </row>
    <row r="20" spans="1:6" ht="13.5" thickBot="1">
      <c r="A20" s="55"/>
      <c r="B20" s="7" t="s">
        <v>14</v>
      </c>
      <c r="C20" s="6">
        <v>24089.4</v>
      </c>
      <c r="D20" s="52"/>
      <c r="E20" s="57">
        <f>SUM(C20:C23)</f>
        <v>61155.6</v>
      </c>
      <c r="F20" s="19"/>
    </row>
    <row r="21" spans="1:6" ht="13.5" thickBot="1">
      <c r="A21" s="55"/>
      <c r="B21" s="7" t="s">
        <v>15</v>
      </c>
      <c r="C21" s="6">
        <v>7714.8</v>
      </c>
      <c r="D21" s="52"/>
      <c r="E21" s="57"/>
      <c r="F21" s="19"/>
    </row>
    <row r="22" spans="1:6" ht="13.5" thickBot="1">
      <c r="A22" s="55"/>
      <c r="B22" s="7" t="s">
        <v>16</v>
      </c>
      <c r="C22" s="6">
        <v>24001.200000000001</v>
      </c>
      <c r="D22" s="52"/>
      <c r="E22" s="57"/>
      <c r="F22" s="19"/>
    </row>
    <row r="23" spans="1:6" ht="13.5" thickBot="1">
      <c r="A23" s="55"/>
      <c r="B23" s="7" t="s">
        <v>17</v>
      </c>
      <c r="C23" s="6">
        <v>5350.2</v>
      </c>
      <c r="D23" s="52"/>
      <c r="E23" s="57"/>
      <c r="F23" s="20"/>
    </row>
    <row r="24" spans="1:6" ht="13.5" thickBot="1">
      <c r="A24" s="55"/>
      <c r="B24" s="7" t="s">
        <v>18</v>
      </c>
      <c r="C24" s="6">
        <v>25072.38</v>
      </c>
      <c r="D24" s="52"/>
      <c r="E24" s="57">
        <f>SUM(C24:C30)</f>
        <v>62614.799999999996</v>
      </c>
      <c r="F24" s="19"/>
    </row>
    <row r="25" spans="1:6" ht="13.5" thickBot="1">
      <c r="A25" s="55"/>
      <c r="B25" s="7" t="s">
        <v>19</v>
      </c>
      <c r="C25" s="6">
        <v>6185.76</v>
      </c>
      <c r="D25" s="52"/>
      <c r="E25" s="57"/>
      <c r="F25" s="19"/>
    </row>
    <row r="26" spans="1:6" ht="13.5" thickBot="1">
      <c r="A26" s="55"/>
      <c r="B26" s="7" t="s">
        <v>20</v>
      </c>
      <c r="C26" s="6">
        <v>20940.599999999999</v>
      </c>
      <c r="D26" s="52"/>
      <c r="E26" s="57"/>
      <c r="F26" s="19"/>
    </row>
    <row r="27" spans="1:6" ht="13.5" thickBot="1">
      <c r="A27" s="55"/>
      <c r="B27" s="7" t="s">
        <v>21</v>
      </c>
      <c r="C27" s="6">
        <v>5752.8</v>
      </c>
      <c r="D27" s="52"/>
      <c r="E27" s="57"/>
      <c r="F27" s="19"/>
    </row>
    <row r="28" spans="1:6" ht="13.5" thickBot="1">
      <c r="A28" s="55"/>
      <c r="B28" s="7" t="s">
        <v>22</v>
      </c>
      <c r="C28" s="6">
        <v>5915.52</v>
      </c>
      <c r="D28" s="52"/>
      <c r="E28" s="57"/>
      <c r="F28" s="19"/>
    </row>
    <row r="29" spans="1:6" ht="13.5" thickBot="1">
      <c r="A29" s="55"/>
      <c r="B29" s="7" t="s">
        <v>23</v>
      </c>
      <c r="C29" s="6">
        <v>-658.26</v>
      </c>
      <c r="D29" s="52"/>
      <c r="E29" s="57"/>
      <c r="F29" s="19"/>
    </row>
    <row r="30" spans="1:6" ht="13.5" thickBot="1">
      <c r="A30" s="56"/>
      <c r="B30" s="10" t="s">
        <v>24</v>
      </c>
      <c r="C30" s="12">
        <v>-594</v>
      </c>
      <c r="D30" s="53"/>
      <c r="E30" s="57"/>
      <c r="F30" s="19"/>
    </row>
    <row r="31" spans="1:6" ht="13.5" thickBot="1">
      <c r="F31" s="19"/>
    </row>
    <row r="32" spans="1:6">
      <c r="A32" s="54">
        <v>42704</v>
      </c>
      <c r="B32" s="7" t="s">
        <v>25</v>
      </c>
      <c r="C32" s="8">
        <v>24327.599999999999</v>
      </c>
      <c r="D32" s="51">
        <f>SUM(C32:C46)</f>
        <v>234747</v>
      </c>
      <c r="E32" s="57">
        <f>SUM(C32:C35)</f>
        <v>45105.9</v>
      </c>
      <c r="F32" s="19"/>
    </row>
    <row r="33" spans="1:6">
      <c r="A33" s="55"/>
      <c r="B33" s="1" t="s">
        <v>26</v>
      </c>
      <c r="C33" s="6">
        <v>8315.7000000000007</v>
      </c>
      <c r="D33" s="52"/>
      <c r="E33" s="57"/>
      <c r="F33" s="19"/>
    </row>
    <row r="34" spans="1:6">
      <c r="A34" s="55"/>
      <c r="B34" s="1" t="s">
        <v>27</v>
      </c>
      <c r="C34" s="6">
        <v>6267.6</v>
      </c>
      <c r="D34" s="52"/>
      <c r="E34" s="57"/>
      <c r="F34" s="19"/>
    </row>
    <row r="35" spans="1:6">
      <c r="A35" s="55"/>
      <c r="B35" s="1" t="s">
        <v>28</v>
      </c>
      <c r="C35" s="6">
        <v>6195</v>
      </c>
      <c r="D35" s="52"/>
      <c r="E35" s="57"/>
      <c r="F35" s="19"/>
    </row>
    <row r="36" spans="1:6">
      <c r="A36" s="55"/>
      <c r="B36" s="1" t="s">
        <v>29</v>
      </c>
      <c r="C36" s="6">
        <v>17341.2</v>
      </c>
      <c r="D36" s="52"/>
      <c r="E36" s="57">
        <f>SUM(C36:C39)</f>
        <v>50561.1</v>
      </c>
      <c r="F36" s="19"/>
    </row>
    <row r="37" spans="1:6">
      <c r="A37" s="55"/>
      <c r="B37" s="1" t="s">
        <v>30</v>
      </c>
      <c r="C37" s="6">
        <v>21244.5</v>
      </c>
      <c r="D37" s="52"/>
      <c r="E37" s="57"/>
      <c r="F37" s="19"/>
    </row>
    <row r="38" spans="1:6">
      <c r="A38" s="55"/>
      <c r="B38" s="1" t="s">
        <v>31</v>
      </c>
      <c r="C38" s="6">
        <v>7426.8</v>
      </c>
      <c r="D38" s="52"/>
      <c r="E38" s="57"/>
      <c r="F38" s="19"/>
    </row>
    <row r="39" spans="1:6">
      <c r="A39" s="55"/>
      <c r="B39" s="1" t="s">
        <v>32</v>
      </c>
      <c r="C39" s="6">
        <v>4548.6000000000004</v>
      </c>
      <c r="D39" s="52"/>
      <c r="E39" s="57"/>
      <c r="F39" s="19"/>
    </row>
    <row r="40" spans="1:6">
      <c r="A40" s="55"/>
      <c r="B40" s="1" t="s">
        <v>33</v>
      </c>
      <c r="C40" s="6">
        <v>33415.800000000003</v>
      </c>
      <c r="D40" s="52"/>
      <c r="E40" s="57">
        <f>SUM(C40:C42)</f>
        <v>46611.600000000006</v>
      </c>
      <c r="F40" s="19"/>
    </row>
    <row r="41" spans="1:6">
      <c r="A41" s="55"/>
      <c r="B41" s="1" t="s">
        <v>34</v>
      </c>
      <c r="C41" s="6">
        <v>3337.8</v>
      </c>
      <c r="D41" s="52"/>
      <c r="E41" s="57"/>
      <c r="F41" s="19"/>
    </row>
    <row r="42" spans="1:6">
      <c r="A42" s="55"/>
      <c r="B42" s="1" t="s">
        <v>35</v>
      </c>
      <c r="C42" s="6">
        <v>9858</v>
      </c>
      <c r="D42" s="52"/>
      <c r="E42" s="57"/>
      <c r="F42" s="19"/>
    </row>
    <row r="43" spans="1:6">
      <c r="A43" s="55"/>
      <c r="B43" s="1" t="s">
        <v>36</v>
      </c>
      <c r="C43" s="6">
        <v>60970.080000000002</v>
      </c>
      <c r="D43" s="52"/>
      <c r="E43" s="22">
        <f>C43</f>
        <v>60970.080000000002</v>
      </c>
      <c r="F43" s="19"/>
    </row>
    <row r="44" spans="1:6">
      <c r="A44" s="55"/>
      <c r="B44" s="1" t="s">
        <v>37</v>
      </c>
      <c r="C44" s="6">
        <v>9837.1200000000008</v>
      </c>
      <c r="D44" s="52"/>
      <c r="E44" s="58">
        <f>SUM(C44:C46)</f>
        <v>31498.32</v>
      </c>
      <c r="F44" s="19"/>
    </row>
    <row r="45" spans="1:6">
      <c r="A45" s="55"/>
      <c r="B45" s="1" t="s">
        <v>38</v>
      </c>
      <c r="C45" s="6">
        <v>6723.6</v>
      </c>
      <c r="D45" s="52"/>
      <c r="E45" s="59"/>
      <c r="F45" s="19"/>
    </row>
    <row r="46" spans="1:6" ht="13.5" thickBot="1">
      <c r="A46" s="56"/>
      <c r="B46" s="11" t="s">
        <v>39</v>
      </c>
      <c r="C46" s="9">
        <v>14937.6</v>
      </c>
      <c r="D46" s="53"/>
      <c r="E46" s="60"/>
      <c r="F46" s="19"/>
    </row>
    <row r="47" spans="1:6" ht="13.5" thickBot="1">
      <c r="F47" s="19"/>
    </row>
    <row r="48" spans="1:6" ht="13.5" thickBot="1">
      <c r="A48" s="54">
        <v>42735</v>
      </c>
      <c r="B48" s="7" t="s">
        <v>40</v>
      </c>
      <c r="C48" s="8">
        <v>39696.959999999999</v>
      </c>
      <c r="D48" s="61"/>
      <c r="E48" s="64">
        <f>SUM(C48:C62)</f>
        <v>334290.35999999993</v>
      </c>
      <c r="F48" s="19"/>
    </row>
    <row r="49" spans="1:6" ht="13.5" thickBot="1">
      <c r="A49" s="55"/>
      <c r="B49" s="7" t="s">
        <v>41</v>
      </c>
      <c r="C49" s="6">
        <v>5623.8</v>
      </c>
      <c r="D49" s="62"/>
      <c r="E49" s="65"/>
      <c r="F49" s="19"/>
    </row>
    <row r="50" spans="1:6" ht="13.5" thickBot="1">
      <c r="A50" s="55"/>
      <c r="B50" s="7" t="s">
        <v>42</v>
      </c>
      <c r="C50" s="6">
        <v>32070.6</v>
      </c>
      <c r="D50" s="62"/>
      <c r="E50" s="65"/>
      <c r="F50" s="19"/>
    </row>
    <row r="51" spans="1:6" ht="13.5" thickBot="1">
      <c r="A51" s="55"/>
      <c r="B51" s="7" t="s">
        <v>43</v>
      </c>
      <c r="C51" s="6">
        <v>14722.32</v>
      </c>
      <c r="D51" s="62"/>
      <c r="E51" s="65"/>
      <c r="F51" s="19"/>
    </row>
    <row r="52" spans="1:6" ht="13.5" thickBot="1">
      <c r="A52" s="55"/>
      <c r="B52" s="7" t="s">
        <v>44</v>
      </c>
      <c r="C52" s="6">
        <v>14570.4</v>
      </c>
      <c r="D52" s="62"/>
      <c r="E52" s="65"/>
      <c r="F52" s="19"/>
    </row>
    <row r="53" spans="1:6" ht="13.5" thickBot="1">
      <c r="A53" s="55"/>
      <c r="B53" s="7" t="s">
        <v>45</v>
      </c>
      <c r="C53" s="6">
        <v>14427.6</v>
      </c>
      <c r="D53" s="62"/>
      <c r="E53" s="65"/>
      <c r="F53" s="19"/>
    </row>
    <row r="54" spans="1:6" ht="13.5" thickBot="1">
      <c r="A54" s="55"/>
      <c r="B54" s="7" t="s">
        <v>46</v>
      </c>
      <c r="C54" s="6">
        <v>6825.72</v>
      </c>
      <c r="D54" s="62"/>
      <c r="E54" s="65"/>
      <c r="F54" s="19"/>
    </row>
    <row r="55" spans="1:6" ht="13.5" thickBot="1">
      <c r="A55" s="55"/>
      <c r="B55" s="7" t="s">
        <v>47</v>
      </c>
      <c r="C55" s="6">
        <v>4032</v>
      </c>
      <c r="D55" s="67"/>
      <c r="E55" s="65"/>
      <c r="F55" s="19"/>
    </row>
    <row r="56" spans="1:6" ht="13.5" thickBot="1">
      <c r="A56" s="55"/>
      <c r="B56" s="7" t="s">
        <v>48</v>
      </c>
      <c r="C56" s="6">
        <v>8964</v>
      </c>
      <c r="D56" s="52"/>
      <c r="E56" s="65"/>
      <c r="F56" s="19"/>
    </row>
    <row r="57" spans="1:6" ht="13.5" thickBot="1">
      <c r="A57" s="55"/>
      <c r="B57" s="7" t="s">
        <v>49</v>
      </c>
      <c r="C57" s="6">
        <v>46891.199999999997</v>
      </c>
      <c r="D57" s="52"/>
      <c r="E57" s="65"/>
      <c r="F57" s="19"/>
    </row>
    <row r="58" spans="1:6" ht="13.5" thickBot="1">
      <c r="A58" s="55"/>
      <c r="B58" s="7" t="s">
        <v>50</v>
      </c>
      <c r="C58" s="6">
        <v>11697</v>
      </c>
      <c r="D58" s="52"/>
      <c r="E58" s="65"/>
      <c r="F58" s="19"/>
    </row>
    <row r="59" spans="1:6" ht="13.5" thickBot="1">
      <c r="A59" s="55"/>
      <c r="B59" s="7" t="s">
        <v>51</v>
      </c>
      <c r="C59" s="6">
        <v>68017.2</v>
      </c>
      <c r="D59" s="52"/>
      <c r="E59" s="65"/>
      <c r="F59" s="19"/>
    </row>
    <row r="60" spans="1:6" ht="13.5" thickBot="1">
      <c r="A60" s="55"/>
      <c r="B60" s="7" t="s">
        <v>52</v>
      </c>
      <c r="C60" s="6">
        <v>15903.6</v>
      </c>
      <c r="D60" s="52"/>
      <c r="E60" s="65"/>
      <c r="F60" s="19"/>
    </row>
    <row r="61" spans="1:6" ht="13.5" thickBot="1">
      <c r="A61" s="55"/>
      <c r="B61" s="7" t="s">
        <v>53</v>
      </c>
      <c r="C61" s="6">
        <v>15278.16</v>
      </c>
      <c r="D61" s="52"/>
      <c r="E61" s="65"/>
      <c r="F61" s="19"/>
    </row>
    <row r="62" spans="1:6" ht="13.5" thickBot="1">
      <c r="A62" s="56"/>
      <c r="B62" s="7" t="s">
        <v>54</v>
      </c>
      <c r="C62" s="9">
        <v>35569.800000000003</v>
      </c>
      <c r="D62" s="53"/>
      <c r="E62" s="66"/>
      <c r="F62" s="21"/>
    </row>
  </sheetData>
  <mergeCells count="24">
    <mergeCell ref="F13:F15"/>
    <mergeCell ref="E17:E19"/>
    <mergeCell ref="E20:E23"/>
    <mergeCell ref="E24:E30"/>
    <mergeCell ref="F4:F10"/>
    <mergeCell ref="E13:E15"/>
    <mergeCell ref="A32:A46"/>
    <mergeCell ref="E40:E42"/>
    <mergeCell ref="E44:E46"/>
    <mergeCell ref="A48:A62"/>
    <mergeCell ref="D48:D54"/>
    <mergeCell ref="E48:E62"/>
    <mergeCell ref="D55:D62"/>
    <mergeCell ref="D32:D46"/>
    <mergeCell ref="E32:E35"/>
    <mergeCell ref="E36:E39"/>
    <mergeCell ref="A3:A10"/>
    <mergeCell ref="E3:E10"/>
    <mergeCell ref="D4:D6"/>
    <mergeCell ref="D7:D10"/>
    <mergeCell ref="D17:D30"/>
    <mergeCell ref="A13:A15"/>
    <mergeCell ref="D13:D15"/>
    <mergeCell ref="A17:A30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B4" sqref="B4"/>
    </sheetView>
  </sheetViews>
  <sheetFormatPr baseColWidth="10" defaultRowHeight="12.75"/>
  <cols>
    <col min="1" max="1" width="17.28515625" customWidth="1"/>
    <col min="2" max="2" width="17.5703125" customWidth="1"/>
    <col min="3" max="3" width="20.140625" customWidth="1"/>
    <col min="4" max="4" width="17.28515625" customWidth="1"/>
    <col min="5" max="5" width="19.140625" customWidth="1"/>
  </cols>
  <sheetData>
    <row r="2" spans="1:5" ht="25.5">
      <c r="A2" s="26" t="s">
        <v>0</v>
      </c>
      <c r="B2" s="26" t="s">
        <v>1</v>
      </c>
      <c r="C2" s="31" t="s">
        <v>2</v>
      </c>
      <c r="D2" s="31" t="s">
        <v>56</v>
      </c>
      <c r="E2" s="29" t="s">
        <v>55</v>
      </c>
    </row>
    <row r="3" spans="1:5">
      <c r="A3" s="18"/>
      <c r="B3" s="18"/>
      <c r="C3" s="13"/>
      <c r="D3" s="3"/>
      <c r="E3" s="30"/>
    </row>
    <row r="4" spans="1:5">
      <c r="A4" s="48">
        <v>42745</v>
      </c>
      <c r="B4" s="1" t="s">
        <v>58</v>
      </c>
      <c r="C4" s="6">
        <v>4941.6000000000004</v>
      </c>
      <c r="D4" s="23"/>
      <c r="E4" s="14"/>
    </row>
    <row r="5" spans="1:5">
      <c r="A5" s="48"/>
      <c r="B5" s="1" t="s">
        <v>57</v>
      </c>
      <c r="C5" s="6">
        <v>21478.799999999999</v>
      </c>
      <c r="D5" s="24"/>
      <c r="E5" s="15"/>
    </row>
    <row r="6" spans="1:5">
      <c r="A6" s="48"/>
      <c r="B6" s="1"/>
      <c r="C6" s="6"/>
      <c r="D6" s="25"/>
      <c r="E6" s="16"/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"/>
  <sheetViews>
    <sheetView tabSelected="1" workbookViewId="0">
      <selection activeCell="D18" sqref="D18"/>
    </sheetView>
  </sheetViews>
  <sheetFormatPr baseColWidth="10" defaultRowHeight="12.75"/>
  <cols>
    <col min="1" max="1" width="12" bestFit="1" customWidth="1"/>
    <col min="5" max="5" width="0" hidden="1" customWidth="1"/>
    <col min="6" max="6" width="2.5703125" customWidth="1"/>
    <col min="10" max="10" width="0" hidden="1" customWidth="1"/>
    <col min="11" max="11" width="2.7109375" customWidth="1"/>
    <col min="13" max="13" width="3.7109375" customWidth="1"/>
    <col min="14" max="14" width="20" customWidth="1"/>
    <col min="16" max="16" width="18" bestFit="1" customWidth="1"/>
  </cols>
  <sheetData>
    <row r="1" spans="1:17" ht="6.6" customHeight="1" thickBot="1">
      <c r="A1" s="33">
        <v>42736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7" ht="22.5">
      <c r="A2" s="36" t="s">
        <v>61</v>
      </c>
      <c r="B2" s="45" t="s">
        <v>62</v>
      </c>
      <c r="C2" s="45" t="s">
        <v>63</v>
      </c>
      <c r="D2" s="45" t="s">
        <v>64</v>
      </c>
      <c r="E2" s="45" t="s">
        <v>68</v>
      </c>
      <c r="F2" s="46" t="s">
        <v>70</v>
      </c>
      <c r="G2" s="45" t="s">
        <v>69</v>
      </c>
      <c r="H2" s="45" t="s">
        <v>65</v>
      </c>
      <c r="I2" s="45" t="s">
        <v>66</v>
      </c>
      <c r="J2" s="45" t="s">
        <v>67</v>
      </c>
      <c r="K2" s="46" t="s">
        <v>72</v>
      </c>
      <c r="L2" s="45" t="s">
        <v>71</v>
      </c>
      <c r="N2" s="73" t="s">
        <v>84</v>
      </c>
      <c r="O2" s="75">
        <f>SUM(D3:D97)</f>
        <v>30011</v>
      </c>
      <c r="P2" s="73" t="s">
        <v>85</v>
      </c>
      <c r="Q2" s="77">
        <f>SUM(I3:I97)</f>
        <v>30011</v>
      </c>
    </row>
    <row r="3" spans="1:17" ht="13.5" thickBot="1">
      <c r="A3" s="42">
        <v>5</v>
      </c>
      <c r="B3" s="42">
        <v>12</v>
      </c>
      <c r="C3" s="43" t="s">
        <v>73</v>
      </c>
      <c r="D3" s="39">
        <v>444</v>
      </c>
      <c r="E3" s="35">
        <f>D3</f>
        <v>444</v>
      </c>
      <c r="F3" s="37"/>
      <c r="G3" s="42"/>
      <c r="H3" s="42"/>
      <c r="I3" s="39"/>
      <c r="J3" s="35">
        <f>+I3</f>
        <v>0</v>
      </c>
      <c r="K3" s="37"/>
      <c r="L3" s="35">
        <f>E3-J3</f>
        <v>444</v>
      </c>
      <c r="N3" s="74" t="s">
        <v>83</v>
      </c>
      <c r="O3" s="76">
        <f xml:space="preserve"> MAX(0, Q2-O2)</f>
        <v>0</v>
      </c>
      <c r="P3" s="74" t="s">
        <v>82</v>
      </c>
      <c r="Q3" s="78">
        <f xml:space="preserve"> MAX(0, O2-Q2)</f>
        <v>0</v>
      </c>
    </row>
    <row r="4" spans="1:17" ht="13.15" customHeight="1">
      <c r="A4" s="42">
        <v>9</v>
      </c>
      <c r="B4" s="42">
        <v>123</v>
      </c>
      <c r="C4" s="43" t="s">
        <v>74</v>
      </c>
      <c r="D4" s="39">
        <v>21212</v>
      </c>
      <c r="E4" s="35">
        <f>E3+D4</f>
        <v>21656</v>
      </c>
      <c r="F4" s="37"/>
      <c r="G4" s="42">
        <v>10</v>
      </c>
      <c r="H4" s="42"/>
      <c r="I4" s="39">
        <v>11656</v>
      </c>
      <c r="J4" s="35">
        <f>+J3+I4</f>
        <v>11656</v>
      </c>
      <c r="K4" s="37"/>
      <c r="L4" s="35">
        <f t="shared" ref="L4:L18" si="0">E4-J4</f>
        <v>10000</v>
      </c>
    </row>
    <row r="5" spans="1:17">
      <c r="A5" s="42">
        <v>15</v>
      </c>
      <c r="B5" s="42">
        <v>134</v>
      </c>
      <c r="C5" s="43" t="s">
        <v>75</v>
      </c>
      <c r="D5" s="39">
        <v>4332</v>
      </c>
      <c r="E5" s="35">
        <f t="shared" ref="E5:E18" si="1">E4+D5</f>
        <v>25988</v>
      </c>
      <c r="F5" s="37"/>
      <c r="G5" s="42">
        <v>13</v>
      </c>
      <c r="H5" s="42"/>
      <c r="I5" s="39">
        <v>10000</v>
      </c>
      <c r="J5" s="35">
        <f t="shared" ref="J5:J18" si="2">+J4+I5</f>
        <v>21656</v>
      </c>
      <c r="K5" s="37"/>
      <c r="L5" s="35">
        <f t="shared" si="0"/>
        <v>4332</v>
      </c>
      <c r="P5" s="72" t="s">
        <v>86</v>
      </c>
      <c r="Q5" s="72"/>
    </row>
    <row r="6" spans="1:17" ht="13.15" customHeight="1">
      <c r="A6" s="42">
        <v>17</v>
      </c>
      <c r="B6" s="42">
        <v>137</v>
      </c>
      <c r="C6" s="43" t="s">
        <v>76</v>
      </c>
      <c r="D6" s="39">
        <v>213</v>
      </c>
      <c r="E6" s="35">
        <f t="shared" si="1"/>
        <v>26201</v>
      </c>
      <c r="F6" s="37"/>
      <c r="G6" s="42"/>
      <c r="H6" s="42"/>
      <c r="I6" s="39"/>
      <c r="J6" s="35">
        <f t="shared" si="2"/>
        <v>21656</v>
      </c>
      <c r="K6" s="37"/>
      <c r="L6" s="35">
        <f t="shared" si="0"/>
        <v>4545</v>
      </c>
      <c r="O6" s="44"/>
      <c r="P6" s="72"/>
      <c r="Q6" s="72"/>
    </row>
    <row r="7" spans="1:17">
      <c r="A7" s="42">
        <v>19</v>
      </c>
      <c r="B7" s="42">
        <v>142</v>
      </c>
      <c r="C7" s="43" t="s">
        <v>77</v>
      </c>
      <c r="D7" s="40">
        <v>2133</v>
      </c>
      <c r="E7" s="35">
        <f t="shared" si="1"/>
        <v>28334</v>
      </c>
      <c r="F7" s="37"/>
      <c r="G7" s="42">
        <v>19</v>
      </c>
      <c r="H7" s="42"/>
      <c r="I7" s="39">
        <v>6678</v>
      </c>
      <c r="J7" s="35">
        <f t="shared" si="2"/>
        <v>28334</v>
      </c>
      <c r="K7" s="37"/>
      <c r="L7" s="35">
        <f t="shared" si="0"/>
        <v>0</v>
      </c>
      <c r="P7" s="72"/>
      <c r="Q7" s="72"/>
    </row>
    <row r="8" spans="1:17">
      <c r="A8" s="42">
        <v>21</v>
      </c>
      <c r="B8" s="42">
        <v>155</v>
      </c>
      <c r="C8" s="43" t="s">
        <v>78</v>
      </c>
      <c r="D8" s="39">
        <v>443</v>
      </c>
      <c r="E8" s="35">
        <f t="shared" si="1"/>
        <v>28777</v>
      </c>
      <c r="F8" s="37"/>
      <c r="G8" s="42"/>
      <c r="H8" s="42"/>
      <c r="I8" s="39">
        <v>400</v>
      </c>
      <c r="J8" s="35">
        <f t="shared" si="2"/>
        <v>28734</v>
      </c>
      <c r="K8" s="37"/>
      <c r="L8" s="35">
        <f t="shared" si="0"/>
        <v>43</v>
      </c>
      <c r="P8" s="72"/>
      <c r="Q8" s="72"/>
    </row>
    <row r="9" spans="1:17" ht="12.75" customHeight="1">
      <c r="A9" s="42">
        <v>23</v>
      </c>
      <c r="B9" s="42">
        <v>166</v>
      </c>
      <c r="C9" s="43" t="s">
        <v>79</v>
      </c>
      <c r="D9" s="39">
        <v>1234</v>
      </c>
      <c r="E9" s="35">
        <f t="shared" si="1"/>
        <v>30011</v>
      </c>
      <c r="F9" s="37"/>
      <c r="G9" s="42">
        <v>24</v>
      </c>
      <c r="H9" s="42"/>
      <c r="I9" s="39">
        <v>1277</v>
      </c>
      <c r="J9" s="35">
        <f t="shared" si="2"/>
        <v>30011</v>
      </c>
      <c r="K9" s="37"/>
      <c r="L9" s="35">
        <f t="shared" si="0"/>
        <v>0</v>
      </c>
      <c r="N9" s="72" t="s">
        <v>81</v>
      </c>
      <c r="O9" s="72"/>
    </row>
    <row r="10" spans="1:17">
      <c r="A10" s="42"/>
      <c r="B10" s="42"/>
      <c r="C10" s="38"/>
      <c r="D10" s="39"/>
      <c r="E10" s="35">
        <f t="shared" si="1"/>
        <v>30011</v>
      </c>
      <c r="F10" s="37"/>
      <c r="G10" s="42"/>
      <c r="H10" s="42"/>
      <c r="I10" s="39"/>
      <c r="J10" s="35">
        <f t="shared" si="2"/>
        <v>30011</v>
      </c>
      <c r="K10" s="37"/>
      <c r="L10" s="35">
        <f t="shared" si="0"/>
        <v>0</v>
      </c>
      <c r="N10" s="72"/>
      <c r="O10" s="72"/>
    </row>
    <row r="11" spans="1:17">
      <c r="A11" s="42"/>
      <c r="B11" s="42"/>
      <c r="C11" s="38"/>
      <c r="D11" s="39"/>
      <c r="E11" s="35">
        <f t="shared" si="1"/>
        <v>30011</v>
      </c>
      <c r="F11" s="37"/>
      <c r="G11" s="42"/>
      <c r="H11" s="42"/>
      <c r="I11" s="39"/>
      <c r="J11" s="35">
        <f t="shared" si="2"/>
        <v>30011</v>
      </c>
      <c r="K11" s="37"/>
      <c r="L11" s="35">
        <f t="shared" si="0"/>
        <v>0</v>
      </c>
      <c r="N11" s="47"/>
    </row>
    <row r="12" spans="1:17" ht="12.75" customHeight="1">
      <c r="A12" s="42"/>
      <c r="B12" s="42"/>
      <c r="C12" s="38"/>
      <c r="D12" s="39"/>
      <c r="E12" s="35">
        <f t="shared" si="1"/>
        <v>30011</v>
      </c>
      <c r="F12" s="37"/>
      <c r="G12" s="42"/>
      <c r="H12" s="42"/>
      <c r="I12" s="39"/>
      <c r="J12" s="35">
        <f t="shared" si="2"/>
        <v>30011</v>
      </c>
      <c r="K12" s="37"/>
      <c r="L12" s="35">
        <f t="shared" si="0"/>
        <v>0</v>
      </c>
      <c r="N12" s="72" t="s">
        <v>80</v>
      </c>
      <c r="O12" s="72"/>
    </row>
    <row r="13" spans="1:17">
      <c r="A13" s="42"/>
      <c r="B13" s="42"/>
      <c r="C13" s="38"/>
      <c r="D13" s="39"/>
      <c r="E13" s="35">
        <f t="shared" si="1"/>
        <v>30011</v>
      </c>
      <c r="F13" s="37"/>
      <c r="G13" s="42"/>
      <c r="H13" s="42"/>
      <c r="I13" s="39"/>
      <c r="J13" s="35">
        <f t="shared" si="2"/>
        <v>30011</v>
      </c>
      <c r="K13" s="37"/>
      <c r="L13" s="35">
        <f t="shared" si="0"/>
        <v>0</v>
      </c>
      <c r="N13" s="72"/>
      <c r="O13" s="72"/>
    </row>
    <row r="14" spans="1:17">
      <c r="A14" s="42"/>
      <c r="B14" s="42"/>
      <c r="C14" s="38"/>
      <c r="D14" s="39"/>
      <c r="E14" s="35">
        <f t="shared" si="1"/>
        <v>30011</v>
      </c>
      <c r="F14" s="37"/>
      <c r="G14" s="42"/>
      <c r="H14" s="42"/>
      <c r="I14" s="39"/>
      <c r="J14" s="35">
        <f t="shared" si="2"/>
        <v>30011</v>
      </c>
      <c r="K14" s="37"/>
      <c r="L14" s="35">
        <f t="shared" si="0"/>
        <v>0</v>
      </c>
      <c r="N14" s="72"/>
      <c r="O14" s="72"/>
    </row>
    <row r="15" spans="1:17">
      <c r="A15" s="42"/>
      <c r="B15" s="42"/>
      <c r="C15" s="38"/>
      <c r="D15" s="39"/>
      <c r="E15" s="35">
        <f t="shared" si="1"/>
        <v>30011</v>
      </c>
      <c r="F15" s="37"/>
      <c r="G15" s="42"/>
      <c r="H15" s="42"/>
      <c r="I15" s="39"/>
      <c r="J15" s="35">
        <f t="shared" si="2"/>
        <v>30011</v>
      </c>
      <c r="K15" s="37"/>
      <c r="L15" s="35">
        <f t="shared" si="0"/>
        <v>0</v>
      </c>
    </row>
    <row r="16" spans="1:17" ht="14.25" customHeight="1">
      <c r="A16" s="42"/>
      <c r="B16" s="42"/>
      <c r="C16" s="38"/>
      <c r="D16" s="39"/>
      <c r="E16" s="35">
        <f t="shared" si="1"/>
        <v>30011</v>
      </c>
      <c r="F16" s="37"/>
      <c r="G16" s="42"/>
      <c r="H16" s="42"/>
      <c r="I16" s="39"/>
      <c r="J16" s="35">
        <f t="shared" si="2"/>
        <v>30011</v>
      </c>
      <c r="K16" s="37"/>
      <c r="L16" s="35">
        <f t="shared" si="0"/>
        <v>0</v>
      </c>
    </row>
    <row r="17" spans="1:12" ht="12.75" customHeight="1">
      <c r="A17" s="42"/>
      <c r="B17" s="42"/>
      <c r="C17" s="38"/>
      <c r="D17" s="39"/>
      <c r="E17" s="35">
        <f t="shared" si="1"/>
        <v>30011</v>
      </c>
      <c r="F17" s="37"/>
      <c r="G17" s="42"/>
      <c r="H17" s="42"/>
      <c r="I17" s="39"/>
      <c r="J17" s="35">
        <f t="shared" si="2"/>
        <v>30011</v>
      </c>
      <c r="K17" s="37"/>
      <c r="L17" s="35">
        <f t="shared" si="0"/>
        <v>0</v>
      </c>
    </row>
    <row r="18" spans="1:12">
      <c r="A18" s="42"/>
      <c r="B18" s="42"/>
      <c r="C18" s="38"/>
      <c r="D18" s="41"/>
      <c r="E18" s="35">
        <f t="shared" si="1"/>
        <v>30011</v>
      </c>
      <c r="F18" s="37"/>
      <c r="G18" s="42"/>
      <c r="H18" s="42"/>
      <c r="I18" s="39"/>
      <c r="J18" s="35">
        <f t="shared" si="2"/>
        <v>30011</v>
      </c>
      <c r="K18" s="37"/>
      <c r="L18" s="35">
        <f t="shared" si="0"/>
        <v>0</v>
      </c>
    </row>
    <row r="19" spans="1:12" ht="12.75" customHeight="1"/>
  </sheetData>
  <mergeCells count="3">
    <mergeCell ref="N9:O10"/>
    <mergeCell ref="N12:O14"/>
    <mergeCell ref="P5:Q8"/>
  </mergeCells>
  <conditionalFormatting sqref="Q2">
    <cfRule type="cellIs" dxfId="0" priority="1" stopIfTrue="1" operator="notEqual">
      <formula>$O$2</formula>
    </cfRule>
  </conditionalFormatting>
  <dataValidations count="1">
    <dataValidation type="whole" errorStyle="warning" allowBlank="1" showInputMessage="1" showErrorMessage="1" errorTitle="Erreur de date" error="indiquer le jour de 1 à 31 pas plus &#10;" sqref="A3:A18">
      <formula1>1</formula1>
      <formula2>31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,,,,,,,,,,,</vt:lpstr>
      <vt:lpstr>aaa</vt:lpstr>
      <vt:lpstr>Fournisseur 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secretaire</dc:creator>
  <cp:lastModifiedBy>dell</cp:lastModifiedBy>
  <cp:lastPrinted>2016-03-22T17:31:32Z</cp:lastPrinted>
  <dcterms:created xsi:type="dcterms:W3CDTF">2012-10-01T15:27:09Z</dcterms:created>
  <dcterms:modified xsi:type="dcterms:W3CDTF">2017-07-11T23:02:38Z</dcterms:modified>
</cp:coreProperties>
</file>