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fo\Documents\Rmit 66\"/>
    </mc:Choice>
  </mc:AlternateContent>
  <bookViews>
    <workbookView xWindow="0" yWindow="0" windowWidth="15525" windowHeight="7530" activeTab="1"/>
  </bookViews>
  <sheets>
    <sheet name="Apple" sheetId="2" r:id="rId1"/>
    <sheet name="Samsung" sheetId="1" r:id="rId2"/>
    <sheet name="Sony" sheetId="3" r:id="rId3"/>
    <sheet name="Nokia" sheetId="4" r:id="rId4"/>
    <sheet name="LG" sheetId="5" r:id="rId5"/>
    <sheet name="HTC" sheetId="6" r:id="rId6"/>
    <sheet name="Huawei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" l="1"/>
  <c r="P11" i="2"/>
  <c r="J16" i="2" l="1"/>
  <c r="L12" i="2"/>
  <c r="J10" i="2"/>
  <c r="F19" i="7"/>
  <c r="F20" i="7"/>
  <c r="E20" i="7"/>
  <c r="E21" i="7"/>
  <c r="C18" i="7"/>
  <c r="I6" i="1"/>
  <c r="H37" i="2" l="1"/>
</calcChain>
</file>

<file path=xl/sharedStrings.xml><?xml version="1.0" encoding="utf-8"?>
<sst xmlns="http://schemas.openxmlformats.org/spreadsheetml/2006/main" count="369" uniqueCount="186">
  <si>
    <t>TARIFS SAMSUNG</t>
  </si>
  <si>
    <t>Galaxy S4 / Mini</t>
  </si>
  <si>
    <t>Galaxy S5 / Mini</t>
  </si>
  <si>
    <t>Galaxy S6</t>
  </si>
  <si>
    <t>Galaxy S6 Edge / Plus</t>
  </si>
  <si>
    <t>Galaxy S7 / Edge</t>
  </si>
  <si>
    <t>Vitre tactile</t>
  </si>
  <si>
    <t>Ecran AMOLED</t>
  </si>
  <si>
    <t>Coque vitre arrière</t>
  </si>
  <si>
    <t>Connecteur charge</t>
  </si>
  <si>
    <t>DEVIS</t>
  </si>
  <si>
    <t>-</t>
  </si>
  <si>
    <t>Batterie</t>
  </si>
  <si>
    <t>Haut Parleur</t>
  </si>
  <si>
    <t>Lecteur Sim</t>
  </si>
  <si>
    <t>Autre panne</t>
  </si>
  <si>
    <t>199€/329€</t>
  </si>
  <si>
    <t>A5 / 2016 / 2017</t>
  </si>
  <si>
    <t>A7</t>
  </si>
  <si>
    <t>J1 / J1 2016</t>
  </si>
  <si>
    <t>J3 2016</t>
  </si>
  <si>
    <t>J5 / J5 2016</t>
  </si>
  <si>
    <t>J7 2016</t>
  </si>
  <si>
    <t>Vitre tactile / LCD</t>
  </si>
  <si>
    <t>Chassis + Coque arrière</t>
  </si>
  <si>
    <r>
      <t>59 €</t>
    </r>
    <r>
      <rPr>
        <sz val="11"/>
        <color theme="1"/>
        <rFont val="Calibri"/>
        <family val="2"/>
        <scheme val="minor"/>
      </rPr>
      <t xml:space="preserve"> / -</t>
    </r>
  </si>
  <si>
    <t>APN / APN ARRI.</t>
  </si>
  <si>
    <t>Core Prime / 4G</t>
  </si>
  <si>
    <t>Core 4G</t>
  </si>
  <si>
    <t>Core Plus</t>
  </si>
  <si>
    <t>Core</t>
  </si>
  <si>
    <t>Grand 1/ 2</t>
  </si>
  <si>
    <t>Grand Prime</t>
  </si>
  <si>
    <t>Grand Neo</t>
  </si>
  <si>
    <t>59€ / 49€</t>
  </si>
  <si>
    <t>Ecran LCD</t>
  </si>
  <si>
    <t>Coque arrière</t>
  </si>
  <si>
    <t>Dock charge</t>
  </si>
  <si>
    <t>Ace</t>
  </si>
  <si>
    <t>S583X</t>
  </si>
  <si>
    <t>Ace 2</t>
  </si>
  <si>
    <t>i8160</t>
  </si>
  <si>
    <t>Ace 3</t>
  </si>
  <si>
    <t>s7275</t>
  </si>
  <si>
    <t>Trend</t>
  </si>
  <si>
    <t>s7560</t>
  </si>
  <si>
    <t>Note</t>
  </si>
  <si>
    <t>N7000</t>
  </si>
  <si>
    <t>Note 2</t>
  </si>
  <si>
    <t>N7100</t>
  </si>
  <si>
    <t>Note 3</t>
  </si>
  <si>
    <t>N9005</t>
  </si>
  <si>
    <t>Note 4</t>
  </si>
  <si>
    <t>Ecran complet LCD</t>
  </si>
  <si>
    <t>Tab 2</t>
  </si>
  <si>
    <t>P5100</t>
  </si>
  <si>
    <t>Tab 3</t>
  </si>
  <si>
    <t>P5200 / T310</t>
  </si>
  <si>
    <t>Tab 4</t>
  </si>
  <si>
    <t>T530 / T230</t>
  </si>
  <si>
    <t>Tab Pro</t>
  </si>
  <si>
    <t>T320 / T520</t>
  </si>
  <si>
    <t>Tab S</t>
  </si>
  <si>
    <t>T700 / T800</t>
  </si>
  <si>
    <t>Tab A</t>
  </si>
  <si>
    <t>T550</t>
  </si>
  <si>
    <t>Connecteur de charge</t>
  </si>
  <si>
    <r>
      <t>69 €</t>
    </r>
    <r>
      <rPr>
        <sz val="11"/>
        <color theme="4"/>
        <rFont val="Calibri"/>
        <family val="2"/>
        <scheme val="minor"/>
      </rPr>
      <t>/</t>
    </r>
    <r>
      <rPr>
        <b/>
        <sz val="11"/>
        <color theme="4"/>
        <rFont val="Calibri"/>
        <family val="2"/>
        <scheme val="minor"/>
      </rPr>
      <t xml:space="preserve"> 99 €</t>
    </r>
  </si>
  <si>
    <t>TARIFS IPHONE</t>
  </si>
  <si>
    <t>iPhone</t>
  </si>
  <si>
    <t>4 / 4S</t>
  </si>
  <si>
    <t>5 / 5C</t>
  </si>
  <si>
    <t>5S / SE</t>
  </si>
  <si>
    <t>6 / 6 Plus</t>
  </si>
  <si>
    <t>6S / 6S Plus</t>
  </si>
  <si>
    <t>7 / 7 Plus</t>
  </si>
  <si>
    <t>90€/105€</t>
  </si>
  <si>
    <t>125€/165€</t>
  </si>
  <si>
    <t>245€/385€</t>
  </si>
  <si>
    <t>Chassis arrière</t>
  </si>
  <si>
    <t>129 € / DEVIS</t>
  </si>
  <si>
    <t>Bouton home</t>
  </si>
  <si>
    <t>Bouton Power</t>
  </si>
  <si>
    <t>HP Haut</t>
  </si>
  <si>
    <t>Problème reseau</t>
  </si>
  <si>
    <t>Micro pdt appel</t>
  </si>
  <si>
    <t>Camera avant</t>
  </si>
  <si>
    <t>Camera arrière</t>
  </si>
  <si>
    <t>Vibreur Vol. Jack</t>
  </si>
  <si>
    <t>Micro / HP Bas</t>
  </si>
  <si>
    <t>Désoxydation</t>
  </si>
  <si>
    <t>Récup. données</t>
  </si>
  <si>
    <t>Xperia Z</t>
  </si>
  <si>
    <t>Xperia Z5 / Z5 Compact</t>
  </si>
  <si>
    <t>Xperia Z5 Premium</t>
  </si>
  <si>
    <t>Xperia X / XA</t>
  </si>
  <si>
    <t>Xperia X Performance</t>
  </si>
  <si>
    <t>Ecran tactile</t>
  </si>
  <si>
    <t>Vitre arrière</t>
  </si>
  <si>
    <t>TARIFS SONY XPERIA</t>
  </si>
  <si>
    <t>Nokia Lumia</t>
  </si>
  <si>
    <t>620 / 625</t>
  </si>
  <si>
    <t>720 / 820</t>
  </si>
  <si>
    <t>950 / 950 XL</t>
  </si>
  <si>
    <t>TARIFS NOKIA</t>
  </si>
  <si>
    <r>
      <t>199 €</t>
    </r>
    <r>
      <rPr>
        <sz val="11"/>
        <color theme="4"/>
        <rFont val="Calibri"/>
        <family val="2"/>
        <scheme val="minor"/>
      </rPr>
      <t xml:space="preserve"> / </t>
    </r>
    <r>
      <rPr>
        <b/>
        <sz val="11"/>
        <color theme="4"/>
        <rFont val="Calibri"/>
        <family val="2"/>
        <scheme val="minor"/>
      </rPr>
      <t>229 €</t>
    </r>
  </si>
  <si>
    <t>LG G</t>
  </si>
  <si>
    <t>E975</t>
  </si>
  <si>
    <t>LG G2</t>
  </si>
  <si>
    <t>D802</t>
  </si>
  <si>
    <t>Nexus 4</t>
  </si>
  <si>
    <t>E960</t>
  </si>
  <si>
    <t>Nexus 5 / 5X</t>
  </si>
  <si>
    <t>D820</t>
  </si>
  <si>
    <t>LG G3</t>
  </si>
  <si>
    <t>D850</t>
  </si>
  <si>
    <t>LG G3S</t>
  </si>
  <si>
    <t>D722</t>
  </si>
  <si>
    <t>LG G4</t>
  </si>
  <si>
    <t>H815</t>
  </si>
  <si>
    <t>LG G5</t>
  </si>
  <si>
    <t>H850</t>
  </si>
  <si>
    <t>Ecran</t>
  </si>
  <si>
    <t>129 € / 169 €</t>
  </si>
  <si>
    <t>49 € / -</t>
  </si>
  <si>
    <t>TARIFS LG</t>
  </si>
  <si>
    <t>HTC</t>
  </si>
  <si>
    <t>ONE M9</t>
  </si>
  <si>
    <t>A9</t>
  </si>
  <si>
    <t>One Mini 2 M8</t>
  </si>
  <si>
    <t>Dock Charge</t>
  </si>
  <si>
    <t>TARIFS HTC</t>
  </si>
  <si>
    <t>Honor 5X</t>
  </si>
  <si>
    <t>Honor 7 / 8</t>
  </si>
  <si>
    <t>Honor Ascend G7 / G8</t>
  </si>
  <si>
    <t>Mate 7 / 8</t>
  </si>
  <si>
    <t>P8 / P8 Lite</t>
  </si>
  <si>
    <t>P9 / P9 Lite</t>
  </si>
  <si>
    <t>99 € / 99 €</t>
  </si>
  <si>
    <t>149 € / 159 €</t>
  </si>
  <si>
    <r>
      <t>39 €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39 €</t>
    </r>
  </si>
  <si>
    <r>
      <t>-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-</t>
    </r>
  </si>
  <si>
    <r>
      <t>-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29 €</t>
    </r>
  </si>
  <si>
    <r>
      <t>89 €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29 €</t>
    </r>
  </si>
  <si>
    <r>
      <t>49 €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-</t>
    </r>
  </si>
  <si>
    <r>
      <t>49 €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49 €</t>
    </r>
  </si>
  <si>
    <r>
      <t>49 €</t>
    </r>
    <r>
      <rPr>
        <sz val="11"/>
        <color theme="1"/>
        <rFont val="Calibri"/>
        <family val="2"/>
        <scheme val="minor"/>
      </rPr>
      <t xml:space="preserve"> / -</t>
    </r>
  </si>
  <si>
    <t>TARIFS HUAWEI</t>
  </si>
  <si>
    <t xml:space="preserve">Xperia Z1 /Z2     </t>
  </si>
  <si>
    <t>TARIFS IPAD</t>
  </si>
  <si>
    <t>iPad</t>
  </si>
  <si>
    <t>Mini 1/2/3/4</t>
  </si>
  <si>
    <t>Air</t>
  </si>
  <si>
    <t>Air 2</t>
  </si>
  <si>
    <t>109 € / 109€ / 129 € / 229 €</t>
  </si>
  <si>
    <t>Vitre + LCD</t>
  </si>
  <si>
    <t>169 € / 169 € / 199 €</t>
  </si>
  <si>
    <t xml:space="preserve">HTC </t>
  </si>
  <si>
    <t>41€/46€</t>
  </si>
  <si>
    <t xml:space="preserve">A3 / 2016 </t>
  </si>
  <si>
    <t>119 € / 129 €</t>
  </si>
  <si>
    <t>119€ / 159€</t>
  </si>
  <si>
    <t>159€ / 159€</t>
  </si>
  <si>
    <t>239€/259€</t>
  </si>
  <si>
    <t>71€ / -</t>
  </si>
  <si>
    <t>129 € / 145 € / 155 €</t>
  </si>
  <si>
    <r>
      <t>119 €</t>
    </r>
    <r>
      <rPr>
        <sz val="11"/>
        <color theme="4"/>
        <rFont val="Calibri"/>
        <family val="2"/>
        <scheme val="minor"/>
      </rPr>
      <t>/</t>
    </r>
    <r>
      <rPr>
        <b/>
        <sz val="11"/>
        <color theme="4"/>
        <rFont val="Calibri"/>
        <family val="2"/>
        <scheme val="minor"/>
      </rPr>
      <t xml:space="preserve"> 129 €</t>
    </r>
  </si>
  <si>
    <t>41 € / 51 €</t>
  </si>
  <si>
    <t>61 € / 71 €</t>
  </si>
  <si>
    <t>75 € /70 €</t>
  </si>
  <si>
    <t xml:space="preserve">130 €/ 229 € </t>
  </si>
  <si>
    <t>219 € / 239 €</t>
  </si>
  <si>
    <t>Xperia Z3 / Z3 Compact</t>
  </si>
  <si>
    <t>100 € / 119 €</t>
  </si>
  <si>
    <t>Xperia Z3+ / Z4</t>
  </si>
  <si>
    <t>175€ / 115 €</t>
  </si>
  <si>
    <t>115 € / 125 €</t>
  </si>
  <si>
    <t>39€ / 49€</t>
  </si>
  <si>
    <t>95 € / 85 €</t>
  </si>
  <si>
    <t>169 € / 95 €</t>
  </si>
  <si>
    <t>TVA</t>
  </si>
  <si>
    <t>HT</t>
  </si>
  <si>
    <t>TTC</t>
  </si>
  <si>
    <t>109 € / 139 €</t>
  </si>
  <si>
    <t>125*5/100</t>
  </si>
  <si>
    <t>125,5-6,25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</si>
</sst>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6" fontId="3" fillId="4" borderId="4" xfId="0" applyNumberFormat="1" applyFont="1" applyFill="1" applyBorder="1" applyAlignment="1">
      <alignment horizontal="center" vertical="center" wrapText="1"/>
    </xf>
    <xf numFmtId="6" fontId="1" fillId="5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6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6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L19" sqref="L19"/>
    </sheetView>
  </sheetViews>
  <sheetFormatPr baseColWidth="10" defaultRowHeight="15" x14ac:dyDescent="0.25"/>
  <cols>
    <col min="1" max="1" width="20.7109375" bestFit="1" customWidth="1"/>
    <col min="3" max="3" width="23.7109375" bestFit="1" customWidth="1"/>
    <col min="4" max="4" width="12.28515625" bestFit="1" customWidth="1"/>
    <col min="5" max="5" width="10" bestFit="1" customWidth="1"/>
    <col min="6" max="6" width="12.28515625" bestFit="1" customWidth="1"/>
    <col min="7" max="7" width="13.85546875" bestFit="1" customWidth="1"/>
  </cols>
  <sheetData>
    <row r="1" spans="1:16" ht="15.75" thickBot="1" x14ac:dyDescent="0.3">
      <c r="A1" s="24" t="s">
        <v>68</v>
      </c>
      <c r="B1" s="25"/>
      <c r="C1" s="25"/>
      <c r="D1" s="25"/>
      <c r="E1" s="25"/>
      <c r="F1" s="25"/>
      <c r="G1" s="26"/>
    </row>
    <row r="5" spans="1:16" ht="15.75" x14ac:dyDescent="0.25">
      <c r="A5" s="22"/>
      <c r="B5" s="4" t="s">
        <v>69</v>
      </c>
      <c r="C5" s="4" t="s">
        <v>69</v>
      </c>
      <c r="D5" s="4" t="s">
        <v>69</v>
      </c>
      <c r="E5" s="4" t="s">
        <v>69</v>
      </c>
      <c r="F5" s="4" t="s">
        <v>69</v>
      </c>
      <c r="G5" s="4" t="s">
        <v>69</v>
      </c>
    </row>
    <row r="6" spans="1:16" ht="15.75" x14ac:dyDescent="0.25">
      <c r="A6" s="23"/>
      <c r="B6" s="6" t="s">
        <v>70</v>
      </c>
      <c r="C6" s="6" t="s">
        <v>71</v>
      </c>
      <c r="D6" s="6" t="s">
        <v>72</v>
      </c>
      <c r="E6" s="6" t="s">
        <v>73</v>
      </c>
      <c r="F6" s="6" t="s">
        <v>74</v>
      </c>
      <c r="G6" s="6" t="s">
        <v>75</v>
      </c>
    </row>
    <row r="7" spans="1:16" x14ac:dyDescent="0.25">
      <c r="A7" s="2" t="s">
        <v>6</v>
      </c>
      <c r="B7" s="27">
        <v>45</v>
      </c>
      <c r="C7" s="27">
        <v>75</v>
      </c>
      <c r="D7" s="27">
        <v>80</v>
      </c>
      <c r="E7" s="28" t="s">
        <v>76</v>
      </c>
      <c r="F7" s="28" t="s">
        <v>77</v>
      </c>
      <c r="G7" s="28" t="s">
        <v>78</v>
      </c>
      <c r="J7" t="s">
        <v>184</v>
      </c>
    </row>
    <row r="8" spans="1:16" x14ac:dyDescent="0.25">
      <c r="A8" s="2" t="s">
        <v>35</v>
      </c>
      <c r="B8" s="28"/>
      <c r="C8" s="27"/>
      <c r="D8" s="28"/>
      <c r="E8" s="28"/>
      <c r="F8" s="28"/>
      <c r="G8" s="28"/>
    </row>
    <row r="9" spans="1:16" x14ac:dyDescent="0.25">
      <c r="A9" s="2" t="s">
        <v>79</v>
      </c>
      <c r="B9" s="3">
        <v>29</v>
      </c>
      <c r="C9" s="3">
        <v>129</v>
      </c>
      <c r="D9" s="2" t="s">
        <v>80</v>
      </c>
      <c r="E9" s="2" t="s">
        <v>10</v>
      </c>
      <c r="F9" s="2" t="s">
        <v>10</v>
      </c>
      <c r="G9" s="2" t="s">
        <v>10</v>
      </c>
    </row>
    <row r="10" spans="1:16" x14ac:dyDescent="0.25">
      <c r="A10" s="2" t="s">
        <v>37</v>
      </c>
      <c r="B10" s="3">
        <v>42</v>
      </c>
      <c r="C10" s="3">
        <v>55</v>
      </c>
      <c r="D10" s="3">
        <v>55</v>
      </c>
      <c r="E10" s="3">
        <v>55</v>
      </c>
      <c r="F10" s="3">
        <v>55</v>
      </c>
      <c r="G10" s="3">
        <v>55</v>
      </c>
      <c r="J10">
        <f>125*5/100</f>
        <v>6.25</v>
      </c>
    </row>
    <row r="11" spans="1:16" x14ac:dyDescent="0.25">
      <c r="A11" s="2" t="s">
        <v>12</v>
      </c>
      <c r="B11" s="3">
        <v>35</v>
      </c>
      <c r="C11" s="3">
        <v>45</v>
      </c>
      <c r="D11" s="3">
        <v>45</v>
      </c>
      <c r="E11" s="3">
        <v>55</v>
      </c>
      <c r="F11" s="3">
        <v>55</v>
      </c>
      <c r="G11" s="3">
        <v>59</v>
      </c>
      <c r="L11" t="s">
        <v>185</v>
      </c>
      <c r="P11">
        <f>75+45+39</f>
        <v>159</v>
      </c>
    </row>
    <row r="12" spans="1:16" x14ac:dyDescent="0.25">
      <c r="A12" s="2" t="s">
        <v>81</v>
      </c>
      <c r="B12" s="3">
        <v>35</v>
      </c>
      <c r="C12" s="3">
        <v>55</v>
      </c>
      <c r="D12" s="3">
        <v>55</v>
      </c>
      <c r="E12" s="10">
        <v>55</v>
      </c>
      <c r="F12" s="10">
        <v>55</v>
      </c>
      <c r="G12" s="10">
        <v>75</v>
      </c>
      <c r="L12">
        <f>125-6.25</f>
        <v>118.75</v>
      </c>
    </row>
    <row r="13" spans="1:16" x14ac:dyDescent="0.25">
      <c r="A13" s="2" t="s">
        <v>82</v>
      </c>
      <c r="B13" s="3">
        <v>42</v>
      </c>
      <c r="C13" s="3">
        <v>47</v>
      </c>
      <c r="D13" s="3">
        <v>56</v>
      </c>
      <c r="E13" s="3">
        <v>56</v>
      </c>
      <c r="F13" s="3">
        <v>56</v>
      </c>
      <c r="G13" s="3">
        <v>66</v>
      </c>
    </row>
    <row r="14" spans="1:16" x14ac:dyDescent="0.25">
      <c r="A14" s="2" t="s">
        <v>83</v>
      </c>
      <c r="B14" s="3">
        <v>39</v>
      </c>
      <c r="C14" s="3">
        <v>39</v>
      </c>
      <c r="D14" s="3">
        <v>39</v>
      </c>
      <c r="E14" s="3">
        <v>49</v>
      </c>
      <c r="F14" s="3">
        <v>49</v>
      </c>
      <c r="G14" s="3">
        <v>55</v>
      </c>
    </row>
    <row r="15" spans="1:16" x14ac:dyDescent="0.25">
      <c r="A15" s="2" t="s">
        <v>84</v>
      </c>
      <c r="B15" s="3">
        <v>45</v>
      </c>
      <c r="C15" s="2" t="s">
        <v>10</v>
      </c>
      <c r="D15" s="2" t="s">
        <v>10</v>
      </c>
      <c r="E15" s="2" t="s">
        <v>10</v>
      </c>
      <c r="F15" s="2" t="s">
        <v>10</v>
      </c>
      <c r="G15" s="2" t="s">
        <v>10</v>
      </c>
    </row>
    <row r="16" spans="1:16" x14ac:dyDescent="0.25">
      <c r="A16" s="2" t="s">
        <v>85</v>
      </c>
      <c r="B16" s="3">
        <v>49</v>
      </c>
      <c r="C16" s="2" t="s">
        <v>10</v>
      </c>
      <c r="D16" s="2" t="s">
        <v>10</v>
      </c>
      <c r="E16" s="3">
        <v>69</v>
      </c>
      <c r="F16" s="3">
        <v>69</v>
      </c>
      <c r="G16" s="3">
        <v>69</v>
      </c>
      <c r="J16">
        <f>30*50</f>
        <v>1500</v>
      </c>
    </row>
    <row r="17" spans="1:12" x14ac:dyDescent="0.25">
      <c r="A17" s="2" t="s">
        <v>86</v>
      </c>
      <c r="B17" s="3">
        <v>35</v>
      </c>
      <c r="C17" s="3">
        <v>42</v>
      </c>
      <c r="D17" s="3">
        <v>42</v>
      </c>
      <c r="E17" s="3">
        <v>55</v>
      </c>
      <c r="F17" s="3">
        <v>55</v>
      </c>
      <c r="G17" s="3">
        <v>55</v>
      </c>
    </row>
    <row r="18" spans="1:12" x14ac:dyDescent="0.25">
      <c r="A18" s="2" t="s">
        <v>87</v>
      </c>
      <c r="B18" s="3">
        <v>35</v>
      </c>
      <c r="C18" s="3">
        <v>42</v>
      </c>
      <c r="D18" s="3">
        <v>42</v>
      </c>
      <c r="E18" s="3">
        <v>59</v>
      </c>
      <c r="F18" s="3">
        <v>59</v>
      </c>
      <c r="G18" s="3">
        <v>75</v>
      </c>
    </row>
    <row r="19" spans="1:12" x14ac:dyDescent="0.25">
      <c r="A19" s="2" t="s">
        <v>88</v>
      </c>
      <c r="B19" s="3">
        <v>47</v>
      </c>
      <c r="C19" s="3">
        <v>47</v>
      </c>
      <c r="D19" s="3">
        <v>47</v>
      </c>
      <c r="E19" s="3">
        <v>55</v>
      </c>
      <c r="F19" s="3">
        <v>55</v>
      </c>
      <c r="G19" s="3">
        <v>55</v>
      </c>
      <c r="L19">
        <f>75+15+10</f>
        <v>100</v>
      </c>
    </row>
    <row r="20" spans="1:12" x14ac:dyDescent="0.25">
      <c r="A20" s="2" t="s">
        <v>89</v>
      </c>
      <c r="B20" s="3">
        <v>42</v>
      </c>
      <c r="C20" s="3">
        <v>52</v>
      </c>
      <c r="D20" s="3">
        <v>52</v>
      </c>
      <c r="E20" s="3">
        <v>52</v>
      </c>
      <c r="F20" s="3">
        <v>52</v>
      </c>
      <c r="G20" s="3">
        <v>52</v>
      </c>
    </row>
    <row r="21" spans="1:12" x14ac:dyDescent="0.25">
      <c r="A21" s="2" t="s">
        <v>90</v>
      </c>
      <c r="B21" s="3">
        <v>39</v>
      </c>
      <c r="C21" s="3">
        <v>39</v>
      </c>
      <c r="D21" s="3">
        <v>39</v>
      </c>
      <c r="E21" s="3">
        <v>39</v>
      </c>
      <c r="F21" s="3">
        <v>39</v>
      </c>
      <c r="G21" s="3">
        <v>39</v>
      </c>
    </row>
    <row r="22" spans="1:12" x14ac:dyDescent="0.25">
      <c r="A22" s="2" t="s">
        <v>91</v>
      </c>
      <c r="B22" s="3">
        <v>35</v>
      </c>
      <c r="C22" s="3">
        <v>35</v>
      </c>
      <c r="D22" s="3">
        <v>35</v>
      </c>
      <c r="E22" s="3">
        <v>35</v>
      </c>
      <c r="F22" s="3">
        <v>35</v>
      </c>
      <c r="G22" s="3">
        <v>35</v>
      </c>
    </row>
    <row r="23" spans="1:12" x14ac:dyDescent="0.25">
      <c r="A23" s="2" t="s">
        <v>15</v>
      </c>
      <c r="B23" s="2" t="s">
        <v>10</v>
      </c>
      <c r="C23" s="2" t="s">
        <v>10</v>
      </c>
      <c r="D23" s="2" t="s">
        <v>10</v>
      </c>
      <c r="E23" s="2" t="s">
        <v>10</v>
      </c>
      <c r="F23" s="2" t="s">
        <v>10</v>
      </c>
      <c r="G23" s="2" t="s">
        <v>10</v>
      </c>
    </row>
    <row r="24" spans="1:12" ht="15.75" thickBot="1" x14ac:dyDescent="0.3"/>
    <row r="25" spans="1:12" ht="15.75" thickBot="1" x14ac:dyDescent="0.3">
      <c r="A25" s="19" t="s">
        <v>149</v>
      </c>
      <c r="B25" s="20"/>
      <c r="C25" s="20"/>
      <c r="D25" s="20"/>
      <c r="E25" s="20"/>
      <c r="F25" s="20"/>
      <c r="G25" s="21"/>
    </row>
    <row r="27" spans="1:12" ht="15.75" x14ac:dyDescent="0.25">
      <c r="A27" s="22"/>
      <c r="B27" s="4" t="s">
        <v>150</v>
      </c>
      <c r="C27" s="4" t="s">
        <v>150</v>
      </c>
      <c r="D27" s="4" t="s">
        <v>150</v>
      </c>
      <c r="E27" s="4" t="s">
        <v>150</v>
      </c>
      <c r="F27" s="14"/>
    </row>
    <row r="28" spans="1:12" ht="30" customHeight="1" x14ac:dyDescent="0.25">
      <c r="A28" s="23"/>
      <c r="B28" s="13">
        <v>38048</v>
      </c>
      <c r="C28" s="5" t="s">
        <v>151</v>
      </c>
      <c r="D28" s="5" t="s">
        <v>152</v>
      </c>
      <c r="E28" s="5" t="s">
        <v>153</v>
      </c>
      <c r="F28" s="12"/>
    </row>
    <row r="29" spans="1:12" x14ac:dyDescent="0.25">
      <c r="A29" s="2" t="s">
        <v>6</v>
      </c>
      <c r="B29" s="9">
        <v>69</v>
      </c>
      <c r="C29" s="8" t="s">
        <v>154</v>
      </c>
      <c r="D29" s="9">
        <v>75</v>
      </c>
      <c r="E29" s="9">
        <v>75</v>
      </c>
      <c r="F29" s="18"/>
    </row>
    <row r="30" spans="1:12" x14ac:dyDescent="0.25">
      <c r="A30" s="2" t="s">
        <v>155</v>
      </c>
      <c r="B30" s="9">
        <v>129</v>
      </c>
      <c r="C30" s="8" t="s">
        <v>156</v>
      </c>
      <c r="D30" s="9">
        <v>149</v>
      </c>
      <c r="E30" s="9">
        <v>209</v>
      </c>
      <c r="F30" s="18"/>
    </row>
    <row r="31" spans="1:12" x14ac:dyDescent="0.25">
      <c r="A31" s="2" t="s">
        <v>12</v>
      </c>
      <c r="B31" s="3">
        <v>77</v>
      </c>
      <c r="C31" s="3">
        <v>67</v>
      </c>
      <c r="D31" s="3">
        <v>107</v>
      </c>
      <c r="E31" s="7" t="s">
        <v>11</v>
      </c>
      <c r="F31" s="15"/>
    </row>
    <row r="32" spans="1:12" x14ac:dyDescent="0.25">
      <c r="A32" s="2" t="s">
        <v>81</v>
      </c>
      <c r="B32" s="3">
        <v>77</v>
      </c>
      <c r="C32" s="3">
        <v>61</v>
      </c>
      <c r="D32" s="3">
        <v>87</v>
      </c>
      <c r="E32" s="3">
        <v>157</v>
      </c>
      <c r="F32" s="15"/>
    </row>
    <row r="33" spans="1:8" x14ac:dyDescent="0.25">
      <c r="A33" s="2" t="s">
        <v>82</v>
      </c>
      <c r="B33" s="3">
        <v>89</v>
      </c>
      <c r="C33" s="3">
        <v>59</v>
      </c>
      <c r="D33" s="3">
        <v>87</v>
      </c>
      <c r="E33" s="3">
        <v>177</v>
      </c>
      <c r="F33" s="15"/>
    </row>
    <row r="34" spans="1:8" x14ac:dyDescent="0.25">
      <c r="A34" s="2" t="s">
        <v>15</v>
      </c>
      <c r="B34" s="2" t="s">
        <v>10</v>
      </c>
      <c r="C34" s="2" t="s">
        <v>10</v>
      </c>
      <c r="D34" s="2" t="s">
        <v>10</v>
      </c>
      <c r="E34" s="2" t="s">
        <v>10</v>
      </c>
      <c r="F34" s="12"/>
    </row>
    <row r="37" spans="1:8" x14ac:dyDescent="0.25">
      <c r="H37">
        <f>29*20/100</f>
        <v>5.8</v>
      </c>
    </row>
  </sheetData>
  <mergeCells count="11">
    <mergeCell ref="F29:F30"/>
    <mergeCell ref="A25:G25"/>
    <mergeCell ref="A27:A28"/>
    <mergeCell ref="A1:G1"/>
    <mergeCell ref="A5:A6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10" sqref="M10"/>
    </sheetView>
  </sheetViews>
  <sheetFormatPr baseColWidth="10" defaultRowHeight="15" x14ac:dyDescent="0.25"/>
  <cols>
    <col min="1" max="1" width="21.7109375" bestFit="1" customWidth="1"/>
    <col min="2" max="2" width="19.42578125" customWidth="1"/>
    <col min="3" max="3" width="18.42578125" customWidth="1"/>
    <col min="4" max="4" width="10.7109375" bestFit="1" customWidth="1"/>
    <col min="5" max="5" width="12" bestFit="1" customWidth="1"/>
    <col min="6" max="6" width="11.42578125" bestFit="1" customWidth="1"/>
    <col min="7" max="7" width="13.28515625" bestFit="1" customWidth="1"/>
    <col min="8" max="8" width="11.5703125" bestFit="1" customWidth="1"/>
  </cols>
  <sheetData>
    <row r="1" spans="1:9" ht="15.75" thickBot="1" x14ac:dyDescent="0.3">
      <c r="A1" s="24" t="s">
        <v>0</v>
      </c>
      <c r="B1" s="25"/>
      <c r="C1" s="25"/>
      <c r="D1" s="25"/>
      <c r="E1" s="25"/>
      <c r="F1" s="25"/>
      <c r="G1" s="25"/>
      <c r="H1" s="26"/>
    </row>
    <row r="3" spans="1:9" ht="32.25" customHeight="1" x14ac:dyDescent="0.25">
      <c r="A3" s="22"/>
      <c r="B3" s="30" t="s">
        <v>1</v>
      </c>
      <c r="C3" s="29" t="s">
        <v>2</v>
      </c>
      <c r="D3" s="29" t="s">
        <v>3</v>
      </c>
      <c r="E3" s="29" t="s">
        <v>4</v>
      </c>
      <c r="F3" s="29" t="s">
        <v>5</v>
      </c>
    </row>
    <row r="4" spans="1:9" ht="15" customHeight="1" x14ac:dyDescent="0.25">
      <c r="A4" s="23"/>
      <c r="B4" s="31"/>
      <c r="C4" s="29"/>
      <c r="D4" s="29"/>
      <c r="E4" s="29"/>
      <c r="F4" s="29"/>
    </row>
    <row r="5" spans="1:9" x14ac:dyDescent="0.25">
      <c r="A5" s="2" t="s">
        <v>7</v>
      </c>
      <c r="B5" s="8" t="s">
        <v>161</v>
      </c>
      <c r="C5" s="8" t="s">
        <v>162</v>
      </c>
      <c r="D5" s="9">
        <v>210</v>
      </c>
      <c r="E5" s="8" t="s">
        <v>163</v>
      </c>
      <c r="F5" s="8" t="s">
        <v>16</v>
      </c>
    </row>
    <row r="6" spans="1:9" x14ac:dyDescent="0.25">
      <c r="A6" s="2" t="s">
        <v>8</v>
      </c>
      <c r="B6" s="3">
        <v>32</v>
      </c>
      <c r="C6" s="3">
        <v>29</v>
      </c>
      <c r="D6" s="3">
        <v>39</v>
      </c>
      <c r="E6" s="2" t="s">
        <v>177</v>
      </c>
      <c r="F6" s="3">
        <v>59</v>
      </c>
      <c r="I6">
        <f>239+41+71</f>
        <v>351</v>
      </c>
    </row>
    <row r="7" spans="1:9" x14ac:dyDescent="0.25">
      <c r="A7" s="2" t="s">
        <v>9</v>
      </c>
      <c r="B7" s="3">
        <v>49</v>
      </c>
      <c r="C7" s="3">
        <v>49</v>
      </c>
      <c r="D7" s="3">
        <v>45</v>
      </c>
      <c r="E7" s="2" t="s">
        <v>164</v>
      </c>
      <c r="F7" s="2" t="s">
        <v>10</v>
      </c>
    </row>
    <row r="8" spans="1:9" x14ac:dyDescent="0.25">
      <c r="A8" s="2" t="s">
        <v>12</v>
      </c>
      <c r="B8" s="3">
        <v>39</v>
      </c>
      <c r="C8" s="3">
        <v>38</v>
      </c>
      <c r="D8" s="3">
        <v>61</v>
      </c>
      <c r="E8" s="3">
        <v>61</v>
      </c>
      <c r="F8" s="3">
        <v>61</v>
      </c>
    </row>
    <row r="10" spans="1:9" ht="16.5" customHeight="1" x14ac:dyDescent="0.25">
      <c r="A10" s="32"/>
      <c r="B10" s="29" t="s">
        <v>159</v>
      </c>
      <c r="C10" s="29" t="s">
        <v>17</v>
      </c>
      <c r="D10" s="29" t="s">
        <v>18</v>
      </c>
      <c r="E10" s="29" t="s">
        <v>19</v>
      </c>
      <c r="F10" s="29" t="s">
        <v>20</v>
      </c>
      <c r="G10" s="29" t="s">
        <v>21</v>
      </c>
      <c r="H10" s="29" t="s">
        <v>22</v>
      </c>
    </row>
    <row r="11" spans="1:9" x14ac:dyDescent="0.25">
      <c r="A11" s="32"/>
      <c r="B11" s="29"/>
      <c r="C11" s="29"/>
      <c r="D11" s="29"/>
      <c r="E11" s="29"/>
      <c r="F11" s="29"/>
      <c r="G11" s="29"/>
      <c r="H11" s="29"/>
    </row>
    <row r="12" spans="1:9" x14ac:dyDescent="0.25">
      <c r="A12" s="2" t="s">
        <v>23</v>
      </c>
      <c r="B12" s="8" t="s">
        <v>160</v>
      </c>
      <c r="C12" s="8" t="s">
        <v>165</v>
      </c>
      <c r="D12" s="9">
        <v>149</v>
      </c>
      <c r="E12" s="8" t="s">
        <v>67</v>
      </c>
      <c r="F12" s="9">
        <v>119</v>
      </c>
      <c r="G12" s="8" t="s">
        <v>166</v>
      </c>
      <c r="H12" s="9">
        <v>149</v>
      </c>
    </row>
    <row r="13" spans="1:9" x14ac:dyDescent="0.25">
      <c r="A13" s="2" t="s">
        <v>24</v>
      </c>
      <c r="B13" s="3">
        <v>45</v>
      </c>
      <c r="C13" s="2" t="s">
        <v>10</v>
      </c>
      <c r="D13" s="2" t="s">
        <v>10</v>
      </c>
      <c r="E13" s="7" t="s">
        <v>11</v>
      </c>
      <c r="F13" s="7" t="s">
        <v>11</v>
      </c>
      <c r="G13" s="2" t="s">
        <v>25</v>
      </c>
      <c r="H13" s="7" t="s">
        <v>11</v>
      </c>
    </row>
    <row r="14" spans="1:9" x14ac:dyDescent="0.25">
      <c r="A14" s="2" t="s">
        <v>9</v>
      </c>
      <c r="B14" s="3">
        <v>48</v>
      </c>
      <c r="C14" s="2" t="s">
        <v>10</v>
      </c>
      <c r="D14" s="2" t="s">
        <v>10</v>
      </c>
      <c r="E14" s="7" t="s">
        <v>11</v>
      </c>
      <c r="F14" s="7" t="s">
        <v>11</v>
      </c>
      <c r="G14" s="7" t="s">
        <v>11</v>
      </c>
      <c r="H14" s="7" t="s">
        <v>11</v>
      </c>
    </row>
    <row r="15" spans="1:9" x14ac:dyDescent="0.25">
      <c r="A15" s="2" t="s">
        <v>12</v>
      </c>
      <c r="B15" s="3">
        <v>58</v>
      </c>
      <c r="C15" s="2" t="s">
        <v>10</v>
      </c>
      <c r="D15" s="2" t="s">
        <v>10</v>
      </c>
      <c r="E15" s="3">
        <v>49</v>
      </c>
      <c r="F15" s="7" t="s">
        <v>11</v>
      </c>
      <c r="G15" s="3">
        <v>49</v>
      </c>
      <c r="H15" s="2" t="s">
        <v>11</v>
      </c>
    </row>
    <row r="16" spans="1:9" x14ac:dyDescent="0.25">
      <c r="A16" s="2" t="s">
        <v>26</v>
      </c>
      <c r="B16" s="2" t="s">
        <v>158</v>
      </c>
      <c r="C16" s="2" t="s">
        <v>10</v>
      </c>
      <c r="D16" s="2" t="s">
        <v>10</v>
      </c>
      <c r="E16" s="2" t="s">
        <v>11</v>
      </c>
      <c r="F16" s="2" t="s">
        <v>10</v>
      </c>
      <c r="G16" s="3">
        <v>49</v>
      </c>
      <c r="H16" s="7" t="s">
        <v>11</v>
      </c>
    </row>
    <row r="17" spans="1:8" x14ac:dyDescent="0.25">
      <c r="A17" s="2" t="s">
        <v>15</v>
      </c>
      <c r="B17" s="2" t="s">
        <v>10</v>
      </c>
      <c r="C17" s="2" t="s">
        <v>10</v>
      </c>
      <c r="D17" s="2" t="s">
        <v>10</v>
      </c>
      <c r="E17" s="2" t="s">
        <v>10</v>
      </c>
      <c r="F17" s="2" t="s">
        <v>10</v>
      </c>
      <c r="G17" s="2" t="s">
        <v>10</v>
      </c>
      <c r="H17" s="2" t="s">
        <v>10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ht="16.5" customHeight="1" x14ac:dyDescent="0.25">
      <c r="A19" s="32"/>
      <c r="B19" s="29" t="s">
        <v>27</v>
      </c>
      <c r="C19" s="29" t="s">
        <v>28</v>
      </c>
      <c r="D19" s="29" t="s">
        <v>29</v>
      </c>
      <c r="E19" s="29" t="s">
        <v>30</v>
      </c>
      <c r="F19" s="29" t="s">
        <v>31</v>
      </c>
      <c r="G19" s="29" t="s">
        <v>32</v>
      </c>
      <c r="H19" s="29" t="s">
        <v>33</v>
      </c>
    </row>
    <row r="20" spans="1:8" x14ac:dyDescent="0.25">
      <c r="A20" s="32"/>
      <c r="B20" s="29"/>
      <c r="C20" s="29"/>
      <c r="D20" s="29"/>
      <c r="E20" s="29"/>
      <c r="F20" s="29"/>
      <c r="G20" s="29"/>
      <c r="H20" s="29"/>
    </row>
    <row r="21" spans="1:8" x14ac:dyDescent="0.25">
      <c r="A21" s="2" t="s">
        <v>6</v>
      </c>
      <c r="B21" s="8" t="s">
        <v>167</v>
      </c>
      <c r="C21" s="9">
        <v>41</v>
      </c>
      <c r="D21" s="9">
        <v>45</v>
      </c>
      <c r="E21" s="9">
        <v>59</v>
      </c>
      <c r="F21" s="8" t="s">
        <v>34</v>
      </c>
      <c r="G21" s="9">
        <v>49</v>
      </c>
      <c r="H21" s="9">
        <v>49</v>
      </c>
    </row>
    <row r="22" spans="1:8" x14ac:dyDescent="0.25">
      <c r="A22" s="2" t="s">
        <v>35</v>
      </c>
      <c r="B22" s="8" t="s">
        <v>168</v>
      </c>
      <c r="C22" s="9">
        <v>65</v>
      </c>
      <c r="D22" s="9">
        <v>61</v>
      </c>
      <c r="E22" s="9">
        <v>189</v>
      </c>
      <c r="F22" s="9">
        <v>99</v>
      </c>
      <c r="G22" s="9">
        <v>89</v>
      </c>
      <c r="H22" s="9">
        <v>89</v>
      </c>
    </row>
    <row r="23" spans="1:8" x14ac:dyDescent="0.25">
      <c r="A23" s="2" t="s">
        <v>36</v>
      </c>
      <c r="B23" s="3">
        <v>25</v>
      </c>
      <c r="C23" s="2" t="s">
        <v>11</v>
      </c>
      <c r="D23" s="3">
        <v>20</v>
      </c>
      <c r="E23" s="3">
        <v>20</v>
      </c>
      <c r="F23" s="3">
        <v>20</v>
      </c>
      <c r="G23" s="3">
        <v>20</v>
      </c>
      <c r="H23" s="7" t="s">
        <v>11</v>
      </c>
    </row>
    <row r="24" spans="1:8" x14ac:dyDescent="0.25">
      <c r="A24" s="2" t="s">
        <v>37</v>
      </c>
      <c r="B24" s="2" t="s">
        <v>11</v>
      </c>
      <c r="C24" s="2" t="s">
        <v>11</v>
      </c>
      <c r="D24" s="2" t="s">
        <v>11</v>
      </c>
      <c r="E24" s="2" t="s">
        <v>11</v>
      </c>
      <c r="F24" s="7" t="s">
        <v>11</v>
      </c>
      <c r="G24" s="7" t="s">
        <v>11</v>
      </c>
      <c r="H24" s="7" t="s">
        <v>11</v>
      </c>
    </row>
    <row r="25" spans="1:8" x14ac:dyDescent="0.25">
      <c r="A25" s="2" t="s">
        <v>12</v>
      </c>
      <c r="B25" s="3">
        <v>39</v>
      </c>
      <c r="C25" s="3">
        <v>39</v>
      </c>
      <c r="D25" s="3">
        <v>39</v>
      </c>
      <c r="E25" s="3">
        <v>39</v>
      </c>
      <c r="F25" s="3">
        <v>39</v>
      </c>
      <c r="G25" s="3">
        <v>39</v>
      </c>
      <c r="H25" s="3">
        <v>39</v>
      </c>
    </row>
    <row r="26" spans="1:8" x14ac:dyDescent="0.25">
      <c r="A26" s="2" t="s">
        <v>13</v>
      </c>
      <c r="B26" s="3">
        <v>35</v>
      </c>
      <c r="C26" s="3">
        <v>35</v>
      </c>
      <c r="D26" s="3">
        <v>35</v>
      </c>
      <c r="E26" s="3">
        <v>35</v>
      </c>
      <c r="F26" s="3">
        <v>35</v>
      </c>
      <c r="G26" s="3">
        <v>35</v>
      </c>
      <c r="H26" s="3">
        <v>35</v>
      </c>
    </row>
    <row r="27" spans="1:8" x14ac:dyDescent="0.25">
      <c r="A27" s="2" t="s">
        <v>14</v>
      </c>
      <c r="B27" s="2" t="s">
        <v>11</v>
      </c>
      <c r="C27" s="3">
        <v>45</v>
      </c>
      <c r="D27" s="2" t="s">
        <v>11</v>
      </c>
      <c r="E27" s="2" t="s">
        <v>11</v>
      </c>
      <c r="F27" s="7" t="s">
        <v>11</v>
      </c>
      <c r="G27" s="7" t="s">
        <v>11</v>
      </c>
      <c r="H27" s="7" t="s">
        <v>11</v>
      </c>
    </row>
    <row r="28" spans="1:8" x14ac:dyDescent="0.25">
      <c r="A28" s="2" t="s">
        <v>15</v>
      </c>
      <c r="B28" s="2" t="s">
        <v>10</v>
      </c>
      <c r="C28" s="2" t="s">
        <v>10</v>
      </c>
      <c r="D28" s="2" t="s">
        <v>10</v>
      </c>
      <c r="E28" s="2" t="s">
        <v>10</v>
      </c>
      <c r="F28" s="2" t="s">
        <v>10</v>
      </c>
      <c r="G28" s="2" t="s">
        <v>10</v>
      </c>
      <c r="H28" s="2" t="s">
        <v>10</v>
      </c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ht="15.75" x14ac:dyDescent="0.25">
      <c r="A30" s="22"/>
      <c r="B30" s="4" t="s">
        <v>38</v>
      </c>
      <c r="C30" s="4" t="s">
        <v>40</v>
      </c>
      <c r="D30" s="4" t="s">
        <v>42</v>
      </c>
      <c r="E30" s="4" t="s">
        <v>44</v>
      </c>
      <c r="F30" s="1"/>
      <c r="G30" s="1"/>
      <c r="H30" s="1"/>
    </row>
    <row r="31" spans="1:8" x14ac:dyDescent="0.25">
      <c r="A31" s="23"/>
      <c r="B31" s="5" t="s">
        <v>39</v>
      </c>
      <c r="C31" s="5" t="s">
        <v>41</v>
      </c>
      <c r="D31" s="5" t="s">
        <v>43</v>
      </c>
      <c r="E31" s="5" t="s">
        <v>45</v>
      </c>
      <c r="F31" s="1"/>
      <c r="G31" s="1"/>
      <c r="H31" s="1"/>
    </row>
    <row r="32" spans="1:8" x14ac:dyDescent="0.25">
      <c r="A32" s="2" t="s">
        <v>6</v>
      </c>
      <c r="B32" s="16">
        <v>41</v>
      </c>
      <c r="C32" s="16">
        <v>51</v>
      </c>
      <c r="D32" s="16">
        <v>59</v>
      </c>
      <c r="E32" s="3">
        <v>51</v>
      </c>
      <c r="F32" s="1"/>
      <c r="G32" s="1"/>
      <c r="H32" s="1"/>
    </row>
    <row r="33" spans="1:8" x14ac:dyDescent="0.25">
      <c r="A33" s="2" t="s">
        <v>35</v>
      </c>
      <c r="B33" s="3">
        <v>59</v>
      </c>
      <c r="C33" s="3">
        <v>61</v>
      </c>
      <c r="D33" s="3">
        <v>81</v>
      </c>
      <c r="E33" s="3">
        <v>81</v>
      </c>
      <c r="F33" s="1"/>
      <c r="G33" s="1"/>
      <c r="H33" s="1"/>
    </row>
    <row r="34" spans="1:8" x14ac:dyDescent="0.25">
      <c r="A34" s="2" t="s">
        <v>15</v>
      </c>
      <c r="B34" s="2" t="s">
        <v>10</v>
      </c>
      <c r="C34" s="2" t="s">
        <v>10</v>
      </c>
      <c r="D34" s="2" t="s">
        <v>10</v>
      </c>
      <c r="E34" s="2" t="s">
        <v>10</v>
      </c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ht="15.75" x14ac:dyDescent="0.25">
      <c r="A36" s="32"/>
      <c r="B36" s="4" t="s">
        <v>46</v>
      </c>
      <c r="C36" s="4" t="s">
        <v>48</v>
      </c>
      <c r="D36" s="4" t="s">
        <v>50</v>
      </c>
      <c r="E36" s="29" t="s">
        <v>52</v>
      </c>
      <c r="F36" s="1"/>
      <c r="G36" s="1"/>
      <c r="H36" s="1"/>
    </row>
    <row r="37" spans="1:8" x14ac:dyDescent="0.25">
      <c r="A37" s="32"/>
      <c r="B37" s="5"/>
      <c r="C37" s="5"/>
      <c r="D37" s="5"/>
      <c r="E37" s="29"/>
      <c r="F37" s="1"/>
      <c r="G37" s="1"/>
      <c r="H37" s="1"/>
    </row>
    <row r="38" spans="1:8" x14ac:dyDescent="0.25">
      <c r="A38" s="32"/>
      <c r="B38" s="5" t="s">
        <v>47</v>
      </c>
      <c r="C38" s="5" t="s">
        <v>49</v>
      </c>
      <c r="D38" s="5" t="s">
        <v>51</v>
      </c>
      <c r="E38" s="29"/>
      <c r="F38" s="1"/>
      <c r="G38" s="1"/>
      <c r="H38" s="1"/>
    </row>
    <row r="39" spans="1:8" x14ac:dyDescent="0.25">
      <c r="A39" s="2" t="s">
        <v>6</v>
      </c>
      <c r="B39" s="8" t="s">
        <v>11</v>
      </c>
      <c r="C39" s="8">
        <v>219</v>
      </c>
      <c r="D39" s="8">
        <v>199</v>
      </c>
      <c r="E39" s="8">
        <v>229</v>
      </c>
      <c r="F39" s="1"/>
      <c r="G39" s="1"/>
      <c r="H39" s="1"/>
    </row>
    <row r="40" spans="1:8" x14ac:dyDescent="0.25">
      <c r="A40" s="2" t="s">
        <v>53</v>
      </c>
      <c r="B40" s="8">
        <v>139</v>
      </c>
      <c r="C40" s="8">
        <v>159</v>
      </c>
      <c r="D40" s="8"/>
      <c r="E40" s="8"/>
      <c r="F40" s="1"/>
      <c r="G40" s="1"/>
      <c r="H40" s="1"/>
    </row>
    <row r="41" spans="1:8" x14ac:dyDescent="0.25">
      <c r="A41" s="2" t="s">
        <v>9</v>
      </c>
      <c r="B41" s="3">
        <v>49</v>
      </c>
      <c r="C41" s="3">
        <v>49</v>
      </c>
      <c r="D41" s="3">
        <v>49</v>
      </c>
      <c r="E41" s="3">
        <v>49</v>
      </c>
      <c r="F41" s="1"/>
      <c r="G41" s="1"/>
      <c r="H41" s="1"/>
    </row>
    <row r="42" spans="1:8" x14ac:dyDescent="0.25">
      <c r="A42" s="2" t="s">
        <v>14</v>
      </c>
      <c r="B42" s="3">
        <v>79</v>
      </c>
      <c r="C42" s="3">
        <v>45</v>
      </c>
      <c r="D42" s="3">
        <v>55</v>
      </c>
      <c r="E42" s="3">
        <v>55</v>
      </c>
      <c r="F42" s="1"/>
      <c r="G42" s="1"/>
      <c r="H42" s="1"/>
    </row>
    <row r="43" spans="1:8" x14ac:dyDescent="0.25">
      <c r="A43" s="2" t="s">
        <v>15</v>
      </c>
      <c r="B43" s="2" t="s">
        <v>10</v>
      </c>
      <c r="C43" s="2" t="s">
        <v>10</v>
      </c>
      <c r="D43" s="2" t="s">
        <v>10</v>
      </c>
      <c r="E43" s="2" t="s">
        <v>10</v>
      </c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ht="15.75" x14ac:dyDescent="0.25">
      <c r="A45" s="22"/>
      <c r="B45" s="4" t="s">
        <v>54</v>
      </c>
      <c r="C45" s="4" t="s">
        <v>56</v>
      </c>
      <c r="D45" s="4" t="s">
        <v>58</v>
      </c>
      <c r="E45" s="4" t="s">
        <v>60</v>
      </c>
      <c r="F45" s="4" t="s">
        <v>62</v>
      </c>
      <c r="G45" s="4" t="s">
        <v>64</v>
      </c>
      <c r="H45" s="1"/>
    </row>
    <row r="46" spans="1:8" x14ac:dyDescent="0.25">
      <c r="A46" s="23"/>
      <c r="B46" s="5" t="s">
        <v>55</v>
      </c>
      <c r="C46" s="5" t="s">
        <v>57</v>
      </c>
      <c r="D46" s="5" t="s">
        <v>59</v>
      </c>
      <c r="E46" s="5" t="s">
        <v>61</v>
      </c>
      <c r="F46" s="5" t="s">
        <v>63</v>
      </c>
      <c r="G46" s="5" t="s">
        <v>65</v>
      </c>
      <c r="H46" s="1"/>
    </row>
    <row r="47" spans="1:8" ht="30" x14ac:dyDescent="0.25">
      <c r="A47" s="2" t="s">
        <v>6</v>
      </c>
      <c r="B47" s="9">
        <v>65</v>
      </c>
      <c r="C47" s="16">
        <v>65</v>
      </c>
      <c r="D47" s="8" t="s">
        <v>169</v>
      </c>
      <c r="E47" s="8" t="s">
        <v>170</v>
      </c>
      <c r="F47" s="8" t="s">
        <v>171</v>
      </c>
      <c r="G47" s="8">
        <v>179</v>
      </c>
      <c r="H47" s="1"/>
    </row>
    <row r="48" spans="1:8" x14ac:dyDescent="0.25">
      <c r="A48" s="2" t="s">
        <v>66</v>
      </c>
      <c r="B48" s="3">
        <v>41</v>
      </c>
      <c r="C48" s="3">
        <v>41</v>
      </c>
      <c r="D48" s="3">
        <v>41</v>
      </c>
      <c r="E48" s="3">
        <v>41</v>
      </c>
      <c r="F48" s="3">
        <v>41</v>
      </c>
      <c r="G48" s="3">
        <v>41</v>
      </c>
      <c r="H48" s="1"/>
    </row>
    <row r="49" spans="1:8" x14ac:dyDescent="0.25">
      <c r="A49" s="2" t="s">
        <v>15</v>
      </c>
      <c r="B49" s="2" t="s">
        <v>10</v>
      </c>
      <c r="C49" s="2" t="s">
        <v>10</v>
      </c>
      <c r="D49" s="2" t="s">
        <v>10</v>
      </c>
      <c r="E49" s="2" t="s">
        <v>10</v>
      </c>
      <c r="F49" s="2" t="s">
        <v>10</v>
      </c>
      <c r="G49" s="2" t="s">
        <v>10</v>
      </c>
      <c r="H49" s="1"/>
    </row>
  </sheetData>
  <mergeCells count="27">
    <mergeCell ref="A1:H1"/>
    <mergeCell ref="A30:A31"/>
    <mergeCell ref="A45:A46"/>
    <mergeCell ref="H19:H20"/>
    <mergeCell ref="A36:A38"/>
    <mergeCell ref="E36:E38"/>
    <mergeCell ref="F10:F11"/>
    <mergeCell ref="G10:G11"/>
    <mergeCell ref="H10:H11"/>
    <mergeCell ref="A19:A20"/>
    <mergeCell ref="B19:B20"/>
    <mergeCell ref="C19:C20"/>
    <mergeCell ref="D19:D20"/>
    <mergeCell ref="E19:E20"/>
    <mergeCell ref="F19:F20"/>
    <mergeCell ref="G19:G20"/>
    <mergeCell ref="A10:A11"/>
    <mergeCell ref="B10:B11"/>
    <mergeCell ref="C10:C11"/>
    <mergeCell ref="D10:D11"/>
    <mergeCell ref="E10:E11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B1" workbookViewId="0">
      <selection activeCell="E12" sqref="E12"/>
    </sheetView>
  </sheetViews>
  <sheetFormatPr baseColWidth="10" defaultRowHeight="15" x14ac:dyDescent="0.25"/>
  <cols>
    <col min="2" max="2" width="9" bestFit="1" customWidth="1"/>
    <col min="3" max="3" width="17.5703125" customWidth="1"/>
    <col min="4" max="4" width="12.42578125" bestFit="1" customWidth="1"/>
    <col min="5" max="5" width="10.140625" bestFit="1" customWidth="1"/>
    <col min="6" max="6" width="11.5703125" bestFit="1" customWidth="1"/>
    <col min="7" max="7" width="14" customWidth="1"/>
  </cols>
  <sheetData>
    <row r="1" spans="1:9" ht="15.75" thickBot="1" x14ac:dyDescent="0.3">
      <c r="A1" s="33" t="s">
        <v>99</v>
      </c>
      <c r="B1" s="34"/>
      <c r="C1" s="34"/>
      <c r="D1" s="34"/>
      <c r="E1" s="34"/>
      <c r="F1" s="34"/>
      <c r="G1" s="35"/>
    </row>
    <row r="3" spans="1:9" ht="32.25" customHeight="1" x14ac:dyDescent="0.25">
      <c r="A3" s="32"/>
      <c r="B3" s="29" t="s">
        <v>92</v>
      </c>
      <c r="C3" s="29" t="s">
        <v>148</v>
      </c>
      <c r="D3" s="29" t="s">
        <v>172</v>
      </c>
      <c r="E3" s="29" t="s">
        <v>174</v>
      </c>
      <c r="F3" s="29" t="s">
        <v>95</v>
      </c>
      <c r="G3" s="29" t="s">
        <v>96</v>
      </c>
      <c r="H3" s="29" t="s">
        <v>93</v>
      </c>
      <c r="I3" s="29" t="s">
        <v>94</v>
      </c>
    </row>
    <row r="4" spans="1:9" ht="15" customHeight="1" x14ac:dyDescent="0.25">
      <c r="A4" s="32"/>
      <c r="B4" s="29"/>
      <c r="C4" s="29"/>
      <c r="D4" s="29"/>
      <c r="E4" s="29"/>
      <c r="F4" s="29"/>
      <c r="G4" s="29"/>
      <c r="H4" s="29"/>
      <c r="I4" s="29"/>
    </row>
    <row r="5" spans="1:9" ht="30" x14ac:dyDescent="0.25">
      <c r="A5" s="2" t="s">
        <v>97</v>
      </c>
      <c r="B5" s="9">
        <v>90</v>
      </c>
      <c r="C5" s="9">
        <v>90</v>
      </c>
      <c r="D5" s="8" t="s">
        <v>173</v>
      </c>
      <c r="E5" s="9">
        <v>115</v>
      </c>
      <c r="F5" s="8" t="s">
        <v>175</v>
      </c>
      <c r="G5" s="9">
        <v>175</v>
      </c>
      <c r="H5" s="17" t="s">
        <v>176</v>
      </c>
      <c r="I5" s="16">
        <v>170</v>
      </c>
    </row>
    <row r="6" spans="1:9" ht="30" x14ac:dyDescent="0.25">
      <c r="A6" s="2" t="s">
        <v>98</v>
      </c>
      <c r="B6" s="3">
        <v>42</v>
      </c>
      <c r="C6" s="3">
        <v>42</v>
      </c>
      <c r="D6" s="3">
        <v>42</v>
      </c>
      <c r="E6" s="3">
        <v>42</v>
      </c>
      <c r="F6" s="3">
        <v>42</v>
      </c>
      <c r="G6" s="3">
        <v>42</v>
      </c>
      <c r="H6" s="3">
        <v>42</v>
      </c>
      <c r="I6" s="3">
        <v>42</v>
      </c>
    </row>
    <row r="7" spans="1:9" ht="30" x14ac:dyDescent="0.25">
      <c r="A7" s="2" t="s">
        <v>15</v>
      </c>
      <c r="B7" s="2" t="s">
        <v>10</v>
      </c>
      <c r="C7" s="2" t="s">
        <v>10</v>
      </c>
      <c r="D7" s="2" t="s">
        <v>10</v>
      </c>
      <c r="E7" s="2" t="s">
        <v>10</v>
      </c>
      <c r="F7" s="2" t="s">
        <v>10</v>
      </c>
      <c r="G7" s="2" t="s">
        <v>10</v>
      </c>
      <c r="H7" s="2" t="s">
        <v>10</v>
      </c>
      <c r="I7" s="2" t="s">
        <v>10</v>
      </c>
    </row>
  </sheetData>
  <mergeCells count="10">
    <mergeCell ref="H3:H4"/>
    <mergeCell ref="I3:I4"/>
    <mergeCell ref="G3:G4"/>
    <mergeCell ref="A1:G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7" sqref="B7"/>
    </sheetView>
  </sheetViews>
  <sheetFormatPr baseColWidth="10" defaultRowHeight="15" x14ac:dyDescent="0.25"/>
  <sheetData>
    <row r="1" spans="1:11" ht="15.75" thickBot="1" x14ac:dyDescent="0.3">
      <c r="A1" s="33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3" spans="1:11" ht="31.5" x14ac:dyDescent="0.25">
      <c r="A3" s="32"/>
      <c r="B3" s="4" t="s">
        <v>100</v>
      </c>
      <c r="C3" s="4" t="s">
        <v>100</v>
      </c>
      <c r="D3" s="4" t="s">
        <v>100</v>
      </c>
      <c r="E3" s="4" t="s">
        <v>100</v>
      </c>
      <c r="F3" s="4" t="s">
        <v>100</v>
      </c>
      <c r="G3" s="4" t="s">
        <v>100</v>
      </c>
      <c r="H3" s="4" t="s">
        <v>100</v>
      </c>
      <c r="I3" s="4" t="s">
        <v>100</v>
      </c>
      <c r="J3" s="4" t="s">
        <v>100</v>
      </c>
      <c r="K3" s="4" t="s">
        <v>100</v>
      </c>
    </row>
    <row r="4" spans="1:11" x14ac:dyDescent="0.25">
      <c r="A4" s="32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32"/>
      <c r="B5" s="5">
        <v>520</v>
      </c>
      <c r="C5" s="5">
        <v>610</v>
      </c>
      <c r="D5" s="5" t="s">
        <v>101</v>
      </c>
      <c r="E5" s="5" t="s">
        <v>102</v>
      </c>
      <c r="F5" s="5">
        <v>920</v>
      </c>
      <c r="G5" s="5">
        <v>930</v>
      </c>
      <c r="H5" s="5" t="s">
        <v>103</v>
      </c>
      <c r="I5" s="5">
        <v>1020</v>
      </c>
      <c r="J5" s="5">
        <v>1320</v>
      </c>
      <c r="K5" s="5">
        <v>1520</v>
      </c>
    </row>
    <row r="6" spans="1:11" ht="30" x14ac:dyDescent="0.25">
      <c r="A6" s="2" t="s">
        <v>6</v>
      </c>
      <c r="B6" s="9">
        <v>45</v>
      </c>
      <c r="C6" s="9">
        <v>79</v>
      </c>
      <c r="D6" s="9">
        <v>89</v>
      </c>
      <c r="E6" s="9">
        <v>89</v>
      </c>
      <c r="F6" s="9">
        <v>119</v>
      </c>
      <c r="G6" s="9">
        <v>169</v>
      </c>
      <c r="H6" s="8" t="s">
        <v>105</v>
      </c>
      <c r="I6" s="9">
        <v>129</v>
      </c>
      <c r="J6" s="9">
        <v>139</v>
      </c>
      <c r="K6" s="9">
        <v>149</v>
      </c>
    </row>
    <row r="7" spans="1:11" ht="30" x14ac:dyDescent="0.25">
      <c r="A7" s="2" t="s">
        <v>15</v>
      </c>
      <c r="B7" s="2" t="s">
        <v>10</v>
      </c>
      <c r="C7" s="2" t="s">
        <v>10</v>
      </c>
      <c r="D7" s="2" t="s">
        <v>10</v>
      </c>
      <c r="E7" s="2" t="s">
        <v>10</v>
      </c>
      <c r="F7" s="2" t="s">
        <v>10</v>
      </c>
      <c r="G7" s="2" t="s">
        <v>10</v>
      </c>
      <c r="H7" s="2" t="s">
        <v>10</v>
      </c>
      <c r="I7" s="2" t="s">
        <v>10</v>
      </c>
      <c r="J7" s="2" t="s">
        <v>10</v>
      </c>
      <c r="K7" s="2" t="s">
        <v>10</v>
      </c>
    </row>
  </sheetData>
  <mergeCells count="2">
    <mergeCell ref="A3:A5"/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13" sqref="F13"/>
    </sheetView>
  </sheetViews>
  <sheetFormatPr baseColWidth="10" defaultRowHeight="15" x14ac:dyDescent="0.25"/>
  <sheetData>
    <row r="1" spans="1:9" ht="15.75" thickBot="1" x14ac:dyDescent="0.3">
      <c r="A1" s="33" t="s">
        <v>125</v>
      </c>
      <c r="B1" s="34"/>
      <c r="C1" s="34"/>
      <c r="D1" s="34"/>
      <c r="E1" s="34"/>
      <c r="F1" s="34"/>
      <c r="G1" s="34"/>
      <c r="H1" s="34"/>
      <c r="I1" s="35"/>
    </row>
    <row r="3" spans="1:9" ht="31.5" x14ac:dyDescent="0.25">
      <c r="A3" s="32"/>
      <c r="B3" s="4" t="s">
        <v>106</v>
      </c>
      <c r="C3" s="4" t="s">
        <v>108</v>
      </c>
      <c r="D3" s="4" t="s">
        <v>110</v>
      </c>
      <c r="E3" s="4" t="s">
        <v>112</v>
      </c>
      <c r="F3" s="4" t="s">
        <v>114</v>
      </c>
      <c r="G3" s="4" t="s">
        <v>116</v>
      </c>
      <c r="H3" s="4" t="s">
        <v>118</v>
      </c>
      <c r="I3" s="4" t="s">
        <v>120</v>
      </c>
    </row>
    <row r="4" spans="1:9" x14ac:dyDescent="0.25">
      <c r="A4" s="32"/>
      <c r="B4" s="5"/>
      <c r="C4" s="5"/>
      <c r="D4" s="5"/>
      <c r="E4" s="5"/>
      <c r="F4" s="5"/>
      <c r="G4" s="5"/>
      <c r="H4" s="5"/>
      <c r="I4" s="5"/>
    </row>
    <row r="5" spans="1:9" x14ac:dyDescent="0.25">
      <c r="A5" s="32"/>
      <c r="B5" s="5" t="s">
        <v>107</v>
      </c>
      <c r="C5" s="5" t="s">
        <v>109</v>
      </c>
      <c r="D5" s="5" t="s">
        <v>111</v>
      </c>
      <c r="E5" s="5" t="s">
        <v>113</v>
      </c>
      <c r="F5" s="5" t="s">
        <v>115</v>
      </c>
      <c r="G5" s="5" t="s">
        <v>117</v>
      </c>
      <c r="H5" s="5" t="s">
        <v>119</v>
      </c>
      <c r="I5" s="5" t="s">
        <v>121</v>
      </c>
    </row>
    <row r="6" spans="1:9" ht="30" x14ac:dyDescent="0.25">
      <c r="A6" s="2" t="s">
        <v>122</v>
      </c>
      <c r="B6" s="9">
        <v>119</v>
      </c>
      <c r="C6" s="9">
        <v>129</v>
      </c>
      <c r="D6" s="9">
        <v>99</v>
      </c>
      <c r="E6" s="8" t="s">
        <v>123</v>
      </c>
      <c r="F6" s="9">
        <v>169</v>
      </c>
      <c r="G6" s="9">
        <v>159</v>
      </c>
      <c r="H6" s="9">
        <v>179</v>
      </c>
      <c r="I6" s="9">
        <v>199</v>
      </c>
    </row>
    <row r="7" spans="1:9" x14ac:dyDescent="0.25">
      <c r="A7" s="2" t="s">
        <v>12</v>
      </c>
      <c r="B7" s="3">
        <v>49</v>
      </c>
      <c r="C7" s="3">
        <v>49</v>
      </c>
      <c r="D7" s="3">
        <v>49</v>
      </c>
      <c r="E7" s="2" t="s">
        <v>124</v>
      </c>
      <c r="F7" s="3">
        <v>49</v>
      </c>
      <c r="G7" s="3">
        <v>49</v>
      </c>
      <c r="H7" s="3">
        <v>49</v>
      </c>
      <c r="I7" s="3">
        <v>49</v>
      </c>
    </row>
    <row r="8" spans="1:9" ht="30" x14ac:dyDescent="0.25">
      <c r="A8" s="2" t="s">
        <v>15</v>
      </c>
      <c r="B8" s="2" t="s">
        <v>10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10</v>
      </c>
    </row>
  </sheetData>
  <mergeCells count="2">
    <mergeCell ref="A3:A5"/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G6" sqref="G6"/>
    </sheetView>
  </sheetViews>
  <sheetFormatPr baseColWidth="10" defaultRowHeight="15" x14ac:dyDescent="0.25"/>
  <cols>
    <col min="1" max="1" width="12" bestFit="1" customWidth="1"/>
  </cols>
  <sheetData>
    <row r="1" spans="1:5" ht="15.75" thickBot="1" x14ac:dyDescent="0.3">
      <c r="A1" s="33" t="s">
        <v>131</v>
      </c>
      <c r="B1" s="34"/>
      <c r="C1" s="34"/>
      <c r="D1" s="34"/>
      <c r="E1" s="35"/>
    </row>
    <row r="3" spans="1:5" ht="15.75" x14ac:dyDescent="0.25">
      <c r="A3" s="22"/>
      <c r="B3" s="4" t="s">
        <v>126</v>
      </c>
      <c r="C3" s="4" t="s">
        <v>126</v>
      </c>
      <c r="D3" s="4" t="s">
        <v>126</v>
      </c>
      <c r="E3" s="4" t="s">
        <v>157</v>
      </c>
    </row>
    <row r="4" spans="1:5" ht="31.5" x14ac:dyDescent="0.25">
      <c r="A4" s="23"/>
      <c r="B4" s="5" t="s">
        <v>127</v>
      </c>
      <c r="C4" s="5" t="s">
        <v>128</v>
      </c>
      <c r="D4" s="4" t="s">
        <v>129</v>
      </c>
      <c r="E4" s="4">
        <v>10</v>
      </c>
    </row>
    <row r="5" spans="1:5" x14ac:dyDescent="0.25">
      <c r="A5" s="2" t="s">
        <v>122</v>
      </c>
      <c r="B5" s="9">
        <v>139</v>
      </c>
      <c r="C5" s="9">
        <v>229</v>
      </c>
      <c r="D5" s="9">
        <v>149</v>
      </c>
      <c r="E5" s="11" t="s">
        <v>11</v>
      </c>
    </row>
    <row r="6" spans="1:5" x14ac:dyDescent="0.25">
      <c r="A6" s="2" t="s">
        <v>130</v>
      </c>
      <c r="B6" s="3">
        <v>69</v>
      </c>
      <c r="C6" s="7" t="s">
        <v>11</v>
      </c>
      <c r="D6" s="3">
        <v>69</v>
      </c>
      <c r="E6" s="7" t="s">
        <v>11</v>
      </c>
    </row>
    <row r="7" spans="1:5" x14ac:dyDescent="0.25">
      <c r="A7" s="2" t="s">
        <v>14</v>
      </c>
      <c r="B7" s="3">
        <v>59</v>
      </c>
      <c r="C7" s="7" t="s">
        <v>11</v>
      </c>
      <c r="D7" s="3">
        <v>59</v>
      </c>
      <c r="E7" s="7" t="s">
        <v>11</v>
      </c>
    </row>
    <row r="8" spans="1:5" x14ac:dyDescent="0.25">
      <c r="A8" s="2" t="s">
        <v>15</v>
      </c>
      <c r="B8" s="2" t="s">
        <v>10</v>
      </c>
      <c r="C8" s="2" t="s">
        <v>10</v>
      </c>
      <c r="D8" s="2" t="s">
        <v>10</v>
      </c>
      <c r="E8" s="2" t="s">
        <v>10</v>
      </c>
    </row>
  </sheetData>
  <mergeCells count="2">
    <mergeCell ref="A1:E1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B1" workbookViewId="0">
      <selection activeCell="C5" sqref="C5"/>
    </sheetView>
  </sheetViews>
  <sheetFormatPr baseColWidth="10" defaultRowHeight="15" x14ac:dyDescent="0.25"/>
  <cols>
    <col min="1" max="1" width="17.7109375" customWidth="1"/>
  </cols>
  <sheetData>
    <row r="1" spans="1:7" ht="15.75" thickBot="1" x14ac:dyDescent="0.3">
      <c r="A1" s="33" t="s">
        <v>147</v>
      </c>
      <c r="B1" s="34"/>
      <c r="C1" s="34"/>
      <c r="D1" s="34"/>
      <c r="E1" s="34"/>
      <c r="F1" s="34"/>
      <c r="G1" s="35"/>
    </row>
    <row r="3" spans="1:7" ht="32.25" customHeight="1" x14ac:dyDescent="0.25">
      <c r="A3" s="32"/>
      <c r="B3" s="29" t="s">
        <v>132</v>
      </c>
      <c r="C3" s="29" t="s">
        <v>133</v>
      </c>
      <c r="D3" s="29" t="s">
        <v>134</v>
      </c>
      <c r="E3" s="29" t="s">
        <v>135</v>
      </c>
      <c r="F3" s="29" t="s">
        <v>136</v>
      </c>
      <c r="G3" s="29" t="s">
        <v>137</v>
      </c>
    </row>
    <row r="4" spans="1:7" x14ac:dyDescent="0.25">
      <c r="A4" s="32"/>
      <c r="B4" s="29"/>
      <c r="C4" s="29"/>
      <c r="D4" s="29"/>
      <c r="E4" s="29"/>
      <c r="F4" s="29"/>
      <c r="G4" s="29"/>
    </row>
    <row r="5" spans="1:7" ht="30" x14ac:dyDescent="0.25">
      <c r="A5" s="2" t="s">
        <v>97</v>
      </c>
      <c r="B5" s="9">
        <v>99</v>
      </c>
      <c r="C5" s="8" t="s">
        <v>183</v>
      </c>
      <c r="D5" s="8" t="s">
        <v>138</v>
      </c>
      <c r="E5" s="8" t="s">
        <v>139</v>
      </c>
      <c r="F5" s="8" t="s">
        <v>178</v>
      </c>
      <c r="G5" s="8" t="s">
        <v>179</v>
      </c>
    </row>
    <row r="6" spans="1:7" x14ac:dyDescent="0.25">
      <c r="A6" s="2" t="s">
        <v>98</v>
      </c>
      <c r="B6" s="3">
        <v>59</v>
      </c>
      <c r="C6" s="2" t="s">
        <v>140</v>
      </c>
      <c r="D6" s="2" t="s">
        <v>141</v>
      </c>
      <c r="E6" s="2" t="s">
        <v>141</v>
      </c>
      <c r="F6" s="2" t="s">
        <v>142</v>
      </c>
      <c r="G6" s="2" t="s">
        <v>143</v>
      </c>
    </row>
    <row r="7" spans="1:7" x14ac:dyDescent="0.25">
      <c r="A7" s="2" t="s">
        <v>12</v>
      </c>
      <c r="B7" s="7" t="s">
        <v>11</v>
      </c>
      <c r="C7" s="2" t="s">
        <v>144</v>
      </c>
      <c r="D7" s="2" t="s">
        <v>141</v>
      </c>
      <c r="E7" s="2" t="s">
        <v>145</v>
      </c>
      <c r="F7" s="2" t="s">
        <v>145</v>
      </c>
      <c r="G7" s="2" t="s">
        <v>146</v>
      </c>
    </row>
    <row r="8" spans="1:7" x14ac:dyDescent="0.25">
      <c r="A8" s="2" t="s">
        <v>15</v>
      </c>
      <c r="B8" s="2" t="s">
        <v>10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</row>
    <row r="18" spans="3:6" x14ac:dyDescent="0.25">
      <c r="C18">
        <f>41.81*1.2</f>
        <v>50.172000000000004</v>
      </c>
    </row>
    <row r="19" spans="3:6" x14ac:dyDescent="0.25">
      <c r="D19" t="s">
        <v>181</v>
      </c>
      <c r="E19">
        <v>41.81</v>
      </c>
      <c r="F19">
        <f>F21-F20</f>
        <v>21.5</v>
      </c>
    </row>
    <row r="20" spans="3:6" x14ac:dyDescent="0.25">
      <c r="D20" t="s">
        <v>180</v>
      </c>
      <c r="E20">
        <f>E21-E19</f>
        <v>8.3620000000000019</v>
      </c>
      <c r="F20">
        <f>F21/1.2</f>
        <v>107.5</v>
      </c>
    </row>
    <row r="21" spans="3:6" x14ac:dyDescent="0.25">
      <c r="D21" t="s">
        <v>182</v>
      </c>
      <c r="E21">
        <f>E19*1.2</f>
        <v>50.172000000000004</v>
      </c>
      <c r="F21">
        <v>129</v>
      </c>
    </row>
  </sheetData>
  <mergeCells count="8">
    <mergeCell ref="G3:G4"/>
    <mergeCell ref="A1:G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Apple</vt:lpstr>
      <vt:lpstr>Samsung</vt:lpstr>
      <vt:lpstr>Sony</vt:lpstr>
      <vt:lpstr>Nokia</vt:lpstr>
      <vt:lpstr>LG</vt:lpstr>
      <vt:lpstr>HTC</vt:lpstr>
      <vt:lpstr>Huawei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Isis</dc:creator>
  <cp:lastModifiedBy>Isis</cp:lastModifiedBy>
  <dcterms:created xsi:type="dcterms:W3CDTF">2017-03-18T10:28:05Z</dcterms:created>
  <dcterms:modified xsi:type="dcterms:W3CDTF">2017-04-06T11:56:42Z</dcterms:modified>
</cp:coreProperties>
</file>