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8515" windowHeight="13095"/>
  </bookViews>
  <sheets>
    <sheet name="mage" sheetId="8" r:id="rId1"/>
    <sheet name="chasseur" sheetId="2" r:id="rId2"/>
    <sheet name="forgeron" sheetId="9" r:id="rId3"/>
    <sheet name="bricoleur" sheetId="10" r:id="rId4"/>
  </sheets>
  <definedNames>
    <definedName name="_xlnm._FilterDatabase" localSheetId="3" hidden="1">bricoleur!$AO$9:$AO$1229</definedName>
    <definedName name="_xlnm._FilterDatabase" localSheetId="1" hidden="1">chasseur!$AO$9:$AO$1229</definedName>
    <definedName name="_xlnm._FilterDatabase" localSheetId="2" hidden="1">forgeron!$AO$9:$AO$1229</definedName>
    <definedName name="_xlnm._FilterDatabase" localSheetId="0" hidden="1">mage!$AO$9:$AO$1229</definedName>
  </definedNames>
  <calcPr calcId="125725"/>
</workbook>
</file>

<file path=xl/calcChain.xml><?xml version="1.0" encoding="utf-8"?>
<calcChain xmlns="http://schemas.openxmlformats.org/spreadsheetml/2006/main">
  <c r="A62" i="8"/>
  <c r="AK13" i="10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/>
  <c r="AK62"/>
  <c r="AK63"/>
  <c r="AK64"/>
  <c r="AK65"/>
  <c r="AK66"/>
  <c r="AK67"/>
  <c r="AK68"/>
  <c r="AK69"/>
  <c r="AK70"/>
  <c r="AK71"/>
  <c r="AK72"/>
  <c r="AK73"/>
  <c r="AK74"/>
  <c r="AK75"/>
  <c r="AK76"/>
  <c r="AK77"/>
  <c r="AK78"/>
  <c r="AK79"/>
  <c r="AK80"/>
  <c r="AK81"/>
  <c r="AK82"/>
  <c r="AK83"/>
  <c r="AK84"/>
  <c r="AK85"/>
  <c r="AK86"/>
  <c r="AK87"/>
  <c r="AK88"/>
  <c r="AK89"/>
  <c r="AK90"/>
  <c r="AK91"/>
  <c r="AK92"/>
  <c r="AK93"/>
  <c r="AK94"/>
  <c r="AK95"/>
  <c r="AK96"/>
  <c r="AK97"/>
  <c r="AK98"/>
  <c r="AK99"/>
  <c r="AK100"/>
  <c r="AK101"/>
  <c r="AK102"/>
  <c r="AK103"/>
  <c r="AK104"/>
  <c r="AK105"/>
  <c r="AK106"/>
  <c r="AK107"/>
  <c r="AK108"/>
  <c r="AK109"/>
  <c r="AK110"/>
  <c r="AK111"/>
  <c r="AK112"/>
  <c r="AK113"/>
  <c r="AK114"/>
  <c r="AK115"/>
  <c r="AK116"/>
  <c r="AK117"/>
  <c r="AK118"/>
  <c r="AK119"/>
  <c r="AK120"/>
  <c r="AK121"/>
  <c r="AK122"/>
  <c r="AK123"/>
  <c r="AK124"/>
  <c r="AK125"/>
  <c r="AK126"/>
  <c r="AK127"/>
  <c r="AK128"/>
  <c r="AK129"/>
  <c r="AK130"/>
  <c r="AK131"/>
  <c r="AK132"/>
  <c r="AK133"/>
  <c r="AK134"/>
  <c r="AK135"/>
  <c r="AK136"/>
  <c r="AK137"/>
  <c r="AK138"/>
  <c r="AK139"/>
  <c r="AK140"/>
  <c r="AK141"/>
  <c r="AK142"/>
  <c r="AK143"/>
  <c r="AK144"/>
  <c r="AK145"/>
  <c r="AK146"/>
  <c r="AK147"/>
  <c r="AK148"/>
  <c r="AK149"/>
  <c r="AK150"/>
  <c r="AK151"/>
  <c r="AK152"/>
  <c r="AK153"/>
  <c r="AK154"/>
  <c r="AK155"/>
  <c r="AK156"/>
  <c r="AK157"/>
  <c r="AK158"/>
  <c r="AK159"/>
  <c r="AK160"/>
  <c r="AK161"/>
  <c r="AK162"/>
  <c r="AK163"/>
  <c r="AK164"/>
  <c r="AK165"/>
  <c r="AK166"/>
  <c r="AK167"/>
  <c r="AK168"/>
  <c r="AK169"/>
  <c r="AK170"/>
  <c r="AK171"/>
  <c r="AK172"/>
  <c r="AK173"/>
  <c r="AK174"/>
  <c r="AK175"/>
  <c r="AK176"/>
  <c r="AK177"/>
  <c r="AK178"/>
  <c r="AK179"/>
  <c r="AK180"/>
  <c r="AK181"/>
  <c r="AK182"/>
  <c r="AK183"/>
  <c r="AK184"/>
  <c r="AK185"/>
  <c r="AK186"/>
  <c r="AK187"/>
  <c r="AK188"/>
  <c r="AK189"/>
  <c r="AK190"/>
  <c r="AK191"/>
  <c r="AK192"/>
  <c r="AK193"/>
  <c r="AK194"/>
  <c r="AK195"/>
  <c r="AK196"/>
  <c r="AK197"/>
  <c r="AK198"/>
  <c r="AK199"/>
  <c r="AK200"/>
  <c r="AK201"/>
  <c r="AK202"/>
  <c r="AK203"/>
  <c r="AK204"/>
  <c r="AK205"/>
  <c r="AK206"/>
  <c r="AK207"/>
  <c r="AK208"/>
  <c r="AK209"/>
  <c r="AK210"/>
  <c r="AK211"/>
  <c r="AK212"/>
  <c r="AK213"/>
  <c r="AK214"/>
  <c r="AK215"/>
  <c r="AK216"/>
  <c r="AK217"/>
  <c r="AK218"/>
  <c r="AK219"/>
  <c r="AK220"/>
  <c r="AK221"/>
  <c r="AK222"/>
  <c r="AK223"/>
  <c r="AK224"/>
  <c r="AK225"/>
  <c r="AK226"/>
  <c r="AK227"/>
  <c r="AK228"/>
  <c r="AK229"/>
  <c r="AK230"/>
  <c r="AK231"/>
  <c r="AK232"/>
  <c r="AK233"/>
  <c r="AK234"/>
  <c r="AK235"/>
  <c r="AK236"/>
  <c r="AK237"/>
  <c r="AK238"/>
  <c r="AK239"/>
  <c r="AK240"/>
  <c r="AK241"/>
  <c r="AK242"/>
  <c r="AK243"/>
  <c r="AK244"/>
  <c r="AK245"/>
  <c r="AK246"/>
  <c r="AK247"/>
  <c r="AK248"/>
  <c r="AK249"/>
  <c r="AK250"/>
  <c r="AK251"/>
  <c r="AK252"/>
  <c r="AK253"/>
  <c r="AK254"/>
  <c r="AK255"/>
  <c r="AK256"/>
  <c r="AK257"/>
  <c r="AK258"/>
  <c r="AK259"/>
  <c r="AK260"/>
  <c r="AK261"/>
  <c r="AK262"/>
  <c r="AK263"/>
  <c r="AK264"/>
  <c r="AK265"/>
  <c r="AK266"/>
  <c r="AK267"/>
  <c r="AK268"/>
  <c r="AK269"/>
  <c r="AK270"/>
  <c r="AK271"/>
  <c r="AK272"/>
  <c r="AK273"/>
  <c r="AK274"/>
  <c r="AK275"/>
  <c r="AK276"/>
  <c r="AK277"/>
  <c r="AK278"/>
  <c r="AK279"/>
  <c r="AK280"/>
  <c r="AK281"/>
  <c r="AK282"/>
  <c r="AK283"/>
  <c r="AK284"/>
  <c r="AK285"/>
  <c r="AK286"/>
  <c r="AK287"/>
  <c r="AK288"/>
  <c r="AK289"/>
  <c r="AK290"/>
  <c r="AK291"/>
  <c r="AK292"/>
  <c r="AK293"/>
  <c r="AK294"/>
  <c r="AK295"/>
  <c r="AK296"/>
  <c r="AK297"/>
  <c r="AK298"/>
  <c r="AK299"/>
  <c r="AK300"/>
  <c r="AK301"/>
  <c r="AK302"/>
  <c r="AK303"/>
  <c r="AK304"/>
  <c r="AK305"/>
  <c r="AK306"/>
  <c r="AK307"/>
  <c r="AK308"/>
  <c r="AK309"/>
  <c r="AK310"/>
  <c r="AK311"/>
  <c r="AK312"/>
  <c r="AK313"/>
  <c r="AK314"/>
  <c r="AK315"/>
  <c r="AK316"/>
  <c r="AK317"/>
  <c r="AK318"/>
  <c r="AK319"/>
  <c r="AK320"/>
  <c r="AK321"/>
  <c r="AK322"/>
  <c r="AK323"/>
  <c r="AK324"/>
  <c r="AK325"/>
  <c r="AK326"/>
  <c r="AK327"/>
  <c r="AK328"/>
  <c r="AK329"/>
  <c r="AK330"/>
  <c r="AK331"/>
  <c r="AK332"/>
  <c r="AK333"/>
  <c r="AK334"/>
  <c r="AK335"/>
  <c r="AK336"/>
  <c r="AK337"/>
  <c r="AK338"/>
  <c r="AK339"/>
  <c r="AK340"/>
  <c r="AK341"/>
  <c r="AK342"/>
  <c r="AK343"/>
  <c r="AK344"/>
  <c r="AK345"/>
  <c r="AK346"/>
  <c r="AK347"/>
  <c r="AK348"/>
  <c r="AK349"/>
  <c r="AK350"/>
  <c r="AK351"/>
  <c r="AK352"/>
  <c r="AK353"/>
  <c r="AK354"/>
  <c r="AK355"/>
  <c r="AK356"/>
  <c r="AK357"/>
  <c r="AK358"/>
  <c r="AK359"/>
  <c r="AK360"/>
  <c r="AK361"/>
  <c r="AK362"/>
  <c r="AK363"/>
  <c r="AK364"/>
  <c r="AK365"/>
  <c r="AK366"/>
  <c r="AK367"/>
  <c r="AK368"/>
  <c r="AK369"/>
  <c r="AK370"/>
  <c r="AK371"/>
  <c r="AK372"/>
  <c r="AK373"/>
  <c r="AK374"/>
  <c r="AK375"/>
  <c r="AK376"/>
  <c r="AK377"/>
  <c r="AK378"/>
  <c r="AK379"/>
  <c r="AK380"/>
  <c r="AK381"/>
  <c r="AK382"/>
  <c r="AK383"/>
  <c r="AK384"/>
  <c r="AK385"/>
  <c r="AK386"/>
  <c r="AK387"/>
  <c r="AK388"/>
  <c r="AK389"/>
  <c r="AK390"/>
  <c r="AK391"/>
  <c r="AK392"/>
  <c r="AK393"/>
  <c r="AK394"/>
  <c r="AK395"/>
  <c r="AK396"/>
  <c r="AK397"/>
  <c r="AK398"/>
  <c r="AK399"/>
  <c r="AK400"/>
  <c r="AK401"/>
  <c r="AK402"/>
  <c r="AK403"/>
  <c r="AK404"/>
  <c r="AK405"/>
  <c r="AK406"/>
  <c r="AK407"/>
  <c r="AK408"/>
  <c r="AK409"/>
  <c r="AK410"/>
  <c r="AK411"/>
  <c r="AK412"/>
  <c r="AK413"/>
  <c r="AK414"/>
  <c r="AK415"/>
  <c r="AK416"/>
  <c r="AK417"/>
  <c r="AK418"/>
  <c r="AK419"/>
  <c r="AK420"/>
  <c r="AK421"/>
  <c r="AK422"/>
  <c r="AK423"/>
  <c r="AK424"/>
  <c r="AK425"/>
  <c r="AK426"/>
  <c r="AK427"/>
  <c r="AK428"/>
  <c r="AK429"/>
  <c r="AK430"/>
  <c r="AK431"/>
  <c r="AK432"/>
  <c r="AK433"/>
  <c r="AK434"/>
  <c r="AK435"/>
  <c r="AK436"/>
  <c r="AK437"/>
  <c r="AK438"/>
  <c r="AK439"/>
  <c r="AK440"/>
  <c r="AK441"/>
  <c r="AK442"/>
  <c r="AK443"/>
  <c r="AK444"/>
  <c r="AK445"/>
  <c r="AK446"/>
  <c r="AK447"/>
  <c r="AK448"/>
  <c r="AK449"/>
  <c r="AK450"/>
  <c r="AK451"/>
  <c r="AK452"/>
  <c r="AK453"/>
  <c r="AK454"/>
  <c r="AK455"/>
  <c r="AK456"/>
  <c r="AK457"/>
  <c r="AK458"/>
  <c r="AK459"/>
  <c r="AK460"/>
  <c r="AK461"/>
  <c r="AK462"/>
  <c r="AK463"/>
  <c r="AK464"/>
  <c r="AK465"/>
  <c r="AK466"/>
  <c r="AK467"/>
  <c r="AK468"/>
  <c r="AK469"/>
  <c r="AK470"/>
  <c r="AK471"/>
  <c r="AK472"/>
  <c r="AK473"/>
  <c r="AK474"/>
  <c r="AK475"/>
  <c r="AK476"/>
  <c r="AK477"/>
  <c r="AK478"/>
  <c r="AK479"/>
  <c r="AK480"/>
  <c r="AK481"/>
  <c r="AK482"/>
  <c r="AK483"/>
  <c r="AK484"/>
  <c r="AK485"/>
  <c r="AK486"/>
  <c r="AK487"/>
  <c r="AK488"/>
  <c r="AK489"/>
  <c r="AK490"/>
  <c r="AK491"/>
  <c r="AK492"/>
  <c r="AK493"/>
  <c r="AK494"/>
  <c r="AK495"/>
  <c r="AK496"/>
  <c r="AK497"/>
  <c r="AK498"/>
  <c r="AK499"/>
  <c r="AK500"/>
  <c r="AK501"/>
  <c r="AK502"/>
  <c r="AK503"/>
  <c r="AK504"/>
  <c r="AK505"/>
  <c r="AK506"/>
  <c r="AK507"/>
  <c r="AK508"/>
  <c r="AK509"/>
  <c r="AK510"/>
  <c r="AK511"/>
  <c r="AK512"/>
  <c r="AK513"/>
  <c r="AK514"/>
  <c r="AK515"/>
  <c r="AK516"/>
  <c r="AK517"/>
  <c r="AK518"/>
  <c r="AK519"/>
  <c r="AK520"/>
  <c r="AK521"/>
  <c r="AK522"/>
  <c r="AK523"/>
  <c r="AK524"/>
  <c r="AK525"/>
  <c r="AK526"/>
  <c r="AK527"/>
  <c r="AK528"/>
  <c r="AK529"/>
  <c r="AK530"/>
  <c r="AK531"/>
  <c r="AK532"/>
  <c r="AK533"/>
  <c r="AK534"/>
  <c r="AK535"/>
  <c r="AK536"/>
  <c r="AK537"/>
  <c r="AK538"/>
  <c r="AK539"/>
  <c r="AK540"/>
  <c r="AK541"/>
  <c r="AK542"/>
  <c r="AK543"/>
  <c r="AK544"/>
  <c r="AK545"/>
  <c r="AK546"/>
  <c r="AK547"/>
  <c r="AK548"/>
  <c r="AK549"/>
  <c r="AK550"/>
  <c r="AK551"/>
  <c r="AK552"/>
  <c r="AK553"/>
  <c r="AK554"/>
  <c r="AK555"/>
  <c r="AK556"/>
  <c r="AK557"/>
  <c r="AK558"/>
  <c r="AK559"/>
  <c r="AK560"/>
  <c r="AK561"/>
  <c r="AK562"/>
  <c r="AK563"/>
  <c r="AK564"/>
  <c r="AK565"/>
  <c r="AK566"/>
  <c r="AK567"/>
  <c r="AK568"/>
  <c r="AK569"/>
  <c r="AK570"/>
  <c r="AK571"/>
  <c r="AK572"/>
  <c r="AK573"/>
  <c r="AK574"/>
  <c r="AK575"/>
  <c r="AK576"/>
  <c r="AK577"/>
  <c r="AK578"/>
  <c r="AK579"/>
  <c r="AK580"/>
  <c r="AK581"/>
  <c r="AK582"/>
  <c r="AK583"/>
  <c r="AK584"/>
  <c r="AK585"/>
  <c r="AK586"/>
  <c r="AK587"/>
  <c r="AK588"/>
  <c r="AK589"/>
  <c r="AK590"/>
  <c r="AK591"/>
  <c r="AK592"/>
  <c r="AK593"/>
  <c r="AK594"/>
  <c r="AK595"/>
  <c r="AK596"/>
  <c r="AK597"/>
  <c r="AK598"/>
  <c r="AK599"/>
  <c r="AK600"/>
  <c r="AK601"/>
  <c r="AK602"/>
  <c r="AK603"/>
  <c r="AK604"/>
  <c r="AK605"/>
  <c r="AK606"/>
  <c r="AK607"/>
  <c r="AK608"/>
  <c r="AK609"/>
  <c r="AK610"/>
  <c r="AK611"/>
  <c r="AK612"/>
  <c r="AK613"/>
  <c r="AK614"/>
  <c r="AK615"/>
  <c r="AK616"/>
  <c r="AK617"/>
  <c r="AK618"/>
  <c r="AK619"/>
  <c r="AK620"/>
  <c r="AK621"/>
  <c r="AK622"/>
  <c r="AK623"/>
  <c r="AK624"/>
  <c r="AK625"/>
  <c r="AK626"/>
  <c r="AK627"/>
  <c r="AK628"/>
  <c r="AK629"/>
  <c r="AK630"/>
  <c r="AK631"/>
  <c r="AK632"/>
  <c r="AK633"/>
  <c r="AK634"/>
  <c r="AK635"/>
  <c r="AK636"/>
  <c r="AK637"/>
  <c r="AK638"/>
  <c r="AK639"/>
  <c r="AK640"/>
  <c r="AK641"/>
  <c r="AK642"/>
  <c r="AK643"/>
  <c r="AK644"/>
  <c r="AK645"/>
  <c r="AK646"/>
  <c r="AK647"/>
  <c r="AK648"/>
  <c r="AK649"/>
  <c r="AK650"/>
  <c r="AK651"/>
  <c r="AK652"/>
  <c r="AK653"/>
  <c r="AK654"/>
  <c r="AK655"/>
  <c r="AK656"/>
  <c r="AK657"/>
  <c r="AK658"/>
  <c r="AK659"/>
  <c r="AK660"/>
  <c r="AK661"/>
  <c r="AK662"/>
  <c r="AK663"/>
  <c r="AK664"/>
  <c r="AK665"/>
  <c r="AK666"/>
  <c r="AK667"/>
  <c r="AK668"/>
  <c r="AK669"/>
  <c r="AK670"/>
  <c r="AK671"/>
  <c r="AK672"/>
  <c r="AK673"/>
  <c r="AK674"/>
  <c r="AK675"/>
  <c r="AK676"/>
  <c r="AK677"/>
  <c r="AK678"/>
  <c r="AK679"/>
  <c r="AK680"/>
  <c r="AK681"/>
  <c r="AK682"/>
  <c r="AK683"/>
  <c r="AK684"/>
  <c r="AK685"/>
  <c r="AK686"/>
  <c r="AK687"/>
  <c r="AK688"/>
  <c r="AK689"/>
  <c r="AK690"/>
  <c r="AK691"/>
  <c r="AK692"/>
  <c r="AK693"/>
  <c r="AK694"/>
  <c r="AK695"/>
  <c r="AK696"/>
  <c r="AK697"/>
  <c r="AK698"/>
  <c r="AK699"/>
  <c r="AK700"/>
  <c r="AK701"/>
  <c r="AK702"/>
  <c r="AK703"/>
  <c r="AK704"/>
  <c r="AK705"/>
  <c r="AK706"/>
  <c r="AK707"/>
  <c r="AK708"/>
  <c r="AK709"/>
  <c r="AK710"/>
  <c r="AK711"/>
  <c r="AK712"/>
  <c r="AK713"/>
  <c r="AK714"/>
  <c r="AK715"/>
  <c r="AK716"/>
  <c r="AK717"/>
  <c r="AK718"/>
  <c r="AK719"/>
  <c r="AK720"/>
  <c r="AK721"/>
  <c r="AK722"/>
  <c r="AK723"/>
  <c r="AK724"/>
  <c r="AK725"/>
  <c r="AK726"/>
  <c r="AK727"/>
  <c r="AK728"/>
  <c r="AK729"/>
  <c r="AK730"/>
  <c r="AK731"/>
  <c r="AK732"/>
  <c r="AK733"/>
  <c r="AK734"/>
  <c r="AK735"/>
  <c r="AK736"/>
  <c r="AK737"/>
  <c r="AK738"/>
  <c r="AK739"/>
  <c r="AK740"/>
  <c r="AK741"/>
  <c r="AK742"/>
  <c r="AK743"/>
  <c r="AK744"/>
  <c r="AK745"/>
  <c r="AK746"/>
  <c r="AK747"/>
  <c r="AK748"/>
  <c r="AK749"/>
  <c r="AK750"/>
  <c r="AK751"/>
  <c r="AK752"/>
  <c r="AK753"/>
  <c r="AK754"/>
  <c r="AK755"/>
  <c r="AK756"/>
  <c r="AK757"/>
  <c r="AK758"/>
  <c r="AK759"/>
  <c r="AK760"/>
  <c r="AK761"/>
  <c r="AK762"/>
  <c r="AK763"/>
  <c r="AK764"/>
  <c r="AK765"/>
  <c r="AK766"/>
  <c r="AK767"/>
  <c r="AK768"/>
  <c r="AK769"/>
  <c r="AK770"/>
  <c r="AK771"/>
  <c r="AK772"/>
  <c r="AK773"/>
  <c r="AK774"/>
  <c r="AK775"/>
  <c r="AK776"/>
  <c r="AK777"/>
  <c r="AK778"/>
  <c r="AK779"/>
  <c r="AK780"/>
  <c r="AK781"/>
  <c r="AK782"/>
  <c r="AK783"/>
  <c r="AK784"/>
  <c r="AK785"/>
  <c r="AK786"/>
  <c r="AK787"/>
  <c r="AK788"/>
  <c r="AK789"/>
  <c r="AK790"/>
  <c r="AK791"/>
  <c r="AK792"/>
  <c r="AK793"/>
  <c r="AK794"/>
  <c r="AK795"/>
  <c r="AK796"/>
  <c r="AK797"/>
  <c r="AK798"/>
  <c r="AK799"/>
  <c r="AK800"/>
  <c r="AK801"/>
  <c r="AK802"/>
  <c r="AK803"/>
  <c r="AK804"/>
  <c r="AK805"/>
  <c r="AK806"/>
  <c r="AK807"/>
  <c r="AK808"/>
  <c r="AK809"/>
  <c r="AK810"/>
  <c r="AK811"/>
  <c r="AK812"/>
  <c r="AK813"/>
  <c r="AK814"/>
  <c r="AK815"/>
  <c r="AK816"/>
  <c r="AK817"/>
  <c r="AK818"/>
  <c r="AK819"/>
  <c r="AK820"/>
  <c r="AK821"/>
  <c r="AK822"/>
  <c r="AK823"/>
  <c r="AK824"/>
  <c r="AK825"/>
  <c r="AK826"/>
  <c r="AK827"/>
  <c r="AK828"/>
  <c r="AK829"/>
  <c r="AK830"/>
  <c r="AK831"/>
  <c r="AK832"/>
  <c r="AK833"/>
  <c r="AK834"/>
  <c r="AK835"/>
  <c r="AK836"/>
  <c r="AK837"/>
  <c r="AK838"/>
  <c r="AK839"/>
  <c r="AK840"/>
  <c r="AK841"/>
  <c r="AK842"/>
  <c r="AK843"/>
  <c r="AK844"/>
  <c r="AK845"/>
  <c r="AK846"/>
  <c r="AK847"/>
  <c r="AK848"/>
  <c r="AK849"/>
  <c r="AK850"/>
  <c r="AK851"/>
  <c r="AK852"/>
  <c r="AK853"/>
  <c r="AK854"/>
  <c r="AK855"/>
  <c r="AK856"/>
  <c r="AK857"/>
  <c r="AK858"/>
  <c r="AK859"/>
  <c r="AK860"/>
  <c r="AK861"/>
  <c r="AK862"/>
  <c r="AK863"/>
  <c r="AK864"/>
  <c r="AK865"/>
  <c r="AK866"/>
  <c r="AK867"/>
  <c r="AK868"/>
  <c r="AK869"/>
  <c r="AK870"/>
  <c r="AK871"/>
  <c r="AK872"/>
  <c r="AK873"/>
  <c r="AK874"/>
  <c r="AK875"/>
  <c r="AK876"/>
  <c r="AK877"/>
  <c r="AK878"/>
  <c r="AK879"/>
  <c r="AK880"/>
  <c r="AK881"/>
  <c r="AK882"/>
  <c r="AK883"/>
  <c r="AK884"/>
  <c r="AK885"/>
  <c r="AK886"/>
  <c r="AK887"/>
  <c r="AK888"/>
  <c r="AK889"/>
  <c r="AK890"/>
  <c r="AK891"/>
  <c r="AK892"/>
  <c r="AK893"/>
  <c r="AK894"/>
  <c r="AK895"/>
  <c r="AK896"/>
  <c r="AK897"/>
  <c r="AK898"/>
  <c r="AK899"/>
  <c r="AK900"/>
  <c r="AK901"/>
  <c r="AK902"/>
  <c r="AK903"/>
  <c r="AK904"/>
  <c r="AK905"/>
  <c r="AK906"/>
  <c r="AK907"/>
  <c r="AK908"/>
  <c r="AK909"/>
  <c r="AK910"/>
  <c r="AK911"/>
  <c r="AK912"/>
  <c r="AK913"/>
  <c r="AK914"/>
  <c r="AK915"/>
  <c r="AK916"/>
  <c r="AK917"/>
  <c r="AK918"/>
  <c r="AK919"/>
  <c r="AK920"/>
  <c r="AK921"/>
  <c r="AK922"/>
  <c r="AK923"/>
  <c r="AK924"/>
  <c r="AK925"/>
  <c r="AK926"/>
  <c r="AK927"/>
  <c r="AK928"/>
  <c r="AK929"/>
  <c r="AK930"/>
  <c r="AK931"/>
  <c r="AK932"/>
  <c r="AK933"/>
  <c r="AK934"/>
  <c r="AK935"/>
  <c r="AK936"/>
  <c r="AK937"/>
  <c r="AK938"/>
  <c r="AK939"/>
  <c r="AK940"/>
  <c r="AK941"/>
  <c r="AK942"/>
  <c r="AK943"/>
  <c r="AK944"/>
  <c r="AK945"/>
  <c r="AK946"/>
  <c r="AK947"/>
  <c r="AK948"/>
  <c r="AK949"/>
  <c r="AK950"/>
  <c r="AK951"/>
  <c r="AK952"/>
  <c r="AK953"/>
  <c r="AK954"/>
  <c r="AK955"/>
  <c r="AK956"/>
  <c r="AK957"/>
  <c r="AK958"/>
  <c r="AK959"/>
  <c r="AK960"/>
  <c r="AK961"/>
  <c r="AK962"/>
  <c r="AK963"/>
  <c r="AK964"/>
  <c r="AK965"/>
  <c r="AK966"/>
  <c r="AK967"/>
  <c r="AK968"/>
  <c r="AK969"/>
  <c r="AK970"/>
  <c r="AK971"/>
  <c r="AK972"/>
  <c r="AK973"/>
  <c r="AK974"/>
  <c r="AK975"/>
  <c r="AK976"/>
  <c r="AK977"/>
  <c r="AK978"/>
  <c r="AK979"/>
  <c r="AK980"/>
  <c r="AK981"/>
  <c r="AK982"/>
  <c r="AK983"/>
  <c r="AK984"/>
  <c r="AK985"/>
  <c r="AK986"/>
  <c r="AK987"/>
  <c r="AK988"/>
  <c r="AK989"/>
  <c r="AK990"/>
  <c r="AK991"/>
  <c r="AK992"/>
  <c r="AK993"/>
  <c r="AK994"/>
  <c r="AK995"/>
  <c r="AK996"/>
  <c r="AK997"/>
  <c r="AK998"/>
  <c r="AK999"/>
  <c r="AK1000"/>
  <c r="AK1001"/>
  <c r="AK1002"/>
  <c r="AK1003"/>
  <c r="AK1004"/>
  <c r="AK1005"/>
  <c r="AK1006"/>
  <c r="AK1007"/>
  <c r="AK1008"/>
  <c r="AK1009"/>
  <c r="AK1010"/>
  <c r="AK1011"/>
  <c r="AK1012"/>
  <c r="AK1013"/>
  <c r="AK1014"/>
  <c r="AK1015"/>
  <c r="AK1016"/>
  <c r="AK1017"/>
  <c r="AK1018"/>
  <c r="AK1019"/>
  <c r="AK1020"/>
  <c r="AK1021"/>
  <c r="AK1022"/>
  <c r="AK1023"/>
  <c r="AK1024"/>
  <c r="AK1025"/>
  <c r="AK1026"/>
  <c r="AK1027"/>
  <c r="AK1028"/>
  <c r="AK1029"/>
  <c r="AK1030"/>
  <c r="AK1031"/>
  <c r="AK1032"/>
  <c r="AK1033"/>
  <c r="AK1034"/>
  <c r="AK1035"/>
  <c r="AK1036"/>
  <c r="AK1037"/>
  <c r="AK1038"/>
  <c r="AK1039"/>
  <c r="AK1040"/>
  <c r="AK1041"/>
  <c r="AK1042"/>
  <c r="AK1043"/>
  <c r="AK1044"/>
  <c r="AK1045"/>
  <c r="AK1046"/>
  <c r="AK1047"/>
  <c r="AK1048"/>
  <c r="AK1049"/>
  <c r="AK1050"/>
  <c r="AK1051"/>
  <c r="AK1052"/>
  <c r="AK1053"/>
  <c r="AK1054"/>
  <c r="AK1055"/>
  <c r="AK1056"/>
  <c r="AK1057"/>
  <c r="AK1058"/>
  <c r="AK1059"/>
  <c r="AK1060"/>
  <c r="AK1061"/>
  <c r="AK1062"/>
  <c r="AK1063"/>
  <c r="AK1064"/>
  <c r="AK1065"/>
  <c r="AK1066"/>
  <c r="AK1067"/>
  <c r="AK1068"/>
  <c r="AK1069"/>
  <c r="AK1070"/>
  <c r="AK1071"/>
  <c r="AK1072"/>
  <c r="AK1073"/>
  <c r="AK1074"/>
  <c r="AK1075"/>
  <c r="AK1076"/>
  <c r="AK1077"/>
  <c r="AK1078"/>
  <c r="AK1079"/>
  <c r="AK1080"/>
  <c r="AK1081"/>
  <c r="AK1082"/>
  <c r="AK1083"/>
  <c r="AK1084"/>
  <c r="AK1085"/>
  <c r="AK1086"/>
  <c r="AK1087"/>
  <c r="AK1088"/>
  <c r="AK1089"/>
  <c r="AK1090"/>
  <c r="AK1091"/>
  <c r="AK1092"/>
  <c r="AK1093"/>
  <c r="AK1094"/>
  <c r="AK1095"/>
  <c r="AK1096"/>
  <c r="AK1097"/>
  <c r="AK1098"/>
  <c r="AK1099"/>
  <c r="AK1100"/>
  <c r="AK1101"/>
  <c r="AK1102"/>
  <c r="AK1103"/>
  <c r="AK1104"/>
  <c r="AK1105"/>
  <c r="AK1106"/>
  <c r="AK1107"/>
  <c r="AK1108"/>
  <c r="AK1109"/>
  <c r="AK1110"/>
  <c r="AK1111"/>
  <c r="AK1112"/>
  <c r="AK1113"/>
  <c r="AK1114"/>
  <c r="AK1115"/>
  <c r="AK1116"/>
  <c r="AK1117"/>
  <c r="AK1118"/>
  <c r="AK1119"/>
  <c r="AK1120"/>
  <c r="AK1121"/>
  <c r="AK1122"/>
  <c r="AK1123"/>
  <c r="AK1124"/>
  <c r="AK1125"/>
  <c r="AK1126"/>
  <c r="AK1127"/>
  <c r="AK1128"/>
  <c r="AK1129"/>
  <c r="AK1130"/>
  <c r="AK1131"/>
  <c r="AK1132"/>
  <c r="AK1133"/>
  <c r="AK1134"/>
  <c r="AK1135"/>
  <c r="AK1136"/>
  <c r="AK1137"/>
  <c r="AK1138"/>
  <c r="AK1139"/>
  <c r="AK1140"/>
  <c r="AK1141"/>
  <c r="AK1142"/>
  <c r="AK1143"/>
  <c r="AK1144"/>
  <c r="AK1145"/>
  <c r="AK1146"/>
  <c r="AK1147"/>
  <c r="AK1148"/>
  <c r="AK1149"/>
  <c r="AK1150"/>
  <c r="AK1151"/>
  <c r="AK1152"/>
  <c r="AK1153"/>
  <c r="AK1154"/>
  <c r="AK1155"/>
  <c r="AK1156"/>
  <c r="AK1157"/>
  <c r="AK1158"/>
  <c r="AK1159"/>
  <c r="AK1160"/>
  <c r="AK1161"/>
  <c r="AK1162"/>
  <c r="AK1163"/>
  <c r="AK1164"/>
  <c r="AK1165"/>
  <c r="AK1166"/>
  <c r="AK1167"/>
  <c r="AK1168"/>
  <c r="AK1169"/>
  <c r="AK1170"/>
  <c r="AK1171"/>
  <c r="AK1172"/>
  <c r="AK1173"/>
  <c r="AK1174"/>
  <c r="AK1175"/>
  <c r="AK1176"/>
  <c r="AK1177"/>
  <c r="AK1178"/>
  <c r="AK1179"/>
  <c r="AK1180"/>
  <c r="AK1181"/>
  <c r="AK1182"/>
  <c r="AK1183"/>
  <c r="AK1184"/>
  <c r="AK1185"/>
  <c r="AK1186"/>
  <c r="AK1187"/>
  <c r="AK1188"/>
  <c r="AK1189"/>
  <c r="AK1190"/>
  <c r="AK1191"/>
  <c r="AK1192"/>
  <c r="AK1193"/>
  <c r="AK1194"/>
  <c r="AK1195"/>
  <c r="AK1196"/>
  <c r="AK1197"/>
  <c r="AK1198"/>
  <c r="AK1199"/>
  <c r="AK1200"/>
  <c r="AK1201"/>
  <c r="AK1202"/>
  <c r="AK1203"/>
  <c r="AK1204"/>
  <c r="AK1205"/>
  <c r="AK1206"/>
  <c r="AK1207"/>
  <c r="AK1208"/>
  <c r="AK1209"/>
  <c r="AK1210"/>
  <c r="AK1211"/>
  <c r="AK1212"/>
  <c r="AK1213"/>
  <c r="AK1214"/>
  <c r="AK1215"/>
  <c r="AK1216"/>
  <c r="AK1217"/>
  <c r="AK1218"/>
  <c r="AK1219"/>
  <c r="AK1220"/>
  <c r="AK1221"/>
  <c r="AK1222"/>
  <c r="AK1223"/>
  <c r="AK1224"/>
  <c r="AK1225"/>
  <c r="AK1226"/>
  <c r="AK1227"/>
  <c r="AK1228"/>
  <c r="AK1229"/>
  <c r="AK11"/>
  <c r="A81"/>
  <c r="A82"/>
  <c r="A83"/>
  <c r="A85"/>
  <c r="A86"/>
  <c r="A87"/>
  <c r="A89"/>
  <c r="AG12"/>
  <c r="AO14" s="1"/>
  <c r="AH12"/>
  <c r="AI12"/>
  <c r="AJ12"/>
  <c r="AG13"/>
  <c r="AH13"/>
  <c r="AI13"/>
  <c r="AJ13"/>
  <c r="AG14"/>
  <c r="AH14"/>
  <c r="AI14"/>
  <c r="AJ14"/>
  <c r="AG15"/>
  <c r="AH15"/>
  <c r="AI15"/>
  <c r="AJ15"/>
  <c r="AG16"/>
  <c r="AH16"/>
  <c r="AI16"/>
  <c r="AJ16"/>
  <c r="AG17"/>
  <c r="AH17"/>
  <c r="AI17"/>
  <c r="AJ17"/>
  <c r="AG18"/>
  <c r="AH18"/>
  <c r="AI18"/>
  <c r="AJ18"/>
  <c r="AG19"/>
  <c r="AH19"/>
  <c r="AI19"/>
  <c r="AJ19"/>
  <c r="AG20"/>
  <c r="AH20"/>
  <c r="AI20"/>
  <c r="AJ20"/>
  <c r="AG21"/>
  <c r="AH21"/>
  <c r="AI21"/>
  <c r="AJ21"/>
  <c r="AG22"/>
  <c r="AH22"/>
  <c r="AI22"/>
  <c r="AJ22"/>
  <c r="AG23"/>
  <c r="AH23"/>
  <c r="AI23"/>
  <c r="AJ23"/>
  <c r="AG24"/>
  <c r="AH24"/>
  <c r="AI24"/>
  <c r="AJ24"/>
  <c r="AG25"/>
  <c r="AH25"/>
  <c r="AI25"/>
  <c r="AJ25"/>
  <c r="AG26"/>
  <c r="AH26"/>
  <c r="AI26"/>
  <c r="AJ26"/>
  <c r="AG27"/>
  <c r="AH27"/>
  <c r="AI27"/>
  <c r="AJ27"/>
  <c r="AG28"/>
  <c r="AH28"/>
  <c r="AI28"/>
  <c r="AJ28"/>
  <c r="AG29"/>
  <c r="AH29"/>
  <c r="AI29"/>
  <c r="AJ29"/>
  <c r="AG30"/>
  <c r="AH30"/>
  <c r="AI30"/>
  <c r="AJ30"/>
  <c r="AG31"/>
  <c r="AH31"/>
  <c r="AI31"/>
  <c r="AJ31"/>
  <c r="AG32"/>
  <c r="AH32"/>
  <c r="AI32"/>
  <c r="AJ32"/>
  <c r="AG33"/>
  <c r="AH33"/>
  <c r="AI33"/>
  <c r="AJ33"/>
  <c r="AG34"/>
  <c r="AH34"/>
  <c r="AI34"/>
  <c r="AJ34"/>
  <c r="AG35"/>
  <c r="AH35"/>
  <c r="AI35"/>
  <c r="AJ35"/>
  <c r="AG36"/>
  <c r="AH36"/>
  <c r="AI36"/>
  <c r="AJ36"/>
  <c r="AG37"/>
  <c r="AH37"/>
  <c r="AI37"/>
  <c r="AJ37"/>
  <c r="AG38"/>
  <c r="AH38"/>
  <c r="AI38"/>
  <c r="AJ38"/>
  <c r="AG39"/>
  <c r="AH39"/>
  <c r="AI39"/>
  <c r="AJ39"/>
  <c r="AG40"/>
  <c r="AH40"/>
  <c r="AI40"/>
  <c r="AJ40"/>
  <c r="AG41"/>
  <c r="AH41"/>
  <c r="AI41"/>
  <c r="AJ41"/>
  <c r="AG42"/>
  <c r="AH42"/>
  <c r="AI42"/>
  <c r="AJ42"/>
  <c r="AG43"/>
  <c r="AH43"/>
  <c r="AI43"/>
  <c r="AJ43"/>
  <c r="AG44"/>
  <c r="AH44"/>
  <c r="AI44"/>
  <c r="AJ44"/>
  <c r="AG45"/>
  <c r="AH45"/>
  <c r="AI45"/>
  <c r="AJ45"/>
  <c r="AG46"/>
  <c r="AH46"/>
  <c r="AI46"/>
  <c r="AJ46"/>
  <c r="AG47"/>
  <c r="AH47"/>
  <c r="AI47"/>
  <c r="AJ47"/>
  <c r="AG48"/>
  <c r="AH48"/>
  <c r="AI48"/>
  <c r="AJ48"/>
  <c r="AG49"/>
  <c r="AH49"/>
  <c r="AI49"/>
  <c r="AJ49"/>
  <c r="AG50"/>
  <c r="AH50"/>
  <c r="AI50"/>
  <c r="AJ50"/>
  <c r="AG51"/>
  <c r="AH51"/>
  <c r="AI51"/>
  <c r="AJ51"/>
  <c r="AG52"/>
  <c r="AH52"/>
  <c r="AI52"/>
  <c r="AJ52"/>
  <c r="AG53"/>
  <c r="AH53"/>
  <c r="AI53"/>
  <c r="AJ53"/>
  <c r="AG54"/>
  <c r="AH54"/>
  <c r="AI54"/>
  <c r="AJ54"/>
  <c r="AG55"/>
  <c r="AH55"/>
  <c r="AI55"/>
  <c r="AJ55"/>
  <c r="AG56"/>
  <c r="AH56"/>
  <c r="AI56"/>
  <c r="AJ56"/>
  <c r="AG57"/>
  <c r="AH57"/>
  <c r="AI57"/>
  <c r="AJ57"/>
  <c r="AG58"/>
  <c r="AH58"/>
  <c r="AI58"/>
  <c r="AJ58"/>
  <c r="AG59"/>
  <c r="AH59"/>
  <c r="AI59"/>
  <c r="AJ59"/>
  <c r="AG60"/>
  <c r="AH60"/>
  <c r="AI60"/>
  <c r="AJ60"/>
  <c r="AG61"/>
  <c r="AH61"/>
  <c r="AI61"/>
  <c r="AJ61"/>
  <c r="AG62"/>
  <c r="AH62"/>
  <c r="AI62"/>
  <c r="AJ62"/>
  <c r="AG63"/>
  <c r="AH63"/>
  <c r="AI63"/>
  <c r="AJ63"/>
  <c r="AG64"/>
  <c r="AH64"/>
  <c r="AI64"/>
  <c r="AJ64"/>
  <c r="AG65"/>
  <c r="AH65"/>
  <c r="AI65"/>
  <c r="AJ65"/>
  <c r="AG66"/>
  <c r="AH66"/>
  <c r="AI66"/>
  <c r="AJ66"/>
  <c r="AG67"/>
  <c r="AH67"/>
  <c r="AI67"/>
  <c r="AJ67"/>
  <c r="AG68"/>
  <c r="AH68"/>
  <c r="AI68"/>
  <c r="AJ68"/>
  <c r="AG69"/>
  <c r="AH69"/>
  <c r="AI69"/>
  <c r="AJ69"/>
  <c r="AG70"/>
  <c r="AH70"/>
  <c r="AI70"/>
  <c r="AJ70"/>
  <c r="AG71"/>
  <c r="AH71"/>
  <c r="AI71"/>
  <c r="AJ71"/>
  <c r="AG72"/>
  <c r="AH72"/>
  <c r="AI72"/>
  <c r="AJ72"/>
  <c r="AG73"/>
  <c r="AH73"/>
  <c r="AI73"/>
  <c r="AJ73"/>
  <c r="AG74"/>
  <c r="AH74"/>
  <c r="AI74"/>
  <c r="AJ74"/>
  <c r="AG75"/>
  <c r="AH75"/>
  <c r="AI75"/>
  <c r="AJ75"/>
  <c r="AG76"/>
  <c r="AH76"/>
  <c r="AI76"/>
  <c r="AJ76"/>
  <c r="AG77"/>
  <c r="AH77"/>
  <c r="AI77"/>
  <c r="AJ77"/>
  <c r="AG78"/>
  <c r="AH78"/>
  <c r="AI78"/>
  <c r="AJ78"/>
  <c r="AG79"/>
  <c r="AH79"/>
  <c r="AI79"/>
  <c r="AJ79"/>
  <c r="AG80"/>
  <c r="AH80"/>
  <c r="AI80"/>
  <c r="AJ80"/>
  <c r="AG81"/>
  <c r="AH81"/>
  <c r="AI81"/>
  <c r="AJ81"/>
  <c r="AG82"/>
  <c r="AH82"/>
  <c r="AI82"/>
  <c r="AJ82"/>
  <c r="AG83"/>
  <c r="AH83"/>
  <c r="AI83"/>
  <c r="AJ83"/>
  <c r="AG84"/>
  <c r="AH84"/>
  <c r="AI84"/>
  <c r="AJ84"/>
  <c r="AG85"/>
  <c r="AH85"/>
  <c r="AI85"/>
  <c r="AJ85"/>
  <c r="AG86"/>
  <c r="AH86"/>
  <c r="AI86"/>
  <c r="AJ86"/>
  <c r="AG87"/>
  <c r="AH87"/>
  <c r="AI87"/>
  <c r="AJ87"/>
  <c r="AG88"/>
  <c r="AH88"/>
  <c r="AI88"/>
  <c r="AJ88"/>
  <c r="AG89"/>
  <c r="AH89"/>
  <c r="AI89"/>
  <c r="AJ89"/>
  <c r="AG90"/>
  <c r="AH90"/>
  <c r="AI90"/>
  <c r="AJ90"/>
  <c r="AG91"/>
  <c r="AH91"/>
  <c r="AI91"/>
  <c r="AJ91"/>
  <c r="AG92"/>
  <c r="AH92"/>
  <c r="AI92"/>
  <c r="AJ92"/>
  <c r="AG93"/>
  <c r="AH93"/>
  <c r="AI93"/>
  <c r="AJ93"/>
  <c r="AG94"/>
  <c r="AH94"/>
  <c r="AI94"/>
  <c r="AJ94"/>
  <c r="AG95"/>
  <c r="AH95"/>
  <c r="AI95"/>
  <c r="AJ95"/>
  <c r="AG96"/>
  <c r="AH96"/>
  <c r="AI96"/>
  <c r="AJ96"/>
  <c r="AG97"/>
  <c r="AH97"/>
  <c r="AI97"/>
  <c r="AJ97"/>
  <c r="AG98"/>
  <c r="AH98"/>
  <c r="AI98"/>
  <c r="AJ98"/>
  <c r="AG99"/>
  <c r="AH99"/>
  <c r="AI99"/>
  <c r="AJ99"/>
  <c r="AG100"/>
  <c r="AH100"/>
  <c r="AI100"/>
  <c r="AJ100"/>
  <c r="AG101"/>
  <c r="AH101"/>
  <c r="AI101"/>
  <c r="AJ101"/>
  <c r="AG102"/>
  <c r="AH102"/>
  <c r="AI102"/>
  <c r="AJ102"/>
  <c r="AG103"/>
  <c r="AH103"/>
  <c r="AI103"/>
  <c r="AJ103"/>
  <c r="AG104"/>
  <c r="AH104"/>
  <c r="AI104"/>
  <c r="AJ104"/>
  <c r="AG105"/>
  <c r="AH105"/>
  <c r="AI105"/>
  <c r="AJ105"/>
  <c r="AG106"/>
  <c r="AH106"/>
  <c r="AI106"/>
  <c r="AJ106"/>
  <c r="AG107"/>
  <c r="AH107"/>
  <c r="AI107"/>
  <c r="AJ107"/>
  <c r="AG108"/>
  <c r="AH108"/>
  <c r="AI108"/>
  <c r="AJ108"/>
  <c r="AG109"/>
  <c r="AH109"/>
  <c r="AI109"/>
  <c r="AJ109"/>
  <c r="AG110"/>
  <c r="AH110"/>
  <c r="AI110"/>
  <c r="AJ110"/>
  <c r="AG111"/>
  <c r="AH111"/>
  <c r="AI111"/>
  <c r="AJ111"/>
  <c r="AG112"/>
  <c r="AH112"/>
  <c r="AI112"/>
  <c r="AJ112"/>
  <c r="AG113"/>
  <c r="AH113"/>
  <c r="AI113"/>
  <c r="AJ113"/>
  <c r="AG114"/>
  <c r="AH114"/>
  <c r="AI114"/>
  <c r="AJ114"/>
  <c r="AG115"/>
  <c r="AH115"/>
  <c r="AI115"/>
  <c r="AJ115"/>
  <c r="AG116"/>
  <c r="AH116"/>
  <c r="AI116"/>
  <c r="AJ116"/>
  <c r="AG117"/>
  <c r="AH117"/>
  <c r="AI117"/>
  <c r="AJ117"/>
  <c r="AG118"/>
  <c r="AH118"/>
  <c r="AI118"/>
  <c r="AJ118"/>
  <c r="AG119"/>
  <c r="AH119"/>
  <c r="AI119"/>
  <c r="AJ119"/>
  <c r="AG120"/>
  <c r="AH120"/>
  <c r="AI120"/>
  <c r="AJ120"/>
  <c r="AG121"/>
  <c r="AH121"/>
  <c r="AI121"/>
  <c r="AJ121"/>
  <c r="AG122"/>
  <c r="AH122"/>
  <c r="AI122"/>
  <c r="AJ122"/>
  <c r="AG123"/>
  <c r="AH123"/>
  <c r="AI123"/>
  <c r="AJ123"/>
  <c r="AG124"/>
  <c r="AH124"/>
  <c r="AI124"/>
  <c r="AJ124"/>
  <c r="AG125"/>
  <c r="AH125"/>
  <c r="AI125"/>
  <c r="AJ125"/>
  <c r="AG126"/>
  <c r="AH126"/>
  <c r="AI126"/>
  <c r="AJ126"/>
  <c r="AG127"/>
  <c r="AH127"/>
  <c r="AI127"/>
  <c r="AJ127"/>
  <c r="AG128"/>
  <c r="AH128"/>
  <c r="AI128"/>
  <c r="AJ128"/>
  <c r="AG129"/>
  <c r="AH129"/>
  <c r="AI129"/>
  <c r="AJ129"/>
  <c r="AG130"/>
  <c r="AH130"/>
  <c r="AI130"/>
  <c r="AJ130"/>
  <c r="AG131"/>
  <c r="AH131"/>
  <c r="AI131"/>
  <c r="AJ131"/>
  <c r="AG132"/>
  <c r="AH132"/>
  <c r="AI132"/>
  <c r="AJ132"/>
  <c r="AG133"/>
  <c r="AH133"/>
  <c r="AI133"/>
  <c r="AJ133"/>
  <c r="AG134"/>
  <c r="AH134"/>
  <c r="AI134"/>
  <c r="AJ134"/>
  <c r="AG135"/>
  <c r="AH135"/>
  <c r="AI135"/>
  <c r="AJ135"/>
  <c r="AG136"/>
  <c r="AH136"/>
  <c r="AI136"/>
  <c r="AJ136"/>
  <c r="AG137"/>
  <c r="AH137"/>
  <c r="AI137"/>
  <c r="AJ137"/>
  <c r="AG138"/>
  <c r="AH138"/>
  <c r="AI138"/>
  <c r="AJ138"/>
  <c r="AG139"/>
  <c r="AH139"/>
  <c r="AI139"/>
  <c r="AJ139"/>
  <c r="AG140"/>
  <c r="AH140"/>
  <c r="AI140"/>
  <c r="AJ140"/>
  <c r="AG141"/>
  <c r="AH141"/>
  <c r="AI141"/>
  <c r="AJ141"/>
  <c r="AG142"/>
  <c r="AH142"/>
  <c r="AI142"/>
  <c r="AJ142"/>
  <c r="AG143"/>
  <c r="AH143"/>
  <c r="AI143"/>
  <c r="AJ143"/>
  <c r="AG144"/>
  <c r="AH144"/>
  <c r="AI144"/>
  <c r="AJ144"/>
  <c r="AG145"/>
  <c r="AH145"/>
  <c r="AI145"/>
  <c r="AJ145"/>
  <c r="AG146"/>
  <c r="AH146"/>
  <c r="AI146"/>
  <c r="AJ146"/>
  <c r="AG147"/>
  <c r="AH147"/>
  <c r="AI147"/>
  <c r="AJ147"/>
  <c r="AG148"/>
  <c r="AH148"/>
  <c r="AI148"/>
  <c r="AJ148"/>
  <c r="AG149"/>
  <c r="AH149"/>
  <c r="AI149"/>
  <c r="AJ149"/>
  <c r="AG150"/>
  <c r="AH150"/>
  <c r="AI150"/>
  <c r="AJ150"/>
  <c r="AG151"/>
  <c r="AH151"/>
  <c r="AI151"/>
  <c r="AJ151"/>
  <c r="AG152"/>
  <c r="AH152"/>
  <c r="AI152"/>
  <c r="AJ152"/>
  <c r="AG153"/>
  <c r="AH153"/>
  <c r="AI153"/>
  <c r="AJ153"/>
  <c r="AG154"/>
  <c r="AH154"/>
  <c r="AI154"/>
  <c r="AJ154"/>
  <c r="AG155"/>
  <c r="AH155"/>
  <c r="AI155"/>
  <c r="AJ155"/>
  <c r="AG156"/>
  <c r="AH156"/>
  <c r="AI156"/>
  <c r="AJ156"/>
  <c r="AG157"/>
  <c r="AH157"/>
  <c r="AI157"/>
  <c r="AJ157"/>
  <c r="AG158"/>
  <c r="AH158"/>
  <c r="AI158"/>
  <c r="AJ158"/>
  <c r="AG159"/>
  <c r="AH159"/>
  <c r="AI159"/>
  <c r="AJ159"/>
  <c r="AG160"/>
  <c r="AH160"/>
  <c r="AI160"/>
  <c r="AJ160"/>
  <c r="AG161"/>
  <c r="AH161"/>
  <c r="AI161"/>
  <c r="AJ161"/>
  <c r="AG162"/>
  <c r="AH162"/>
  <c r="AI162"/>
  <c r="AJ162"/>
  <c r="AG163"/>
  <c r="AH163"/>
  <c r="AI163"/>
  <c r="AJ163"/>
  <c r="AG164"/>
  <c r="AH164"/>
  <c r="AI164"/>
  <c r="AJ164"/>
  <c r="AG165"/>
  <c r="AH165"/>
  <c r="AI165"/>
  <c r="AJ165"/>
  <c r="AG166"/>
  <c r="AH166"/>
  <c r="AI166"/>
  <c r="AJ166"/>
  <c r="AG167"/>
  <c r="AH167"/>
  <c r="AI167"/>
  <c r="AJ167"/>
  <c r="AG168"/>
  <c r="AH168"/>
  <c r="AI168"/>
  <c r="AJ168"/>
  <c r="AG169"/>
  <c r="AH169"/>
  <c r="AI169"/>
  <c r="AJ169"/>
  <c r="AG170"/>
  <c r="AH170"/>
  <c r="AI170"/>
  <c r="AJ170"/>
  <c r="AG171"/>
  <c r="AH171"/>
  <c r="AI171"/>
  <c r="AJ171"/>
  <c r="AG172"/>
  <c r="AH172"/>
  <c r="AI172"/>
  <c r="AJ172"/>
  <c r="AG173"/>
  <c r="AH173"/>
  <c r="AI173"/>
  <c r="AJ173"/>
  <c r="AG174"/>
  <c r="AH174"/>
  <c r="AI174"/>
  <c r="AJ174"/>
  <c r="AG175"/>
  <c r="AH175"/>
  <c r="AI175"/>
  <c r="AJ175"/>
  <c r="AG176"/>
  <c r="AH176"/>
  <c r="AI176"/>
  <c r="AJ176"/>
  <c r="AG177"/>
  <c r="AH177"/>
  <c r="AI177"/>
  <c r="AJ177"/>
  <c r="AG178"/>
  <c r="AH178"/>
  <c r="AI178"/>
  <c r="AJ178"/>
  <c r="AG179"/>
  <c r="AH179"/>
  <c r="AI179"/>
  <c r="AJ179"/>
  <c r="AG180"/>
  <c r="AH180"/>
  <c r="AI180"/>
  <c r="AJ180"/>
  <c r="AG181"/>
  <c r="AH181"/>
  <c r="AI181"/>
  <c r="AJ181"/>
  <c r="AG182"/>
  <c r="AH182"/>
  <c r="AI182"/>
  <c r="AJ182"/>
  <c r="AG183"/>
  <c r="AH183"/>
  <c r="AI183"/>
  <c r="AJ183"/>
  <c r="AG184"/>
  <c r="AH184"/>
  <c r="AI184"/>
  <c r="AJ184"/>
  <c r="AG185"/>
  <c r="AH185"/>
  <c r="AI185"/>
  <c r="AJ185"/>
  <c r="AG186"/>
  <c r="AH186"/>
  <c r="AI186"/>
  <c r="AJ186"/>
  <c r="AG187"/>
  <c r="AH187"/>
  <c r="AI187"/>
  <c r="AJ187"/>
  <c r="AG188"/>
  <c r="AH188"/>
  <c r="AI188"/>
  <c r="AJ188"/>
  <c r="AG189"/>
  <c r="AH189"/>
  <c r="AI189"/>
  <c r="AJ189"/>
  <c r="AG190"/>
  <c r="AH190"/>
  <c r="AI190"/>
  <c r="AJ190"/>
  <c r="AG191"/>
  <c r="AH191"/>
  <c r="AI191"/>
  <c r="AJ191"/>
  <c r="AG192"/>
  <c r="AH192"/>
  <c r="AI192"/>
  <c r="AJ192"/>
  <c r="AG193"/>
  <c r="AH193"/>
  <c r="AI193"/>
  <c r="AJ193"/>
  <c r="AG194"/>
  <c r="AH194"/>
  <c r="AI194"/>
  <c r="AJ194"/>
  <c r="AG195"/>
  <c r="AH195"/>
  <c r="AI195"/>
  <c r="AJ195"/>
  <c r="AG196"/>
  <c r="AH196"/>
  <c r="AI196"/>
  <c r="AJ196"/>
  <c r="AG197"/>
  <c r="AH197"/>
  <c r="AI197"/>
  <c r="AJ197"/>
  <c r="AG198"/>
  <c r="AH198"/>
  <c r="AI198"/>
  <c r="AJ198"/>
  <c r="AG199"/>
  <c r="AH199"/>
  <c r="AI199"/>
  <c r="AJ199"/>
  <c r="AG200"/>
  <c r="AH200"/>
  <c r="AI200"/>
  <c r="AJ200"/>
  <c r="AG201"/>
  <c r="AH201"/>
  <c r="AI201"/>
  <c r="AJ201"/>
  <c r="AG202"/>
  <c r="AH202"/>
  <c r="AI202"/>
  <c r="AJ202"/>
  <c r="AG203"/>
  <c r="AH203"/>
  <c r="AI203"/>
  <c r="AJ203"/>
  <c r="AG204"/>
  <c r="AH204"/>
  <c r="AI204"/>
  <c r="AJ204"/>
  <c r="AG205"/>
  <c r="AH205"/>
  <c r="AI205"/>
  <c r="AJ205"/>
  <c r="AG206"/>
  <c r="AH206"/>
  <c r="AI206"/>
  <c r="AJ206"/>
  <c r="AG207"/>
  <c r="AH207"/>
  <c r="AI207"/>
  <c r="AJ207"/>
  <c r="AG208"/>
  <c r="AH208"/>
  <c r="AI208"/>
  <c r="AJ208"/>
  <c r="AG209"/>
  <c r="AH209"/>
  <c r="AI209"/>
  <c r="AJ209"/>
  <c r="AG210"/>
  <c r="AH210"/>
  <c r="AI210"/>
  <c r="AJ210"/>
  <c r="AG211"/>
  <c r="AH211"/>
  <c r="AI211"/>
  <c r="AJ211"/>
  <c r="AG212"/>
  <c r="AH212"/>
  <c r="AI212"/>
  <c r="AJ212"/>
  <c r="AG213"/>
  <c r="AH213"/>
  <c r="AI213"/>
  <c r="AJ213"/>
  <c r="AG214"/>
  <c r="AH214"/>
  <c r="AI214"/>
  <c r="AJ214"/>
  <c r="AG215"/>
  <c r="AH215"/>
  <c r="AI215"/>
  <c r="AJ215"/>
  <c r="AG216"/>
  <c r="AH216"/>
  <c r="AI216"/>
  <c r="AJ216"/>
  <c r="AG217"/>
  <c r="AH217"/>
  <c r="AI217"/>
  <c r="AJ217"/>
  <c r="AG218"/>
  <c r="AH218"/>
  <c r="AI218"/>
  <c r="AJ218"/>
  <c r="AG219"/>
  <c r="AH219"/>
  <c r="AI219"/>
  <c r="AJ219"/>
  <c r="AG220"/>
  <c r="AH220"/>
  <c r="AI220"/>
  <c r="AJ220"/>
  <c r="AG221"/>
  <c r="AH221"/>
  <c r="AI221"/>
  <c r="AJ221"/>
  <c r="AG222"/>
  <c r="AH222"/>
  <c r="AI222"/>
  <c r="AJ222"/>
  <c r="AG223"/>
  <c r="AH223"/>
  <c r="AI223"/>
  <c r="AJ223"/>
  <c r="AG224"/>
  <c r="AH224"/>
  <c r="AI224"/>
  <c r="AJ224"/>
  <c r="AG225"/>
  <c r="AH225"/>
  <c r="AI225"/>
  <c r="AJ225"/>
  <c r="AG226"/>
  <c r="AH226"/>
  <c r="AI226"/>
  <c r="AJ226"/>
  <c r="AG227"/>
  <c r="AH227"/>
  <c r="AI227"/>
  <c r="AJ227"/>
  <c r="AG228"/>
  <c r="AH228"/>
  <c r="AI228"/>
  <c r="AJ228"/>
  <c r="AG229"/>
  <c r="AH229"/>
  <c r="AI229"/>
  <c r="AJ229"/>
  <c r="AG230"/>
  <c r="AH230"/>
  <c r="AI230"/>
  <c r="AJ230"/>
  <c r="AG231"/>
  <c r="AH231"/>
  <c r="AI231"/>
  <c r="AJ231"/>
  <c r="AG232"/>
  <c r="AH232"/>
  <c r="AI232"/>
  <c r="AJ232"/>
  <c r="AG233"/>
  <c r="AH233"/>
  <c r="AI233"/>
  <c r="AJ233"/>
  <c r="AG234"/>
  <c r="AH234"/>
  <c r="AI234"/>
  <c r="AJ234"/>
  <c r="AG235"/>
  <c r="AH235"/>
  <c r="AI235"/>
  <c r="AJ235"/>
  <c r="AG236"/>
  <c r="AH236"/>
  <c r="AI236"/>
  <c r="AJ236"/>
  <c r="AG237"/>
  <c r="AH237"/>
  <c r="AI237"/>
  <c r="AJ237"/>
  <c r="AG238"/>
  <c r="AH238"/>
  <c r="AI238"/>
  <c r="AJ238"/>
  <c r="AG239"/>
  <c r="AH239"/>
  <c r="AI239"/>
  <c r="AJ239"/>
  <c r="AG240"/>
  <c r="AH240"/>
  <c r="AI240"/>
  <c r="AJ240"/>
  <c r="AG241"/>
  <c r="AH241"/>
  <c r="AI241"/>
  <c r="AJ241"/>
  <c r="AG242"/>
  <c r="AH242"/>
  <c r="AI242"/>
  <c r="AJ242"/>
  <c r="AG243"/>
  <c r="AH243"/>
  <c r="AI243"/>
  <c r="AJ243"/>
  <c r="AG244"/>
  <c r="AH244"/>
  <c r="AI244"/>
  <c r="AJ244"/>
  <c r="AG245"/>
  <c r="AH245"/>
  <c r="AI245"/>
  <c r="AJ245"/>
  <c r="AG246"/>
  <c r="AH246"/>
  <c r="AI246"/>
  <c r="AJ246"/>
  <c r="AG247"/>
  <c r="AH247"/>
  <c r="AI247"/>
  <c r="AJ247"/>
  <c r="AG248"/>
  <c r="AH248"/>
  <c r="AI248"/>
  <c r="AJ248"/>
  <c r="AG249"/>
  <c r="AH249"/>
  <c r="AI249"/>
  <c r="AJ249"/>
  <c r="AG250"/>
  <c r="AH250"/>
  <c r="AI250"/>
  <c r="AJ250"/>
  <c r="AG251"/>
  <c r="AH251"/>
  <c r="AI251"/>
  <c r="AJ251"/>
  <c r="AG252"/>
  <c r="AH252"/>
  <c r="AI252"/>
  <c r="AJ252"/>
  <c r="AG253"/>
  <c r="AH253"/>
  <c r="AI253"/>
  <c r="AJ253"/>
  <c r="AG254"/>
  <c r="AH254"/>
  <c r="AI254"/>
  <c r="AJ254"/>
  <c r="AG255"/>
  <c r="AH255"/>
  <c r="AI255"/>
  <c r="AJ255"/>
  <c r="AG256"/>
  <c r="AH256"/>
  <c r="AI256"/>
  <c r="AJ256"/>
  <c r="AG257"/>
  <c r="AH257"/>
  <c r="AI257"/>
  <c r="AJ257"/>
  <c r="AG258"/>
  <c r="AH258"/>
  <c r="AI258"/>
  <c r="AJ258"/>
  <c r="AG259"/>
  <c r="AH259"/>
  <c r="AI259"/>
  <c r="AJ259"/>
  <c r="AG260"/>
  <c r="AH260"/>
  <c r="AI260"/>
  <c r="AJ260"/>
  <c r="AG261"/>
  <c r="AH261"/>
  <c r="AI261"/>
  <c r="AJ261"/>
  <c r="AG262"/>
  <c r="AH262"/>
  <c r="AI262"/>
  <c r="AJ262"/>
  <c r="AG263"/>
  <c r="AH263"/>
  <c r="AI263"/>
  <c r="AJ263"/>
  <c r="AG264"/>
  <c r="AH264"/>
  <c r="AI264"/>
  <c r="AJ264"/>
  <c r="AG265"/>
  <c r="AH265"/>
  <c r="AI265"/>
  <c r="AJ265"/>
  <c r="AG266"/>
  <c r="AH266"/>
  <c r="AI266"/>
  <c r="AJ266"/>
  <c r="AG267"/>
  <c r="AH267"/>
  <c r="AI267"/>
  <c r="AJ267"/>
  <c r="AG268"/>
  <c r="AH268"/>
  <c r="AI268"/>
  <c r="AJ268"/>
  <c r="AG269"/>
  <c r="AH269"/>
  <c r="AI269"/>
  <c r="AJ269"/>
  <c r="AG270"/>
  <c r="AH270"/>
  <c r="AI270"/>
  <c r="AJ270"/>
  <c r="AG271"/>
  <c r="AH271"/>
  <c r="AI271"/>
  <c r="AJ271"/>
  <c r="AG272"/>
  <c r="AH272"/>
  <c r="AI272"/>
  <c r="AJ272"/>
  <c r="AG273"/>
  <c r="AH273"/>
  <c r="AI273"/>
  <c r="AJ273"/>
  <c r="AG274"/>
  <c r="AH274"/>
  <c r="AI274"/>
  <c r="AJ274"/>
  <c r="AG275"/>
  <c r="AH275"/>
  <c r="AI275"/>
  <c r="AJ275"/>
  <c r="AG276"/>
  <c r="AH276"/>
  <c r="AI276"/>
  <c r="AJ276"/>
  <c r="AG277"/>
  <c r="AH277"/>
  <c r="AI277"/>
  <c r="AJ277"/>
  <c r="AG278"/>
  <c r="AH278"/>
  <c r="AI278"/>
  <c r="AJ278"/>
  <c r="AG279"/>
  <c r="AH279"/>
  <c r="AI279"/>
  <c r="AJ279"/>
  <c r="AG280"/>
  <c r="AH280"/>
  <c r="AI280"/>
  <c r="AJ280"/>
  <c r="AG281"/>
  <c r="AH281"/>
  <c r="AI281"/>
  <c r="AJ281"/>
  <c r="AG282"/>
  <c r="AH282"/>
  <c r="AI282"/>
  <c r="AJ282"/>
  <c r="AG283"/>
  <c r="AH283"/>
  <c r="AI283"/>
  <c r="AJ283"/>
  <c r="AG284"/>
  <c r="AH284"/>
  <c r="AI284"/>
  <c r="AJ284"/>
  <c r="AG285"/>
  <c r="AH285"/>
  <c r="AI285"/>
  <c r="AJ285"/>
  <c r="AG286"/>
  <c r="AH286"/>
  <c r="AI286"/>
  <c r="AJ286"/>
  <c r="AG287"/>
  <c r="AH287"/>
  <c r="AI287"/>
  <c r="AJ287"/>
  <c r="AG288"/>
  <c r="AH288"/>
  <c r="AI288"/>
  <c r="AJ288"/>
  <c r="AG289"/>
  <c r="AH289"/>
  <c r="AI289"/>
  <c r="AJ289"/>
  <c r="AG290"/>
  <c r="AH290"/>
  <c r="AI290"/>
  <c r="AJ290"/>
  <c r="AG291"/>
  <c r="AH291"/>
  <c r="AI291"/>
  <c r="AJ291"/>
  <c r="AG292"/>
  <c r="AH292"/>
  <c r="AI292"/>
  <c r="AJ292"/>
  <c r="AG293"/>
  <c r="AH293"/>
  <c r="AI293"/>
  <c r="AJ293"/>
  <c r="AG294"/>
  <c r="AH294"/>
  <c r="AI294"/>
  <c r="AJ294"/>
  <c r="AG295"/>
  <c r="AH295"/>
  <c r="AI295"/>
  <c r="AJ295"/>
  <c r="AG296"/>
  <c r="AH296"/>
  <c r="AI296"/>
  <c r="AJ296"/>
  <c r="AG297"/>
  <c r="AH297"/>
  <c r="AI297"/>
  <c r="AJ297"/>
  <c r="AG298"/>
  <c r="AH298"/>
  <c r="AI298"/>
  <c r="AJ298"/>
  <c r="AG299"/>
  <c r="AH299"/>
  <c r="AI299"/>
  <c r="AJ299"/>
  <c r="AG300"/>
  <c r="AH300"/>
  <c r="AI300"/>
  <c r="AJ300"/>
  <c r="AG301"/>
  <c r="AH301"/>
  <c r="AI301"/>
  <c r="AJ301"/>
  <c r="AG302"/>
  <c r="AH302"/>
  <c r="AI302"/>
  <c r="AJ302"/>
  <c r="AG303"/>
  <c r="AH303"/>
  <c r="AI303"/>
  <c r="AJ303"/>
  <c r="AG304"/>
  <c r="AH304"/>
  <c r="AI304"/>
  <c r="AJ304"/>
  <c r="AG305"/>
  <c r="AH305"/>
  <c r="AI305"/>
  <c r="AJ305"/>
  <c r="AG306"/>
  <c r="AH306"/>
  <c r="AI306"/>
  <c r="AJ306"/>
  <c r="AG307"/>
  <c r="AH307"/>
  <c r="AI307"/>
  <c r="AJ307"/>
  <c r="AG308"/>
  <c r="AH308"/>
  <c r="AI308"/>
  <c r="AJ308"/>
  <c r="AG309"/>
  <c r="AH309"/>
  <c r="AI309"/>
  <c r="AJ309"/>
  <c r="AG310"/>
  <c r="AH310"/>
  <c r="AI310"/>
  <c r="AJ310"/>
  <c r="AG311"/>
  <c r="AH311"/>
  <c r="AI311"/>
  <c r="AJ311"/>
  <c r="AG312"/>
  <c r="AH312"/>
  <c r="AI312"/>
  <c r="AJ312"/>
  <c r="AG313"/>
  <c r="AH313"/>
  <c r="AI313"/>
  <c r="AJ313"/>
  <c r="AG314"/>
  <c r="AH314"/>
  <c r="AI314"/>
  <c r="AJ314"/>
  <c r="AG315"/>
  <c r="AH315"/>
  <c r="AI315"/>
  <c r="AJ315"/>
  <c r="AG316"/>
  <c r="AH316"/>
  <c r="AI316"/>
  <c r="AJ316"/>
  <c r="AG317"/>
  <c r="AH317"/>
  <c r="AI317"/>
  <c r="AJ317"/>
  <c r="AG318"/>
  <c r="AH318"/>
  <c r="AI318"/>
  <c r="AJ318"/>
  <c r="AG319"/>
  <c r="AH319"/>
  <c r="AI319"/>
  <c r="AJ319"/>
  <c r="AG320"/>
  <c r="AH320"/>
  <c r="AI320"/>
  <c r="AJ320"/>
  <c r="AG321"/>
  <c r="AH321"/>
  <c r="AI321"/>
  <c r="AJ321"/>
  <c r="AG322"/>
  <c r="AH322"/>
  <c r="AI322"/>
  <c r="AJ322"/>
  <c r="AG323"/>
  <c r="AH323"/>
  <c r="AI323"/>
  <c r="AJ323"/>
  <c r="AG324"/>
  <c r="AH324"/>
  <c r="AI324"/>
  <c r="AJ324"/>
  <c r="AG325"/>
  <c r="AH325"/>
  <c r="AI325"/>
  <c r="AJ325"/>
  <c r="AG326"/>
  <c r="AH326"/>
  <c r="AI326"/>
  <c r="AJ326"/>
  <c r="AG327"/>
  <c r="AH327"/>
  <c r="AI327"/>
  <c r="AJ327"/>
  <c r="AG328"/>
  <c r="AH328"/>
  <c r="AI328"/>
  <c r="AJ328"/>
  <c r="AG329"/>
  <c r="AH329"/>
  <c r="AI329"/>
  <c r="AJ329"/>
  <c r="AG330"/>
  <c r="AH330"/>
  <c r="AI330"/>
  <c r="AJ330"/>
  <c r="AG331"/>
  <c r="AH331"/>
  <c r="AI331"/>
  <c r="AJ331"/>
  <c r="AG332"/>
  <c r="AH332"/>
  <c r="AI332"/>
  <c r="AJ332"/>
  <c r="AG333"/>
  <c r="AH333"/>
  <c r="AI333"/>
  <c r="AJ333"/>
  <c r="AG334"/>
  <c r="AH334"/>
  <c r="AI334"/>
  <c r="AJ334"/>
  <c r="AG335"/>
  <c r="AH335"/>
  <c r="AI335"/>
  <c r="AJ335"/>
  <c r="AG336"/>
  <c r="AH336"/>
  <c r="AI336"/>
  <c r="AJ336"/>
  <c r="AG337"/>
  <c r="AH337"/>
  <c r="AI337"/>
  <c r="AJ337"/>
  <c r="AG338"/>
  <c r="AH338"/>
  <c r="AI338"/>
  <c r="AJ338"/>
  <c r="AG339"/>
  <c r="AH339"/>
  <c r="AI339"/>
  <c r="AJ339"/>
  <c r="AG340"/>
  <c r="AH340"/>
  <c r="AI340"/>
  <c r="AJ340"/>
  <c r="AG341"/>
  <c r="AH341"/>
  <c r="AI341"/>
  <c r="AJ341"/>
  <c r="AG342"/>
  <c r="AH342"/>
  <c r="AI342"/>
  <c r="AJ342"/>
  <c r="AG343"/>
  <c r="AH343"/>
  <c r="AI343"/>
  <c r="AJ343"/>
  <c r="AG344"/>
  <c r="AH344"/>
  <c r="AI344"/>
  <c r="AJ344"/>
  <c r="AG345"/>
  <c r="AH345"/>
  <c r="AI345"/>
  <c r="AJ345"/>
  <c r="AG346"/>
  <c r="AH346"/>
  <c r="AI346"/>
  <c r="AJ346"/>
  <c r="AG347"/>
  <c r="AH347"/>
  <c r="AI347"/>
  <c r="AJ347"/>
  <c r="AG348"/>
  <c r="AH348"/>
  <c r="AI348"/>
  <c r="AJ348"/>
  <c r="AG349"/>
  <c r="AH349"/>
  <c r="AI349"/>
  <c r="AJ349"/>
  <c r="AG350"/>
  <c r="AH350"/>
  <c r="AI350"/>
  <c r="AJ350"/>
  <c r="AG351"/>
  <c r="AH351"/>
  <c r="AI351"/>
  <c r="AJ351"/>
  <c r="AG352"/>
  <c r="AH352"/>
  <c r="AI352"/>
  <c r="AJ352"/>
  <c r="AG353"/>
  <c r="AH353"/>
  <c r="AI353"/>
  <c r="AJ353"/>
  <c r="AG354"/>
  <c r="AH354"/>
  <c r="AI354"/>
  <c r="AJ354"/>
  <c r="AG355"/>
  <c r="AH355"/>
  <c r="AI355"/>
  <c r="AJ355"/>
  <c r="AG356"/>
  <c r="AH356"/>
  <c r="AI356"/>
  <c r="AJ356"/>
  <c r="AG357"/>
  <c r="AH357"/>
  <c r="AI357"/>
  <c r="AJ357"/>
  <c r="AG358"/>
  <c r="AH358"/>
  <c r="AI358"/>
  <c r="AJ358"/>
  <c r="AG359"/>
  <c r="AH359"/>
  <c r="AI359"/>
  <c r="AJ359"/>
  <c r="AG360"/>
  <c r="AH360"/>
  <c r="AI360"/>
  <c r="AJ360"/>
  <c r="AG361"/>
  <c r="AH361"/>
  <c r="AI361"/>
  <c r="AJ361"/>
  <c r="AG362"/>
  <c r="AH362"/>
  <c r="AI362"/>
  <c r="AJ362"/>
  <c r="AG363"/>
  <c r="AH363"/>
  <c r="AI363"/>
  <c r="AJ363"/>
  <c r="AG364"/>
  <c r="AH364"/>
  <c r="AI364"/>
  <c r="AJ364"/>
  <c r="AG365"/>
  <c r="AH365"/>
  <c r="AI365"/>
  <c r="AJ365"/>
  <c r="AG366"/>
  <c r="AH366"/>
  <c r="AI366"/>
  <c r="AJ366"/>
  <c r="AG367"/>
  <c r="AH367"/>
  <c r="AI367"/>
  <c r="AJ367"/>
  <c r="AG368"/>
  <c r="AH368"/>
  <c r="AI368"/>
  <c r="AJ368"/>
  <c r="AG369"/>
  <c r="AH369"/>
  <c r="AI369"/>
  <c r="AJ369"/>
  <c r="AG370"/>
  <c r="AH370"/>
  <c r="AI370"/>
  <c r="AJ370"/>
  <c r="AG371"/>
  <c r="AH371"/>
  <c r="AI371"/>
  <c r="AJ371"/>
  <c r="AG372"/>
  <c r="AH372"/>
  <c r="AI372"/>
  <c r="AJ372"/>
  <c r="AG373"/>
  <c r="AH373"/>
  <c r="AI373"/>
  <c r="AJ373"/>
  <c r="AG374"/>
  <c r="AH374"/>
  <c r="AI374"/>
  <c r="AJ374"/>
  <c r="AG375"/>
  <c r="AH375"/>
  <c r="AI375"/>
  <c r="AJ375"/>
  <c r="AG376"/>
  <c r="AH376"/>
  <c r="AI376"/>
  <c r="AJ376"/>
  <c r="AG377"/>
  <c r="AH377"/>
  <c r="AI377"/>
  <c r="AJ377"/>
  <c r="AG378"/>
  <c r="AH378"/>
  <c r="AI378"/>
  <c r="AJ378"/>
  <c r="AG379"/>
  <c r="AH379"/>
  <c r="AI379"/>
  <c r="AJ379"/>
  <c r="AG380"/>
  <c r="AH380"/>
  <c r="AI380"/>
  <c r="AJ380"/>
  <c r="AG381"/>
  <c r="AH381"/>
  <c r="AI381"/>
  <c r="AJ381"/>
  <c r="AG382"/>
  <c r="AH382"/>
  <c r="AI382"/>
  <c r="AJ382"/>
  <c r="AG383"/>
  <c r="AH383"/>
  <c r="AI383"/>
  <c r="AJ383"/>
  <c r="AG384"/>
  <c r="AH384"/>
  <c r="AI384"/>
  <c r="AJ384"/>
  <c r="AG385"/>
  <c r="AH385"/>
  <c r="AI385"/>
  <c r="AJ385"/>
  <c r="AG386"/>
  <c r="AH386"/>
  <c r="AI386"/>
  <c r="AJ386"/>
  <c r="AG387"/>
  <c r="AH387"/>
  <c r="AI387"/>
  <c r="AJ387"/>
  <c r="AG388"/>
  <c r="AH388"/>
  <c r="AI388"/>
  <c r="AJ388"/>
  <c r="AG389"/>
  <c r="AH389"/>
  <c r="AI389"/>
  <c r="AJ389"/>
  <c r="AG390"/>
  <c r="AH390"/>
  <c r="AI390"/>
  <c r="AJ390"/>
  <c r="AG391"/>
  <c r="AH391"/>
  <c r="AI391"/>
  <c r="AJ391"/>
  <c r="AG392"/>
  <c r="AH392"/>
  <c r="AI392"/>
  <c r="AJ392"/>
  <c r="AG393"/>
  <c r="AH393"/>
  <c r="AI393"/>
  <c r="AJ393"/>
  <c r="AG394"/>
  <c r="AH394"/>
  <c r="AI394"/>
  <c r="AJ394"/>
  <c r="AG395"/>
  <c r="AH395"/>
  <c r="AI395"/>
  <c r="AJ395"/>
  <c r="AG396"/>
  <c r="AH396"/>
  <c r="AI396"/>
  <c r="AJ396"/>
  <c r="AG397"/>
  <c r="AH397"/>
  <c r="AI397"/>
  <c r="AJ397"/>
  <c r="AG398"/>
  <c r="AH398"/>
  <c r="AI398"/>
  <c r="AJ398"/>
  <c r="AG399"/>
  <c r="AH399"/>
  <c r="AI399"/>
  <c r="AJ399"/>
  <c r="AG400"/>
  <c r="AH400"/>
  <c r="AI400"/>
  <c r="AJ400"/>
  <c r="AG401"/>
  <c r="AH401"/>
  <c r="AI401"/>
  <c r="AJ401"/>
  <c r="AG402"/>
  <c r="AH402"/>
  <c r="AI402"/>
  <c r="AJ402"/>
  <c r="AG403"/>
  <c r="AH403"/>
  <c r="AI403"/>
  <c r="AJ403"/>
  <c r="AG404"/>
  <c r="AH404"/>
  <c r="AI404"/>
  <c r="AJ404"/>
  <c r="AG405"/>
  <c r="AH405"/>
  <c r="AI405"/>
  <c r="AJ405"/>
  <c r="AG406"/>
  <c r="AH406"/>
  <c r="AI406"/>
  <c r="AJ406"/>
  <c r="AG407"/>
  <c r="AH407"/>
  <c r="AI407"/>
  <c r="AJ407"/>
  <c r="AG408"/>
  <c r="AH408"/>
  <c r="AI408"/>
  <c r="AJ408"/>
  <c r="AG409"/>
  <c r="AH409"/>
  <c r="AI409"/>
  <c r="AJ409"/>
  <c r="AG410"/>
  <c r="AH410"/>
  <c r="AI410"/>
  <c r="AJ410"/>
  <c r="AG411"/>
  <c r="AH411"/>
  <c r="AI411"/>
  <c r="AJ411"/>
  <c r="AG412"/>
  <c r="AH412"/>
  <c r="AI412"/>
  <c r="AJ412"/>
  <c r="AG413"/>
  <c r="AH413"/>
  <c r="AI413"/>
  <c r="AJ413"/>
  <c r="AG414"/>
  <c r="AH414"/>
  <c r="AI414"/>
  <c r="AJ414"/>
  <c r="AG415"/>
  <c r="AH415"/>
  <c r="AI415"/>
  <c r="AJ415"/>
  <c r="AG416"/>
  <c r="AH416"/>
  <c r="AI416"/>
  <c r="AJ416"/>
  <c r="AG417"/>
  <c r="AH417"/>
  <c r="AI417"/>
  <c r="AJ417"/>
  <c r="AG418"/>
  <c r="AH418"/>
  <c r="AI418"/>
  <c r="AJ418"/>
  <c r="AG419"/>
  <c r="AH419"/>
  <c r="AI419"/>
  <c r="AJ419"/>
  <c r="AG420"/>
  <c r="AH420"/>
  <c r="AI420"/>
  <c r="AJ420"/>
  <c r="AG421"/>
  <c r="AH421"/>
  <c r="AI421"/>
  <c r="AJ421"/>
  <c r="AG422"/>
  <c r="AH422"/>
  <c r="AI422"/>
  <c r="AJ422"/>
  <c r="AG423"/>
  <c r="AH423"/>
  <c r="AI423"/>
  <c r="AJ423"/>
  <c r="AG424"/>
  <c r="AH424"/>
  <c r="AI424"/>
  <c r="AJ424"/>
  <c r="AG425"/>
  <c r="AH425"/>
  <c r="AI425"/>
  <c r="AJ425"/>
  <c r="AG426"/>
  <c r="AH426"/>
  <c r="AI426"/>
  <c r="AJ426"/>
  <c r="AG427"/>
  <c r="AH427"/>
  <c r="AI427"/>
  <c r="AJ427"/>
  <c r="AG428"/>
  <c r="AH428"/>
  <c r="AI428"/>
  <c r="AJ428"/>
  <c r="AG429"/>
  <c r="AH429"/>
  <c r="AI429"/>
  <c r="AJ429"/>
  <c r="AG430"/>
  <c r="AH430"/>
  <c r="AI430"/>
  <c r="AJ430"/>
  <c r="AG431"/>
  <c r="AH431"/>
  <c r="AI431"/>
  <c r="AJ431"/>
  <c r="AG432"/>
  <c r="AH432"/>
  <c r="AI432"/>
  <c r="AJ432"/>
  <c r="AG433"/>
  <c r="AH433"/>
  <c r="AI433"/>
  <c r="AJ433"/>
  <c r="AG434"/>
  <c r="AH434"/>
  <c r="AI434"/>
  <c r="AJ434"/>
  <c r="AG435"/>
  <c r="AH435"/>
  <c r="AI435"/>
  <c r="AJ435"/>
  <c r="AG436"/>
  <c r="AH436"/>
  <c r="AI436"/>
  <c r="AJ436"/>
  <c r="AG437"/>
  <c r="AH437"/>
  <c r="AI437"/>
  <c r="AJ437"/>
  <c r="AG438"/>
  <c r="AH438"/>
  <c r="AI438"/>
  <c r="AJ438"/>
  <c r="AG439"/>
  <c r="AH439"/>
  <c r="AI439"/>
  <c r="AJ439"/>
  <c r="AG440"/>
  <c r="AH440"/>
  <c r="AI440"/>
  <c r="AJ440"/>
  <c r="AG441"/>
  <c r="AH441"/>
  <c r="AI441"/>
  <c r="AJ441"/>
  <c r="AG442"/>
  <c r="AH442"/>
  <c r="AI442"/>
  <c r="AJ442"/>
  <c r="AG443"/>
  <c r="AH443"/>
  <c r="AI443"/>
  <c r="AJ443"/>
  <c r="AG444"/>
  <c r="AH444"/>
  <c r="AI444"/>
  <c r="AJ444"/>
  <c r="AG445"/>
  <c r="AH445"/>
  <c r="AI445"/>
  <c r="AJ445"/>
  <c r="AG446"/>
  <c r="AH446"/>
  <c r="AI446"/>
  <c r="AJ446"/>
  <c r="AG447"/>
  <c r="AH447"/>
  <c r="AI447"/>
  <c r="AJ447"/>
  <c r="AG448"/>
  <c r="AH448"/>
  <c r="AI448"/>
  <c r="AJ448"/>
  <c r="AG449"/>
  <c r="AH449"/>
  <c r="AI449"/>
  <c r="AJ449"/>
  <c r="AG450"/>
  <c r="AH450"/>
  <c r="AI450"/>
  <c r="AJ450"/>
  <c r="AG451"/>
  <c r="AH451"/>
  <c r="AI451"/>
  <c r="AJ451"/>
  <c r="AG452"/>
  <c r="AH452"/>
  <c r="AI452"/>
  <c r="AJ452"/>
  <c r="AG453"/>
  <c r="AH453"/>
  <c r="AI453"/>
  <c r="AJ453"/>
  <c r="AG454"/>
  <c r="AH454"/>
  <c r="AI454"/>
  <c r="AJ454"/>
  <c r="AG455"/>
  <c r="AH455"/>
  <c r="AI455"/>
  <c r="AJ455"/>
  <c r="AG456"/>
  <c r="AH456"/>
  <c r="AI456"/>
  <c r="AJ456"/>
  <c r="AG457"/>
  <c r="AH457"/>
  <c r="AI457"/>
  <c r="AJ457"/>
  <c r="AG458"/>
  <c r="AH458"/>
  <c r="AI458"/>
  <c r="AJ458"/>
  <c r="AG459"/>
  <c r="AH459"/>
  <c r="AI459"/>
  <c r="AJ459"/>
  <c r="AG460"/>
  <c r="AH460"/>
  <c r="AI460"/>
  <c r="AJ460"/>
  <c r="AG461"/>
  <c r="AH461"/>
  <c r="AI461"/>
  <c r="AJ461"/>
  <c r="AG462"/>
  <c r="AH462"/>
  <c r="AI462"/>
  <c r="AJ462"/>
  <c r="AG463"/>
  <c r="AH463"/>
  <c r="AI463"/>
  <c r="AJ463"/>
  <c r="AG464"/>
  <c r="AH464"/>
  <c r="AI464"/>
  <c r="AJ464"/>
  <c r="AG465"/>
  <c r="AH465"/>
  <c r="AI465"/>
  <c r="AJ465"/>
  <c r="AG466"/>
  <c r="AH466"/>
  <c r="AI466"/>
  <c r="AJ466"/>
  <c r="AG467"/>
  <c r="AH467"/>
  <c r="AI467"/>
  <c r="AJ467"/>
  <c r="AG468"/>
  <c r="AH468"/>
  <c r="AI468"/>
  <c r="AJ468"/>
  <c r="AG469"/>
  <c r="AH469"/>
  <c r="AI469"/>
  <c r="AJ469"/>
  <c r="AG470"/>
  <c r="AH470"/>
  <c r="AI470"/>
  <c r="AJ470"/>
  <c r="AG471"/>
  <c r="AH471"/>
  <c r="AI471"/>
  <c r="AJ471"/>
  <c r="AG472"/>
  <c r="AH472"/>
  <c r="AI472"/>
  <c r="AJ472"/>
  <c r="AG473"/>
  <c r="AH473"/>
  <c r="AI473"/>
  <c r="AJ473"/>
  <c r="AG474"/>
  <c r="AH474"/>
  <c r="AI474"/>
  <c r="AJ474"/>
  <c r="AG475"/>
  <c r="AH475"/>
  <c r="AI475"/>
  <c r="AJ475"/>
  <c r="AG476"/>
  <c r="AH476"/>
  <c r="AI476"/>
  <c r="AJ476"/>
  <c r="AG477"/>
  <c r="AH477"/>
  <c r="AI477"/>
  <c r="AJ477"/>
  <c r="AG478"/>
  <c r="AH478"/>
  <c r="AI478"/>
  <c r="AJ478"/>
  <c r="AG479"/>
  <c r="AH479"/>
  <c r="AI479"/>
  <c r="AJ479"/>
  <c r="AG480"/>
  <c r="AH480"/>
  <c r="AI480"/>
  <c r="AJ480"/>
  <c r="AG481"/>
  <c r="AH481"/>
  <c r="AI481"/>
  <c r="AJ481"/>
  <c r="AG482"/>
  <c r="AH482"/>
  <c r="AI482"/>
  <c r="AJ482"/>
  <c r="AG483"/>
  <c r="AH483"/>
  <c r="AI483"/>
  <c r="AJ483"/>
  <c r="AG484"/>
  <c r="AH484"/>
  <c r="AI484"/>
  <c r="AJ484"/>
  <c r="AG485"/>
  <c r="AH485"/>
  <c r="AI485"/>
  <c r="AJ485"/>
  <c r="AG486"/>
  <c r="AH486"/>
  <c r="AI486"/>
  <c r="AJ486"/>
  <c r="AG487"/>
  <c r="AH487"/>
  <c r="AI487"/>
  <c r="AJ487"/>
  <c r="AG488"/>
  <c r="AH488"/>
  <c r="AI488"/>
  <c r="AJ488"/>
  <c r="AG489"/>
  <c r="AH489"/>
  <c r="AI489"/>
  <c r="AJ489"/>
  <c r="AG490"/>
  <c r="AH490"/>
  <c r="AI490"/>
  <c r="AJ490"/>
  <c r="AG491"/>
  <c r="AH491"/>
  <c r="AI491"/>
  <c r="AJ491"/>
  <c r="AG492"/>
  <c r="AH492"/>
  <c r="AI492"/>
  <c r="AJ492"/>
  <c r="AG493"/>
  <c r="AH493"/>
  <c r="AI493"/>
  <c r="AJ493"/>
  <c r="AG494"/>
  <c r="AH494"/>
  <c r="AI494"/>
  <c r="AJ494"/>
  <c r="AG495"/>
  <c r="AH495"/>
  <c r="AI495"/>
  <c r="AJ495"/>
  <c r="AG496"/>
  <c r="AH496"/>
  <c r="AI496"/>
  <c r="AJ496"/>
  <c r="AG497"/>
  <c r="AH497"/>
  <c r="AI497"/>
  <c r="AJ497"/>
  <c r="AG498"/>
  <c r="AH498"/>
  <c r="AI498"/>
  <c r="AJ498"/>
  <c r="AG499"/>
  <c r="AH499"/>
  <c r="AI499"/>
  <c r="AJ499"/>
  <c r="AG500"/>
  <c r="AH500"/>
  <c r="AI500"/>
  <c r="AJ500"/>
  <c r="AG501"/>
  <c r="AH501"/>
  <c r="AI501"/>
  <c r="AJ501"/>
  <c r="AG502"/>
  <c r="AH502"/>
  <c r="AI502"/>
  <c r="AJ502"/>
  <c r="AG503"/>
  <c r="AH503"/>
  <c r="AI503"/>
  <c r="AJ503"/>
  <c r="AG504"/>
  <c r="AH504"/>
  <c r="AI504"/>
  <c r="AJ504"/>
  <c r="AG505"/>
  <c r="AH505"/>
  <c r="AI505"/>
  <c r="AJ505"/>
  <c r="AG506"/>
  <c r="AH506"/>
  <c r="AI506"/>
  <c r="AJ506"/>
  <c r="AG507"/>
  <c r="AH507"/>
  <c r="AI507"/>
  <c r="AJ507"/>
  <c r="AG508"/>
  <c r="AH508"/>
  <c r="AI508"/>
  <c r="AJ508"/>
  <c r="AG509"/>
  <c r="AH509"/>
  <c r="AI509"/>
  <c r="AJ509"/>
  <c r="AG510"/>
  <c r="AH510"/>
  <c r="AI510"/>
  <c r="AJ510"/>
  <c r="AG511"/>
  <c r="AH511"/>
  <c r="AI511"/>
  <c r="AJ511"/>
  <c r="AG512"/>
  <c r="AH512"/>
  <c r="AI512"/>
  <c r="AJ512"/>
  <c r="AG513"/>
  <c r="AH513"/>
  <c r="AI513"/>
  <c r="AJ513"/>
  <c r="AG514"/>
  <c r="AH514"/>
  <c r="AI514"/>
  <c r="AJ514"/>
  <c r="AG515"/>
  <c r="AH515"/>
  <c r="AI515"/>
  <c r="AJ515"/>
  <c r="AG516"/>
  <c r="AH516"/>
  <c r="AI516"/>
  <c r="AJ516"/>
  <c r="AG517"/>
  <c r="AH517"/>
  <c r="AI517"/>
  <c r="AJ517"/>
  <c r="AG518"/>
  <c r="AH518"/>
  <c r="AI518"/>
  <c r="AJ518"/>
  <c r="AG519"/>
  <c r="AH519"/>
  <c r="AI519"/>
  <c r="AJ519"/>
  <c r="AG520"/>
  <c r="AH520"/>
  <c r="AI520"/>
  <c r="AJ520"/>
  <c r="AG521"/>
  <c r="AH521"/>
  <c r="AI521"/>
  <c r="AJ521"/>
  <c r="AG522"/>
  <c r="AH522"/>
  <c r="AI522"/>
  <c r="AJ522"/>
  <c r="AG523"/>
  <c r="AH523"/>
  <c r="AI523"/>
  <c r="AJ523"/>
  <c r="AG524"/>
  <c r="AH524"/>
  <c r="AI524"/>
  <c r="AJ524"/>
  <c r="AG525"/>
  <c r="AH525"/>
  <c r="AI525"/>
  <c r="AJ525"/>
  <c r="AG526"/>
  <c r="AH526"/>
  <c r="AI526"/>
  <c r="AJ526"/>
  <c r="AG527"/>
  <c r="AH527"/>
  <c r="AI527"/>
  <c r="AJ527"/>
  <c r="AG528"/>
  <c r="AH528"/>
  <c r="AI528"/>
  <c r="AJ528"/>
  <c r="AG529"/>
  <c r="AH529"/>
  <c r="AI529"/>
  <c r="AJ529"/>
  <c r="AG530"/>
  <c r="AH530"/>
  <c r="AI530"/>
  <c r="AJ530"/>
  <c r="AG531"/>
  <c r="AH531"/>
  <c r="AI531"/>
  <c r="AJ531"/>
  <c r="AG532"/>
  <c r="AH532"/>
  <c r="AI532"/>
  <c r="AJ532"/>
  <c r="AG533"/>
  <c r="AH533"/>
  <c r="AI533"/>
  <c r="AJ533"/>
  <c r="AG534"/>
  <c r="AH534"/>
  <c r="AI534"/>
  <c r="AJ534"/>
  <c r="AG535"/>
  <c r="AH535"/>
  <c r="AI535"/>
  <c r="AJ535"/>
  <c r="AG536"/>
  <c r="AH536"/>
  <c r="AI536"/>
  <c r="AJ536"/>
  <c r="AG537"/>
  <c r="AH537"/>
  <c r="AI537"/>
  <c r="AJ537"/>
  <c r="AG538"/>
  <c r="AH538"/>
  <c r="AI538"/>
  <c r="AJ538"/>
  <c r="AG539"/>
  <c r="AH539"/>
  <c r="AI539"/>
  <c r="AJ539"/>
  <c r="AG540"/>
  <c r="AH540"/>
  <c r="AI540"/>
  <c r="AJ540"/>
  <c r="AG541"/>
  <c r="AH541"/>
  <c r="AI541"/>
  <c r="AJ541"/>
  <c r="AG542"/>
  <c r="AH542"/>
  <c r="AI542"/>
  <c r="AJ542"/>
  <c r="AG543"/>
  <c r="AH543"/>
  <c r="AI543"/>
  <c r="AJ543"/>
  <c r="AG544"/>
  <c r="AH544"/>
  <c r="AI544"/>
  <c r="AJ544"/>
  <c r="AG545"/>
  <c r="AH545"/>
  <c r="AI545"/>
  <c r="AJ545"/>
  <c r="AG546"/>
  <c r="AH546"/>
  <c r="AI546"/>
  <c r="AJ546"/>
  <c r="AG547"/>
  <c r="AH547"/>
  <c r="AI547"/>
  <c r="AJ547"/>
  <c r="AG548"/>
  <c r="AH548"/>
  <c r="AI548"/>
  <c r="AJ548"/>
  <c r="AG549"/>
  <c r="AH549"/>
  <c r="AI549"/>
  <c r="AJ549"/>
  <c r="AG550"/>
  <c r="AH550"/>
  <c r="AI550"/>
  <c r="AJ550"/>
  <c r="AG551"/>
  <c r="AH551"/>
  <c r="AI551"/>
  <c r="AJ551"/>
  <c r="AG552"/>
  <c r="AH552"/>
  <c r="AI552"/>
  <c r="AJ552"/>
  <c r="AG553"/>
  <c r="AH553"/>
  <c r="AI553"/>
  <c r="AJ553"/>
  <c r="AG554"/>
  <c r="AH554"/>
  <c r="AI554"/>
  <c r="AJ554"/>
  <c r="AG555"/>
  <c r="AH555"/>
  <c r="AI555"/>
  <c r="AJ555"/>
  <c r="AG556"/>
  <c r="AH556"/>
  <c r="AI556"/>
  <c r="AJ556"/>
  <c r="AG557"/>
  <c r="AH557"/>
  <c r="AI557"/>
  <c r="AJ557"/>
  <c r="AG558"/>
  <c r="AH558"/>
  <c r="AI558"/>
  <c r="AJ558"/>
  <c r="AG559"/>
  <c r="AH559"/>
  <c r="AI559"/>
  <c r="AJ559"/>
  <c r="AG560"/>
  <c r="AH560"/>
  <c r="AI560"/>
  <c r="AJ560"/>
  <c r="AG561"/>
  <c r="AH561"/>
  <c r="AI561"/>
  <c r="AJ561"/>
  <c r="AG562"/>
  <c r="AH562"/>
  <c r="AI562"/>
  <c r="AJ562"/>
  <c r="AG563"/>
  <c r="AH563"/>
  <c r="AI563"/>
  <c r="AJ563"/>
  <c r="AG564"/>
  <c r="AH564"/>
  <c r="AI564"/>
  <c r="AJ564"/>
  <c r="AG565"/>
  <c r="AH565"/>
  <c r="AI565"/>
  <c r="AJ565"/>
  <c r="AG566"/>
  <c r="AH566"/>
  <c r="AI566"/>
  <c r="AJ566"/>
  <c r="AG567"/>
  <c r="AH567"/>
  <c r="AI567"/>
  <c r="AJ567"/>
  <c r="AG568"/>
  <c r="AH568"/>
  <c r="AI568"/>
  <c r="AJ568"/>
  <c r="AG569"/>
  <c r="AH569"/>
  <c r="AI569"/>
  <c r="AJ569"/>
  <c r="AG570"/>
  <c r="AH570"/>
  <c r="AI570"/>
  <c r="AJ570"/>
  <c r="AG571"/>
  <c r="AH571"/>
  <c r="AI571"/>
  <c r="AJ571"/>
  <c r="AG572"/>
  <c r="AH572"/>
  <c r="AI572"/>
  <c r="AJ572"/>
  <c r="AG573"/>
  <c r="AH573"/>
  <c r="AI573"/>
  <c r="AJ573"/>
  <c r="AG574"/>
  <c r="AH574"/>
  <c r="AI574"/>
  <c r="AJ574"/>
  <c r="AG575"/>
  <c r="AH575"/>
  <c r="AI575"/>
  <c r="AJ575"/>
  <c r="AG576"/>
  <c r="AH576"/>
  <c r="AI576"/>
  <c r="AJ576"/>
  <c r="AG577"/>
  <c r="AH577"/>
  <c r="AI577"/>
  <c r="AJ577"/>
  <c r="AG578"/>
  <c r="AH578"/>
  <c r="AI578"/>
  <c r="AJ578"/>
  <c r="AG579"/>
  <c r="AH579"/>
  <c r="AI579"/>
  <c r="AJ579"/>
  <c r="AG580"/>
  <c r="AH580"/>
  <c r="AI580"/>
  <c r="AJ580"/>
  <c r="AG581"/>
  <c r="AH581"/>
  <c r="AI581"/>
  <c r="AJ581"/>
  <c r="AG582"/>
  <c r="AH582"/>
  <c r="AI582"/>
  <c r="AJ582"/>
  <c r="AG583"/>
  <c r="AH583"/>
  <c r="AI583"/>
  <c r="AJ583"/>
  <c r="AG584"/>
  <c r="AH584"/>
  <c r="AI584"/>
  <c r="AJ584"/>
  <c r="AG585"/>
  <c r="AH585"/>
  <c r="AI585"/>
  <c r="AJ585"/>
  <c r="AG586"/>
  <c r="AH586"/>
  <c r="AI586"/>
  <c r="AJ586"/>
  <c r="AG587"/>
  <c r="AH587"/>
  <c r="AI587"/>
  <c r="AJ587"/>
  <c r="AG588"/>
  <c r="AH588"/>
  <c r="AI588"/>
  <c r="AJ588"/>
  <c r="AG589"/>
  <c r="AH589"/>
  <c r="AI589"/>
  <c r="AJ589"/>
  <c r="AG590"/>
  <c r="AH590"/>
  <c r="AI590"/>
  <c r="AJ590"/>
  <c r="AG591"/>
  <c r="AH591"/>
  <c r="AI591"/>
  <c r="AJ591"/>
  <c r="AG592"/>
  <c r="AH592"/>
  <c r="AI592"/>
  <c r="AJ592"/>
  <c r="AG593"/>
  <c r="AH593"/>
  <c r="AI593"/>
  <c r="AJ593"/>
  <c r="AG594"/>
  <c r="AH594"/>
  <c r="AI594"/>
  <c r="AJ594"/>
  <c r="AG595"/>
  <c r="AH595"/>
  <c r="AI595"/>
  <c r="AJ595"/>
  <c r="AG596"/>
  <c r="AH596"/>
  <c r="AI596"/>
  <c r="AJ596"/>
  <c r="AG597"/>
  <c r="AH597"/>
  <c r="AI597"/>
  <c r="AJ597"/>
  <c r="AG598"/>
  <c r="AH598"/>
  <c r="AI598"/>
  <c r="AJ598"/>
  <c r="AG599"/>
  <c r="AH599"/>
  <c r="AI599"/>
  <c r="AJ599"/>
  <c r="AG600"/>
  <c r="AH600"/>
  <c r="AI600"/>
  <c r="AJ600"/>
  <c r="AG601"/>
  <c r="AH601"/>
  <c r="AI601"/>
  <c r="AJ601"/>
  <c r="AG602"/>
  <c r="AH602"/>
  <c r="AI602"/>
  <c r="AJ602"/>
  <c r="AG603"/>
  <c r="AH603"/>
  <c r="AI603"/>
  <c r="AJ603"/>
  <c r="AG604"/>
  <c r="AH604"/>
  <c r="AI604"/>
  <c r="AJ604"/>
  <c r="AG605"/>
  <c r="AH605"/>
  <c r="AI605"/>
  <c r="AJ605"/>
  <c r="AG606"/>
  <c r="AH606"/>
  <c r="AI606"/>
  <c r="AJ606"/>
  <c r="AG607"/>
  <c r="AH607"/>
  <c r="AI607"/>
  <c r="AJ607"/>
  <c r="AG608"/>
  <c r="AH608"/>
  <c r="AI608"/>
  <c r="AJ608"/>
  <c r="AG609"/>
  <c r="AH609"/>
  <c r="AI609"/>
  <c r="AJ609"/>
  <c r="AG610"/>
  <c r="AH610"/>
  <c r="AI610"/>
  <c r="AJ610"/>
  <c r="AG611"/>
  <c r="AH611"/>
  <c r="AI611"/>
  <c r="AJ611"/>
  <c r="AG612"/>
  <c r="AH612"/>
  <c r="AI612"/>
  <c r="AJ612"/>
  <c r="AG613"/>
  <c r="AH613"/>
  <c r="AI613"/>
  <c r="AJ613"/>
  <c r="AG614"/>
  <c r="AH614"/>
  <c r="AI614"/>
  <c r="AJ614"/>
  <c r="AG615"/>
  <c r="AH615"/>
  <c r="AI615"/>
  <c r="AJ615"/>
  <c r="AG616"/>
  <c r="AH616"/>
  <c r="AI616"/>
  <c r="AJ616"/>
  <c r="AG617"/>
  <c r="AH617"/>
  <c r="AI617"/>
  <c r="AJ617"/>
  <c r="AG618"/>
  <c r="AH618"/>
  <c r="AI618"/>
  <c r="AJ618"/>
  <c r="AG619"/>
  <c r="AH619"/>
  <c r="AI619"/>
  <c r="AJ619"/>
  <c r="AG620"/>
  <c r="AH620"/>
  <c r="AI620"/>
  <c r="AJ620"/>
  <c r="AG621"/>
  <c r="AH621"/>
  <c r="AI621"/>
  <c r="AJ621"/>
  <c r="AG622"/>
  <c r="AH622"/>
  <c r="AI622"/>
  <c r="AJ622"/>
  <c r="AG623"/>
  <c r="AH623"/>
  <c r="AI623"/>
  <c r="AJ623"/>
  <c r="AG624"/>
  <c r="AH624"/>
  <c r="AI624"/>
  <c r="AJ624"/>
  <c r="AG625"/>
  <c r="AH625"/>
  <c r="AI625"/>
  <c r="AJ625"/>
  <c r="AG626"/>
  <c r="AH626"/>
  <c r="AI626"/>
  <c r="AJ626"/>
  <c r="AG627"/>
  <c r="AH627"/>
  <c r="AI627"/>
  <c r="AJ627"/>
  <c r="AG628"/>
  <c r="AH628"/>
  <c r="AI628"/>
  <c r="AJ628"/>
  <c r="AG629"/>
  <c r="AH629"/>
  <c r="AI629"/>
  <c r="AJ629"/>
  <c r="AG630"/>
  <c r="AH630"/>
  <c r="AI630"/>
  <c r="AJ630"/>
  <c r="AG631"/>
  <c r="AH631"/>
  <c r="AI631"/>
  <c r="AJ631"/>
  <c r="AG632"/>
  <c r="AH632"/>
  <c r="AI632"/>
  <c r="AJ632"/>
  <c r="AG633"/>
  <c r="AH633"/>
  <c r="AI633"/>
  <c r="AJ633"/>
  <c r="AG634"/>
  <c r="AH634"/>
  <c r="AI634"/>
  <c r="AJ634"/>
  <c r="AG635"/>
  <c r="AH635"/>
  <c r="AI635"/>
  <c r="AJ635"/>
  <c r="AG636"/>
  <c r="AH636"/>
  <c r="AI636"/>
  <c r="AJ636"/>
  <c r="AG637"/>
  <c r="AH637"/>
  <c r="AI637"/>
  <c r="AJ637"/>
  <c r="AG638"/>
  <c r="AH638"/>
  <c r="AI638"/>
  <c r="AJ638"/>
  <c r="AG639"/>
  <c r="AH639"/>
  <c r="AI639"/>
  <c r="AJ639"/>
  <c r="AG640"/>
  <c r="AH640"/>
  <c r="AI640"/>
  <c r="AJ640"/>
  <c r="AG641"/>
  <c r="AH641"/>
  <c r="AI641"/>
  <c r="AJ641"/>
  <c r="AG642"/>
  <c r="AH642"/>
  <c r="AI642"/>
  <c r="AJ642"/>
  <c r="AG643"/>
  <c r="AH643"/>
  <c r="AI643"/>
  <c r="AJ643"/>
  <c r="AG644"/>
  <c r="AH644"/>
  <c r="AI644"/>
  <c r="AJ644"/>
  <c r="AG645"/>
  <c r="AH645"/>
  <c r="AI645"/>
  <c r="AJ645"/>
  <c r="AG646"/>
  <c r="AH646"/>
  <c r="AI646"/>
  <c r="AJ646"/>
  <c r="AG647"/>
  <c r="AH647"/>
  <c r="AI647"/>
  <c r="AJ647"/>
  <c r="AG648"/>
  <c r="AH648"/>
  <c r="AI648"/>
  <c r="AJ648"/>
  <c r="AG649"/>
  <c r="AH649"/>
  <c r="AI649"/>
  <c r="AJ649"/>
  <c r="AG650"/>
  <c r="AH650"/>
  <c r="AI650"/>
  <c r="AJ650"/>
  <c r="AG651"/>
  <c r="AH651"/>
  <c r="AI651"/>
  <c r="AJ651"/>
  <c r="AG652"/>
  <c r="AH652"/>
  <c r="AI652"/>
  <c r="AJ652"/>
  <c r="AG653"/>
  <c r="AH653"/>
  <c r="AI653"/>
  <c r="AJ653"/>
  <c r="AG654"/>
  <c r="AH654"/>
  <c r="AI654"/>
  <c r="AJ654"/>
  <c r="AG655"/>
  <c r="AH655"/>
  <c r="AI655"/>
  <c r="AJ655"/>
  <c r="AG656"/>
  <c r="AH656"/>
  <c r="AI656"/>
  <c r="AJ656"/>
  <c r="AG657"/>
  <c r="AH657"/>
  <c r="AI657"/>
  <c r="AJ657"/>
  <c r="AG658"/>
  <c r="AH658"/>
  <c r="AI658"/>
  <c r="AJ658"/>
  <c r="AG659"/>
  <c r="AH659"/>
  <c r="AI659"/>
  <c r="AJ659"/>
  <c r="AG660"/>
  <c r="AH660"/>
  <c r="AI660"/>
  <c r="AJ660"/>
  <c r="AG661"/>
  <c r="AH661"/>
  <c r="AI661"/>
  <c r="AJ661"/>
  <c r="AG662"/>
  <c r="AH662"/>
  <c r="AI662"/>
  <c r="AJ662"/>
  <c r="AG663"/>
  <c r="AH663"/>
  <c r="AI663"/>
  <c r="AJ663"/>
  <c r="AG664"/>
  <c r="AH664"/>
  <c r="AI664"/>
  <c r="AJ664"/>
  <c r="AG665"/>
  <c r="AH665"/>
  <c r="AI665"/>
  <c r="AJ665"/>
  <c r="AG666"/>
  <c r="AH666"/>
  <c r="AI666"/>
  <c r="AJ666"/>
  <c r="AG667"/>
  <c r="AH667"/>
  <c r="AI667"/>
  <c r="AJ667"/>
  <c r="AG668"/>
  <c r="AH668"/>
  <c r="AI668"/>
  <c r="AJ668"/>
  <c r="AG669"/>
  <c r="AH669"/>
  <c r="AI669"/>
  <c r="AJ669"/>
  <c r="AG670"/>
  <c r="AH670"/>
  <c r="AI670"/>
  <c r="AJ670"/>
  <c r="AG671"/>
  <c r="AH671"/>
  <c r="AI671"/>
  <c r="AJ671"/>
  <c r="AG672"/>
  <c r="AH672"/>
  <c r="AI672"/>
  <c r="AJ672"/>
  <c r="AG673"/>
  <c r="AH673"/>
  <c r="AI673"/>
  <c r="AJ673"/>
  <c r="AG674"/>
  <c r="AH674"/>
  <c r="AI674"/>
  <c r="AJ674"/>
  <c r="AG675"/>
  <c r="AH675"/>
  <c r="AI675"/>
  <c r="AJ675"/>
  <c r="AG676"/>
  <c r="AH676"/>
  <c r="AI676"/>
  <c r="AJ676"/>
  <c r="AG677"/>
  <c r="AH677"/>
  <c r="AI677"/>
  <c r="AJ677"/>
  <c r="AG678"/>
  <c r="AH678"/>
  <c r="AI678"/>
  <c r="AJ678"/>
  <c r="AG679"/>
  <c r="AH679"/>
  <c r="AI679"/>
  <c r="AJ679"/>
  <c r="AG680"/>
  <c r="AH680"/>
  <c r="AI680"/>
  <c r="AJ680"/>
  <c r="AG681"/>
  <c r="AH681"/>
  <c r="AI681"/>
  <c r="AJ681"/>
  <c r="AG682"/>
  <c r="AH682"/>
  <c r="AI682"/>
  <c r="AJ682"/>
  <c r="AG683"/>
  <c r="AH683"/>
  <c r="AI683"/>
  <c r="AJ683"/>
  <c r="AG684"/>
  <c r="AH684"/>
  <c r="AI684"/>
  <c r="AJ684"/>
  <c r="AG685"/>
  <c r="AH685"/>
  <c r="AI685"/>
  <c r="AJ685"/>
  <c r="AG686"/>
  <c r="AH686"/>
  <c r="AI686"/>
  <c r="AJ686"/>
  <c r="AG687"/>
  <c r="AH687"/>
  <c r="AI687"/>
  <c r="AJ687"/>
  <c r="AG688"/>
  <c r="AH688"/>
  <c r="AI688"/>
  <c r="AJ688"/>
  <c r="AG689"/>
  <c r="AH689"/>
  <c r="AI689"/>
  <c r="AJ689"/>
  <c r="AG690"/>
  <c r="AH690"/>
  <c r="AI690"/>
  <c r="AJ690"/>
  <c r="AG691"/>
  <c r="AH691"/>
  <c r="AI691"/>
  <c r="AJ691"/>
  <c r="AG692"/>
  <c r="AH692"/>
  <c r="AI692"/>
  <c r="AJ692"/>
  <c r="AG693"/>
  <c r="AH693"/>
  <c r="AI693"/>
  <c r="AJ693"/>
  <c r="AG694"/>
  <c r="AH694"/>
  <c r="AI694"/>
  <c r="AJ694"/>
  <c r="AG695"/>
  <c r="AH695"/>
  <c r="AI695"/>
  <c r="AJ695"/>
  <c r="AG696"/>
  <c r="AH696"/>
  <c r="AI696"/>
  <c r="AJ696"/>
  <c r="AG697"/>
  <c r="AH697"/>
  <c r="AI697"/>
  <c r="AJ697"/>
  <c r="AG698"/>
  <c r="AH698"/>
  <c r="AI698"/>
  <c r="AJ698"/>
  <c r="AG699"/>
  <c r="AH699"/>
  <c r="AI699"/>
  <c r="AJ699"/>
  <c r="AG700"/>
  <c r="AH700"/>
  <c r="AI700"/>
  <c r="AJ700"/>
  <c r="AG701"/>
  <c r="AH701"/>
  <c r="AI701"/>
  <c r="AJ701"/>
  <c r="AG702"/>
  <c r="AH702"/>
  <c r="AI702"/>
  <c r="AJ702"/>
  <c r="AG703"/>
  <c r="AH703"/>
  <c r="AI703"/>
  <c r="AJ703"/>
  <c r="AG704"/>
  <c r="AH704"/>
  <c r="AI704"/>
  <c r="AJ704"/>
  <c r="AG705"/>
  <c r="AH705"/>
  <c r="AI705"/>
  <c r="AJ705"/>
  <c r="AG706"/>
  <c r="AH706"/>
  <c r="AI706"/>
  <c r="AJ706"/>
  <c r="AG707"/>
  <c r="AH707"/>
  <c r="AI707"/>
  <c r="AJ707"/>
  <c r="AG708"/>
  <c r="AH708"/>
  <c r="AI708"/>
  <c r="AJ708"/>
  <c r="AG709"/>
  <c r="AH709"/>
  <c r="AI709"/>
  <c r="AJ709"/>
  <c r="AG710"/>
  <c r="AH710"/>
  <c r="AI710"/>
  <c r="AJ710"/>
  <c r="AG711"/>
  <c r="AH711"/>
  <c r="AI711"/>
  <c r="AJ711"/>
  <c r="AG712"/>
  <c r="AH712"/>
  <c r="AI712"/>
  <c r="AJ712"/>
  <c r="AG713"/>
  <c r="AH713"/>
  <c r="AI713"/>
  <c r="AJ713"/>
  <c r="AG714"/>
  <c r="AH714"/>
  <c r="AI714"/>
  <c r="AJ714"/>
  <c r="AG715"/>
  <c r="AH715"/>
  <c r="AI715"/>
  <c r="AJ715"/>
  <c r="AG716"/>
  <c r="AH716"/>
  <c r="AI716"/>
  <c r="AJ716"/>
  <c r="AG717"/>
  <c r="AH717"/>
  <c r="AI717"/>
  <c r="AJ717"/>
  <c r="AG718"/>
  <c r="AH718"/>
  <c r="AI718"/>
  <c r="AJ718"/>
  <c r="AG719"/>
  <c r="AH719"/>
  <c r="AI719"/>
  <c r="AJ719"/>
  <c r="AG720"/>
  <c r="AH720"/>
  <c r="AI720"/>
  <c r="AJ720"/>
  <c r="AG721"/>
  <c r="AH721"/>
  <c r="AI721"/>
  <c r="AJ721"/>
  <c r="AG722"/>
  <c r="AH722"/>
  <c r="AI722"/>
  <c r="AJ722"/>
  <c r="AG723"/>
  <c r="AH723"/>
  <c r="AI723"/>
  <c r="AJ723"/>
  <c r="AG724"/>
  <c r="AH724"/>
  <c r="AI724"/>
  <c r="AJ724"/>
  <c r="AG725"/>
  <c r="AH725"/>
  <c r="AI725"/>
  <c r="AJ725"/>
  <c r="AG726"/>
  <c r="AH726"/>
  <c r="AI726"/>
  <c r="AJ726"/>
  <c r="AG727"/>
  <c r="AH727"/>
  <c r="AI727"/>
  <c r="AJ727"/>
  <c r="AG728"/>
  <c r="AH728"/>
  <c r="AI728"/>
  <c r="AJ728"/>
  <c r="AG729"/>
  <c r="AH729"/>
  <c r="AI729"/>
  <c r="AJ729"/>
  <c r="AG730"/>
  <c r="AH730"/>
  <c r="AI730"/>
  <c r="AJ730"/>
  <c r="AG731"/>
  <c r="AH731"/>
  <c r="AI731"/>
  <c r="AJ731"/>
  <c r="AG732"/>
  <c r="AH732"/>
  <c r="AI732"/>
  <c r="AJ732"/>
  <c r="AG733"/>
  <c r="AH733"/>
  <c r="AI733"/>
  <c r="AJ733"/>
  <c r="AG734"/>
  <c r="AH734"/>
  <c r="AI734"/>
  <c r="AJ734"/>
  <c r="AG735"/>
  <c r="AH735"/>
  <c r="AI735"/>
  <c r="AJ735"/>
  <c r="AG736"/>
  <c r="AH736"/>
  <c r="AI736"/>
  <c r="AJ736"/>
  <c r="AG737"/>
  <c r="AH737"/>
  <c r="AI737"/>
  <c r="AJ737"/>
  <c r="AG738"/>
  <c r="AH738"/>
  <c r="AI738"/>
  <c r="AJ738"/>
  <c r="AG739"/>
  <c r="AH739"/>
  <c r="AI739"/>
  <c r="AJ739"/>
  <c r="AG740"/>
  <c r="AH740"/>
  <c r="AI740"/>
  <c r="AJ740"/>
  <c r="AG741"/>
  <c r="AH741"/>
  <c r="AI741"/>
  <c r="AJ741"/>
  <c r="AG742"/>
  <c r="AH742"/>
  <c r="AI742"/>
  <c r="AJ742"/>
  <c r="AG743"/>
  <c r="AH743"/>
  <c r="AI743"/>
  <c r="AJ743"/>
  <c r="AG744"/>
  <c r="AH744"/>
  <c r="AI744"/>
  <c r="AJ744"/>
  <c r="AG745"/>
  <c r="AH745"/>
  <c r="AI745"/>
  <c r="AJ745"/>
  <c r="AG746"/>
  <c r="AH746"/>
  <c r="AI746"/>
  <c r="AJ746"/>
  <c r="AG747"/>
  <c r="AH747"/>
  <c r="AI747"/>
  <c r="AJ747"/>
  <c r="AG748"/>
  <c r="AH748"/>
  <c r="AI748"/>
  <c r="AJ748"/>
  <c r="AG749"/>
  <c r="AH749"/>
  <c r="AI749"/>
  <c r="AJ749"/>
  <c r="AG750"/>
  <c r="AH750"/>
  <c r="AI750"/>
  <c r="AJ750"/>
  <c r="AG751"/>
  <c r="AH751"/>
  <c r="AI751"/>
  <c r="AJ751"/>
  <c r="AG752"/>
  <c r="AH752"/>
  <c r="AI752"/>
  <c r="AJ752"/>
  <c r="AG753"/>
  <c r="AH753"/>
  <c r="AI753"/>
  <c r="AJ753"/>
  <c r="AG754"/>
  <c r="AH754"/>
  <c r="AI754"/>
  <c r="AJ754"/>
  <c r="AG755"/>
  <c r="AH755"/>
  <c r="AI755"/>
  <c r="AJ755"/>
  <c r="AG756"/>
  <c r="AH756"/>
  <c r="AI756"/>
  <c r="AJ756"/>
  <c r="AG757"/>
  <c r="AH757"/>
  <c r="AI757"/>
  <c r="AJ757"/>
  <c r="AG758"/>
  <c r="AH758"/>
  <c r="AI758"/>
  <c r="AJ758"/>
  <c r="AG759"/>
  <c r="AH759"/>
  <c r="AI759"/>
  <c r="AJ759"/>
  <c r="AG760"/>
  <c r="AH760"/>
  <c r="AI760"/>
  <c r="AJ760"/>
  <c r="AG761"/>
  <c r="AH761"/>
  <c r="AI761"/>
  <c r="AJ761"/>
  <c r="AG762"/>
  <c r="AH762"/>
  <c r="AI762"/>
  <c r="AJ762"/>
  <c r="AG763"/>
  <c r="AH763"/>
  <c r="AI763"/>
  <c r="AJ763"/>
  <c r="AG764"/>
  <c r="AH764"/>
  <c r="AI764"/>
  <c r="AJ764"/>
  <c r="AG765"/>
  <c r="AH765"/>
  <c r="AI765"/>
  <c r="AJ765"/>
  <c r="AG766"/>
  <c r="AH766"/>
  <c r="AI766"/>
  <c r="AJ766"/>
  <c r="AG767"/>
  <c r="AH767"/>
  <c r="AI767"/>
  <c r="AJ767"/>
  <c r="AG768"/>
  <c r="AH768"/>
  <c r="AI768"/>
  <c r="AJ768"/>
  <c r="AG769"/>
  <c r="AH769"/>
  <c r="AI769"/>
  <c r="AJ769"/>
  <c r="AG770"/>
  <c r="AH770"/>
  <c r="AI770"/>
  <c r="AJ770"/>
  <c r="AG771"/>
  <c r="AH771"/>
  <c r="AI771"/>
  <c r="AJ771"/>
  <c r="AG772"/>
  <c r="AH772"/>
  <c r="AI772"/>
  <c r="AJ772"/>
  <c r="AG773"/>
  <c r="AH773"/>
  <c r="AI773"/>
  <c r="AJ773"/>
  <c r="AG774"/>
  <c r="AH774"/>
  <c r="AI774"/>
  <c r="AJ774"/>
  <c r="AG775"/>
  <c r="AH775"/>
  <c r="AI775"/>
  <c r="AJ775"/>
  <c r="AG776"/>
  <c r="AH776"/>
  <c r="AI776"/>
  <c r="AJ776"/>
  <c r="AG777"/>
  <c r="AH777"/>
  <c r="AI777"/>
  <c r="AJ777"/>
  <c r="AG778"/>
  <c r="AH778"/>
  <c r="AI778"/>
  <c r="AJ778"/>
  <c r="AG779"/>
  <c r="AH779"/>
  <c r="AI779"/>
  <c r="AJ779"/>
  <c r="AG780"/>
  <c r="AH780"/>
  <c r="AI780"/>
  <c r="AJ780"/>
  <c r="AG781"/>
  <c r="AH781"/>
  <c r="AI781"/>
  <c r="AJ781"/>
  <c r="AG782"/>
  <c r="AH782"/>
  <c r="AI782"/>
  <c r="AJ782"/>
  <c r="AG783"/>
  <c r="AH783"/>
  <c r="AI783"/>
  <c r="AJ783"/>
  <c r="AG784"/>
  <c r="AH784"/>
  <c r="AI784"/>
  <c r="AJ784"/>
  <c r="AG785"/>
  <c r="AH785"/>
  <c r="AI785"/>
  <c r="AJ785"/>
  <c r="AG786"/>
  <c r="AH786"/>
  <c r="AI786"/>
  <c r="AJ786"/>
  <c r="AG787"/>
  <c r="AH787"/>
  <c r="AI787"/>
  <c r="AJ787"/>
  <c r="AG788"/>
  <c r="AH788"/>
  <c r="AI788"/>
  <c r="AJ788"/>
  <c r="AG789"/>
  <c r="AH789"/>
  <c r="AI789"/>
  <c r="AJ789"/>
  <c r="AG790"/>
  <c r="AH790"/>
  <c r="AI790"/>
  <c r="AJ790"/>
  <c r="AG791"/>
  <c r="AH791"/>
  <c r="AI791"/>
  <c r="AJ791"/>
  <c r="AG792"/>
  <c r="AH792"/>
  <c r="AI792"/>
  <c r="AJ792"/>
  <c r="AG793"/>
  <c r="AH793"/>
  <c r="AI793"/>
  <c r="AJ793"/>
  <c r="AG794"/>
  <c r="AH794"/>
  <c r="AI794"/>
  <c r="AJ794"/>
  <c r="AG795"/>
  <c r="AH795"/>
  <c r="AI795"/>
  <c r="AJ795"/>
  <c r="AG796"/>
  <c r="AH796"/>
  <c r="AI796"/>
  <c r="AJ796"/>
  <c r="AG797"/>
  <c r="AH797"/>
  <c r="AI797"/>
  <c r="AJ797"/>
  <c r="AG798"/>
  <c r="AH798"/>
  <c r="AI798"/>
  <c r="AJ798"/>
  <c r="AG799"/>
  <c r="AH799"/>
  <c r="AI799"/>
  <c r="AJ799"/>
  <c r="AG800"/>
  <c r="AH800"/>
  <c r="AI800"/>
  <c r="AJ800"/>
  <c r="AG801"/>
  <c r="AH801"/>
  <c r="AI801"/>
  <c r="AJ801"/>
  <c r="AG802"/>
  <c r="AH802"/>
  <c r="AI802"/>
  <c r="AJ802"/>
  <c r="AG803"/>
  <c r="AH803"/>
  <c r="AI803"/>
  <c r="AJ803"/>
  <c r="AG804"/>
  <c r="AH804"/>
  <c r="AI804"/>
  <c r="AJ804"/>
  <c r="AG805"/>
  <c r="AH805"/>
  <c r="AI805"/>
  <c r="AJ805"/>
  <c r="AG806"/>
  <c r="AH806"/>
  <c r="AI806"/>
  <c r="AJ806"/>
  <c r="AG807"/>
  <c r="AH807"/>
  <c r="AI807"/>
  <c r="AJ807"/>
  <c r="AG808"/>
  <c r="AH808"/>
  <c r="AI808"/>
  <c r="AJ808"/>
  <c r="AG809"/>
  <c r="AH809"/>
  <c r="AI809"/>
  <c r="AJ809"/>
  <c r="AG810"/>
  <c r="AH810"/>
  <c r="AI810"/>
  <c r="AJ810"/>
  <c r="AG811"/>
  <c r="AH811"/>
  <c r="AI811"/>
  <c r="AJ811"/>
  <c r="AG812"/>
  <c r="AH812"/>
  <c r="AI812"/>
  <c r="AJ812"/>
  <c r="AG813"/>
  <c r="AH813"/>
  <c r="AI813"/>
  <c r="AJ813"/>
  <c r="AG814"/>
  <c r="AH814"/>
  <c r="AI814"/>
  <c r="AJ814"/>
  <c r="AG815"/>
  <c r="AH815"/>
  <c r="AI815"/>
  <c r="AJ815"/>
  <c r="AG816"/>
  <c r="AH816"/>
  <c r="AI816"/>
  <c r="AJ816"/>
  <c r="AG817"/>
  <c r="AH817"/>
  <c r="AI817"/>
  <c r="AJ817"/>
  <c r="AG818"/>
  <c r="AH818"/>
  <c r="AI818"/>
  <c r="AJ818"/>
  <c r="AG819"/>
  <c r="AH819"/>
  <c r="AI819"/>
  <c r="AJ819"/>
  <c r="AG820"/>
  <c r="AH820"/>
  <c r="AI820"/>
  <c r="AJ820"/>
  <c r="AG821"/>
  <c r="AH821"/>
  <c r="AI821"/>
  <c r="AJ821"/>
  <c r="AG822"/>
  <c r="AH822"/>
  <c r="AI822"/>
  <c r="AJ822"/>
  <c r="AG823"/>
  <c r="AH823"/>
  <c r="AI823"/>
  <c r="AJ823"/>
  <c r="AG824"/>
  <c r="AH824"/>
  <c r="AI824"/>
  <c r="AJ824"/>
  <c r="AG825"/>
  <c r="AH825"/>
  <c r="AI825"/>
  <c r="AJ825"/>
  <c r="AG826"/>
  <c r="AH826"/>
  <c r="AI826"/>
  <c r="AJ826"/>
  <c r="AG827"/>
  <c r="AH827"/>
  <c r="AI827"/>
  <c r="AJ827"/>
  <c r="AG828"/>
  <c r="AH828"/>
  <c r="AI828"/>
  <c r="AJ828"/>
  <c r="AG829"/>
  <c r="AH829"/>
  <c r="AI829"/>
  <c r="AJ829"/>
  <c r="AG830"/>
  <c r="AH830"/>
  <c r="AI830"/>
  <c r="AJ830"/>
  <c r="AG831"/>
  <c r="AH831"/>
  <c r="AI831"/>
  <c r="AJ831"/>
  <c r="AG832"/>
  <c r="AH832"/>
  <c r="AI832"/>
  <c r="AJ832"/>
  <c r="AG833"/>
  <c r="AH833"/>
  <c r="AI833"/>
  <c r="AJ833"/>
  <c r="AG834"/>
  <c r="AH834"/>
  <c r="AI834"/>
  <c r="AJ834"/>
  <c r="AG835"/>
  <c r="AH835"/>
  <c r="AI835"/>
  <c r="AJ835"/>
  <c r="AG836"/>
  <c r="AH836"/>
  <c r="AI836"/>
  <c r="AJ836"/>
  <c r="AG837"/>
  <c r="AH837"/>
  <c r="AI837"/>
  <c r="AJ837"/>
  <c r="AG838"/>
  <c r="AH838"/>
  <c r="AI838"/>
  <c r="AJ838"/>
  <c r="AG839"/>
  <c r="AH839"/>
  <c r="AI839"/>
  <c r="AJ839"/>
  <c r="AG840"/>
  <c r="AH840"/>
  <c r="AI840"/>
  <c r="AJ840"/>
  <c r="AG841"/>
  <c r="AH841"/>
  <c r="AI841"/>
  <c r="AJ841"/>
  <c r="AG842"/>
  <c r="AH842"/>
  <c r="AI842"/>
  <c r="AJ842"/>
  <c r="AG843"/>
  <c r="AH843"/>
  <c r="AI843"/>
  <c r="AJ843"/>
  <c r="AG844"/>
  <c r="AH844"/>
  <c r="AI844"/>
  <c r="AJ844"/>
  <c r="AG845"/>
  <c r="AH845"/>
  <c r="AI845"/>
  <c r="AJ845"/>
  <c r="AG846"/>
  <c r="AH846"/>
  <c r="AI846"/>
  <c r="AJ846"/>
  <c r="AG847"/>
  <c r="AH847"/>
  <c r="AI847"/>
  <c r="AJ847"/>
  <c r="AG848"/>
  <c r="AH848"/>
  <c r="AI848"/>
  <c r="AJ848"/>
  <c r="AG849"/>
  <c r="AH849"/>
  <c r="AI849"/>
  <c r="AJ849"/>
  <c r="AG850"/>
  <c r="AH850"/>
  <c r="AI850"/>
  <c r="AJ850"/>
  <c r="AG851"/>
  <c r="AH851"/>
  <c r="AI851"/>
  <c r="AJ851"/>
  <c r="AG852"/>
  <c r="AH852"/>
  <c r="AI852"/>
  <c r="AJ852"/>
  <c r="AG853"/>
  <c r="AH853"/>
  <c r="AI853"/>
  <c r="AJ853"/>
  <c r="AG854"/>
  <c r="AH854"/>
  <c r="AI854"/>
  <c r="AJ854"/>
  <c r="AG855"/>
  <c r="AH855"/>
  <c r="AI855"/>
  <c r="AJ855"/>
  <c r="AG856"/>
  <c r="AH856"/>
  <c r="AI856"/>
  <c r="AJ856"/>
  <c r="AG857"/>
  <c r="AH857"/>
  <c r="AI857"/>
  <c r="AJ857"/>
  <c r="AG858"/>
  <c r="AH858"/>
  <c r="AI858"/>
  <c r="AJ858"/>
  <c r="AG859"/>
  <c r="AH859"/>
  <c r="AI859"/>
  <c r="AJ859"/>
  <c r="AG860"/>
  <c r="AH860"/>
  <c r="AI860"/>
  <c r="AJ860"/>
  <c r="AG861"/>
  <c r="AH861"/>
  <c r="AI861"/>
  <c r="AJ861"/>
  <c r="AG862"/>
  <c r="AH862"/>
  <c r="AI862"/>
  <c r="AJ862"/>
  <c r="AG863"/>
  <c r="AH863"/>
  <c r="AI863"/>
  <c r="AJ863"/>
  <c r="AG864"/>
  <c r="AH864"/>
  <c r="AI864"/>
  <c r="AJ864"/>
  <c r="AG865"/>
  <c r="AH865"/>
  <c r="AI865"/>
  <c r="AJ865"/>
  <c r="AG866"/>
  <c r="AH866"/>
  <c r="AI866"/>
  <c r="AJ866"/>
  <c r="AG867"/>
  <c r="AH867"/>
  <c r="AI867"/>
  <c r="AJ867"/>
  <c r="AG868"/>
  <c r="AH868"/>
  <c r="AI868"/>
  <c r="AJ868"/>
  <c r="AG869"/>
  <c r="AH869"/>
  <c r="AI869"/>
  <c r="AJ869"/>
  <c r="AG870"/>
  <c r="AH870"/>
  <c r="AI870"/>
  <c r="AJ870"/>
  <c r="AG871"/>
  <c r="AH871"/>
  <c r="AI871"/>
  <c r="AJ871"/>
  <c r="AG872"/>
  <c r="AH872"/>
  <c r="AI872"/>
  <c r="AJ872"/>
  <c r="AG873"/>
  <c r="AH873"/>
  <c r="AI873"/>
  <c r="AJ873"/>
  <c r="AG874"/>
  <c r="AH874"/>
  <c r="AI874"/>
  <c r="AJ874"/>
  <c r="AG875"/>
  <c r="AH875"/>
  <c r="AI875"/>
  <c r="AJ875"/>
  <c r="AG876"/>
  <c r="AH876"/>
  <c r="AI876"/>
  <c r="AJ876"/>
  <c r="AG877"/>
  <c r="AH877"/>
  <c r="AI877"/>
  <c r="AJ877"/>
  <c r="AG878"/>
  <c r="AH878"/>
  <c r="AI878"/>
  <c r="AJ878"/>
  <c r="AG879"/>
  <c r="AH879"/>
  <c r="AI879"/>
  <c r="AJ879"/>
  <c r="AG880"/>
  <c r="AH880"/>
  <c r="AI880"/>
  <c r="AJ880"/>
  <c r="AG881"/>
  <c r="AH881"/>
  <c r="AI881"/>
  <c r="AJ881"/>
  <c r="AG882"/>
  <c r="AH882"/>
  <c r="AI882"/>
  <c r="AJ882"/>
  <c r="AG883"/>
  <c r="AH883"/>
  <c r="AI883"/>
  <c r="AJ883"/>
  <c r="AG884"/>
  <c r="AH884"/>
  <c r="AI884"/>
  <c r="AJ884"/>
  <c r="AG885"/>
  <c r="AH885"/>
  <c r="AI885"/>
  <c r="AJ885"/>
  <c r="AG886"/>
  <c r="AH886"/>
  <c r="AI886"/>
  <c r="AJ886"/>
  <c r="AG887"/>
  <c r="AH887"/>
  <c r="AI887"/>
  <c r="AJ887"/>
  <c r="AG888"/>
  <c r="AH888"/>
  <c r="AI888"/>
  <c r="AJ888"/>
  <c r="AG889"/>
  <c r="AH889"/>
  <c r="AI889"/>
  <c r="AJ889"/>
  <c r="AG890"/>
  <c r="AH890"/>
  <c r="AI890"/>
  <c r="AJ890"/>
  <c r="AG891"/>
  <c r="AH891"/>
  <c r="AI891"/>
  <c r="AJ891"/>
  <c r="AG892"/>
  <c r="AH892"/>
  <c r="AI892"/>
  <c r="AJ892"/>
  <c r="AG893"/>
  <c r="AH893"/>
  <c r="AI893"/>
  <c r="AJ893"/>
  <c r="AG894"/>
  <c r="AH894"/>
  <c r="AI894"/>
  <c r="AJ894"/>
  <c r="AG895"/>
  <c r="AH895"/>
  <c r="AI895"/>
  <c r="AJ895"/>
  <c r="AG896"/>
  <c r="AH896"/>
  <c r="AI896"/>
  <c r="AJ896"/>
  <c r="AG897"/>
  <c r="AH897"/>
  <c r="AI897"/>
  <c r="AJ897"/>
  <c r="AG898"/>
  <c r="AH898"/>
  <c r="AI898"/>
  <c r="AJ898"/>
  <c r="AG899"/>
  <c r="AH899"/>
  <c r="AI899"/>
  <c r="AJ899"/>
  <c r="AG900"/>
  <c r="AH900"/>
  <c r="AI900"/>
  <c r="AJ900"/>
  <c r="AG901"/>
  <c r="AH901"/>
  <c r="AI901"/>
  <c r="AJ901"/>
  <c r="AG902"/>
  <c r="AH902"/>
  <c r="AI902"/>
  <c r="AJ902"/>
  <c r="AG903"/>
  <c r="AH903"/>
  <c r="AI903"/>
  <c r="AJ903"/>
  <c r="AG904"/>
  <c r="AH904"/>
  <c r="AI904"/>
  <c r="AJ904"/>
  <c r="AG905"/>
  <c r="AH905"/>
  <c r="AI905"/>
  <c r="AJ905"/>
  <c r="AG906"/>
  <c r="AH906"/>
  <c r="AI906"/>
  <c r="AJ906"/>
  <c r="AG907"/>
  <c r="AH907"/>
  <c r="AI907"/>
  <c r="AJ907"/>
  <c r="AG908"/>
  <c r="AH908"/>
  <c r="AI908"/>
  <c r="AJ908"/>
  <c r="AG909"/>
  <c r="AH909"/>
  <c r="AI909"/>
  <c r="AJ909"/>
  <c r="AG910"/>
  <c r="AH910"/>
  <c r="AI910"/>
  <c r="AJ910"/>
  <c r="AG911"/>
  <c r="AH911"/>
  <c r="AI911"/>
  <c r="AJ911"/>
  <c r="AG912"/>
  <c r="AH912"/>
  <c r="AI912"/>
  <c r="AJ912"/>
  <c r="AG913"/>
  <c r="AH913"/>
  <c r="AI913"/>
  <c r="AJ913"/>
  <c r="AG914"/>
  <c r="AH914"/>
  <c r="AI914"/>
  <c r="AJ914"/>
  <c r="AG915"/>
  <c r="AH915"/>
  <c r="AI915"/>
  <c r="AJ915"/>
  <c r="AG916"/>
  <c r="AH916"/>
  <c r="AI916"/>
  <c r="AJ916"/>
  <c r="AG917"/>
  <c r="AH917"/>
  <c r="AI917"/>
  <c r="AJ917"/>
  <c r="AG918"/>
  <c r="AH918"/>
  <c r="AI918"/>
  <c r="AJ918"/>
  <c r="AG919"/>
  <c r="AH919"/>
  <c r="AI919"/>
  <c r="AJ919"/>
  <c r="AG920"/>
  <c r="AH920"/>
  <c r="AI920"/>
  <c r="AJ920"/>
  <c r="AG921"/>
  <c r="AH921"/>
  <c r="AI921"/>
  <c r="AJ921"/>
  <c r="AG922"/>
  <c r="AH922"/>
  <c r="AI922"/>
  <c r="AJ922"/>
  <c r="AG923"/>
  <c r="AH923"/>
  <c r="AI923"/>
  <c r="AJ923"/>
  <c r="AG924"/>
  <c r="AH924"/>
  <c r="AI924"/>
  <c r="AJ924"/>
  <c r="AG925"/>
  <c r="AH925"/>
  <c r="AI925"/>
  <c r="AJ925"/>
  <c r="AG926"/>
  <c r="AH926"/>
  <c r="AI926"/>
  <c r="AJ926"/>
  <c r="AG927"/>
  <c r="AH927"/>
  <c r="AI927"/>
  <c r="AJ927"/>
  <c r="AG928"/>
  <c r="AH928"/>
  <c r="AI928"/>
  <c r="AJ928"/>
  <c r="AG929"/>
  <c r="AH929"/>
  <c r="AI929"/>
  <c r="AJ929"/>
  <c r="AG930"/>
  <c r="AH930"/>
  <c r="AI930"/>
  <c r="AJ930"/>
  <c r="AG931"/>
  <c r="AH931"/>
  <c r="AI931"/>
  <c r="AJ931"/>
  <c r="AG932"/>
  <c r="AH932"/>
  <c r="AI932"/>
  <c r="AJ932"/>
  <c r="AG933"/>
  <c r="AH933"/>
  <c r="AI933"/>
  <c r="AJ933"/>
  <c r="AG934"/>
  <c r="AH934"/>
  <c r="AI934"/>
  <c r="AJ934"/>
  <c r="AG935"/>
  <c r="AH935"/>
  <c r="AI935"/>
  <c r="AJ935"/>
  <c r="AG936"/>
  <c r="AH936"/>
  <c r="AI936"/>
  <c r="AJ936"/>
  <c r="AG937"/>
  <c r="AH937"/>
  <c r="AI937"/>
  <c r="AJ937"/>
  <c r="AG938"/>
  <c r="AH938"/>
  <c r="AI938"/>
  <c r="AJ938"/>
  <c r="AG939"/>
  <c r="AH939"/>
  <c r="AI939"/>
  <c r="AJ939"/>
  <c r="AG940"/>
  <c r="AH940"/>
  <c r="AI940"/>
  <c r="AJ940"/>
  <c r="AG941"/>
  <c r="AH941"/>
  <c r="AI941"/>
  <c r="AJ941"/>
  <c r="AG942"/>
  <c r="AH942"/>
  <c r="AI942"/>
  <c r="AJ942"/>
  <c r="AG943"/>
  <c r="AH943"/>
  <c r="AI943"/>
  <c r="AJ943"/>
  <c r="AG944"/>
  <c r="AH944"/>
  <c r="AI944"/>
  <c r="AJ944"/>
  <c r="AG945"/>
  <c r="AH945"/>
  <c r="AI945"/>
  <c r="AJ945"/>
  <c r="AG946"/>
  <c r="AH946"/>
  <c r="AI946"/>
  <c r="AJ946"/>
  <c r="AG947"/>
  <c r="AH947"/>
  <c r="AI947"/>
  <c r="AJ947"/>
  <c r="AG948"/>
  <c r="AH948"/>
  <c r="AI948"/>
  <c r="AJ948"/>
  <c r="AG949"/>
  <c r="AH949"/>
  <c r="AI949"/>
  <c r="AJ949"/>
  <c r="AG950"/>
  <c r="AH950"/>
  <c r="AI950"/>
  <c r="AJ950"/>
  <c r="AG951"/>
  <c r="AH951"/>
  <c r="AI951"/>
  <c r="AJ951"/>
  <c r="AG952"/>
  <c r="AH952"/>
  <c r="AI952"/>
  <c r="AJ952"/>
  <c r="AG953"/>
  <c r="AH953"/>
  <c r="AI953"/>
  <c r="AJ953"/>
  <c r="AG954"/>
  <c r="AH954"/>
  <c r="AI954"/>
  <c r="AJ954"/>
  <c r="AG955"/>
  <c r="AH955"/>
  <c r="AI955"/>
  <c r="AJ955"/>
  <c r="AG956"/>
  <c r="AH956"/>
  <c r="AI956"/>
  <c r="AJ956"/>
  <c r="AG957"/>
  <c r="AH957"/>
  <c r="AI957"/>
  <c r="AJ957"/>
  <c r="AG958"/>
  <c r="AH958"/>
  <c r="AI958"/>
  <c r="AJ958"/>
  <c r="AG959"/>
  <c r="AH959"/>
  <c r="AI959"/>
  <c r="AJ959"/>
  <c r="AG960"/>
  <c r="AH960"/>
  <c r="AI960"/>
  <c r="AJ960"/>
  <c r="AG961"/>
  <c r="AH961"/>
  <c r="AI961"/>
  <c r="AJ961"/>
  <c r="AG962"/>
  <c r="AH962"/>
  <c r="AI962"/>
  <c r="AJ962"/>
  <c r="AG963"/>
  <c r="AH963"/>
  <c r="AI963"/>
  <c r="AJ963"/>
  <c r="AG964"/>
  <c r="AH964"/>
  <c r="AI964"/>
  <c r="AJ964"/>
  <c r="AG965"/>
  <c r="AH965"/>
  <c r="AI965"/>
  <c r="AJ965"/>
  <c r="AG966"/>
  <c r="AH966"/>
  <c r="AI966"/>
  <c r="AJ966"/>
  <c r="AG967"/>
  <c r="AH967"/>
  <c r="AI967"/>
  <c r="AJ967"/>
  <c r="AG968"/>
  <c r="AH968"/>
  <c r="AI968"/>
  <c r="AJ968"/>
  <c r="AG969"/>
  <c r="AH969"/>
  <c r="AI969"/>
  <c r="AJ969"/>
  <c r="AG970"/>
  <c r="AH970"/>
  <c r="AI970"/>
  <c r="AJ970"/>
  <c r="AG971"/>
  <c r="AH971"/>
  <c r="AI971"/>
  <c r="AJ971"/>
  <c r="AG972"/>
  <c r="AH972"/>
  <c r="AI972"/>
  <c r="AJ972"/>
  <c r="AG973"/>
  <c r="AH973"/>
  <c r="AI973"/>
  <c r="AJ973"/>
  <c r="AG974"/>
  <c r="AH974"/>
  <c r="AI974"/>
  <c r="AJ974"/>
  <c r="AG975"/>
  <c r="AH975"/>
  <c r="AI975"/>
  <c r="AJ975"/>
  <c r="AG976"/>
  <c r="AH976"/>
  <c r="AI976"/>
  <c r="AJ976"/>
  <c r="AG977"/>
  <c r="AH977"/>
  <c r="AI977"/>
  <c r="AJ977"/>
  <c r="AG978"/>
  <c r="AH978"/>
  <c r="AI978"/>
  <c r="AJ978"/>
  <c r="AG979"/>
  <c r="AH979"/>
  <c r="AI979"/>
  <c r="AJ979"/>
  <c r="AG980"/>
  <c r="AH980"/>
  <c r="AI980"/>
  <c r="AJ980"/>
  <c r="AG981"/>
  <c r="AH981"/>
  <c r="AI981"/>
  <c r="AJ981"/>
  <c r="AG982"/>
  <c r="AH982"/>
  <c r="AI982"/>
  <c r="AJ982"/>
  <c r="AG983"/>
  <c r="AH983"/>
  <c r="AI983"/>
  <c r="AJ983"/>
  <c r="AG984"/>
  <c r="AH984"/>
  <c r="AI984"/>
  <c r="AJ984"/>
  <c r="AG985"/>
  <c r="AH985"/>
  <c r="AI985"/>
  <c r="AJ985"/>
  <c r="AG986"/>
  <c r="AH986"/>
  <c r="AI986"/>
  <c r="AJ986"/>
  <c r="AG987"/>
  <c r="AH987"/>
  <c r="AI987"/>
  <c r="AJ987"/>
  <c r="AG988"/>
  <c r="AH988"/>
  <c r="AI988"/>
  <c r="AJ988"/>
  <c r="AG989"/>
  <c r="AH989"/>
  <c r="AI989"/>
  <c r="AJ989"/>
  <c r="AG990"/>
  <c r="AH990"/>
  <c r="AI990"/>
  <c r="AJ990"/>
  <c r="AG991"/>
  <c r="AH991"/>
  <c r="AI991"/>
  <c r="AJ991"/>
  <c r="AG992"/>
  <c r="AH992"/>
  <c r="AI992"/>
  <c r="AJ992"/>
  <c r="AG993"/>
  <c r="AH993"/>
  <c r="AI993"/>
  <c r="AJ993"/>
  <c r="AG994"/>
  <c r="AH994"/>
  <c r="AI994"/>
  <c r="AJ994"/>
  <c r="AG995"/>
  <c r="AH995"/>
  <c r="AI995"/>
  <c r="AJ995"/>
  <c r="AG996"/>
  <c r="AH996"/>
  <c r="AI996"/>
  <c r="AJ996"/>
  <c r="AG997"/>
  <c r="AH997"/>
  <c r="AI997"/>
  <c r="AJ997"/>
  <c r="AG998"/>
  <c r="AH998"/>
  <c r="AI998"/>
  <c r="AJ998"/>
  <c r="AG999"/>
  <c r="AH999"/>
  <c r="AI999"/>
  <c r="AJ999"/>
  <c r="AG1000"/>
  <c r="AH1000"/>
  <c r="AI1000"/>
  <c r="AJ1000"/>
  <c r="AG1001"/>
  <c r="AH1001"/>
  <c r="AI1001"/>
  <c r="AJ1001"/>
  <c r="AG1002"/>
  <c r="AH1002"/>
  <c r="AI1002"/>
  <c r="AJ1002"/>
  <c r="AG1003"/>
  <c r="AH1003"/>
  <c r="AI1003"/>
  <c r="AJ1003"/>
  <c r="AG1004"/>
  <c r="AH1004"/>
  <c r="AI1004"/>
  <c r="AJ1004"/>
  <c r="AG1005"/>
  <c r="AH1005"/>
  <c r="AI1005"/>
  <c r="AJ1005"/>
  <c r="AG1006"/>
  <c r="AH1006"/>
  <c r="AI1006"/>
  <c r="AJ1006"/>
  <c r="AG1007"/>
  <c r="AH1007"/>
  <c r="AI1007"/>
  <c r="AJ1007"/>
  <c r="AG1008"/>
  <c r="AH1008"/>
  <c r="AI1008"/>
  <c r="AJ1008"/>
  <c r="AG1009"/>
  <c r="AH1009"/>
  <c r="AI1009"/>
  <c r="AJ1009"/>
  <c r="AG1010"/>
  <c r="AH1010"/>
  <c r="AI1010"/>
  <c r="AJ1010"/>
  <c r="AG1011"/>
  <c r="AH1011"/>
  <c r="AI1011"/>
  <c r="AJ1011"/>
  <c r="AG1012"/>
  <c r="AH1012"/>
  <c r="AI1012"/>
  <c r="AJ1012"/>
  <c r="AG1013"/>
  <c r="AH1013"/>
  <c r="AI1013"/>
  <c r="AJ1013"/>
  <c r="AG1014"/>
  <c r="AH1014"/>
  <c r="AI1014"/>
  <c r="AJ1014"/>
  <c r="AG1015"/>
  <c r="AH1015"/>
  <c r="AI1015"/>
  <c r="AJ1015"/>
  <c r="AG1016"/>
  <c r="AH1016"/>
  <c r="AI1016"/>
  <c r="AJ1016"/>
  <c r="AG1017"/>
  <c r="AH1017"/>
  <c r="AI1017"/>
  <c r="AJ1017"/>
  <c r="AG1018"/>
  <c r="AH1018"/>
  <c r="AI1018"/>
  <c r="AJ1018"/>
  <c r="AG1019"/>
  <c r="AH1019"/>
  <c r="AI1019"/>
  <c r="AJ1019"/>
  <c r="AG1020"/>
  <c r="AH1020"/>
  <c r="AI1020"/>
  <c r="AJ1020"/>
  <c r="AG1021"/>
  <c r="AH1021"/>
  <c r="AI1021"/>
  <c r="AJ1021"/>
  <c r="AG1022"/>
  <c r="AH1022"/>
  <c r="AI1022"/>
  <c r="AJ1022"/>
  <c r="AG1023"/>
  <c r="AH1023"/>
  <c r="AI1023"/>
  <c r="AJ1023"/>
  <c r="AG1024"/>
  <c r="AH1024"/>
  <c r="AI1024"/>
  <c r="AJ1024"/>
  <c r="AG1025"/>
  <c r="AH1025"/>
  <c r="AI1025"/>
  <c r="AJ1025"/>
  <c r="AG1026"/>
  <c r="AH1026"/>
  <c r="AI1026"/>
  <c r="AJ1026"/>
  <c r="AG1027"/>
  <c r="AH1027"/>
  <c r="AI1027"/>
  <c r="AJ1027"/>
  <c r="AG1028"/>
  <c r="AH1028"/>
  <c r="AI1028"/>
  <c r="AJ1028"/>
  <c r="AG1029"/>
  <c r="AH1029"/>
  <c r="AI1029"/>
  <c r="AJ1029"/>
  <c r="AG1030"/>
  <c r="AH1030"/>
  <c r="AI1030"/>
  <c r="AJ1030"/>
  <c r="AG1031"/>
  <c r="AH1031"/>
  <c r="AI1031"/>
  <c r="AJ1031"/>
  <c r="AG1032"/>
  <c r="AH1032"/>
  <c r="AI1032"/>
  <c r="AJ1032"/>
  <c r="AG1033"/>
  <c r="AH1033"/>
  <c r="AI1033"/>
  <c r="AJ1033"/>
  <c r="AG1034"/>
  <c r="AH1034"/>
  <c r="AI1034"/>
  <c r="AJ1034"/>
  <c r="AG1035"/>
  <c r="AH1035"/>
  <c r="AI1035"/>
  <c r="AJ1035"/>
  <c r="AG1036"/>
  <c r="AH1036"/>
  <c r="AI1036"/>
  <c r="AJ1036"/>
  <c r="AG1037"/>
  <c r="AH1037"/>
  <c r="AI1037"/>
  <c r="AJ1037"/>
  <c r="AG1038"/>
  <c r="AH1038"/>
  <c r="AI1038"/>
  <c r="AJ1038"/>
  <c r="AG1039"/>
  <c r="AH1039"/>
  <c r="AI1039"/>
  <c r="AJ1039"/>
  <c r="AG1040"/>
  <c r="AH1040"/>
  <c r="AI1040"/>
  <c r="AJ1040"/>
  <c r="AG1041"/>
  <c r="AH1041"/>
  <c r="AI1041"/>
  <c r="AJ1041"/>
  <c r="AG1042"/>
  <c r="AH1042"/>
  <c r="AI1042"/>
  <c r="AJ1042"/>
  <c r="AG1043"/>
  <c r="AH1043"/>
  <c r="AI1043"/>
  <c r="AJ1043"/>
  <c r="AG1044"/>
  <c r="AH1044"/>
  <c r="AI1044"/>
  <c r="AJ1044"/>
  <c r="AG1045"/>
  <c r="AH1045"/>
  <c r="AI1045"/>
  <c r="AJ1045"/>
  <c r="AG1046"/>
  <c r="AH1046"/>
  <c r="AI1046"/>
  <c r="AJ1046"/>
  <c r="AG1047"/>
  <c r="AH1047"/>
  <c r="AI1047"/>
  <c r="AJ1047"/>
  <c r="AG1048"/>
  <c r="AH1048"/>
  <c r="AI1048"/>
  <c r="AJ1048"/>
  <c r="AG1049"/>
  <c r="AH1049"/>
  <c r="AI1049"/>
  <c r="AJ1049"/>
  <c r="AG1050"/>
  <c r="AH1050"/>
  <c r="AI1050"/>
  <c r="AJ1050"/>
  <c r="AG1051"/>
  <c r="AH1051"/>
  <c r="AI1051"/>
  <c r="AJ1051"/>
  <c r="AG1052"/>
  <c r="AH1052"/>
  <c r="AI1052"/>
  <c r="AJ1052"/>
  <c r="AG1053"/>
  <c r="AH1053"/>
  <c r="AI1053"/>
  <c r="AJ1053"/>
  <c r="AG1054"/>
  <c r="AH1054"/>
  <c r="AI1054"/>
  <c r="AJ1054"/>
  <c r="AG1055"/>
  <c r="AH1055"/>
  <c r="AI1055"/>
  <c r="AJ1055"/>
  <c r="AG1056"/>
  <c r="AH1056"/>
  <c r="AI1056"/>
  <c r="AJ1056"/>
  <c r="AG1057"/>
  <c r="AH1057"/>
  <c r="AI1057"/>
  <c r="AJ1057"/>
  <c r="AG1058"/>
  <c r="AH1058"/>
  <c r="AI1058"/>
  <c r="AJ1058"/>
  <c r="AG1059"/>
  <c r="AH1059"/>
  <c r="AI1059"/>
  <c r="AJ1059"/>
  <c r="AG1060"/>
  <c r="AH1060"/>
  <c r="AI1060"/>
  <c r="AJ1060"/>
  <c r="AG1061"/>
  <c r="AH1061"/>
  <c r="AI1061"/>
  <c r="AJ1061"/>
  <c r="AG1062"/>
  <c r="AH1062"/>
  <c r="AI1062"/>
  <c r="AJ1062"/>
  <c r="AG1063"/>
  <c r="AH1063"/>
  <c r="AI1063"/>
  <c r="AJ1063"/>
  <c r="AG1064"/>
  <c r="AH1064"/>
  <c r="AI1064"/>
  <c r="AJ1064"/>
  <c r="AG1065"/>
  <c r="AH1065"/>
  <c r="AI1065"/>
  <c r="AJ1065"/>
  <c r="AG1066"/>
  <c r="AH1066"/>
  <c r="AI1066"/>
  <c r="AJ1066"/>
  <c r="AG1067"/>
  <c r="AH1067"/>
  <c r="AI1067"/>
  <c r="AJ1067"/>
  <c r="AG1068"/>
  <c r="AH1068"/>
  <c r="AI1068"/>
  <c r="AJ1068"/>
  <c r="AG1069"/>
  <c r="AH1069"/>
  <c r="AI1069"/>
  <c r="AJ1069"/>
  <c r="AG1070"/>
  <c r="AH1070"/>
  <c r="AI1070"/>
  <c r="AJ1070"/>
  <c r="AG1071"/>
  <c r="AH1071"/>
  <c r="AI1071"/>
  <c r="AJ1071"/>
  <c r="AG1072"/>
  <c r="AH1072"/>
  <c r="AI1072"/>
  <c r="AJ1072"/>
  <c r="AG1073"/>
  <c r="AH1073"/>
  <c r="AI1073"/>
  <c r="AJ1073"/>
  <c r="AG1074"/>
  <c r="AH1074"/>
  <c r="AI1074"/>
  <c r="AJ1074"/>
  <c r="AG1075"/>
  <c r="AH1075"/>
  <c r="AI1075"/>
  <c r="AJ1075"/>
  <c r="AG1076"/>
  <c r="AH1076"/>
  <c r="AI1076"/>
  <c r="AJ1076"/>
  <c r="AG1077"/>
  <c r="AH1077"/>
  <c r="AI1077"/>
  <c r="AJ1077"/>
  <c r="AG1078"/>
  <c r="AH1078"/>
  <c r="AI1078"/>
  <c r="AJ1078"/>
  <c r="AG1079"/>
  <c r="AH1079"/>
  <c r="AI1079"/>
  <c r="AJ1079"/>
  <c r="AG1080"/>
  <c r="AH1080"/>
  <c r="AI1080"/>
  <c r="AJ1080"/>
  <c r="AG1081"/>
  <c r="AH1081"/>
  <c r="AI1081"/>
  <c r="AJ1081"/>
  <c r="AG1082"/>
  <c r="AH1082"/>
  <c r="AI1082"/>
  <c r="AJ1082"/>
  <c r="AG1083"/>
  <c r="AH1083"/>
  <c r="AI1083"/>
  <c r="AJ1083"/>
  <c r="AG1084"/>
  <c r="AH1084"/>
  <c r="AI1084"/>
  <c r="AJ1084"/>
  <c r="AG1085"/>
  <c r="AH1085"/>
  <c r="AI1085"/>
  <c r="AJ1085"/>
  <c r="AG1086"/>
  <c r="AH1086"/>
  <c r="AI1086"/>
  <c r="AJ1086"/>
  <c r="AG1087"/>
  <c r="AH1087"/>
  <c r="AI1087"/>
  <c r="AJ1087"/>
  <c r="AG1088"/>
  <c r="AH1088"/>
  <c r="AI1088"/>
  <c r="AJ1088"/>
  <c r="AG1089"/>
  <c r="AH1089"/>
  <c r="AI1089"/>
  <c r="AJ1089"/>
  <c r="AG1090"/>
  <c r="AH1090"/>
  <c r="AI1090"/>
  <c r="AJ1090"/>
  <c r="AG1091"/>
  <c r="AH1091"/>
  <c r="AI1091"/>
  <c r="AJ1091"/>
  <c r="AG1092"/>
  <c r="AH1092"/>
  <c r="AI1092"/>
  <c r="AJ1092"/>
  <c r="AG1093"/>
  <c r="AH1093"/>
  <c r="AI1093"/>
  <c r="AJ1093"/>
  <c r="AG1094"/>
  <c r="AH1094"/>
  <c r="AI1094"/>
  <c r="AJ1094"/>
  <c r="AG1095"/>
  <c r="AH1095"/>
  <c r="AI1095"/>
  <c r="AJ1095"/>
  <c r="AG1096"/>
  <c r="AH1096"/>
  <c r="AI1096"/>
  <c r="AJ1096"/>
  <c r="AG1097"/>
  <c r="AH1097"/>
  <c r="AI1097"/>
  <c r="AJ1097"/>
  <c r="AG1098"/>
  <c r="AH1098"/>
  <c r="AI1098"/>
  <c r="AJ1098"/>
  <c r="AG1099"/>
  <c r="AH1099"/>
  <c r="AI1099"/>
  <c r="AJ1099"/>
  <c r="AG1100"/>
  <c r="AH1100"/>
  <c r="AI1100"/>
  <c r="AJ1100"/>
  <c r="AG1101"/>
  <c r="AH1101"/>
  <c r="AI1101"/>
  <c r="AJ1101"/>
  <c r="AG1102"/>
  <c r="AH1102"/>
  <c r="AI1102"/>
  <c r="AJ1102"/>
  <c r="AG1103"/>
  <c r="AH1103"/>
  <c r="AI1103"/>
  <c r="AJ1103"/>
  <c r="AG1104"/>
  <c r="AH1104"/>
  <c r="AI1104"/>
  <c r="AJ1104"/>
  <c r="AG1105"/>
  <c r="AH1105"/>
  <c r="AI1105"/>
  <c r="AJ1105"/>
  <c r="AG1106"/>
  <c r="AH1106"/>
  <c r="AI1106"/>
  <c r="AJ1106"/>
  <c r="AG1107"/>
  <c r="AH1107"/>
  <c r="AI1107"/>
  <c r="AJ1107"/>
  <c r="AG1108"/>
  <c r="AH1108"/>
  <c r="AI1108"/>
  <c r="AJ1108"/>
  <c r="AG1109"/>
  <c r="AH1109"/>
  <c r="AI1109"/>
  <c r="AJ1109"/>
  <c r="AG1110"/>
  <c r="AH1110"/>
  <c r="AI1110"/>
  <c r="AJ1110"/>
  <c r="AG1111"/>
  <c r="AH1111"/>
  <c r="AI1111"/>
  <c r="AJ1111"/>
  <c r="AG1112"/>
  <c r="AH1112"/>
  <c r="AI1112"/>
  <c r="AJ1112"/>
  <c r="AG1113"/>
  <c r="AH1113"/>
  <c r="AI1113"/>
  <c r="AJ1113"/>
  <c r="AG1114"/>
  <c r="AH1114"/>
  <c r="AI1114"/>
  <c r="AJ1114"/>
  <c r="AG1115"/>
  <c r="AH1115"/>
  <c r="AI1115"/>
  <c r="AJ1115"/>
  <c r="AG1116"/>
  <c r="AH1116"/>
  <c r="AI1116"/>
  <c r="AJ1116"/>
  <c r="AG1117"/>
  <c r="AH1117"/>
  <c r="AI1117"/>
  <c r="AJ1117"/>
  <c r="AG1118"/>
  <c r="AH1118"/>
  <c r="AI1118"/>
  <c r="AJ1118"/>
  <c r="AG1119"/>
  <c r="AH1119"/>
  <c r="AI1119"/>
  <c r="AJ1119"/>
  <c r="AG1120"/>
  <c r="AH1120"/>
  <c r="AI1120"/>
  <c r="AJ1120"/>
  <c r="AG1121"/>
  <c r="AH1121"/>
  <c r="AI1121"/>
  <c r="AJ1121"/>
  <c r="AG1122"/>
  <c r="AH1122"/>
  <c r="AI1122"/>
  <c r="AJ1122"/>
  <c r="AG1123"/>
  <c r="AH1123"/>
  <c r="AI1123"/>
  <c r="AJ1123"/>
  <c r="AG1124"/>
  <c r="AH1124"/>
  <c r="AI1124"/>
  <c r="AJ1124"/>
  <c r="AG1125"/>
  <c r="AH1125"/>
  <c r="AI1125"/>
  <c r="AJ1125"/>
  <c r="AG1126"/>
  <c r="AH1126"/>
  <c r="AI1126"/>
  <c r="AJ1126"/>
  <c r="AG1127"/>
  <c r="AH1127"/>
  <c r="AI1127"/>
  <c r="AJ1127"/>
  <c r="AG1128"/>
  <c r="AH1128"/>
  <c r="AI1128"/>
  <c r="AJ1128"/>
  <c r="AG1129"/>
  <c r="AH1129"/>
  <c r="AI1129"/>
  <c r="AJ1129"/>
  <c r="AG1130"/>
  <c r="AH1130"/>
  <c r="AI1130"/>
  <c r="AJ1130"/>
  <c r="AG1131"/>
  <c r="AH1131"/>
  <c r="AI1131"/>
  <c r="AJ1131"/>
  <c r="AG1132"/>
  <c r="AH1132"/>
  <c r="AI1132"/>
  <c r="AJ1132"/>
  <c r="AG1133"/>
  <c r="AH1133"/>
  <c r="AI1133"/>
  <c r="AJ1133"/>
  <c r="AG1134"/>
  <c r="AH1134"/>
  <c r="AI1134"/>
  <c r="AJ1134"/>
  <c r="AG1135"/>
  <c r="AH1135"/>
  <c r="AI1135"/>
  <c r="AJ1135"/>
  <c r="AG1136"/>
  <c r="AH1136"/>
  <c r="AI1136"/>
  <c r="AJ1136"/>
  <c r="AG1137"/>
  <c r="AH1137"/>
  <c r="AI1137"/>
  <c r="AJ1137"/>
  <c r="AG1138"/>
  <c r="AH1138"/>
  <c r="AI1138"/>
  <c r="AJ1138"/>
  <c r="AG1139"/>
  <c r="AH1139"/>
  <c r="AI1139"/>
  <c r="AJ1139"/>
  <c r="AG1140"/>
  <c r="AH1140"/>
  <c r="AI1140"/>
  <c r="AJ1140"/>
  <c r="AG1141"/>
  <c r="AH1141"/>
  <c r="AI1141"/>
  <c r="AJ1141"/>
  <c r="AG1142"/>
  <c r="AH1142"/>
  <c r="AI1142"/>
  <c r="AJ1142"/>
  <c r="AG1143"/>
  <c r="AH1143"/>
  <c r="AI1143"/>
  <c r="AJ1143"/>
  <c r="AG1144"/>
  <c r="AH1144"/>
  <c r="AI1144"/>
  <c r="AJ1144"/>
  <c r="AG1145"/>
  <c r="AH1145"/>
  <c r="AI1145"/>
  <c r="AJ1145"/>
  <c r="AG1146"/>
  <c r="AH1146"/>
  <c r="AI1146"/>
  <c r="AJ1146"/>
  <c r="AG1147"/>
  <c r="AH1147"/>
  <c r="AI1147"/>
  <c r="AJ1147"/>
  <c r="AG1148"/>
  <c r="AH1148"/>
  <c r="AI1148"/>
  <c r="AJ1148"/>
  <c r="AG1149"/>
  <c r="AH1149"/>
  <c r="AI1149"/>
  <c r="AJ1149"/>
  <c r="AG1150"/>
  <c r="AH1150"/>
  <c r="AI1150"/>
  <c r="AJ1150"/>
  <c r="AG1151"/>
  <c r="AH1151"/>
  <c r="AI1151"/>
  <c r="AJ1151"/>
  <c r="AG1152"/>
  <c r="AH1152"/>
  <c r="AI1152"/>
  <c r="AJ1152"/>
  <c r="AG1153"/>
  <c r="AH1153"/>
  <c r="AI1153"/>
  <c r="AJ1153"/>
  <c r="AG1154"/>
  <c r="AH1154"/>
  <c r="AI1154"/>
  <c r="AJ1154"/>
  <c r="AG1155"/>
  <c r="AH1155"/>
  <c r="AI1155"/>
  <c r="AJ1155"/>
  <c r="AG1156"/>
  <c r="AH1156"/>
  <c r="AI1156"/>
  <c r="AJ1156"/>
  <c r="AG1157"/>
  <c r="AH1157"/>
  <c r="AI1157"/>
  <c r="AJ1157"/>
  <c r="AG1158"/>
  <c r="AH1158"/>
  <c r="AI1158"/>
  <c r="AJ1158"/>
  <c r="AG1159"/>
  <c r="AH1159"/>
  <c r="AI1159"/>
  <c r="AJ1159"/>
  <c r="AG1160"/>
  <c r="AH1160"/>
  <c r="AI1160"/>
  <c r="AJ1160"/>
  <c r="AG1161"/>
  <c r="AH1161"/>
  <c r="AI1161"/>
  <c r="AJ1161"/>
  <c r="AG1162"/>
  <c r="AH1162"/>
  <c r="AI1162"/>
  <c r="AJ1162"/>
  <c r="AG1163"/>
  <c r="AH1163"/>
  <c r="AI1163"/>
  <c r="AJ1163"/>
  <c r="AG1164"/>
  <c r="AH1164"/>
  <c r="AI1164"/>
  <c r="AJ1164"/>
  <c r="AG1165"/>
  <c r="AH1165"/>
  <c r="AI1165"/>
  <c r="AJ1165"/>
  <c r="AG1166"/>
  <c r="AH1166"/>
  <c r="AI1166"/>
  <c r="AJ1166"/>
  <c r="AG1167"/>
  <c r="AH1167"/>
  <c r="AI1167"/>
  <c r="AJ1167"/>
  <c r="AG1168"/>
  <c r="AH1168"/>
  <c r="AI1168"/>
  <c r="AJ1168"/>
  <c r="AG1169"/>
  <c r="AH1169"/>
  <c r="AI1169"/>
  <c r="AJ1169"/>
  <c r="AG1170"/>
  <c r="AH1170"/>
  <c r="AI1170"/>
  <c r="AJ1170"/>
  <c r="AG1171"/>
  <c r="AH1171"/>
  <c r="AI1171"/>
  <c r="AJ1171"/>
  <c r="AG1172"/>
  <c r="AH1172"/>
  <c r="AI1172"/>
  <c r="AJ1172"/>
  <c r="AG1173"/>
  <c r="AH1173"/>
  <c r="AI1173"/>
  <c r="AJ1173"/>
  <c r="AG1174"/>
  <c r="AH1174"/>
  <c r="AI1174"/>
  <c r="AJ1174"/>
  <c r="AG1175"/>
  <c r="AH1175"/>
  <c r="AI1175"/>
  <c r="AJ1175"/>
  <c r="AG1176"/>
  <c r="AH1176"/>
  <c r="AI1176"/>
  <c r="AJ1176"/>
  <c r="AG1177"/>
  <c r="AH1177"/>
  <c r="AI1177"/>
  <c r="AJ1177"/>
  <c r="AG1178"/>
  <c r="AH1178"/>
  <c r="AI1178"/>
  <c r="AJ1178"/>
  <c r="AG1179"/>
  <c r="AH1179"/>
  <c r="AI1179"/>
  <c r="AJ1179"/>
  <c r="AG1180"/>
  <c r="AH1180"/>
  <c r="AI1180"/>
  <c r="AJ1180"/>
  <c r="AG1181"/>
  <c r="AH1181"/>
  <c r="AI1181"/>
  <c r="AJ1181"/>
  <c r="AG1182"/>
  <c r="AH1182"/>
  <c r="AI1182"/>
  <c r="AJ1182"/>
  <c r="AG1183"/>
  <c r="AH1183"/>
  <c r="AI1183"/>
  <c r="AJ1183"/>
  <c r="AG1184"/>
  <c r="AH1184"/>
  <c r="AI1184"/>
  <c r="AJ1184"/>
  <c r="AG1185"/>
  <c r="AH1185"/>
  <c r="AI1185"/>
  <c r="AJ1185"/>
  <c r="AG1186"/>
  <c r="AH1186"/>
  <c r="AI1186"/>
  <c r="AJ1186"/>
  <c r="AG1187"/>
  <c r="AH1187"/>
  <c r="AI1187"/>
  <c r="AJ1187"/>
  <c r="AG1188"/>
  <c r="AH1188"/>
  <c r="AI1188"/>
  <c r="AJ1188"/>
  <c r="AG1189"/>
  <c r="AH1189"/>
  <c r="AI1189"/>
  <c r="AJ1189"/>
  <c r="AG1190"/>
  <c r="AH1190"/>
  <c r="AI1190"/>
  <c r="AJ1190"/>
  <c r="AG1191"/>
  <c r="AH1191"/>
  <c r="AI1191"/>
  <c r="AJ1191"/>
  <c r="AG1192"/>
  <c r="AH1192"/>
  <c r="AI1192"/>
  <c r="AJ1192"/>
  <c r="AG1193"/>
  <c r="AH1193"/>
  <c r="AI1193"/>
  <c r="AJ1193"/>
  <c r="AG1194"/>
  <c r="AH1194"/>
  <c r="AI1194"/>
  <c r="AJ1194"/>
  <c r="AG1195"/>
  <c r="AH1195"/>
  <c r="AI1195"/>
  <c r="AJ1195"/>
  <c r="AG1196"/>
  <c r="AH1196"/>
  <c r="AI1196"/>
  <c r="AJ1196"/>
  <c r="AG1197"/>
  <c r="AH1197"/>
  <c r="AI1197"/>
  <c r="AJ1197"/>
  <c r="AG1198"/>
  <c r="AH1198"/>
  <c r="AI1198"/>
  <c r="AJ1198"/>
  <c r="AG1199"/>
  <c r="AH1199"/>
  <c r="AI1199"/>
  <c r="AJ1199"/>
  <c r="AG1200"/>
  <c r="AH1200"/>
  <c r="AI1200"/>
  <c r="AJ1200"/>
  <c r="AG1201"/>
  <c r="AH1201"/>
  <c r="AI1201"/>
  <c r="AJ1201"/>
  <c r="AG1202"/>
  <c r="AH1202"/>
  <c r="AI1202"/>
  <c r="AJ1202"/>
  <c r="AG1203"/>
  <c r="AH1203"/>
  <c r="AI1203"/>
  <c r="AJ1203"/>
  <c r="AG1204"/>
  <c r="AH1204"/>
  <c r="AI1204"/>
  <c r="AJ1204"/>
  <c r="AG1205"/>
  <c r="AH1205"/>
  <c r="AI1205"/>
  <c r="AJ1205"/>
  <c r="AG1206"/>
  <c r="AH1206"/>
  <c r="AI1206"/>
  <c r="AJ1206"/>
  <c r="AG1207"/>
  <c r="AH1207"/>
  <c r="AI1207"/>
  <c r="AJ1207"/>
  <c r="AG1208"/>
  <c r="AH1208"/>
  <c r="AI1208"/>
  <c r="AJ1208"/>
  <c r="AG1209"/>
  <c r="AH1209"/>
  <c r="AI1209"/>
  <c r="AJ1209"/>
  <c r="AG1210"/>
  <c r="AH1210"/>
  <c r="AI1210"/>
  <c r="AJ1210"/>
  <c r="AG1211"/>
  <c r="AH1211"/>
  <c r="AI1211"/>
  <c r="AJ1211"/>
  <c r="AG1212"/>
  <c r="AH1212"/>
  <c r="AI1212"/>
  <c r="AJ1212"/>
  <c r="AG1213"/>
  <c r="AH1213"/>
  <c r="AI1213"/>
  <c r="AJ1213"/>
  <c r="AG1214"/>
  <c r="AH1214"/>
  <c r="AI1214"/>
  <c r="AJ1214"/>
  <c r="AG1215"/>
  <c r="AH1215"/>
  <c r="AI1215"/>
  <c r="AJ1215"/>
  <c r="AG1216"/>
  <c r="AH1216"/>
  <c r="AI1216"/>
  <c r="AJ1216"/>
  <c r="AG1217"/>
  <c r="AH1217"/>
  <c r="AI1217"/>
  <c r="AJ1217"/>
  <c r="AG1218"/>
  <c r="AH1218"/>
  <c r="AI1218"/>
  <c r="AJ1218"/>
  <c r="AG1219"/>
  <c r="AH1219"/>
  <c r="AI1219"/>
  <c r="AJ1219"/>
  <c r="AG1220"/>
  <c r="AH1220"/>
  <c r="AI1220"/>
  <c r="AJ1220"/>
  <c r="AG1221"/>
  <c r="AH1221"/>
  <c r="AI1221"/>
  <c r="AJ1221"/>
  <c r="AG1222"/>
  <c r="AH1222"/>
  <c r="AI1222"/>
  <c r="AJ1222"/>
  <c r="AG1223"/>
  <c r="AH1223"/>
  <c r="AI1223"/>
  <c r="AJ1223"/>
  <c r="AG1224"/>
  <c r="AH1224"/>
  <c r="AI1224"/>
  <c r="AJ1224"/>
  <c r="AG1225"/>
  <c r="AH1225"/>
  <c r="AI1225"/>
  <c r="AJ1225"/>
  <c r="AG1226"/>
  <c r="AH1226"/>
  <c r="AI1226"/>
  <c r="AJ1226"/>
  <c r="AG1227"/>
  <c r="AH1227"/>
  <c r="AI1227"/>
  <c r="AJ1227"/>
  <c r="AG1228"/>
  <c r="AH1228"/>
  <c r="AI1228"/>
  <c r="AJ1228"/>
  <c r="AG1229"/>
  <c r="AH1229"/>
  <c r="AI1229"/>
  <c r="AJ1229"/>
  <c r="AJ11"/>
  <c r="AI11"/>
  <c r="AH11"/>
  <c r="AG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C104"/>
  <c r="AC105"/>
  <c r="AC106"/>
  <c r="AC107"/>
  <c r="AC108"/>
  <c r="AC109"/>
  <c r="AC110"/>
  <c r="AC111"/>
  <c r="AC112"/>
  <c r="AC113"/>
  <c r="AC114"/>
  <c r="AC115"/>
  <c r="AC116"/>
  <c r="AC117"/>
  <c r="AC118"/>
  <c r="AC119"/>
  <c r="AC120"/>
  <c r="AC121"/>
  <c r="AC122"/>
  <c r="AC123"/>
  <c r="AC124"/>
  <c r="AC125"/>
  <c r="AC126"/>
  <c r="AC127"/>
  <c r="AC128"/>
  <c r="AC129"/>
  <c r="AC130"/>
  <c r="AC131"/>
  <c r="AC132"/>
  <c r="AC133"/>
  <c r="AC134"/>
  <c r="AC135"/>
  <c r="AC136"/>
  <c r="AC137"/>
  <c r="AC138"/>
  <c r="AC139"/>
  <c r="AC140"/>
  <c r="AC141"/>
  <c r="AC142"/>
  <c r="AC143"/>
  <c r="AC144"/>
  <c r="AC145"/>
  <c r="AC146"/>
  <c r="AC147"/>
  <c r="AC148"/>
  <c r="AC149"/>
  <c r="AC150"/>
  <c r="AC151"/>
  <c r="AC152"/>
  <c r="AC153"/>
  <c r="AC154"/>
  <c r="AC155"/>
  <c r="AC156"/>
  <c r="AC157"/>
  <c r="AC158"/>
  <c r="AC159"/>
  <c r="AC160"/>
  <c r="AC161"/>
  <c r="AC162"/>
  <c r="AC163"/>
  <c r="AC164"/>
  <c r="AC165"/>
  <c r="AC166"/>
  <c r="AC167"/>
  <c r="AC168"/>
  <c r="AC169"/>
  <c r="AC170"/>
  <c r="AC171"/>
  <c r="AC172"/>
  <c r="AC173"/>
  <c r="AC174"/>
  <c r="AC175"/>
  <c r="AC176"/>
  <c r="AC177"/>
  <c r="AC178"/>
  <c r="AC179"/>
  <c r="AC180"/>
  <c r="AC181"/>
  <c r="AC182"/>
  <c r="AC183"/>
  <c r="AC184"/>
  <c r="AC185"/>
  <c r="AC186"/>
  <c r="AC187"/>
  <c r="AC188"/>
  <c r="AC189"/>
  <c r="AC190"/>
  <c r="AC191"/>
  <c r="AC192"/>
  <c r="AC193"/>
  <c r="AC194"/>
  <c r="AC195"/>
  <c r="AC196"/>
  <c r="AC197"/>
  <c r="AC198"/>
  <c r="AC199"/>
  <c r="AC200"/>
  <c r="AC201"/>
  <c r="AC202"/>
  <c r="AC203"/>
  <c r="AC204"/>
  <c r="AC205"/>
  <c r="AC206"/>
  <c r="AC207"/>
  <c r="AC208"/>
  <c r="AC209"/>
  <c r="AC210"/>
  <c r="AC211"/>
  <c r="AC212"/>
  <c r="AC213"/>
  <c r="AC214"/>
  <c r="AC215"/>
  <c r="AC216"/>
  <c r="AC217"/>
  <c r="AC218"/>
  <c r="AC219"/>
  <c r="AC220"/>
  <c r="AC221"/>
  <c r="AC222"/>
  <c r="AC223"/>
  <c r="AC224"/>
  <c r="AC225"/>
  <c r="AC226"/>
  <c r="AC227"/>
  <c r="AC228"/>
  <c r="AC229"/>
  <c r="AC230"/>
  <c r="AC231"/>
  <c r="AC232"/>
  <c r="AC233"/>
  <c r="AC234"/>
  <c r="AC235"/>
  <c r="AC236"/>
  <c r="AC237"/>
  <c r="AC238"/>
  <c r="AC239"/>
  <c r="AC240"/>
  <c r="AC241"/>
  <c r="AC242"/>
  <c r="AC243"/>
  <c r="AC244"/>
  <c r="AC245"/>
  <c r="AC246"/>
  <c r="AC247"/>
  <c r="AC248"/>
  <c r="AC249"/>
  <c r="AC250"/>
  <c r="AC251"/>
  <c r="AC252"/>
  <c r="AC253"/>
  <c r="AC254"/>
  <c r="AC255"/>
  <c r="AC256"/>
  <c r="AC257"/>
  <c r="AC258"/>
  <c r="AC259"/>
  <c r="AC260"/>
  <c r="AC261"/>
  <c r="AC262"/>
  <c r="AC263"/>
  <c r="AC264"/>
  <c r="AC265"/>
  <c r="AC266"/>
  <c r="AC267"/>
  <c r="AC268"/>
  <c r="AC269"/>
  <c r="AC270"/>
  <c r="AC271"/>
  <c r="AC272"/>
  <c r="AC273"/>
  <c r="AC274"/>
  <c r="AC275"/>
  <c r="AC276"/>
  <c r="AC277"/>
  <c r="AC278"/>
  <c r="AC279"/>
  <c r="AC280"/>
  <c r="AC281"/>
  <c r="AC282"/>
  <c r="AC283"/>
  <c r="AC284"/>
  <c r="AC285"/>
  <c r="AC286"/>
  <c r="AC287"/>
  <c r="AC288"/>
  <c r="AC289"/>
  <c r="AC290"/>
  <c r="AC291"/>
  <c r="AC292"/>
  <c r="AC293"/>
  <c r="AC294"/>
  <c r="AC295"/>
  <c r="AC296"/>
  <c r="AC297"/>
  <c r="AC298"/>
  <c r="AC299"/>
  <c r="AC300"/>
  <c r="AC301"/>
  <c r="AC302"/>
  <c r="AC303"/>
  <c r="AC304"/>
  <c r="AC305"/>
  <c r="AC306"/>
  <c r="AC307"/>
  <c r="AC308"/>
  <c r="AC309"/>
  <c r="AC310"/>
  <c r="AC311"/>
  <c r="AC312"/>
  <c r="AC313"/>
  <c r="AC314"/>
  <c r="AC315"/>
  <c r="AC316"/>
  <c r="AC317"/>
  <c r="AC318"/>
  <c r="AC319"/>
  <c r="AC320"/>
  <c r="AC321"/>
  <c r="AC322"/>
  <c r="AC323"/>
  <c r="AC324"/>
  <c r="AC325"/>
  <c r="AC326"/>
  <c r="AC327"/>
  <c r="AC328"/>
  <c r="AC329"/>
  <c r="AC330"/>
  <c r="AC331"/>
  <c r="AC332"/>
  <c r="AC333"/>
  <c r="AC334"/>
  <c r="AC335"/>
  <c r="AC336"/>
  <c r="AC337"/>
  <c r="AC338"/>
  <c r="AC339"/>
  <c r="AC340"/>
  <c r="AC341"/>
  <c r="AC342"/>
  <c r="AC343"/>
  <c r="AC344"/>
  <c r="AC345"/>
  <c r="AC346"/>
  <c r="AC347"/>
  <c r="AC348"/>
  <c r="AC349"/>
  <c r="AC350"/>
  <c r="AC351"/>
  <c r="AC352"/>
  <c r="AC353"/>
  <c r="AC354"/>
  <c r="AC355"/>
  <c r="AC356"/>
  <c r="AC357"/>
  <c r="AC358"/>
  <c r="AC359"/>
  <c r="AC360"/>
  <c r="AC361"/>
  <c r="AC362"/>
  <c r="AC363"/>
  <c r="AC364"/>
  <c r="AC365"/>
  <c r="AC366"/>
  <c r="AC367"/>
  <c r="AC368"/>
  <c r="AC369"/>
  <c r="AC370"/>
  <c r="AC371"/>
  <c r="AC372"/>
  <c r="AC373"/>
  <c r="AC374"/>
  <c r="AC375"/>
  <c r="AC376"/>
  <c r="AC377"/>
  <c r="AC378"/>
  <c r="AC379"/>
  <c r="AC380"/>
  <c r="AC381"/>
  <c r="AC382"/>
  <c r="AC383"/>
  <c r="AC384"/>
  <c r="AC385"/>
  <c r="AC386"/>
  <c r="AC387"/>
  <c r="AC388"/>
  <c r="AC389"/>
  <c r="AC390"/>
  <c r="AC391"/>
  <c r="AC392"/>
  <c r="AC393"/>
  <c r="AC394"/>
  <c r="AC395"/>
  <c r="AC396"/>
  <c r="AC397"/>
  <c r="AC398"/>
  <c r="AC399"/>
  <c r="AC400"/>
  <c r="AC401"/>
  <c r="AC402"/>
  <c r="AC403"/>
  <c r="AC404"/>
  <c r="AC405"/>
  <c r="AC406"/>
  <c r="AC407"/>
  <c r="AC408"/>
  <c r="AC409"/>
  <c r="AC410"/>
  <c r="AC411"/>
  <c r="AC412"/>
  <c r="AC413"/>
  <c r="AC414"/>
  <c r="AC415"/>
  <c r="AC416"/>
  <c r="AC417"/>
  <c r="AC418"/>
  <c r="AC419"/>
  <c r="AC420"/>
  <c r="AC421"/>
  <c r="AC422"/>
  <c r="AC423"/>
  <c r="AC424"/>
  <c r="AC425"/>
  <c r="AC426"/>
  <c r="AC427"/>
  <c r="AC428"/>
  <c r="AC429"/>
  <c r="AC430"/>
  <c r="AC431"/>
  <c r="AC432"/>
  <c r="AC433"/>
  <c r="AC434"/>
  <c r="AC435"/>
  <c r="AC436"/>
  <c r="AC437"/>
  <c r="AC438"/>
  <c r="AC439"/>
  <c r="AC440"/>
  <c r="AC441"/>
  <c r="AC442"/>
  <c r="AC443"/>
  <c r="AC444"/>
  <c r="AC445"/>
  <c r="AC446"/>
  <c r="AC447"/>
  <c r="AC448"/>
  <c r="AC449"/>
  <c r="AC450"/>
  <c r="AC451"/>
  <c r="AC452"/>
  <c r="AC453"/>
  <c r="AC454"/>
  <c r="AC455"/>
  <c r="AC456"/>
  <c r="AC457"/>
  <c r="AC458"/>
  <c r="AC459"/>
  <c r="AC460"/>
  <c r="AC461"/>
  <c r="AC462"/>
  <c r="AC463"/>
  <c r="AC464"/>
  <c r="AC465"/>
  <c r="AC466"/>
  <c r="AC467"/>
  <c r="AC468"/>
  <c r="AC469"/>
  <c r="AC470"/>
  <c r="AC471"/>
  <c r="AC472"/>
  <c r="AC473"/>
  <c r="AC474"/>
  <c r="AC475"/>
  <c r="AC476"/>
  <c r="AC477"/>
  <c r="AC478"/>
  <c r="AC479"/>
  <c r="AC480"/>
  <c r="AC481"/>
  <c r="AC482"/>
  <c r="AC483"/>
  <c r="AC484"/>
  <c r="AC485"/>
  <c r="AC486"/>
  <c r="AC487"/>
  <c r="AC488"/>
  <c r="AC489"/>
  <c r="AC490"/>
  <c r="AC491"/>
  <c r="AC492"/>
  <c r="AC493"/>
  <c r="AC494"/>
  <c r="AC495"/>
  <c r="AC496"/>
  <c r="AC497"/>
  <c r="AC498"/>
  <c r="AC499"/>
  <c r="AC500"/>
  <c r="AC501"/>
  <c r="AC502"/>
  <c r="AC503"/>
  <c r="AC504"/>
  <c r="AC505"/>
  <c r="AC506"/>
  <c r="AC507"/>
  <c r="AC508"/>
  <c r="AC509"/>
  <c r="AC510"/>
  <c r="AC511"/>
  <c r="AC512"/>
  <c r="AC513"/>
  <c r="AC514"/>
  <c r="AC515"/>
  <c r="AC516"/>
  <c r="AC517"/>
  <c r="AC518"/>
  <c r="AC519"/>
  <c r="AC520"/>
  <c r="AC521"/>
  <c r="AC522"/>
  <c r="AC523"/>
  <c r="AC524"/>
  <c r="AC525"/>
  <c r="AC526"/>
  <c r="AC527"/>
  <c r="AC528"/>
  <c r="AC529"/>
  <c r="AC530"/>
  <c r="AC531"/>
  <c r="AC532"/>
  <c r="AC533"/>
  <c r="AC534"/>
  <c r="AC535"/>
  <c r="AC536"/>
  <c r="AC537"/>
  <c r="AC538"/>
  <c r="AC539"/>
  <c r="AC540"/>
  <c r="AC541"/>
  <c r="AC542"/>
  <c r="AC543"/>
  <c r="AC544"/>
  <c r="AC545"/>
  <c r="AC546"/>
  <c r="AC547"/>
  <c r="AC548"/>
  <c r="AC549"/>
  <c r="AC550"/>
  <c r="AC551"/>
  <c r="AC552"/>
  <c r="AC553"/>
  <c r="AC554"/>
  <c r="AC555"/>
  <c r="AC556"/>
  <c r="AC557"/>
  <c r="AC558"/>
  <c r="AC559"/>
  <c r="AC560"/>
  <c r="AC561"/>
  <c r="AC562"/>
  <c r="AC563"/>
  <c r="AC564"/>
  <c r="AC565"/>
  <c r="AC566"/>
  <c r="AC567"/>
  <c r="AC568"/>
  <c r="AC569"/>
  <c r="AC570"/>
  <c r="AC571"/>
  <c r="AC572"/>
  <c r="AC573"/>
  <c r="AC574"/>
  <c r="AC575"/>
  <c r="AC576"/>
  <c r="AC577"/>
  <c r="AC578"/>
  <c r="AC579"/>
  <c r="AC580"/>
  <c r="AC581"/>
  <c r="AC582"/>
  <c r="AC583"/>
  <c r="AC584"/>
  <c r="AC585"/>
  <c r="AC586"/>
  <c r="AC587"/>
  <c r="AC588"/>
  <c r="AC589"/>
  <c r="AC590"/>
  <c r="AC591"/>
  <c r="AC592"/>
  <c r="AC593"/>
  <c r="AC594"/>
  <c r="AC595"/>
  <c r="AC596"/>
  <c r="AC597"/>
  <c r="AC598"/>
  <c r="AC599"/>
  <c r="AC600"/>
  <c r="AC601"/>
  <c r="AC602"/>
  <c r="AC603"/>
  <c r="AC604"/>
  <c r="AC605"/>
  <c r="AC606"/>
  <c r="AC607"/>
  <c r="AC608"/>
  <c r="AC609"/>
  <c r="AC610"/>
  <c r="AC611"/>
  <c r="AC612"/>
  <c r="AC613"/>
  <c r="AC614"/>
  <c r="AC615"/>
  <c r="AC616"/>
  <c r="AC617"/>
  <c r="AC618"/>
  <c r="AC619"/>
  <c r="AC620"/>
  <c r="AC621"/>
  <c r="AC622"/>
  <c r="AC623"/>
  <c r="AC624"/>
  <c r="AC625"/>
  <c r="AC626"/>
  <c r="AC627"/>
  <c r="AC628"/>
  <c r="AC629"/>
  <c r="AC630"/>
  <c r="AC631"/>
  <c r="AC632"/>
  <c r="AC633"/>
  <c r="AC634"/>
  <c r="AC635"/>
  <c r="AC636"/>
  <c r="AC637"/>
  <c r="AC638"/>
  <c r="AC639"/>
  <c r="AC640"/>
  <c r="AC641"/>
  <c r="AC642"/>
  <c r="AC643"/>
  <c r="AC644"/>
  <c r="AC645"/>
  <c r="AC646"/>
  <c r="AC647"/>
  <c r="AC648"/>
  <c r="AC649"/>
  <c r="AC650"/>
  <c r="AC651"/>
  <c r="AC652"/>
  <c r="AC653"/>
  <c r="AC654"/>
  <c r="AC655"/>
  <c r="AC656"/>
  <c r="AC657"/>
  <c r="AC658"/>
  <c r="AC659"/>
  <c r="AC660"/>
  <c r="AC661"/>
  <c r="AC662"/>
  <c r="AC663"/>
  <c r="AC664"/>
  <c r="AC665"/>
  <c r="AC666"/>
  <c r="AC667"/>
  <c r="AC668"/>
  <c r="AC669"/>
  <c r="AC670"/>
  <c r="AC671"/>
  <c r="AC672"/>
  <c r="AC673"/>
  <c r="AC674"/>
  <c r="AC675"/>
  <c r="AC676"/>
  <c r="AC677"/>
  <c r="AC678"/>
  <c r="AC679"/>
  <c r="AC680"/>
  <c r="AC681"/>
  <c r="AC682"/>
  <c r="AC683"/>
  <c r="AC684"/>
  <c r="AC685"/>
  <c r="AC686"/>
  <c r="AC687"/>
  <c r="AC688"/>
  <c r="AC689"/>
  <c r="AC690"/>
  <c r="AC691"/>
  <c r="AC692"/>
  <c r="AC693"/>
  <c r="AC694"/>
  <c r="AC695"/>
  <c r="AC696"/>
  <c r="AC697"/>
  <c r="AC698"/>
  <c r="AC699"/>
  <c r="AC700"/>
  <c r="AC701"/>
  <c r="AC702"/>
  <c r="AC703"/>
  <c r="AC704"/>
  <c r="AC705"/>
  <c r="AC706"/>
  <c r="AC707"/>
  <c r="AC708"/>
  <c r="AC709"/>
  <c r="AC710"/>
  <c r="AC711"/>
  <c r="AC712"/>
  <c r="AC713"/>
  <c r="AC714"/>
  <c r="AC715"/>
  <c r="AC716"/>
  <c r="AC717"/>
  <c r="AC718"/>
  <c r="AC719"/>
  <c r="AC720"/>
  <c r="AC721"/>
  <c r="AC722"/>
  <c r="AC723"/>
  <c r="AC724"/>
  <c r="AC725"/>
  <c r="AC726"/>
  <c r="AC727"/>
  <c r="AC728"/>
  <c r="AC729"/>
  <c r="AC730"/>
  <c r="AC731"/>
  <c r="AC732"/>
  <c r="AC733"/>
  <c r="AC734"/>
  <c r="AC735"/>
  <c r="AC736"/>
  <c r="AC737"/>
  <c r="AC738"/>
  <c r="AC739"/>
  <c r="AC740"/>
  <c r="AC741"/>
  <c r="AC742"/>
  <c r="AC743"/>
  <c r="AC744"/>
  <c r="AC745"/>
  <c r="AC746"/>
  <c r="AC747"/>
  <c r="AC748"/>
  <c r="AC749"/>
  <c r="AC750"/>
  <c r="AC751"/>
  <c r="AC752"/>
  <c r="AC753"/>
  <c r="AC754"/>
  <c r="AC755"/>
  <c r="AC756"/>
  <c r="AC757"/>
  <c r="AC758"/>
  <c r="AC759"/>
  <c r="AC760"/>
  <c r="AC761"/>
  <c r="AC762"/>
  <c r="AC763"/>
  <c r="AC764"/>
  <c r="AC765"/>
  <c r="AC766"/>
  <c r="AC767"/>
  <c r="AC768"/>
  <c r="AC769"/>
  <c r="AC770"/>
  <c r="AC771"/>
  <c r="AC772"/>
  <c r="AC773"/>
  <c r="AC774"/>
  <c r="AC775"/>
  <c r="AC776"/>
  <c r="AC777"/>
  <c r="AC778"/>
  <c r="AC779"/>
  <c r="AC780"/>
  <c r="AC781"/>
  <c r="AC782"/>
  <c r="AC783"/>
  <c r="AC784"/>
  <c r="AC785"/>
  <c r="AC786"/>
  <c r="AC787"/>
  <c r="AC788"/>
  <c r="AC789"/>
  <c r="AC790"/>
  <c r="AC791"/>
  <c r="AC792"/>
  <c r="AC793"/>
  <c r="AC794"/>
  <c r="AC795"/>
  <c r="AC796"/>
  <c r="AC797"/>
  <c r="AC798"/>
  <c r="AC799"/>
  <c r="AC800"/>
  <c r="AC801"/>
  <c r="AC802"/>
  <c r="AC803"/>
  <c r="AC804"/>
  <c r="AC805"/>
  <c r="AC806"/>
  <c r="AC807"/>
  <c r="AC808"/>
  <c r="AC809"/>
  <c r="AC810"/>
  <c r="AC811"/>
  <c r="AC812"/>
  <c r="AC813"/>
  <c r="AC814"/>
  <c r="AC815"/>
  <c r="AC816"/>
  <c r="AC817"/>
  <c r="AC818"/>
  <c r="AC819"/>
  <c r="AC820"/>
  <c r="AC821"/>
  <c r="AC822"/>
  <c r="AC823"/>
  <c r="AC824"/>
  <c r="AC825"/>
  <c r="AC826"/>
  <c r="AC827"/>
  <c r="AC828"/>
  <c r="AC829"/>
  <c r="AC830"/>
  <c r="AC831"/>
  <c r="AC832"/>
  <c r="AC833"/>
  <c r="AC834"/>
  <c r="AC835"/>
  <c r="AC836"/>
  <c r="AC837"/>
  <c r="AC838"/>
  <c r="AC839"/>
  <c r="AC840"/>
  <c r="AC841"/>
  <c r="AC842"/>
  <c r="AC843"/>
  <c r="AC844"/>
  <c r="AC845"/>
  <c r="AC846"/>
  <c r="AC847"/>
  <c r="AC848"/>
  <c r="AC849"/>
  <c r="AC850"/>
  <c r="AC851"/>
  <c r="AC852"/>
  <c r="AC853"/>
  <c r="AC854"/>
  <c r="AC855"/>
  <c r="AC856"/>
  <c r="AC857"/>
  <c r="AC858"/>
  <c r="AC859"/>
  <c r="AC860"/>
  <c r="AC861"/>
  <c r="AC862"/>
  <c r="AC863"/>
  <c r="AC864"/>
  <c r="AC865"/>
  <c r="AC866"/>
  <c r="AC867"/>
  <c r="AC868"/>
  <c r="AC869"/>
  <c r="AC870"/>
  <c r="AC871"/>
  <c r="AC872"/>
  <c r="AC873"/>
  <c r="AC874"/>
  <c r="AC875"/>
  <c r="AC876"/>
  <c r="AC877"/>
  <c r="AC878"/>
  <c r="AC879"/>
  <c r="AC880"/>
  <c r="AC881"/>
  <c r="AC882"/>
  <c r="AC883"/>
  <c r="AC884"/>
  <c r="AC885"/>
  <c r="AC886"/>
  <c r="AC887"/>
  <c r="AC888"/>
  <c r="AC889"/>
  <c r="AC890"/>
  <c r="AC891"/>
  <c r="AC892"/>
  <c r="AC893"/>
  <c r="AC894"/>
  <c r="AC895"/>
  <c r="AC896"/>
  <c r="AC897"/>
  <c r="AC898"/>
  <c r="AC899"/>
  <c r="AC900"/>
  <c r="AC901"/>
  <c r="AC902"/>
  <c r="AC903"/>
  <c r="AC904"/>
  <c r="AC905"/>
  <c r="AC906"/>
  <c r="AC907"/>
  <c r="AC908"/>
  <c r="AC909"/>
  <c r="AC910"/>
  <c r="AC911"/>
  <c r="AC912"/>
  <c r="AC913"/>
  <c r="AC914"/>
  <c r="AC915"/>
  <c r="AC916"/>
  <c r="AC917"/>
  <c r="AC918"/>
  <c r="AC919"/>
  <c r="AC920"/>
  <c r="AC921"/>
  <c r="AC922"/>
  <c r="AC923"/>
  <c r="AC924"/>
  <c r="AC925"/>
  <c r="AC926"/>
  <c r="AC927"/>
  <c r="AC928"/>
  <c r="AC929"/>
  <c r="AC930"/>
  <c r="AC931"/>
  <c r="AC932"/>
  <c r="AC933"/>
  <c r="AC934"/>
  <c r="AC935"/>
  <c r="AC936"/>
  <c r="AC937"/>
  <c r="AC938"/>
  <c r="AC939"/>
  <c r="AC940"/>
  <c r="AC941"/>
  <c r="AC942"/>
  <c r="AC943"/>
  <c r="AC944"/>
  <c r="AC945"/>
  <c r="AC946"/>
  <c r="AC947"/>
  <c r="AC948"/>
  <c r="AC949"/>
  <c r="AC950"/>
  <c r="AC951"/>
  <c r="AC952"/>
  <c r="AC953"/>
  <c r="AC954"/>
  <c r="AC955"/>
  <c r="AC956"/>
  <c r="AC957"/>
  <c r="AC958"/>
  <c r="AC959"/>
  <c r="AC960"/>
  <c r="AC961"/>
  <c r="AC962"/>
  <c r="AC963"/>
  <c r="AC964"/>
  <c r="AC965"/>
  <c r="AC966"/>
  <c r="AC967"/>
  <c r="AC968"/>
  <c r="AC969"/>
  <c r="AC970"/>
  <c r="AC971"/>
  <c r="AC972"/>
  <c r="AC973"/>
  <c r="AC974"/>
  <c r="AC975"/>
  <c r="AC976"/>
  <c r="AC977"/>
  <c r="AC978"/>
  <c r="AC979"/>
  <c r="AC980"/>
  <c r="AC981"/>
  <c r="AC982"/>
  <c r="AC983"/>
  <c r="AC984"/>
  <c r="AC985"/>
  <c r="AC986"/>
  <c r="AC987"/>
  <c r="AC988"/>
  <c r="AC989"/>
  <c r="AC990"/>
  <c r="AC991"/>
  <c r="AC992"/>
  <c r="AC993"/>
  <c r="AC994"/>
  <c r="AC995"/>
  <c r="AC996"/>
  <c r="AC997"/>
  <c r="AC998"/>
  <c r="AC999"/>
  <c r="AC1000"/>
  <c r="AC1001"/>
  <c r="AC1002"/>
  <c r="AC1003"/>
  <c r="AC1004"/>
  <c r="AC1005"/>
  <c r="AC1006"/>
  <c r="AC1007"/>
  <c r="AC1008"/>
  <c r="AC1009"/>
  <c r="AC1010"/>
  <c r="AC1011"/>
  <c r="AC1012"/>
  <c r="AC1013"/>
  <c r="AC1014"/>
  <c r="AC1015"/>
  <c r="AC1016"/>
  <c r="AC1017"/>
  <c r="AC1018"/>
  <c r="AC1019"/>
  <c r="AC1020"/>
  <c r="AC1021"/>
  <c r="AC1022"/>
  <c r="AC1023"/>
  <c r="AC1024"/>
  <c r="AC1025"/>
  <c r="AC1026"/>
  <c r="AC1027"/>
  <c r="AC1028"/>
  <c r="AC1029"/>
  <c r="AC1030"/>
  <c r="AC1031"/>
  <c r="AC1032"/>
  <c r="AC1033"/>
  <c r="AC1034"/>
  <c r="AC1035"/>
  <c r="AC1036"/>
  <c r="AC1037"/>
  <c r="AC1038"/>
  <c r="AC1039"/>
  <c r="AC1040"/>
  <c r="AC1041"/>
  <c r="AC1042"/>
  <c r="AC1043"/>
  <c r="AC1044"/>
  <c r="AC1045"/>
  <c r="AC1046"/>
  <c r="AC1047"/>
  <c r="AC1048"/>
  <c r="AC1049"/>
  <c r="AC1050"/>
  <c r="AC1051"/>
  <c r="AC1052"/>
  <c r="AC1053"/>
  <c r="AC1054"/>
  <c r="AC1055"/>
  <c r="AC1056"/>
  <c r="AC1057"/>
  <c r="AC1058"/>
  <c r="AC1059"/>
  <c r="AC1060"/>
  <c r="AC1061"/>
  <c r="AC1062"/>
  <c r="AC1063"/>
  <c r="AC1064"/>
  <c r="AC1065"/>
  <c r="AC1066"/>
  <c r="AC1067"/>
  <c r="AC1068"/>
  <c r="AC1069"/>
  <c r="AC1070"/>
  <c r="AC1071"/>
  <c r="AC1072"/>
  <c r="AC1073"/>
  <c r="AC1074"/>
  <c r="AC1075"/>
  <c r="AC1076"/>
  <c r="AC1077"/>
  <c r="AC1078"/>
  <c r="AC1079"/>
  <c r="AC1080"/>
  <c r="AC1081"/>
  <c r="AC1082"/>
  <c r="AC1083"/>
  <c r="AC1084"/>
  <c r="AC1085"/>
  <c r="AC1086"/>
  <c r="AC1087"/>
  <c r="AC1088"/>
  <c r="AC1089"/>
  <c r="AC1090"/>
  <c r="AC1091"/>
  <c r="AC1092"/>
  <c r="AC1093"/>
  <c r="AC1094"/>
  <c r="AC1095"/>
  <c r="AC1096"/>
  <c r="AC1097"/>
  <c r="AC1098"/>
  <c r="AC1099"/>
  <c r="AC1100"/>
  <c r="AC1101"/>
  <c r="AC1102"/>
  <c r="AC1103"/>
  <c r="AC1104"/>
  <c r="AC1105"/>
  <c r="AC1106"/>
  <c r="AC1107"/>
  <c r="AC1108"/>
  <c r="AC1109"/>
  <c r="AC1110"/>
  <c r="AC1111"/>
  <c r="AC1112"/>
  <c r="AC1113"/>
  <c r="AC1114"/>
  <c r="AC1115"/>
  <c r="AC1116"/>
  <c r="AC1117"/>
  <c r="AC1118"/>
  <c r="AC1119"/>
  <c r="AC1120"/>
  <c r="AC1121"/>
  <c r="AC1122"/>
  <c r="AC1123"/>
  <c r="AC1124"/>
  <c r="AC1125"/>
  <c r="AC1126"/>
  <c r="AC1127"/>
  <c r="AC1128"/>
  <c r="AC1129"/>
  <c r="AC1130"/>
  <c r="AC1131"/>
  <c r="AC1132"/>
  <c r="AC1133"/>
  <c r="AC1134"/>
  <c r="AC1135"/>
  <c r="AC1136"/>
  <c r="AC1137"/>
  <c r="AC1138"/>
  <c r="AC1139"/>
  <c r="AC1140"/>
  <c r="AC1141"/>
  <c r="AC1142"/>
  <c r="AC1143"/>
  <c r="AC1144"/>
  <c r="AC1145"/>
  <c r="AC1146"/>
  <c r="AC1147"/>
  <c r="AC1148"/>
  <c r="AC1149"/>
  <c r="AC1150"/>
  <c r="AC1151"/>
  <c r="AC1152"/>
  <c r="AC1153"/>
  <c r="AC1154"/>
  <c r="AC1155"/>
  <c r="AC1156"/>
  <c r="AC1157"/>
  <c r="AC1158"/>
  <c r="AC1159"/>
  <c r="AC1160"/>
  <c r="AC1161"/>
  <c r="AC1162"/>
  <c r="AC1163"/>
  <c r="AC1164"/>
  <c r="AC1165"/>
  <c r="AC1166"/>
  <c r="AC1167"/>
  <c r="AC1168"/>
  <c r="AC1169"/>
  <c r="AC1170"/>
  <c r="AC1171"/>
  <c r="AC1172"/>
  <c r="AC1173"/>
  <c r="AC1174"/>
  <c r="AC1175"/>
  <c r="AC1176"/>
  <c r="AC1177"/>
  <c r="AC1178"/>
  <c r="AC1179"/>
  <c r="AC1180"/>
  <c r="AC1181"/>
  <c r="AC1182"/>
  <c r="AC1183"/>
  <c r="AC1184"/>
  <c r="AC1185"/>
  <c r="AC1186"/>
  <c r="AC1187"/>
  <c r="AC1188"/>
  <c r="AC1189"/>
  <c r="AC1190"/>
  <c r="AC1191"/>
  <c r="AC1192"/>
  <c r="AC1193"/>
  <c r="AC1194"/>
  <c r="AC1195"/>
  <c r="AC1196"/>
  <c r="AC1197"/>
  <c r="AC1198"/>
  <c r="AC1199"/>
  <c r="AC1200"/>
  <c r="AC1201"/>
  <c r="AC1202"/>
  <c r="AC1203"/>
  <c r="AC1204"/>
  <c r="AC1205"/>
  <c r="AC1206"/>
  <c r="AC1207"/>
  <c r="AC1208"/>
  <c r="AC1209"/>
  <c r="AC1210"/>
  <c r="AC1211"/>
  <c r="AC1212"/>
  <c r="AC1213"/>
  <c r="AC1214"/>
  <c r="AC1215"/>
  <c r="AC1216"/>
  <c r="AC1217"/>
  <c r="AC1218"/>
  <c r="AC1219"/>
  <c r="AC1220"/>
  <c r="AC1221"/>
  <c r="AC1222"/>
  <c r="AC1223"/>
  <c r="AC1224"/>
  <c r="AC1225"/>
  <c r="AC1226"/>
  <c r="AC1227"/>
  <c r="AC1228"/>
  <c r="AC1229"/>
  <c r="AC11"/>
  <c r="A47"/>
  <c r="A39"/>
  <c r="A40"/>
  <c r="A41"/>
  <c r="A43"/>
  <c r="A44"/>
  <c r="A45"/>
  <c r="A37"/>
  <c r="A29"/>
  <c r="AA79"/>
  <c r="AA81"/>
  <c r="AA75"/>
  <c r="AA77"/>
  <c r="AA78"/>
  <c r="AA48"/>
  <c r="AA49"/>
  <c r="AA50"/>
  <c r="AA51"/>
  <c r="AA53"/>
  <c r="AA54"/>
  <c r="AA55"/>
  <c r="AA56"/>
  <c r="AA57"/>
  <c r="AA58"/>
  <c r="AA59"/>
  <c r="AA61"/>
  <c r="AA62"/>
  <c r="AA63"/>
  <c r="AA64"/>
  <c r="AA65"/>
  <c r="AA66"/>
  <c r="AA67"/>
  <c r="AO22" s="1"/>
  <c r="AA68"/>
  <c r="AA69"/>
  <c r="AA70"/>
  <c r="AA71"/>
  <c r="AA72"/>
  <c r="AA73"/>
  <c r="AA74"/>
  <c r="AA47"/>
  <c r="AA45"/>
  <c r="AA38"/>
  <c r="AA39"/>
  <c r="AA41"/>
  <c r="AA42"/>
  <c r="AA43"/>
  <c r="AA37"/>
  <c r="AA27"/>
  <c r="AF1229"/>
  <c r="AF1228"/>
  <c r="AF1227"/>
  <c r="AF1226"/>
  <c r="AF1225"/>
  <c r="AF1224"/>
  <c r="AF1223"/>
  <c r="AF1222"/>
  <c r="AF1221"/>
  <c r="AF1220"/>
  <c r="AF1219"/>
  <c r="AF1218"/>
  <c r="AF1217"/>
  <c r="AF1216"/>
  <c r="AF1215"/>
  <c r="AF1214"/>
  <c r="AF1213"/>
  <c r="AF1212"/>
  <c r="AF1211"/>
  <c r="AF1210"/>
  <c r="AF1209"/>
  <c r="AF1208"/>
  <c r="AF1207"/>
  <c r="AF1206"/>
  <c r="AF1205"/>
  <c r="AF1204"/>
  <c r="AF1203"/>
  <c r="AF1202"/>
  <c r="AF1201"/>
  <c r="AF1200"/>
  <c r="AF1199"/>
  <c r="AF1198"/>
  <c r="AF1197"/>
  <c r="AF1196"/>
  <c r="AF1195"/>
  <c r="AF1194"/>
  <c r="AF1193"/>
  <c r="AF1192"/>
  <c r="AF1191"/>
  <c r="AF1190"/>
  <c r="AF1189"/>
  <c r="AF1188"/>
  <c r="AF1187"/>
  <c r="AF1186"/>
  <c r="AF1185"/>
  <c r="AF1184"/>
  <c r="AF1183"/>
  <c r="AF1182"/>
  <c r="AF1181"/>
  <c r="AF1180"/>
  <c r="AF1179"/>
  <c r="AF1178"/>
  <c r="AF1177"/>
  <c r="AF1176"/>
  <c r="AF1175"/>
  <c r="AF1174"/>
  <c r="AF1173"/>
  <c r="AF1172"/>
  <c r="AF1171"/>
  <c r="AF1170"/>
  <c r="AF1169"/>
  <c r="AF1168"/>
  <c r="AF1167"/>
  <c r="AF1166"/>
  <c r="AF1165"/>
  <c r="AF1164"/>
  <c r="AF1163"/>
  <c r="AF1162"/>
  <c r="AF1161"/>
  <c r="AF1160"/>
  <c r="AF1159"/>
  <c r="AF1158"/>
  <c r="AF1157"/>
  <c r="AF1156"/>
  <c r="AF1155"/>
  <c r="AF1154"/>
  <c r="AF1153"/>
  <c r="AF1152"/>
  <c r="AF1151"/>
  <c r="AF1150"/>
  <c r="AF1149"/>
  <c r="AF1148"/>
  <c r="AF1147"/>
  <c r="AF1146"/>
  <c r="AF1145"/>
  <c r="AF1144"/>
  <c r="AF1143"/>
  <c r="AF1142"/>
  <c r="AF1141"/>
  <c r="AF1140"/>
  <c r="AF1139"/>
  <c r="AF1138"/>
  <c r="AF1137"/>
  <c r="AF1136"/>
  <c r="AF1135"/>
  <c r="AF1134"/>
  <c r="AF1133"/>
  <c r="AF1132"/>
  <c r="AF1131"/>
  <c r="AF1130"/>
  <c r="AF1129"/>
  <c r="AF1128"/>
  <c r="AF1127"/>
  <c r="AF1126"/>
  <c r="AF1125"/>
  <c r="AF1124"/>
  <c r="AF1123"/>
  <c r="AF1122"/>
  <c r="AF1121"/>
  <c r="AF1120"/>
  <c r="AF1119"/>
  <c r="AF1118"/>
  <c r="AF1117"/>
  <c r="AF1116"/>
  <c r="AF1115"/>
  <c r="AF1114"/>
  <c r="AF1113"/>
  <c r="AF1112"/>
  <c r="AF1111"/>
  <c r="AF1110"/>
  <c r="AF1109"/>
  <c r="AF1108"/>
  <c r="AF1107"/>
  <c r="AF1106"/>
  <c r="AF1105"/>
  <c r="AF1104"/>
  <c r="AF1103"/>
  <c r="AF1102"/>
  <c r="AF1101"/>
  <c r="AF1100"/>
  <c r="AF1099"/>
  <c r="AF1098"/>
  <c r="AF1097"/>
  <c r="AF1096"/>
  <c r="AF1095"/>
  <c r="AF1094"/>
  <c r="AF1093"/>
  <c r="AF1092"/>
  <c r="AF1091"/>
  <c r="AF1090"/>
  <c r="AF1089"/>
  <c r="AF1088"/>
  <c r="AF1087"/>
  <c r="AF1086"/>
  <c r="AF1085"/>
  <c r="AF1084"/>
  <c r="AF1083"/>
  <c r="AF1082"/>
  <c r="AF1081"/>
  <c r="AF1080"/>
  <c r="AF1079"/>
  <c r="AF1078"/>
  <c r="AF1077"/>
  <c r="AF1076"/>
  <c r="AF1075"/>
  <c r="AF1074"/>
  <c r="AF1073"/>
  <c r="AF1072"/>
  <c r="AF1071"/>
  <c r="AF1070"/>
  <c r="AF1069"/>
  <c r="AF1068"/>
  <c r="AF1067"/>
  <c r="AF1066"/>
  <c r="AF1065"/>
  <c r="AF1064"/>
  <c r="AF1063"/>
  <c r="AF1062"/>
  <c r="AF1061"/>
  <c r="AF1060"/>
  <c r="AF1059"/>
  <c r="AF1058"/>
  <c r="AF1057"/>
  <c r="AF1056"/>
  <c r="AF1055"/>
  <c r="AF1054"/>
  <c r="AF1053"/>
  <c r="AF1052"/>
  <c r="AF1051"/>
  <c r="AF1050"/>
  <c r="AF1049"/>
  <c r="AF1048"/>
  <c r="AF1047"/>
  <c r="AF1046"/>
  <c r="AF1045"/>
  <c r="AF1044"/>
  <c r="AF1043"/>
  <c r="AF1042"/>
  <c r="AF1041"/>
  <c r="AF1040"/>
  <c r="AF1039"/>
  <c r="AF1038"/>
  <c r="AF1037"/>
  <c r="AF1036"/>
  <c r="AF1035"/>
  <c r="AF1034"/>
  <c r="AF1033"/>
  <c r="AF1032"/>
  <c r="AF1031"/>
  <c r="AF1030"/>
  <c r="AF1029"/>
  <c r="AF1028"/>
  <c r="AF1027"/>
  <c r="AF1026"/>
  <c r="AF1025"/>
  <c r="AF1024"/>
  <c r="AF1023"/>
  <c r="AF1022"/>
  <c r="AF1021"/>
  <c r="AF1020"/>
  <c r="AF1019"/>
  <c r="AF1018"/>
  <c r="AF1017"/>
  <c r="AF1016"/>
  <c r="AF1015"/>
  <c r="AF1014"/>
  <c r="AF1013"/>
  <c r="AF1012"/>
  <c r="AF1011"/>
  <c r="AF1010"/>
  <c r="AF1009"/>
  <c r="AF1008"/>
  <c r="AF1007"/>
  <c r="AF1006"/>
  <c r="AF1005"/>
  <c r="AF1004"/>
  <c r="AF1003"/>
  <c r="AF1002"/>
  <c r="AF1001"/>
  <c r="AF1000"/>
  <c r="AF999"/>
  <c r="AF998"/>
  <c r="AF997"/>
  <c r="AF996"/>
  <c r="AF995"/>
  <c r="AF994"/>
  <c r="AF993"/>
  <c r="AF992"/>
  <c r="AF991"/>
  <c r="AF990"/>
  <c r="AF989"/>
  <c r="AF988"/>
  <c r="AF987"/>
  <c r="AF986"/>
  <c r="AF985"/>
  <c r="AF984"/>
  <c r="AF983"/>
  <c r="AF982"/>
  <c r="AF981"/>
  <c r="AF980"/>
  <c r="AF979"/>
  <c r="AF978"/>
  <c r="AF977"/>
  <c r="AF976"/>
  <c r="AF975"/>
  <c r="AF974"/>
  <c r="AF973"/>
  <c r="AF972"/>
  <c r="AF971"/>
  <c r="AF970"/>
  <c r="AF969"/>
  <c r="AF968"/>
  <c r="AF967"/>
  <c r="AF966"/>
  <c r="AF965"/>
  <c r="AF964"/>
  <c r="AF963"/>
  <c r="AF962"/>
  <c r="AF961"/>
  <c r="AF960"/>
  <c r="AF959"/>
  <c r="AF958"/>
  <c r="AF957"/>
  <c r="AF956"/>
  <c r="AF955"/>
  <c r="AF954"/>
  <c r="AF953"/>
  <c r="AF952"/>
  <c r="AF951"/>
  <c r="AF950"/>
  <c r="AF949"/>
  <c r="AF948"/>
  <c r="AF947"/>
  <c r="AF946"/>
  <c r="AF945"/>
  <c r="AF944"/>
  <c r="AF943"/>
  <c r="AF942"/>
  <c r="AF941"/>
  <c r="AF940"/>
  <c r="AF939"/>
  <c r="AF938"/>
  <c r="AF937"/>
  <c r="AF936"/>
  <c r="AF935"/>
  <c r="AF934"/>
  <c r="AF933"/>
  <c r="AF932"/>
  <c r="AF931"/>
  <c r="AF930"/>
  <c r="AF929"/>
  <c r="AF928"/>
  <c r="AF927"/>
  <c r="AF926"/>
  <c r="AF925"/>
  <c r="AF924"/>
  <c r="AF923"/>
  <c r="AF922"/>
  <c r="AF921"/>
  <c r="AF920"/>
  <c r="AF919"/>
  <c r="AF918"/>
  <c r="AF917"/>
  <c r="AF916"/>
  <c r="AF915"/>
  <c r="AF914"/>
  <c r="AF913"/>
  <c r="AF912"/>
  <c r="AF911"/>
  <c r="AF910"/>
  <c r="AF909"/>
  <c r="AF908"/>
  <c r="AF907"/>
  <c r="AF906"/>
  <c r="AF905"/>
  <c r="AF904"/>
  <c r="AF903"/>
  <c r="AF902"/>
  <c r="AF901"/>
  <c r="AF900"/>
  <c r="AF899"/>
  <c r="AF898"/>
  <c r="AF897"/>
  <c r="AF896"/>
  <c r="AF895"/>
  <c r="AF894"/>
  <c r="AF893"/>
  <c r="AF892"/>
  <c r="AF891"/>
  <c r="AF890"/>
  <c r="AF889"/>
  <c r="AF888"/>
  <c r="AF887"/>
  <c r="AF886"/>
  <c r="AF885"/>
  <c r="AF884"/>
  <c r="AF883"/>
  <c r="AF882"/>
  <c r="AF881"/>
  <c r="AF880"/>
  <c r="AF879"/>
  <c r="AF878"/>
  <c r="AF877"/>
  <c r="AF876"/>
  <c r="AF875"/>
  <c r="AF874"/>
  <c r="AF873"/>
  <c r="AF872"/>
  <c r="AF871"/>
  <c r="AF870"/>
  <c r="AF869"/>
  <c r="AF868"/>
  <c r="AF867"/>
  <c r="AF866"/>
  <c r="AF865"/>
  <c r="AF864"/>
  <c r="AF863"/>
  <c r="AF862"/>
  <c r="AF861"/>
  <c r="AF860"/>
  <c r="AF859"/>
  <c r="AF858"/>
  <c r="AF857"/>
  <c r="AF856"/>
  <c r="AF855"/>
  <c r="AF854"/>
  <c r="AF853"/>
  <c r="AF852"/>
  <c r="AF851"/>
  <c r="AF850"/>
  <c r="AF849"/>
  <c r="AF848"/>
  <c r="AF847"/>
  <c r="AF846"/>
  <c r="AF845"/>
  <c r="AF844"/>
  <c r="AF843"/>
  <c r="AF842"/>
  <c r="AF841"/>
  <c r="AF840"/>
  <c r="AF839"/>
  <c r="AF838"/>
  <c r="AF837"/>
  <c r="AF836"/>
  <c r="AF835"/>
  <c r="AF834"/>
  <c r="AF833"/>
  <c r="AF832"/>
  <c r="AF831"/>
  <c r="AF830"/>
  <c r="AF829"/>
  <c r="AF828"/>
  <c r="AF827"/>
  <c r="AF826"/>
  <c r="AF825"/>
  <c r="AF824"/>
  <c r="AF823"/>
  <c r="AF822"/>
  <c r="AF821"/>
  <c r="AF820"/>
  <c r="AF819"/>
  <c r="AF818"/>
  <c r="AF817"/>
  <c r="AF816"/>
  <c r="AF815"/>
  <c r="AF814"/>
  <c r="AF813"/>
  <c r="AF812"/>
  <c r="AF811"/>
  <c r="AF810"/>
  <c r="AF809"/>
  <c r="AF808"/>
  <c r="AF807"/>
  <c r="AF806"/>
  <c r="AF805"/>
  <c r="AF804"/>
  <c r="AF803"/>
  <c r="AF802"/>
  <c r="AF801"/>
  <c r="AF800"/>
  <c r="AF799"/>
  <c r="AF798"/>
  <c r="AF797"/>
  <c r="AF796"/>
  <c r="AF795"/>
  <c r="AF794"/>
  <c r="AF793"/>
  <c r="AF792"/>
  <c r="AF791"/>
  <c r="AF790"/>
  <c r="AF789"/>
  <c r="AF788"/>
  <c r="AF787"/>
  <c r="AF786"/>
  <c r="AF785"/>
  <c r="AF784"/>
  <c r="AF783"/>
  <c r="AF782"/>
  <c r="AF781"/>
  <c r="AF780"/>
  <c r="AF779"/>
  <c r="AF778"/>
  <c r="AF777"/>
  <c r="AF776"/>
  <c r="AF775"/>
  <c r="AF774"/>
  <c r="AF773"/>
  <c r="AF772"/>
  <c r="AF771"/>
  <c r="AF770"/>
  <c r="AF769"/>
  <c r="AF768"/>
  <c r="AF767"/>
  <c r="AF766"/>
  <c r="AF765"/>
  <c r="AF764"/>
  <c r="AF763"/>
  <c r="AF762"/>
  <c r="AF761"/>
  <c r="AF760"/>
  <c r="AF759"/>
  <c r="AF758"/>
  <c r="AF757"/>
  <c r="AF756"/>
  <c r="AF755"/>
  <c r="AF754"/>
  <c r="AF753"/>
  <c r="AF752"/>
  <c r="AF751"/>
  <c r="AF750"/>
  <c r="AF749"/>
  <c r="AF748"/>
  <c r="AF747"/>
  <c r="AF746"/>
  <c r="AF745"/>
  <c r="AF744"/>
  <c r="AF743"/>
  <c r="AF742"/>
  <c r="AF741"/>
  <c r="AF740"/>
  <c r="AF739"/>
  <c r="AF738"/>
  <c r="AF737"/>
  <c r="AF736"/>
  <c r="AF735"/>
  <c r="AF734"/>
  <c r="AF733"/>
  <c r="AF732"/>
  <c r="AF731"/>
  <c r="AF730"/>
  <c r="AF729"/>
  <c r="AF728"/>
  <c r="AF727"/>
  <c r="AF726"/>
  <c r="AF725"/>
  <c r="AF724"/>
  <c r="AF723"/>
  <c r="AF722"/>
  <c r="AF721"/>
  <c r="AF720"/>
  <c r="AF719"/>
  <c r="AF718"/>
  <c r="AF717"/>
  <c r="AF716"/>
  <c r="AF715"/>
  <c r="AF714"/>
  <c r="AF713"/>
  <c r="AF712"/>
  <c r="AF711"/>
  <c r="AF710"/>
  <c r="AF709"/>
  <c r="AF708"/>
  <c r="AF707"/>
  <c r="AF706"/>
  <c r="AF705"/>
  <c r="AF704"/>
  <c r="AF703"/>
  <c r="AF702"/>
  <c r="AF701"/>
  <c r="AF700"/>
  <c r="AF699"/>
  <c r="AF698"/>
  <c r="AF697"/>
  <c r="AF696"/>
  <c r="AF695"/>
  <c r="AF694"/>
  <c r="AF693"/>
  <c r="AF692"/>
  <c r="AF691"/>
  <c r="AF690"/>
  <c r="AF689"/>
  <c r="AF688"/>
  <c r="AF687"/>
  <c r="AF686"/>
  <c r="AF685"/>
  <c r="AF684"/>
  <c r="AF683"/>
  <c r="AF682"/>
  <c r="AF681"/>
  <c r="AF680"/>
  <c r="AF679"/>
  <c r="AF678"/>
  <c r="AF677"/>
  <c r="AF676"/>
  <c r="AF675"/>
  <c r="AF674"/>
  <c r="AF673"/>
  <c r="AF672"/>
  <c r="AF671"/>
  <c r="AF670"/>
  <c r="AF669"/>
  <c r="AF668"/>
  <c r="AF667"/>
  <c r="AF666"/>
  <c r="AF665"/>
  <c r="AF664"/>
  <c r="AF663"/>
  <c r="AF662"/>
  <c r="AF661"/>
  <c r="AF660"/>
  <c r="AF659"/>
  <c r="AF658"/>
  <c r="AF657"/>
  <c r="AF656"/>
  <c r="AF655"/>
  <c r="AF654"/>
  <c r="AF653"/>
  <c r="AF652"/>
  <c r="AF651"/>
  <c r="AF650"/>
  <c r="AF649"/>
  <c r="AF648"/>
  <c r="AF647"/>
  <c r="AF646"/>
  <c r="AF645"/>
  <c r="AF644"/>
  <c r="AF643"/>
  <c r="AF642"/>
  <c r="AF641"/>
  <c r="AF640"/>
  <c r="AF639"/>
  <c r="AF638"/>
  <c r="AF637"/>
  <c r="AF636"/>
  <c r="AF635"/>
  <c r="AF634"/>
  <c r="AF633"/>
  <c r="AF632"/>
  <c r="AF631"/>
  <c r="AF630"/>
  <c r="AF629"/>
  <c r="AF628"/>
  <c r="AF627"/>
  <c r="AF626"/>
  <c r="AF625"/>
  <c r="AF624"/>
  <c r="AF623"/>
  <c r="AF622"/>
  <c r="AF621"/>
  <c r="AF620"/>
  <c r="AF619"/>
  <c r="AF618"/>
  <c r="AF617"/>
  <c r="AF616"/>
  <c r="AF615"/>
  <c r="AF614"/>
  <c r="AF613"/>
  <c r="AF612"/>
  <c r="AF611"/>
  <c r="AF610"/>
  <c r="AF609"/>
  <c r="AF608"/>
  <c r="AF607"/>
  <c r="AF606"/>
  <c r="AF605"/>
  <c r="AF604"/>
  <c r="AF603"/>
  <c r="AF602"/>
  <c r="AF601"/>
  <c r="AF600"/>
  <c r="AF599"/>
  <c r="AF598"/>
  <c r="AF597"/>
  <c r="AF596"/>
  <c r="AF595"/>
  <c r="AF594"/>
  <c r="AF593"/>
  <c r="AF592"/>
  <c r="AF591"/>
  <c r="AF590"/>
  <c r="AF589"/>
  <c r="AF588"/>
  <c r="AF587"/>
  <c r="AF586"/>
  <c r="AF585"/>
  <c r="AF584"/>
  <c r="AF583"/>
  <c r="AF582"/>
  <c r="AF581"/>
  <c r="AF580"/>
  <c r="AF579"/>
  <c r="AF578"/>
  <c r="AF577"/>
  <c r="AF576"/>
  <c r="AF575"/>
  <c r="AF574"/>
  <c r="AF573"/>
  <c r="AF572"/>
  <c r="AF571"/>
  <c r="AF570"/>
  <c r="AF569"/>
  <c r="AF568"/>
  <c r="AF567"/>
  <c r="AF566"/>
  <c r="AF565"/>
  <c r="AF564"/>
  <c r="AF563"/>
  <c r="AF562"/>
  <c r="AF561"/>
  <c r="AF560"/>
  <c r="AF559"/>
  <c r="AF558"/>
  <c r="AF557"/>
  <c r="AF556"/>
  <c r="AF555"/>
  <c r="AF554"/>
  <c r="AF553"/>
  <c r="AF552"/>
  <c r="AF551"/>
  <c r="AF550"/>
  <c r="AF549"/>
  <c r="AF548"/>
  <c r="AF547"/>
  <c r="AF546"/>
  <c r="AF545"/>
  <c r="AF544"/>
  <c r="AF543"/>
  <c r="AF542"/>
  <c r="AF541"/>
  <c r="AF540"/>
  <c r="AF539"/>
  <c r="AF538"/>
  <c r="AF537"/>
  <c r="AF536"/>
  <c r="AF535"/>
  <c r="AF534"/>
  <c r="AF533"/>
  <c r="AF532"/>
  <c r="AF531"/>
  <c r="AF530"/>
  <c r="AF529"/>
  <c r="AF528"/>
  <c r="AF527"/>
  <c r="AF526"/>
  <c r="AF525"/>
  <c r="AF524"/>
  <c r="AF523"/>
  <c r="AF522"/>
  <c r="AF521"/>
  <c r="AF520"/>
  <c r="AF519"/>
  <c r="AF518"/>
  <c r="AF517"/>
  <c r="AF516"/>
  <c r="AF515"/>
  <c r="AF514"/>
  <c r="AF513"/>
  <c r="AF512"/>
  <c r="AF511"/>
  <c r="AF510"/>
  <c r="AF509"/>
  <c r="AF508"/>
  <c r="AF507"/>
  <c r="AF506"/>
  <c r="AF505"/>
  <c r="AF504"/>
  <c r="AF503"/>
  <c r="AF502"/>
  <c r="AF501"/>
  <c r="AF500"/>
  <c r="AF499"/>
  <c r="AF498"/>
  <c r="AF497"/>
  <c r="AF496"/>
  <c r="AF495"/>
  <c r="AF494"/>
  <c r="AF493"/>
  <c r="AF492"/>
  <c r="AF491"/>
  <c r="AF490"/>
  <c r="AF489"/>
  <c r="AF488"/>
  <c r="AF487"/>
  <c r="AF486"/>
  <c r="AF485"/>
  <c r="AF484"/>
  <c r="AF483"/>
  <c r="AF482"/>
  <c r="AF481"/>
  <c r="AF480"/>
  <c r="AF479"/>
  <c r="AF478"/>
  <c r="AF477"/>
  <c r="AF476"/>
  <c r="AF475"/>
  <c r="AF474"/>
  <c r="AF473"/>
  <c r="AF472"/>
  <c r="AF471"/>
  <c r="AF470"/>
  <c r="AF469"/>
  <c r="AF468"/>
  <c r="AF467"/>
  <c r="AF466"/>
  <c r="AF465"/>
  <c r="AF464"/>
  <c r="AF463"/>
  <c r="AF462"/>
  <c r="AF461"/>
  <c r="AF460"/>
  <c r="AF459"/>
  <c r="AF458"/>
  <c r="AF457"/>
  <c r="AF456"/>
  <c r="AF455"/>
  <c r="AF454"/>
  <c r="AF453"/>
  <c r="AF452"/>
  <c r="AF451"/>
  <c r="AF450"/>
  <c r="AF449"/>
  <c r="AF448"/>
  <c r="AF447"/>
  <c r="AF446"/>
  <c r="AF445"/>
  <c r="AF444"/>
  <c r="AF443"/>
  <c r="AF442"/>
  <c r="AF441"/>
  <c r="AF440"/>
  <c r="AF439"/>
  <c r="AF438"/>
  <c r="AF437"/>
  <c r="AF436"/>
  <c r="AF435"/>
  <c r="AF434"/>
  <c r="AF433"/>
  <c r="AF432"/>
  <c r="AF431"/>
  <c r="AF430"/>
  <c r="AF429"/>
  <c r="AF428"/>
  <c r="AF427"/>
  <c r="AF426"/>
  <c r="AF425"/>
  <c r="AF424"/>
  <c r="AF423"/>
  <c r="AF422"/>
  <c r="AF421"/>
  <c r="AF420"/>
  <c r="AF419"/>
  <c r="AF418"/>
  <c r="AF417"/>
  <c r="AF416"/>
  <c r="AF415"/>
  <c r="AF414"/>
  <c r="AF413"/>
  <c r="AF412"/>
  <c r="AF411"/>
  <c r="AF410"/>
  <c r="AF409"/>
  <c r="AF408"/>
  <c r="AF407"/>
  <c r="AF406"/>
  <c r="AF405"/>
  <c r="AF404"/>
  <c r="AF403"/>
  <c r="AF402"/>
  <c r="AF401"/>
  <c r="AF400"/>
  <c r="AF399"/>
  <c r="AF398"/>
  <c r="AF397"/>
  <c r="AF396"/>
  <c r="AF395"/>
  <c r="AF394"/>
  <c r="AF393"/>
  <c r="AF392"/>
  <c r="AF391"/>
  <c r="AF390"/>
  <c r="AF389"/>
  <c r="AF388"/>
  <c r="AF387"/>
  <c r="AF386"/>
  <c r="AF385"/>
  <c r="AF384"/>
  <c r="AF383"/>
  <c r="AF382"/>
  <c r="AF381"/>
  <c r="AF380"/>
  <c r="AF379"/>
  <c r="AF378"/>
  <c r="AF377"/>
  <c r="AF376"/>
  <c r="AF375"/>
  <c r="AF374"/>
  <c r="AF373"/>
  <c r="AF372"/>
  <c r="AF371"/>
  <c r="AF370"/>
  <c r="AF369"/>
  <c r="AF368"/>
  <c r="AF367"/>
  <c r="AF366"/>
  <c r="AF365"/>
  <c r="AF364"/>
  <c r="AF363"/>
  <c r="AF362"/>
  <c r="AF361"/>
  <c r="AF360"/>
  <c r="AF359"/>
  <c r="AF358"/>
  <c r="AF357"/>
  <c r="AF356"/>
  <c r="AF355"/>
  <c r="AF354"/>
  <c r="AF353"/>
  <c r="AF352"/>
  <c r="AF351"/>
  <c r="AF350"/>
  <c r="AF349"/>
  <c r="AF348"/>
  <c r="AF347"/>
  <c r="AF346"/>
  <c r="AF345"/>
  <c r="AF344"/>
  <c r="AF343"/>
  <c r="AF342"/>
  <c r="AF341"/>
  <c r="AF340"/>
  <c r="AF339"/>
  <c r="AF338"/>
  <c r="AF337"/>
  <c r="AF336"/>
  <c r="AF335"/>
  <c r="AF334"/>
  <c r="AF333"/>
  <c r="AF332"/>
  <c r="AF331"/>
  <c r="AF330"/>
  <c r="AF329"/>
  <c r="AF328"/>
  <c r="AF327"/>
  <c r="AF326"/>
  <c r="AF325"/>
  <c r="AF324"/>
  <c r="AF323"/>
  <c r="AF322"/>
  <c r="AF321"/>
  <c r="AF320"/>
  <c r="AF319"/>
  <c r="AF318"/>
  <c r="AF317"/>
  <c r="AF316"/>
  <c r="AF315"/>
  <c r="AF314"/>
  <c r="AF313"/>
  <c r="AF312"/>
  <c r="AF311"/>
  <c r="AF310"/>
  <c r="AF309"/>
  <c r="AF308"/>
  <c r="AF307"/>
  <c r="AF306"/>
  <c r="AF305"/>
  <c r="AF304"/>
  <c r="AF303"/>
  <c r="AF302"/>
  <c r="AF301"/>
  <c r="AF300"/>
  <c r="AF299"/>
  <c r="AF298"/>
  <c r="AF297"/>
  <c r="AF296"/>
  <c r="AF295"/>
  <c r="AF294"/>
  <c r="AF293"/>
  <c r="AF292"/>
  <c r="AF291"/>
  <c r="AF290"/>
  <c r="AF289"/>
  <c r="AF288"/>
  <c r="AF287"/>
  <c r="AF286"/>
  <c r="AF285"/>
  <c r="AF284"/>
  <c r="AF283"/>
  <c r="AF282"/>
  <c r="AF281"/>
  <c r="AF280"/>
  <c r="AF279"/>
  <c r="AF278"/>
  <c r="AF277"/>
  <c r="AF276"/>
  <c r="AF275"/>
  <c r="AF274"/>
  <c r="AF273"/>
  <c r="AF272"/>
  <c r="AV271"/>
  <c r="AU271"/>
  <c r="AT271"/>
  <c r="AF271"/>
  <c r="AF270"/>
  <c r="AF269"/>
  <c r="AF268"/>
  <c r="AF267"/>
  <c r="AF266"/>
  <c r="AF265"/>
  <c r="AF264"/>
  <c r="AF263"/>
  <c r="AF262"/>
  <c r="AF261"/>
  <c r="AF260"/>
  <c r="AF259"/>
  <c r="AF258"/>
  <c r="AF257"/>
  <c r="AF256"/>
  <c r="AF255"/>
  <c r="AF254"/>
  <c r="AF253"/>
  <c r="AF252"/>
  <c r="AF251"/>
  <c r="AF250"/>
  <c r="AF249"/>
  <c r="AF248"/>
  <c r="AF247"/>
  <c r="AF246"/>
  <c r="AV245"/>
  <c r="AU245"/>
  <c r="AT245"/>
  <c r="AF245"/>
  <c r="AF244"/>
  <c r="AF243"/>
  <c r="AF242"/>
  <c r="AF241"/>
  <c r="AF240"/>
  <c r="AF239"/>
  <c r="AF238"/>
  <c r="AF237"/>
  <c r="AF236"/>
  <c r="AF235"/>
  <c r="AF234"/>
  <c r="AF233"/>
  <c r="AF232"/>
  <c r="AF231"/>
  <c r="AF230"/>
  <c r="AF229"/>
  <c r="AF228"/>
  <c r="AF227"/>
  <c r="AF226"/>
  <c r="AF225"/>
  <c r="AF224"/>
  <c r="AF223"/>
  <c r="AF222"/>
  <c r="AF221"/>
  <c r="AF220"/>
  <c r="AV219"/>
  <c r="AU219"/>
  <c r="AT219"/>
  <c r="AF219"/>
  <c r="AF218"/>
  <c r="AF217"/>
  <c r="AF216"/>
  <c r="AF215"/>
  <c r="AF214"/>
  <c r="AF213"/>
  <c r="AF212"/>
  <c r="AF211"/>
  <c r="AF210"/>
  <c r="AF209"/>
  <c r="AF208"/>
  <c r="AF207"/>
  <c r="AF206"/>
  <c r="AF205"/>
  <c r="AF204"/>
  <c r="AF203"/>
  <c r="AF202"/>
  <c r="AF201"/>
  <c r="AF200"/>
  <c r="AF199"/>
  <c r="AF198"/>
  <c r="AF197"/>
  <c r="AF196"/>
  <c r="AF195"/>
  <c r="AF194"/>
  <c r="AV193"/>
  <c r="AU193"/>
  <c r="AT193"/>
  <c r="AF193"/>
  <c r="AF192"/>
  <c r="AF191"/>
  <c r="AF190"/>
  <c r="AF189"/>
  <c r="AF188"/>
  <c r="AF187"/>
  <c r="AF186"/>
  <c r="AF185"/>
  <c r="AF184"/>
  <c r="AF183"/>
  <c r="AF182"/>
  <c r="AF181"/>
  <c r="AF180"/>
  <c r="AF179"/>
  <c r="AF178"/>
  <c r="AF177"/>
  <c r="AF176"/>
  <c r="AF175"/>
  <c r="AF174"/>
  <c r="AF173"/>
  <c r="AF172"/>
  <c r="AF171"/>
  <c r="AF170"/>
  <c r="AF169"/>
  <c r="AF168"/>
  <c r="AV167"/>
  <c r="AU167"/>
  <c r="AT167"/>
  <c r="AF167"/>
  <c r="AF166"/>
  <c r="AF165"/>
  <c r="AF164"/>
  <c r="AF163"/>
  <c r="AF162"/>
  <c r="AF161"/>
  <c r="AF160"/>
  <c r="AF159"/>
  <c r="AF158"/>
  <c r="AF157"/>
  <c r="AF156"/>
  <c r="AF155"/>
  <c r="AF154"/>
  <c r="AF153"/>
  <c r="AF152"/>
  <c r="AF151"/>
  <c r="AF150"/>
  <c r="AF149"/>
  <c r="AF148"/>
  <c r="AF147"/>
  <c r="AF146"/>
  <c r="AF145"/>
  <c r="AF144"/>
  <c r="AF143"/>
  <c r="AF142"/>
  <c r="AV141"/>
  <c r="AU141"/>
  <c r="AT141"/>
  <c r="AF141"/>
  <c r="AF140"/>
  <c r="AF139"/>
  <c r="AF138"/>
  <c r="AF137"/>
  <c r="AF136"/>
  <c r="AF135"/>
  <c r="AF134"/>
  <c r="AF133"/>
  <c r="AF132"/>
  <c r="AF131"/>
  <c r="AF130"/>
  <c r="AF129"/>
  <c r="AF128"/>
  <c r="AF127"/>
  <c r="AF126"/>
  <c r="AF125"/>
  <c r="AF124"/>
  <c r="AF123"/>
  <c r="AF122"/>
  <c r="AF121"/>
  <c r="AF120"/>
  <c r="AF119"/>
  <c r="AF118"/>
  <c r="AF117"/>
  <c r="AF116"/>
  <c r="AV115"/>
  <c r="AU115"/>
  <c r="AT115"/>
  <c r="AF115"/>
  <c r="AF114"/>
  <c r="AF113"/>
  <c r="AF112"/>
  <c r="AF111"/>
  <c r="AF110"/>
  <c r="AF109"/>
  <c r="AF108"/>
  <c r="AF107"/>
  <c r="AF106"/>
  <c r="AF105"/>
  <c r="AF104"/>
  <c r="AF103"/>
  <c r="AF102"/>
  <c r="AF101"/>
  <c r="AF100"/>
  <c r="AF99"/>
  <c r="AF98"/>
  <c r="AF97"/>
  <c r="AF96"/>
  <c r="AF95"/>
  <c r="AF94"/>
  <c r="AF93"/>
  <c r="AF92"/>
  <c r="AF91"/>
  <c r="AF90"/>
  <c r="AV89"/>
  <c r="AU89"/>
  <c r="AT89"/>
  <c r="AF89"/>
  <c r="AF88"/>
  <c r="AF87"/>
  <c r="AF86"/>
  <c r="AF85"/>
  <c r="AF84"/>
  <c r="AF83"/>
  <c r="AF82"/>
  <c r="AF81"/>
  <c r="AF80"/>
  <c r="AF79"/>
  <c r="AF78"/>
  <c r="AF76"/>
  <c r="A80"/>
  <c r="A79"/>
  <c r="A78"/>
  <c r="A77"/>
  <c r="AQ22"/>
  <c r="A76"/>
  <c r="A75"/>
  <c r="A74"/>
  <c r="A73"/>
  <c r="AV63"/>
  <c r="AU63"/>
  <c r="AT63"/>
  <c r="A72"/>
  <c r="A70"/>
  <c r="A69"/>
  <c r="A67"/>
  <c r="A66"/>
  <c r="A65"/>
  <c r="A64"/>
  <c r="AF54"/>
  <c r="A63"/>
  <c r="A62"/>
  <c r="A61"/>
  <c r="A59"/>
  <c r="A58"/>
  <c r="A57"/>
  <c r="A56"/>
  <c r="A55"/>
  <c r="AV37"/>
  <c r="AU37"/>
  <c r="AT37"/>
  <c r="AA36"/>
  <c r="AA35"/>
  <c r="AA34"/>
  <c r="A36" s="1"/>
  <c r="A34"/>
  <c r="AR33"/>
  <c r="AQ33"/>
  <c r="AP33"/>
  <c r="AO33"/>
  <c r="AA33"/>
  <c r="A35" s="1"/>
  <c r="AR32"/>
  <c r="AQ32"/>
  <c r="AP32"/>
  <c r="AO32"/>
  <c r="AA32"/>
  <c r="AR31"/>
  <c r="AQ31"/>
  <c r="AP31"/>
  <c r="AO31"/>
  <c r="AA31"/>
  <c r="AR30"/>
  <c r="AQ30"/>
  <c r="AP30"/>
  <c r="AO30"/>
  <c r="AA30"/>
  <c r="AR29"/>
  <c r="AQ29"/>
  <c r="AP29"/>
  <c r="AO29"/>
  <c r="AA29"/>
  <c r="AR28"/>
  <c r="AQ28"/>
  <c r="AP28"/>
  <c r="AO28"/>
  <c r="AA28"/>
  <c r="AR27"/>
  <c r="AQ27"/>
  <c r="AP27"/>
  <c r="AO27"/>
  <c r="AR26"/>
  <c r="AQ26"/>
  <c r="AP26"/>
  <c r="AO26"/>
  <c r="AA26"/>
  <c r="AR25"/>
  <c r="AQ25"/>
  <c r="AP25"/>
  <c r="AO25"/>
  <c r="AA25"/>
  <c r="AR24"/>
  <c r="AQ24"/>
  <c r="AP24"/>
  <c r="AO24"/>
  <c r="AR23"/>
  <c r="AQ23"/>
  <c r="AP23"/>
  <c r="AO23"/>
  <c r="AA23"/>
  <c r="AA22"/>
  <c r="AR21"/>
  <c r="AQ21"/>
  <c r="AP21"/>
  <c r="AO21"/>
  <c r="AA21"/>
  <c r="AR20"/>
  <c r="AQ20"/>
  <c r="AP20"/>
  <c r="AO20"/>
  <c r="AA20"/>
  <c r="AR19"/>
  <c r="AQ19"/>
  <c r="AP19"/>
  <c r="AO19"/>
  <c r="AA19"/>
  <c r="AA18"/>
  <c r="AR17"/>
  <c r="AQ17"/>
  <c r="AP17"/>
  <c r="AO17"/>
  <c r="AA17"/>
  <c r="AR16"/>
  <c r="AQ16"/>
  <c r="AP16"/>
  <c r="AO16"/>
  <c r="AR15"/>
  <c r="AQ15"/>
  <c r="AP15"/>
  <c r="AO15"/>
  <c r="AA15"/>
  <c r="AA14"/>
  <c r="A16" s="1"/>
  <c r="AR13"/>
  <c r="AQ13"/>
  <c r="AP13"/>
  <c r="AO13"/>
  <c r="AA13"/>
  <c r="AA12"/>
  <c r="AA11"/>
  <c r="AJ1229" i="9"/>
  <c r="AI1229"/>
  <c r="AH1229"/>
  <c r="AG1229"/>
  <c r="AC1229"/>
  <c r="AF1229" s="1"/>
  <c r="AK1229" s="1"/>
  <c r="AJ1228"/>
  <c r="AI1228"/>
  <c r="AH1228"/>
  <c r="AG1228"/>
  <c r="AF1228"/>
  <c r="AK1228" s="1"/>
  <c r="AC1228"/>
  <c r="AK1227"/>
  <c r="AJ1227"/>
  <c r="AI1227"/>
  <c r="AH1227"/>
  <c r="AG1227"/>
  <c r="AF1227"/>
  <c r="AC1227"/>
  <c r="AK1226"/>
  <c r="AJ1226"/>
  <c r="AI1226"/>
  <c r="AH1226"/>
  <c r="AG1226"/>
  <c r="AF1226"/>
  <c r="AC1226"/>
  <c r="AJ1225"/>
  <c r="AI1225"/>
  <c r="AH1225"/>
  <c r="AG1225"/>
  <c r="AF1225"/>
  <c r="AK1225" s="1"/>
  <c r="AC1225"/>
  <c r="AJ1224"/>
  <c r="AI1224"/>
  <c r="AH1224"/>
  <c r="AG1224"/>
  <c r="AF1224"/>
  <c r="AK1224" s="1"/>
  <c r="AC1224"/>
  <c r="AJ1223"/>
  <c r="AI1223"/>
  <c r="AH1223"/>
  <c r="AG1223"/>
  <c r="AF1223"/>
  <c r="AK1223" s="1"/>
  <c r="AC1223"/>
  <c r="AK1222"/>
  <c r="AJ1222"/>
  <c r="AI1222"/>
  <c r="AH1222"/>
  <c r="AG1222"/>
  <c r="AF1222"/>
  <c r="AC1222"/>
  <c r="AJ1221"/>
  <c r="AI1221"/>
  <c r="AH1221"/>
  <c r="AG1221"/>
  <c r="AF1221"/>
  <c r="AK1221" s="1"/>
  <c r="AC1221"/>
  <c r="AJ1220"/>
  <c r="AI1220"/>
  <c r="AH1220"/>
  <c r="AG1220"/>
  <c r="AF1220"/>
  <c r="AK1220" s="1"/>
  <c r="AC1220"/>
  <c r="AJ1219"/>
  <c r="AI1219"/>
  <c r="AH1219"/>
  <c r="AG1219"/>
  <c r="AF1219"/>
  <c r="AK1219" s="1"/>
  <c r="AC1219"/>
  <c r="AJ1218"/>
  <c r="AI1218"/>
  <c r="AH1218"/>
  <c r="AG1218"/>
  <c r="AF1218"/>
  <c r="AK1218" s="1"/>
  <c r="AC1218"/>
  <c r="AJ1217"/>
  <c r="AI1217"/>
  <c r="AH1217"/>
  <c r="AG1217"/>
  <c r="AF1217"/>
  <c r="AK1217" s="1"/>
  <c r="AC1217"/>
  <c r="AJ1216"/>
  <c r="AI1216"/>
  <c r="AH1216"/>
  <c r="AG1216"/>
  <c r="AF1216"/>
  <c r="AK1216" s="1"/>
  <c r="AC1216"/>
  <c r="AK1215"/>
  <c r="AJ1215"/>
  <c r="AI1215"/>
  <c r="AH1215"/>
  <c r="AG1215"/>
  <c r="AF1215"/>
  <c r="AC1215"/>
  <c r="AK1214"/>
  <c r="AJ1214"/>
  <c r="AI1214"/>
  <c r="AH1214"/>
  <c r="AG1214"/>
  <c r="AF1214"/>
  <c r="AC1214"/>
  <c r="AJ1213"/>
  <c r="AI1213"/>
  <c r="AH1213"/>
  <c r="AG1213"/>
  <c r="AF1213"/>
  <c r="AK1213" s="1"/>
  <c r="AC1213"/>
  <c r="AJ1212"/>
  <c r="AI1212"/>
  <c r="AH1212"/>
  <c r="AG1212"/>
  <c r="AF1212"/>
  <c r="AK1212" s="1"/>
  <c r="AC1212"/>
  <c r="AJ1211"/>
  <c r="AI1211"/>
  <c r="AH1211"/>
  <c r="AG1211"/>
  <c r="AF1211"/>
  <c r="AK1211" s="1"/>
  <c r="AC1211"/>
  <c r="AK1210"/>
  <c r="AJ1210"/>
  <c r="AI1210"/>
  <c r="AH1210"/>
  <c r="AG1210"/>
  <c r="AF1210"/>
  <c r="AC1210"/>
  <c r="AJ1209"/>
  <c r="AI1209"/>
  <c r="AH1209"/>
  <c r="AG1209"/>
  <c r="AF1209"/>
  <c r="AK1209" s="1"/>
  <c r="AC1209"/>
  <c r="AJ1208"/>
  <c r="AI1208"/>
  <c r="AH1208"/>
  <c r="AG1208"/>
  <c r="AF1208"/>
  <c r="AK1208" s="1"/>
  <c r="AC1208"/>
  <c r="AJ1207"/>
  <c r="AI1207"/>
  <c r="AH1207"/>
  <c r="AG1207"/>
  <c r="AF1207"/>
  <c r="AK1207" s="1"/>
  <c r="AC1207"/>
  <c r="AJ1206"/>
  <c r="AI1206"/>
  <c r="AH1206"/>
  <c r="AG1206"/>
  <c r="AF1206"/>
  <c r="AK1206" s="1"/>
  <c r="AC1206"/>
  <c r="AK1205"/>
  <c r="AJ1205"/>
  <c r="AI1205"/>
  <c r="AH1205"/>
  <c r="AG1205"/>
  <c r="AF1205"/>
  <c r="AC1205"/>
  <c r="AK1204"/>
  <c r="AJ1204"/>
  <c r="AI1204"/>
  <c r="AH1204"/>
  <c r="AG1204"/>
  <c r="AF1204"/>
  <c r="AC1204"/>
  <c r="AJ1203"/>
  <c r="AI1203"/>
  <c r="AH1203"/>
  <c r="AG1203"/>
  <c r="AF1203"/>
  <c r="AK1203" s="1"/>
  <c r="AC1203"/>
  <c r="AJ1202"/>
  <c r="AI1202"/>
  <c r="AH1202"/>
  <c r="AG1202"/>
  <c r="AF1202"/>
  <c r="AK1202" s="1"/>
  <c r="AC1202"/>
  <c r="AJ1201"/>
  <c r="AI1201"/>
  <c r="AH1201"/>
  <c r="AG1201"/>
  <c r="AF1201"/>
  <c r="AK1201" s="1"/>
  <c r="AC1201"/>
  <c r="AJ1200"/>
  <c r="AI1200"/>
  <c r="AH1200"/>
  <c r="AG1200"/>
  <c r="AF1200"/>
  <c r="AK1200" s="1"/>
  <c r="AC1200"/>
  <c r="AK1199"/>
  <c r="AJ1199"/>
  <c r="AI1199"/>
  <c r="AH1199"/>
  <c r="AG1199"/>
  <c r="AF1199"/>
  <c r="AC1199"/>
  <c r="AJ1198"/>
  <c r="AI1198"/>
  <c r="AH1198"/>
  <c r="AG1198"/>
  <c r="AF1198"/>
  <c r="AK1198" s="1"/>
  <c r="AC1198"/>
  <c r="AJ1197"/>
  <c r="AI1197"/>
  <c r="AH1197"/>
  <c r="AG1197"/>
  <c r="AF1197"/>
  <c r="AK1197" s="1"/>
  <c r="AC1197"/>
  <c r="AJ1196"/>
  <c r="AI1196"/>
  <c r="AH1196"/>
  <c r="AG1196"/>
  <c r="AF1196"/>
  <c r="AK1196" s="1"/>
  <c r="AC1196"/>
  <c r="AJ1195"/>
  <c r="AI1195"/>
  <c r="AH1195"/>
  <c r="AG1195"/>
  <c r="AF1195"/>
  <c r="AK1195" s="1"/>
  <c r="AC1195"/>
  <c r="AJ1194"/>
  <c r="AI1194"/>
  <c r="AH1194"/>
  <c r="AG1194"/>
  <c r="AF1194"/>
  <c r="AK1194" s="1"/>
  <c r="AC1194"/>
  <c r="AK1193"/>
  <c r="AJ1193"/>
  <c r="AI1193"/>
  <c r="AH1193"/>
  <c r="AG1193"/>
  <c r="AF1193"/>
  <c r="AC1193"/>
  <c r="AK1192"/>
  <c r="AJ1192"/>
  <c r="AI1192"/>
  <c r="AH1192"/>
  <c r="AG1192"/>
  <c r="AF1192"/>
  <c r="AC1192"/>
  <c r="AJ1191"/>
  <c r="AI1191"/>
  <c r="AH1191"/>
  <c r="AG1191"/>
  <c r="AF1191"/>
  <c r="AK1191" s="1"/>
  <c r="AC1191"/>
  <c r="AK1190"/>
  <c r="AJ1190"/>
  <c r="AI1190"/>
  <c r="AH1190"/>
  <c r="AG1190"/>
  <c r="AF1190"/>
  <c r="AC1190"/>
  <c r="AJ1189"/>
  <c r="AI1189"/>
  <c r="AH1189"/>
  <c r="AG1189"/>
  <c r="AF1189"/>
  <c r="AK1189" s="1"/>
  <c r="AC1189"/>
  <c r="AJ1188"/>
  <c r="AI1188"/>
  <c r="AH1188"/>
  <c r="AG1188"/>
  <c r="AF1188"/>
  <c r="AK1188" s="1"/>
  <c r="AC1188"/>
  <c r="AJ1187"/>
  <c r="AI1187"/>
  <c r="AH1187"/>
  <c r="AG1187"/>
  <c r="AF1187"/>
  <c r="AK1187" s="1"/>
  <c r="AC1187"/>
  <c r="AJ1186"/>
  <c r="AI1186"/>
  <c r="AH1186"/>
  <c r="AG1186"/>
  <c r="AF1186"/>
  <c r="AK1186" s="1"/>
  <c r="AC1186"/>
  <c r="AJ1185"/>
  <c r="AI1185"/>
  <c r="AH1185"/>
  <c r="AG1185"/>
  <c r="AF1185"/>
  <c r="AK1185" s="1"/>
  <c r="AC1185"/>
  <c r="AK1184"/>
  <c r="AJ1184"/>
  <c r="AI1184"/>
  <c r="AH1184"/>
  <c r="AG1184"/>
  <c r="AF1184"/>
  <c r="AC1184"/>
  <c r="AJ1183"/>
  <c r="AI1183"/>
  <c r="AH1183"/>
  <c r="AG1183"/>
  <c r="AF1183"/>
  <c r="AK1183" s="1"/>
  <c r="AC1183"/>
  <c r="AJ1182"/>
  <c r="AI1182"/>
  <c r="AH1182"/>
  <c r="AG1182"/>
  <c r="AF1182"/>
  <c r="AK1182" s="1"/>
  <c r="AC1182"/>
  <c r="AK1181"/>
  <c r="AJ1181"/>
  <c r="AI1181"/>
  <c r="AH1181"/>
  <c r="AG1181"/>
  <c r="AF1181"/>
  <c r="AC1181"/>
  <c r="AJ1180"/>
  <c r="AI1180"/>
  <c r="AH1180"/>
  <c r="AG1180"/>
  <c r="AF1180"/>
  <c r="AK1180" s="1"/>
  <c r="AC1180"/>
  <c r="AJ1179"/>
  <c r="AI1179"/>
  <c r="AH1179"/>
  <c r="AG1179"/>
  <c r="AF1179"/>
  <c r="AK1179" s="1"/>
  <c r="AC1179"/>
  <c r="AK1178"/>
  <c r="AJ1178"/>
  <c r="AI1178"/>
  <c r="AH1178"/>
  <c r="AG1178"/>
  <c r="AF1178"/>
  <c r="AC1178"/>
  <c r="AJ1177"/>
  <c r="AI1177"/>
  <c r="AH1177"/>
  <c r="AG1177"/>
  <c r="AF1177"/>
  <c r="AK1177" s="1"/>
  <c r="AC1177"/>
  <c r="AJ1176"/>
  <c r="AI1176"/>
  <c r="AH1176"/>
  <c r="AG1176"/>
  <c r="AF1176"/>
  <c r="AK1176" s="1"/>
  <c r="AC1176"/>
  <c r="AJ1175"/>
  <c r="AI1175"/>
  <c r="AH1175"/>
  <c r="AG1175"/>
  <c r="AF1175"/>
  <c r="AK1175" s="1"/>
  <c r="AC1175"/>
  <c r="AJ1174"/>
  <c r="AI1174"/>
  <c r="AH1174"/>
  <c r="AG1174"/>
  <c r="AF1174"/>
  <c r="AK1174" s="1"/>
  <c r="AC1174"/>
  <c r="AJ1173"/>
  <c r="AI1173"/>
  <c r="AH1173"/>
  <c r="AG1173"/>
  <c r="AF1173"/>
  <c r="AK1173" s="1"/>
  <c r="AC1173"/>
  <c r="AK1172"/>
  <c r="AJ1172"/>
  <c r="AI1172"/>
  <c r="AH1172"/>
  <c r="AG1172"/>
  <c r="AF1172"/>
  <c r="AC1172"/>
  <c r="AJ1171"/>
  <c r="AI1171"/>
  <c r="AH1171"/>
  <c r="AG1171"/>
  <c r="AF1171"/>
  <c r="AK1171" s="1"/>
  <c r="AC1171"/>
  <c r="AJ1170"/>
  <c r="AI1170"/>
  <c r="AH1170"/>
  <c r="AG1170"/>
  <c r="AF1170"/>
  <c r="AK1170" s="1"/>
  <c r="AC1170"/>
  <c r="AK1169"/>
  <c r="AJ1169"/>
  <c r="AI1169"/>
  <c r="AH1169"/>
  <c r="AG1169"/>
  <c r="AF1169"/>
  <c r="AC1169"/>
  <c r="AJ1168"/>
  <c r="AI1168"/>
  <c r="AH1168"/>
  <c r="AG1168"/>
  <c r="AF1168"/>
  <c r="AK1168" s="1"/>
  <c r="AC1168"/>
  <c r="AJ1167"/>
  <c r="AI1167"/>
  <c r="AH1167"/>
  <c r="AG1167"/>
  <c r="AF1167"/>
  <c r="AK1167" s="1"/>
  <c r="AC1167"/>
  <c r="AK1166"/>
  <c r="AJ1166"/>
  <c r="AI1166"/>
  <c r="AH1166"/>
  <c r="AG1166"/>
  <c r="AF1166"/>
  <c r="AC1166"/>
  <c r="AJ1165"/>
  <c r="AI1165"/>
  <c r="AH1165"/>
  <c r="AG1165"/>
  <c r="AF1165"/>
  <c r="AK1165" s="1"/>
  <c r="AC1165"/>
  <c r="AJ1164"/>
  <c r="AI1164"/>
  <c r="AH1164"/>
  <c r="AG1164"/>
  <c r="AF1164"/>
  <c r="AK1164" s="1"/>
  <c r="AC1164"/>
  <c r="AJ1163"/>
  <c r="AI1163"/>
  <c r="AH1163"/>
  <c r="AG1163"/>
  <c r="AF1163"/>
  <c r="AK1163" s="1"/>
  <c r="AC1163"/>
  <c r="AJ1162"/>
  <c r="AI1162"/>
  <c r="AH1162"/>
  <c r="AG1162"/>
  <c r="AF1162"/>
  <c r="AK1162" s="1"/>
  <c r="AC1162"/>
  <c r="AK1161"/>
  <c r="AJ1161"/>
  <c r="AI1161"/>
  <c r="AH1161"/>
  <c r="AG1161"/>
  <c r="AF1161"/>
  <c r="AC1161"/>
  <c r="AK1160"/>
  <c r="AJ1160"/>
  <c r="AI1160"/>
  <c r="AH1160"/>
  <c r="AG1160"/>
  <c r="AF1160"/>
  <c r="AC1160"/>
  <c r="AJ1159"/>
  <c r="AI1159"/>
  <c r="AH1159"/>
  <c r="AG1159"/>
  <c r="AF1159"/>
  <c r="AK1159" s="1"/>
  <c r="AC1159"/>
  <c r="AJ1158"/>
  <c r="AI1158"/>
  <c r="AH1158"/>
  <c r="AG1158"/>
  <c r="AF1158"/>
  <c r="AK1158" s="1"/>
  <c r="AC1158"/>
  <c r="AJ1157"/>
  <c r="AI1157"/>
  <c r="AH1157"/>
  <c r="AG1157"/>
  <c r="AF1157"/>
  <c r="AK1157" s="1"/>
  <c r="AC1157"/>
  <c r="AK1156"/>
  <c r="AJ1156"/>
  <c r="AI1156"/>
  <c r="AH1156"/>
  <c r="AG1156"/>
  <c r="AF1156"/>
  <c r="AC1156"/>
  <c r="AJ1155"/>
  <c r="AI1155"/>
  <c r="AH1155"/>
  <c r="AG1155"/>
  <c r="AF1155"/>
  <c r="AK1155" s="1"/>
  <c r="AC1155"/>
  <c r="AJ1154"/>
  <c r="AI1154"/>
  <c r="AH1154"/>
  <c r="AG1154"/>
  <c r="AF1154"/>
  <c r="AK1154" s="1"/>
  <c r="AC1154"/>
  <c r="AJ1153"/>
  <c r="AI1153"/>
  <c r="AH1153"/>
  <c r="AG1153"/>
  <c r="AF1153"/>
  <c r="AK1153" s="1"/>
  <c r="AC1153"/>
  <c r="AJ1152"/>
  <c r="AI1152"/>
  <c r="AH1152"/>
  <c r="AG1152"/>
  <c r="AF1152"/>
  <c r="AK1152" s="1"/>
  <c r="AC1152"/>
  <c r="AJ1151"/>
  <c r="AI1151"/>
  <c r="AH1151"/>
  <c r="AG1151"/>
  <c r="AF1151"/>
  <c r="AK1151" s="1"/>
  <c r="AC1151"/>
  <c r="AK1150"/>
  <c r="AJ1150"/>
  <c r="AI1150"/>
  <c r="AH1150"/>
  <c r="AG1150"/>
  <c r="AF1150"/>
  <c r="AC1150"/>
  <c r="AJ1149"/>
  <c r="AI1149"/>
  <c r="AH1149"/>
  <c r="AG1149"/>
  <c r="AF1149"/>
  <c r="AK1149" s="1"/>
  <c r="AC1149"/>
  <c r="AK1148"/>
  <c r="AJ1148"/>
  <c r="AI1148"/>
  <c r="AH1148"/>
  <c r="AG1148"/>
  <c r="AF1148"/>
  <c r="AC1148"/>
  <c r="AJ1147"/>
  <c r="AI1147"/>
  <c r="AH1147"/>
  <c r="AG1147"/>
  <c r="AF1147"/>
  <c r="AK1147" s="1"/>
  <c r="AC1147"/>
  <c r="AJ1146"/>
  <c r="AI1146"/>
  <c r="AH1146"/>
  <c r="AG1146"/>
  <c r="AF1146"/>
  <c r="AK1146" s="1"/>
  <c r="AC1146"/>
  <c r="AJ1145"/>
  <c r="AI1145"/>
  <c r="AH1145"/>
  <c r="AG1145"/>
  <c r="AF1145"/>
  <c r="AK1145" s="1"/>
  <c r="AC1145"/>
  <c r="AK1144"/>
  <c r="AJ1144"/>
  <c r="AI1144"/>
  <c r="AH1144"/>
  <c r="AG1144"/>
  <c r="AF1144"/>
  <c r="AC1144"/>
  <c r="AJ1143"/>
  <c r="AI1143"/>
  <c r="AH1143"/>
  <c r="AG1143"/>
  <c r="AF1143"/>
  <c r="AK1143" s="1"/>
  <c r="AC1143"/>
  <c r="AJ1142"/>
  <c r="AI1142"/>
  <c r="AH1142"/>
  <c r="AG1142"/>
  <c r="AF1142"/>
  <c r="AK1142" s="1"/>
  <c r="AC1142"/>
  <c r="AJ1141"/>
  <c r="AI1141"/>
  <c r="AH1141"/>
  <c r="AG1141"/>
  <c r="AF1141"/>
  <c r="AK1141" s="1"/>
  <c r="AC1141"/>
  <c r="AJ1140"/>
  <c r="AI1140"/>
  <c r="AH1140"/>
  <c r="AG1140"/>
  <c r="AF1140"/>
  <c r="AK1140" s="1"/>
  <c r="AC1140"/>
  <c r="AK1139"/>
  <c r="AJ1139"/>
  <c r="AI1139"/>
  <c r="AH1139"/>
  <c r="AG1139"/>
  <c r="AF1139"/>
  <c r="AC1139"/>
  <c r="AK1138"/>
  <c r="AJ1138"/>
  <c r="AI1138"/>
  <c r="AH1138"/>
  <c r="AG1138"/>
  <c r="AF1138"/>
  <c r="AC1138"/>
  <c r="AJ1137"/>
  <c r="AI1137"/>
  <c r="AH1137"/>
  <c r="AG1137"/>
  <c r="AF1137"/>
  <c r="AK1137" s="1"/>
  <c r="AC1137"/>
  <c r="AJ1136"/>
  <c r="AI1136"/>
  <c r="AH1136"/>
  <c r="AG1136"/>
  <c r="AF1136"/>
  <c r="AK1136" s="1"/>
  <c r="AC1136"/>
  <c r="AJ1135"/>
  <c r="AI1135"/>
  <c r="AH1135"/>
  <c r="AG1135"/>
  <c r="AF1135"/>
  <c r="AK1135" s="1"/>
  <c r="AC1135"/>
  <c r="AJ1134"/>
  <c r="AI1134"/>
  <c r="AH1134"/>
  <c r="AG1134"/>
  <c r="AF1134"/>
  <c r="AK1134" s="1"/>
  <c r="AC1134"/>
  <c r="AK1133"/>
  <c r="AJ1133"/>
  <c r="AI1133"/>
  <c r="AH1133"/>
  <c r="AG1133"/>
  <c r="AF1133"/>
  <c r="AC1133"/>
  <c r="AJ1132"/>
  <c r="AI1132"/>
  <c r="AH1132"/>
  <c r="AG1132"/>
  <c r="AF1132"/>
  <c r="AK1132" s="1"/>
  <c r="AC1132"/>
  <c r="AJ1131"/>
  <c r="AI1131"/>
  <c r="AH1131"/>
  <c r="AG1131"/>
  <c r="AF1131"/>
  <c r="AK1131" s="1"/>
  <c r="AC1131"/>
  <c r="AJ1130"/>
  <c r="AI1130"/>
  <c r="AH1130"/>
  <c r="AG1130"/>
  <c r="AF1130"/>
  <c r="AK1130" s="1"/>
  <c r="AC1130"/>
  <c r="AJ1129"/>
  <c r="AI1129"/>
  <c r="AH1129"/>
  <c r="AG1129"/>
  <c r="AF1129"/>
  <c r="AK1129" s="1"/>
  <c r="AC1129"/>
  <c r="AJ1128"/>
  <c r="AI1128"/>
  <c r="AH1128"/>
  <c r="AG1128"/>
  <c r="AF1128"/>
  <c r="AK1128" s="1"/>
  <c r="AC1128"/>
  <c r="AK1127"/>
  <c r="AJ1127"/>
  <c r="AI1127"/>
  <c r="AH1127"/>
  <c r="AG1127"/>
  <c r="AF1127"/>
  <c r="AC1127"/>
  <c r="AK1126"/>
  <c r="AJ1126"/>
  <c r="AI1126"/>
  <c r="AH1126"/>
  <c r="AG1126"/>
  <c r="AF1126"/>
  <c r="AC1126"/>
  <c r="AJ1125"/>
  <c r="AI1125"/>
  <c r="AH1125"/>
  <c r="AG1125"/>
  <c r="AF1125"/>
  <c r="AK1125" s="1"/>
  <c r="AC1125"/>
  <c r="AJ1124"/>
  <c r="AI1124"/>
  <c r="AH1124"/>
  <c r="AG1124"/>
  <c r="AF1124"/>
  <c r="AK1124" s="1"/>
  <c r="AC1124"/>
  <c r="AJ1123"/>
  <c r="AI1123"/>
  <c r="AH1123"/>
  <c r="AG1123"/>
  <c r="AF1123"/>
  <c r="AK1123" s="1"/>
  <c r="AC1123"/>
  <c r="AJ1122"/>
  <c r="AI1122"/>
  <c r="AH1122"/>
  <c r="AG1122"/>
  <c r="AF1122"/>
  <c r="AK1122" s="1"/>
  <c r="AC1122"/>
  <c r="AK1121"/>
  <c r="AJ1121"/>
  <c r="AI1121"/>
  <c r="AH1121"/>
  <c r="AG1121"/>
  <c r="AF1121"/>
  <c r="AC1121"/>
  <c r="AJ1120"/>
  <c r="AI1120"/>
  <c r="AH1120"/>
  <c r="AG1120"/>
  <c r="AF1120"/>
  <c r="AK1120" s="1"/>
  <c r="AC1120"/>
  <c r="AJ1119"/>
  <c r="AI1119"/>
  <c r="AH1119"/>
  <c r="AG1119"/>
  <c r="AF1119"/>
  <c r="AK1119" s="1"/>
  <c r="AC1119"/>
  <c r="AJ1118"/>
  <c r="AI1118"/>
  <c r="AH1118"/>
  <c r="AG1118"/>
  <c r="AF1118"/>
  <c r="AK1118" s="1"/>
  <c r="AC1118"/>
  <c r="AJ1117"/>
  <c r="AI1117"/>
  <c r="AH1117"/>
  <c r="AG1117"/>
  <c r="AF1117"/>
  <c r="AK1117" s="1"/>
  <c r="AC1117"/>
  <c r="AJ1116"/>
  <c r="AI1116"/>
  <c r="AH1116"/>
  <c r="AG1116"/>
  <c r="AF1116"/>
  <c r="AK1116" s="1"/>
  <c r="AC1116"/>
  <c r="AK1115"/>
  <c r="AJ1115"/>
  <c r="AI1115"/>
  <c r="AH1115"/>
  <c r="AG1115"/>
  <c r="AF1115"/>
  <c r="AC1115"/>
  <c r="AK1114"/>
  <c r="AJ1114"/>
  <c r="AI1114"/>
  <c r="AH1114"/>
  <c r="AG1114"/>
  <c r="AF1114"/>
  <c r="AC1114"/>
  <c r="AJ1113"/>
  <c r="AI1113"/>
  <c r="AH1113"/>
  <c r="AG1113"/>
  <c r="AF1113"/>
  <c r="AK1113" s="1"/>
  <c r="AC1113"/>
  <c r="AJ1112"/>
  <c r="AI1112"/>
  <c r="AH1112"/>
  <c r="AG1112"/>
  <c r="AF1112"/>
  <c r="AK1112" s="1"/>
  <c r="AC1112"/>
  <c r="AJ1111"/>
  <c r="AI1111"/>
  <c r="AH1111"/>
  <c r="AG1111"/>
  <c r="AF1111"/>
  <c r="AK1111" s="1"/>
  <c r="AC1111"/>
  <c r="AJ1110"/>
  <c r="AI1110"/>
  <c r="AH1110"/>
  <c r="AG1110"/>
  <c r="AF1110"/>
  <c r="AK1110" s="1"/>
  <c r="AC1110"/>
  <c r="AK1109"/>
  <c r="AJ1109"/>
  <c r="AI1109"/>
  <c r="AH1109"/>
  <c r="AG1109"/>
  <c r="AF1109"/>
  <c r="AC1109"/>
  <c r="AJ1108"/>
  <c r="AI1108"/>
  <c r="AH1108"/>
  <c r="AG1108"/>
  <c r="AF1108"/>
  <c r="AK1108" s="1"/>
  <c r="AC1108"/>
  <c r="AJ1107"/>
  <c r="AI1107"/>
  <c r="AH1107"/>
  <c r="AG1107"/>
  <c r="AF1107"/>
  <c r="AK1107" s="1"/>
  <c r="AC1107"/>
  <c r="AK1106"/>
  <c r="AJ1106"/>
  <c r="AI1106"/>
  <c r="AH1106"/>
  <c r="AG1106"/>
  <c r="AF1106"/>
  <c r="AC1106"/>
  <c r="AJ1105"/>
  <c r="AI1105"/>
  <c r="AH1105"/>
  <c r="AG1105"/>
  <c r="AF1105"/>
  <c r="AK1105" s="1"/>
  <c r="AC1105"/>
  <c r="AJ1104"/>
  <c r="AI1104"/>
  <c r="AH1104"/>
  <c r="AG1104"/>
  <c r="AF1104"/>
  <c r="AK1104" s="1"/>
  <c r="AC1104"/>
  <c r="AK1103"/>
  <c r="AJ1103"/>
  <c r="AI1103"/>
  <c r="AH1103"/>
  <c r="AG1103"/>
  <c r="AF1103"/>
  <c r="AC1103"/>
  <c r="AJ1102"/>
  <c r="AI1102"/>
  <c r="AH1102"/>
  <c r="AG1102"/>
  <c r="AF1102"/>
  <c r="AK1102" s="1"/>
  <c r="AC1102"/>
  <c r="AJ1101"/>
  <c r="AI1101"/>
  <c r="AH1101"/>
  <c r="AG1101"/>
  <c r="AF1101"/>
  <c r="AK1101" s="1"/>
  <c r="AC1101"/>
  <c r="AK1100"/>
  <c r="AJ1100"/>
  <c r="AI1100"/>
  <c r="AH1100"/>
  <c r="AG1100"/>
  <c r="AF1100"/>
  <c r="AC1100"/>
  <c r="AJ1099"/>
  <c r="AI1099"/>
  <c r="AH1099"/>
  <c r="AG1099"/>
  <c r="AF1099"/>
  <c r="AK1099" s="1"/>
  <c r="AC1099"/>
  <c r="AJ1098"/>
  <c r="AI1098"/>
  <c r="AH1098"/>
  <c r="AG1098"/>
  <c r="AF1098"/>
  <c r="AK1098" s="1"/>
  <c r="AC1098"/>
  <c r="AJ1097"/>
  <c r="AI1097"/>
  <c r="AH1097"/>
  <c r="AG1097"/>
  <c r="AF1097"/>
  <c r="AK1097" s="1"/>
  <c r="AC1097"/>
  <c r="AJ1096"/>
  <c r="AI1096"/>
  <c r="AH1096"/>
  <c r="AG1096"/>
  <c r="AF1096"/>
  <c r="AK1096" s="1"/>
  <c r="AC1096"/>
  <c r="AJ1095"/>
  <c r="AI1095"/>
  <c r="AH1095"/>
  <c r="AG1095"/>
  <c r="AF1095"/>
  <c r="AK1095" s="1"/>
  <c r="AC1095"/>
  <c r="AK1094"/>
  <c r="AJ1094"/>
  <c r="AI1094"/>
  <c r="AH1094"/>
  <c r="AG1094"/>
  <c r="AF1094"/>
  <c r="AC1094"/>
  <c r="AJ1093"/>
  <c r="AI1093"/>
  <c r="AH1093"/>
  <c r="AG1093"/>
  <c r="AF1093"/>
  <c r="AK1093" s="1"/>
  <c r="AC1093"/>
  <c r="AJ1092"/>
  <c r="AI1092"/>
  <c r="AH1092"/>
  <c r="AG1092"/>
  <c r="AF1092"/>
  <c r="AK1092" s="1"/>
  <c r="AC1092"/>
  <c r="AK1091"/>
  <c r="AJ1091"/>
  <c r="AI1091"/>
  <c r="AH1091"/>
  <c r="AG1091"/>
  <c r="AF1091"/>
  <c r="AC1091"/>
  <c r="AJ1090"/>
  <c r="AI1090"/>
  <c r="AH1090"/>
  <c r="AG1090"/>
  <c r="AF1090"/>
  <c r="AK1090" s="1"/>
  <c r="AC1090"/>
  <c r="AK1089"/>
  <c r="AJ1089"/>
  <c r="AI1089"/>
  <c r="AH1089"/>
  <c r="AG1089"/>
  <c r="AF1089"/>
  <c r="AC1089"/>
  <c r="AJ1088"/>
  <c r="AI1088"/>
  <c r="AH1088"/>
  <c r="AG1088"/>
  <c r="AF1088"/>
  <c r="AK1088" s="1"/>
  <c r="AC1088"/>
  <c r="AJ1087"/>
  <c r="AI1087"/>
  <c r="AH1087"/>
  <c r="AG1087"/>
  <c r="AF1087"/>
  <c r="AK1087" s="1"/>
  <c r="AC1087"/>
  <c r="AJ1086"/>
  <c r="AI1086"/>
  <c r="AH1086"/>
  <c r="AG1086"/>
  <c r="AF1086"/>
  <c r="AK1086" s="1"/>
  <c r="AC1086"/>
  <c r="AJ1085"/>
  <c r="AI1085"/>
  <c r="AH1085"/>
  <c r="AG1085"/>
  <c r="AF1085"/>
  <c r="AK1085" s="1"/>
  <c r="AC1085"/>
  <c r="AK1084"/>
  <c r="AJ1084"/>
  <c r="AI1084"/>
  <c r="AH1084"/>
  <c r="AG1084"/>
  <c r="AF1084"/>
  <c r="AC1084"/>
  <c r="AJ1083"/>
  <c r="AI1083"/>
  <c r="AH1083"/>
  <c r="AG1083"/>
  <c r="AF1083"/>
  <c r="AK1083" s="1"/>
  <c r="AC1083"/>
  <c r="AK1082"/>
  <c r="AJ1082"/>
  <c r="AI1082"/>
  <c r="AH1082"/>
  <c r="AG1082"/>
  <c r="AF1082"/>
  <c r="AC1082"/>
  <c r="AJ1081"/>
  <c r="AI1081"/>
  <c r="AH1081"/>
  <c r="AG1081"/>
  <c r="AF1081"/>
  <c r="AK1081" s="1"/>
  <c r="AC1081"/>
  <c r="AJ1080"/>
  <c r="AI1080"/>
  <c r="AH1080"/>
  <c r="AG1080"/>
  <c r="AF1080"/>
  <c r="AK1080" s="1"/>
  <c r="AC1080"/>
  <c r="AJ1079"/>
  <c r="AI1079"/>
  <c r="AH1079"/>
  <c r="AG1079"/>
  <c r="AF1079"/>
  <c r="AK1079" s="1"/>
  <c r="AC1079"/>
  <c r="AK1078"/>
  <c r="AJ1078"/>
  <c r="AI1078"/>
  <c r="AH1078"/>
  <c r="AG1078"/>
  <c r="AF1078"/>
  <c r="AC1078"/>
  <c r="AJ1077"/>
  <c r="AI1077"/>
  <c r="AH1077"/>
  <c r="AG1077"/>
  <c r="AF1077"/>
  <c r="AK1077" s="1"/>
  <c r="AC1077"/>
  <c r="AJ1076"/>
  <c r="AI1076"/>
  <c r="AH1076"/>
  <c r="AG1076"/>
  <c r="AF1076"/>
  <c r="AK1076" s="1"/>
  <c r="AC1076"/>
  <c r="AJ1075"/>
  <c r="AI1075"/>
  <c r="AH1075"/>
  <c r="AG1075"/>
  <c r="AF1075"/>
  <c r="AK1075" s="1"/>
  <c r="AC1075"/>
  <c r="AJ1074"/>
  <c r="AI1074"/>
  <c r="AH1074"/>
  <c r="AG1074"/>
  <c r="AF1074"/>
  <c r="AK1074" s="1"/>
  <c r="AC1074"/>
  <c r="AJ1073"/>
  <c r="AI1073"/>
  <c r="AH1073"/>
  <c r="AG1073"/>
  <c r="AF1073"/>
  <c r="AK1073" s="1"/>
  <c r="AC1073"/>
  <c r="AK1072"/>
  <c r="AJ1072"/>
  <c r="AI1072"/>
  <c r="AH1072"/>
  <c r="AG1072"/>
  <c r="AF1072"/>
  <c r="AC1072"/>
  <c r="AJ1071"/>
  <c r="AI1071"/>
  <c r="AH1071"/>
  <c r="AG1071"/>
  <c r="AF1071"/>
  <c r="AK1071" s="1"/>
  <c r="AC1071"/>
  <c r="AK1070"/>
  <c r="AJ1070"/>
  <c r="AI1070"/>
  <c r="AH1070"/>
  <c r="AG1070"/>
  <c r="AF1070"/>
  <c r="AC1070"/>
  <c r="AJ1069"/>
  <c r="AI1069"/>
  <c r="AH1069"/>
  <c r="AG1069"/>
  <c r="AF1069"/>
  <c r="AK1069" s="1"/>
  <c r="AC1069"/>
  <c r="AJ1068"/>
  <c r="AI1068"/>
  <c r="AH1068"/>
  <c r="AG1068"/>
  <c r="AF1068"/>
  <c r="AK1068" s="1"/>
  <c r="AC1068"/>
  <c r="AJ1067"/>
  <c r="AI1067"/>
  <c r="AH1067"/>
  <c r="AG1067"/>
  <c r="AF1067"/>
  <c r="AK1067" s="1"/>
  <c r="AC1067"/>
  <c r="AK1066"/>
  <c r="AJ1066"/>
  <c r="AI1066"/>
  <c r="AH1066"/>
  <c r="AG1066"/>
  <c r="AF1066"/>
  <c r="AC1066"/>
  <c r="AJ1065"/>
  <c r="AI1065"/>
  <c r="AH1065"/>
  <c r="AG1065"/>
  <c r="AF1065"/>
  <c r="AK1065" s="1"/>
  <c r="AC1065"/>
  <c r="AJ1064"/>
  <c r="AI1064"/>
  <c r="AH1064"/>
  <c r="AG1064"/>
  <c r="AF1064"/>
  <c r="AK1064" s="1"/>
  <c r="AC1064"/>
  <c r="AJ1063"/>
  <c r="AI1063"/>
  <c r="AH1063"/>
  <c r="AG1063"/>
  <c r="AF1063"/>
  <c r="AK1063" s="1"/>
  <c r="AC1063"/>
  <c r="AJ1062"/>
  <c r="AI1062"/>
  <c r="AH1062"/>
  <c r="AG1062"/>
  <c r="AF1062"/>
  <c r="AK1062" s="1"/>
  <c r="AC1062"/>
  <c r="AJ1061"/>
  <c r="AI1061"/>
  <c r="AH1061"/>
  <c r="AG1061"/>
  <c r="AF1061"/>
  <c r="AK1061" s="1"/>
  <c r="AC1061"/>
  <c r="AK1060"/>
  <c r="AJ1060"/>
  <c r="AI1060"/>
  <c r="AH1060"/>
  <c r="AG1060"/>
  <c r="AF1060"/>
  <c r="AC1060"/>
  <c r="AJ1059"/>
  <c r="AI1059"/>
  <c r="AH1059"/>
  <c r="AG1059"/>
  <c r="AF1059"/>
  <c r="AK1059" s="1"/>
  <c r="AC1059"/>
  <c r="AK1058"/>
  <c r="AJ1058"/>
  <c r="AI1058"/>
  <c r="AH1058"/>
  <c r="AG1058"/>
  <c r="AF1058"/>
  <c r="AC1058"/>
  <c r="AJ1057"/>
  <c r="AI1057"/>
  <c r="AH1057"/>
  <c r="AG1057"/>
  <c r="AF1057"/>
  <c r="AK1057" s="1"/>
  <c r="AC1057"/>
  <c r="AJ1056"/>
  <c r="AI1056"/>
  <c r="AH1056"/>
  <c r="AG1056"/>
  <c r="AF1056"/>
  <c r="AK1056" s="1"/>
  <c r="AC1056"/>
  <c r="AJ1055"/>
  <c r="AI1055"/>
  <c r="AH1055"/>
  <c r="AG1055"/>
  <c r="AF1055"/>
  <c r="AK1055" s="1"/>
  <c r="AC1055"/>
  <c r="AK1054"/>
  <c r="AJ1054"/>
  <c r="AI1054"/>
  <c r="AH1054"/>
  <c r="AG1054"/>
  <c r="AF1054"/>
  <c r="AC1054"/>
  <c r="AJ1053"/>
  <c r="AI1053"/>
  <c r="AH1053"/>
  <c r="AG1053"/>
  <c r="AF1053"/>
  <c r="AK1053" s="1"/>
  <c r="AC1053"/>
  <c r="AJ1052"/>
  <c r="AI1052"/>
  <c r="AH1052"/>
  <c r="AG1052"/>
  <c r="AF1052"/>
  <c r="AK1052" s="1"/>
  <c r="AC1052"/>
  <c r="AJ1051"/>
  <c r="AI1051"/>
  <c r="AH1051"/>
  <c r="AG1051"/>
  <c r="AF1051"/>
  <c r="AK1051" s="1"/>
  <c r="AC1051"/>
  <c r="AJ1050"/>
  <c r="AI1050"/>
  <c r="AH1050"/>
  <c r="AG1050"/>
  <c r="AF1050"/>
  <c r="AK1050" s="1"/>
  <c r="AC1050"/>
  <c r="AK1049"/>
  <c r="AJ1049"/>
  <c r="AI1049"/>
  <c r="AH1049"/>
  <c r="AG1049"/>
  <c r="AF1049"/>
  <c r="AC1049"/>
  <c r="AK1048"/>
  <c r="AJ1048"/>
  <c r="AI1048"/>
  <c r="AH1048"/>
  <c r="AG1048"/>
  <c r="AF1048"/>
  <c r="AC1048"/>
  <c r="AJ1047"/>
  <c r="AI1047"/>
  <c r="AH1047"/>
  <c r="AG1047"/>
  <c r="AF1047"/>
  <c r="AK1047" s="1"/>
  <c r="AC1047"/>
  <c r="AJ1046"/>
  <c r="AI1046"/>
  <c r="AH1046"/>
  <c r="AG1046"/>
  <c r="AF1046"/>
  <c r="AK1046" s="1"/>
  <c r="AC1046"/>
  <c r="AJ1045"/>
  <c r="AI1045"/>
  <c r="AH1045"/>
  <c r="AG1045"/>
  <c r="AF1045"/>
  <c r="AK1045" s="1"/>
  <c r="AC1045"/>
  <c r="AJ1044"/>
  <c r="AI1044"/>
  <c r="AH1044"/>
  <c r="AG1044"/>
  <c r="AF1044"/>
  <c r="AK1044" s="1"/>
  <c r="AC1044"/>
  <c r="AK1043"/>
  <c r="AJ1043"/>
  <c r="AI1043"/>
  <c r="AH1043"/>
  <c r="AG1043"/>
  <c r="AF1043"/>
  <c r="AC1043"/>
  <c r="AJ1042"/>
  <c r="AI1042"/>
  <c r="AH1042"/>
  <c r="AG1042"/>
  <c r="AF1042"/>
  <c r="AK1042" s="1"/>
  <c r="AC1042"/>
  <c r="AJ1041"/>
  <c r="AI1041"/>
  <c r="AH1041"/>
  <c r="AG1041"/>
  <c r="AF1041"/>
  <c r="AK1041" s="1"/>
  <c r="AC1041"/>
  <c r="AJ1040"/>
  <c r="AI1040"/>
  <c r="AH1040"/>
  <c r="AG1040"/>
  <c r="AF1040"/>
  <c r="AK1040" s="1"/>
  <c r="AC1040"/>
  <c r="AJ1039"/>
  <c r="AI1039"/>
  <c r="AH1039"/>
  <c r="AG1039"/>
  <c r="AF1039"/>
  <c r="AK1039" s="1"/>
  <c r="AC1039"/>
  <c r="AJ1038"/>
  <c r="AI1038"/>
  <c r="AH1038"/>
  <c r="AG1038"/>
  <c r="AF1038"/>
  <c r="AK1038" s="1"/>
  <c r="AC1038"/>
  <c r="AK1037"/>
  <c r="AJ1037"/>
  <c r="AI1037"/>
  <c r="AH1037"/>
  <c r="AG1037"/>
  <c r="AF1037"/>
  <c r="AC1037"/>
  <c r="AK1036"/>
  <c r="AJ1036"/>
  <c r="AI1036"/>
  <c r="AH1036"/>
  <c r="AG1036"/>
  <c r="AF1036"/>
  <c r="AC1036"/>
  <c r="AJ1035"/>
  <c r="AI1035"/>
  <c r="AH1035"/>
  <c r="AG1035"/>
  <c r="AF1035"/>
  <c r="AK1035" s="1"/>
  <c r="AC1035"/>
  <c r="AK1034"/>
  <c r="AJ1034"/>
  <c r="AI1034"/>
  <c r="AH1034"/>
  <c r="AG1034"/>
  <c r="AF1034"/>
  <c r="AC1034"/>
  <c r="AJ1033"/>
  <c r="AI1033"/>
  <c r="AH1033"/>
  <c r="AG1033"/>
  <c r="AF1033"/>
  <c r="AK1033" s="1"/>
  <c r="AC1033"/>
  <c r="AJ1032"/>
  <c r="AI1032"/>
  <c r="AH1032"/>
  <c r="AG1032"/>
  <c r="AF1032"/>
  <c r="AK1032" s="1"/>
  <c r="AC1032"/>
  <c r="AJ1031"/>
  <c r="AI1031"/>
  <c r="AH1031"/>
  <c r="AG1031"/>
  <c r="AF1031"/>
  <c r="AK1031" s="1"/>
  <c r="AC1031"/>
  <c r="AJ1030"/>
  <c r="AI1030"/>
  <c r="AH1030"/>
  <c r="AG1030"/>
  <c r="AF1030"/>
  <c r="AK1030" s="1"/>
  <c r="AC1030"/>
  <c r="AJ1029"/>
  <c r="AI1029"/>
  <c r="AH1029"/>
  <c r="AG1029"/>
  <c r="AF1029"/>
  <c r="AK1029" s="1"/>
  <c r="AC1029"/>
  <c r="AK1028"/>
  <c r="AJ1028"/>
  <c r="AI1028"/>
  <c r="AH1028"/>
  <c r="AG1028"/>
  <c r="AF1028"/>
  <c r="AC1028"/>
  <c r="AJ1027"/>
  <c r="AI1027"/>
  <c r="AH1027"/>
  <c r="AG1027"/>
  <c r="AF1027"/>
  <c r="AK1027" s="1"/>
  <c r="AC1027"/>
  <c r="AJ1026"/>
  <c r="AI1026"/>
  <c r="AH1026"/>
  <c r="AG1026"/>
  <c r="AF1026"/>
  <c r="AK1026" s="1"/>
  <c r="AC1026"/>
  <c r="AK1025"/>
  <c r="AJ1025"/>
  <c r="AI1025"/>
  <c r="AH1025"/>
  <c r="AG1025"/>
  <c r="AF1025"/>
  <c r="AC1025"/>
  <c r="AJ1024"/>
  <c r="AI1024"/>
  <c r="AH1024"/>
  <c r="AG1024"/>
  <c r="AF1024"/>
  <c r="AK1024" s="1"/>
  <c r="AC1024"/>
  <c r="AJ1023"/>
  <c r="AI1023"/>
  <c r="AH1023"/>
  <c r="AG1023"/>
  <c r="AF1023"/>
  <c r="AK1023" s="1"/>
  <c r="AC1023"/>
  <c r="AK1022"/>
  <c r="AJ1022"/>
  <c r="AI1022"/>
  <c r="AH1022"/>
  <c r="AG1022"/>
  <c r="AF1022"/>
  <c r="AC1022"/>
  <c r="AJ1021"/>
  <c r="AI1021"/>
  <c r="AH1021"/>
  <c r="AG1021"/>
  <c r="AF1021"/>
  <c r="AK1021" s="1"/>
  <c r="AC1021"/>
  <c r="AJ1020"/>
  <c r="AI1020"/>
  <c r="AH1020"/>
  <c r="AG1020"/>
  <c r="AF1020"/>
  <c r="AK1020" s="1"/>
  <c r="AC1020"/>
  <c r="AJ1019"/>
  <c r="AI1019"/>
  <c r="AH1019"/>
  <c r="AG1019"/>
  <c r="AF1019"/>
  <c r="AK1019" s="1"/>
  <c r="AC1019"/>
  <c r="AJ1018"/>
  <c r="AI1018"/>
  <c r="AH1018"/>
  <c r="AG1018"/>
  <c r="AF1018"/>
  <c r="AK1018" s="1"/>
  <c r="AC1018"/>
  <c r="AJ1017"/>
  <c r="AI1017"/>
  <c r="AH1017"/>
  <c r="AG1017"/>
  <c r="AF1017"/>
  <c r="AK1017" s="1"/>
  <c r="AC1017"/>
  <c r="AK1016"/>
  <c r="AJ1016"/>
  <c r="AI1016"/>
  <c r="AH1016"/>
  <c r="AG1016"/>
  <c r="AF1016"/>
  <c r="AC1016"/>
  <c r="AJ1015"/>
  <c r="AI1015"/>
  <c r="AH1015"/>
  <c r="AG1015"/>
  <c r="AF1015"/>
  <c r="AK1015" s="1"/>
  <c r="AC1015"/>
  <c r="AJ1014"/>
  <c r="AI1014"/>
  <c r="AH1014"/>
  <c r="AG1014"/>
  <c r="AF1014"/>
  <c r="AK1014" s="1"/>
  <c r="AC1014"/>
  <c r="AK1013"/>
  <c r="AJ1013"/>
  <c r="AI1013"/>
  <c r="AH1013"/>
  <c r="AG1013"/>
  <c r="AF1013"/>
  <c r="AC1013"/>
  <c r="AJ1012"/>
  <c r="AI1012"/>
  <c r="AH1012"/>
  <c r="AG1012"/>
  <c r="AF1012"/>
  <c r="AK1012" s="1"/>
  <c r="AC1012"/>
  <c r="AJ1011"/>
  <c r="AI1011"/>
  <c r="AH1011"/>
  <c r="AG1011"/>
  <c r="AF1011"/>
  <c r="AK1011" s="1"/>
  <c r="AC1011"/>
  <c r="AK1010"/>
  <c r="AJ1010"/>
  <c r="AI1010"/>
  <c r="AH1010"/>
  <c r="AG1010"/>
  <c r="AF1010"/>
  <c r="AC1010"/>
  <c r="AJ1009"/>
  <c r="AI1009"/>
  <c r="AH1009"/>
  <c r="AG1009"/>
  <c r="AF1009"/>
  <c r="AK1009" s="1"/>
  <c r="AC1009"/>
  <c r="AJ1008"/>
  <c r="AI1008"/>
  <c r="AH1008"/>
  <c r="AG1008"/>
  <c r="AF1008"/>
  <c r="AK1008" s="1"/>
  <c r="AC1008"/>
  <c r="AJ1007"/>
  <c r="AI1007"/>
  <c r="AH1007"/>
  <c r="AG1007"/>
  <c r="AF1007"/>
  <c r="AK1007" s="1"/>
  <c r="AC1007"/>
  <c r="AJ1006"/>
  <c r="AI1006"/>
  <c r="AH1006"/>
  <c r="AG1006"/>
  <c r="AF1006"/>
  <c r="AK1006" s="1"/>
  <c r="AC1006"/>
  <c r="AJ1005"/>
  <c r="AI1005"/>
  <c r="AH1005"/>
  <c r="AG1005"/>
  <c r="AF1005"/>
  <c r="AK1005" s="1"/>
  <c r="AC1005"/>
  <c r="AK1004"/>
  <c r="AJ1004"/>
  <c r="AI1004"/>
  <c r="AH1004"/>
  <c r="AG1004"/>
  <c r="AF1004"/>
  <c r="AC1004"/>
  <c r="AJ1003"/>
  <c r="AI1003"/>
  <c r="AH1003"/>
  <c r="AG1003"/>
  <c r="AF1003"/>
  <c r="AK1003" s="1"/>
  <c r="AC1003"/>
  <c r="AJ1002"/>
  <c r="AI1002"/>
  <c r="AH1002"/>
  <c r="AG1002"/>
  <c r="AF1002"/>
  <c r="AK1002" s="1"/>
  <c r="AC1002"/>
  <c r="AK1001"/>
  <c r="AJ1001"/>
  <c r="AI1001"/>
  <c r="AH1001"/>
  <c r="AG1001"/>
  <c r="AF1001"/>
  <c r="AC1001"/>
  <c r="AJ1000"/>
  <c r="AI1000"/>
  <c r="AH1000"/>
  <c r="AG1000"/>
  <c r="AF1000"/>
  <c r="AK1000" s="1"/>
  <c r="AC1000"/>
  <c r="AJ999"/>
  <c r="AI999"/>
  <c r="AH999"/>
  <c r="AG999"/>
  <c r="AF999"/>
  <c r="AK999" s="1"/>
  <c r="AC999"/>
  <c r="AK998"/>
  <c r="AJ998"/>
  <c r="AI998"/>
  <c r="AH998"/>
  <c r="AG998"/>
  <c r="AF998"/>
  <c r="AC998"/>
  <c r="AJ997"/>
  <c r="AI997"/>
  <c r="AH997"/>
  <c r="AG997"/>
  <c r="AF997"/>
  <c r="AK997" s="1"/>
  <c r="AC997"/>
  <c r="AJ996"/>
  <c r="AI996"/>
  <c r="AH996"/>
  <c r="AG996"/>
  <c r="AF996"/>
  <c r="AK996" s="1"/>
  <c r="AC996"/>
  <c r="AJ995"/>
  <c r="AI995"/>
  <c r="AH995"/>
  <c r="AG995"/>
  <c r="AF995"/>
  <c r="AK995" s="1"/>
  <c r="AC995"/>
  <c r="AJ994"/>
  <c r="AI994"/>
  <c r="AH994"/>
  <c r="AG994"/>
  <c r="AF994"/>
  <c r="AK994" s="1"/>
  <c r="AC994"/>
  <c r="AJ993"/>
  <c r="AI993"/>
  <c r="AH993"/>
  <c r="AG993"/>
  <c r="AF993"/>
  <c r="AK993" s="1"/>
  <c r="AC993"/>
  <c r="AK992"/>
  <c r="AJ992"/>
  <c r="AI992"/>
  <c r="AH992"/>
  <c r="AG992"/>
  <c r="AF992"/>
  <c r="AC992"/>
  <c r="AJ991"/>
  <c r="AI991"/>
  <c r="AH991"/>
  <c r="AG991"/>
  <c r="AF991"/>
  <c r="AK991" s="1"/>
  <c r="AC991"/>
  <c r="AJ990"/>
  <c r="AI990"/>
  <c r="AH990"/>
  <c r="AG990"/>
  <c r="AF990"/>
  <c r="AK990" s="1"/>
  <c r="AC990"/>
  <c r="AK989"/>
  <c r="AJ989"/>
  <c r="AI989"/>
  <c r="AH989"/>
  <c r="AG989"/>
  <c r="AF989"/>
  <c r="AC989"/>
  <c r="AJ988"/>
  <c r="AI988"/>
  <c r="AH988"/>
  <c r="AG988"/>
  <c r="AF988"/>
  <c r="AK988" s="1"/>
  <c r="AC988"/>
  <c r="AJ987"/>
  <c r="AI987"/>
  <c r="AH987"/>
  <c r="AG987"/>
  <c r="AF987"/>
  <c r="AK987" s="1"/>
  <c r="AC987"/>
  <c r="AK986"/>
  <c r="AJ986"/>
  <c r="AI986"/>
  <c r="AH986"/>
  <c r="AG986"/>
  <c r="AF986"/>
  <c r="AC986"/>
  <c r="AJ985"/>
  <c r="AI985"/>
  <c r="AH985"/>
  <c r="AG985"/>
  <c r="AF985"/>
  <c r="AK985" s="1"/>
  <c r="AC985"/>
  <c r="AJ984"/>
  <c r="AI984"/>
  <c r="AH984"/>
  <c r="AG984"/>
  <c r="AF984"/>
  <c r="AK984" s="1"/>
  <c r="AC984"/>
  <c r="AJ983"/>
  <c r="AI983"/>
  <c r="AH983"/>
  <c r="AG983"/>
  <c r="AF983"/>
  <c r="AK983" s="1"/>
  <c r="AC983"/>
  <c r="AJ982"/>
  <c r="AI982"/>
  <c r="AH982"/>
  <c r="AG982"/>
  <c r="AF982"/>
  <c r="AK982" s="1"/>
  <c r="AC982"/>
  <c r="AK981"/>
  <c r="AJ981"/>
  <c r="AI981"/>
  <c r="AH981"/>
  <c r="AG981"/>
  <c r="AF981"/>
  <c r="AC981"/>
  <c r="AK980"/>
  <c r="AJ980"/>
  <c r="AI980"/>
  <c r="AH980"/>
  <c r="AG980"/>
  <c r="AF980"/>
  <c r="AC980"/>
  <c r="AJ979"/>
  <c r="AI979"/>
  <c r="AH979"/>
  <c r="AG979"/>
  <c r="AF979"/>
  <c r="AK979" s="1"/>
  <c r="AC979"/>
  <c r="AJ978"/>
  <c r="AI978"/>
  <c r="AH978"/>
  <c r="AG978"/>
  <c r="AF978"/>
  <c r="AK978" s="1"/>
  <c r="AC978"/>
  <c r="AJ977"/>
  <c r="AI977"/>
  <c r="AH977"/>
  <c r="AG977"/>
  <c r="AF977"/>
  <c r="AK977" s="1"/>
  <c r="AC977"/>
  <c r="AK976"/>
  <c r="AJ976"/>
  <c r="AI976"/>
  <c r="AH976"/>
  <c r="AG976"/>
  <c r="AF976"/>
  <c r="AC976"/>
  <c r="AJ975"/>
  <c r="AI975"/>
  <c r="AH975"/>
  <c r="AG975"/>
  <c r="AF975"/>
  <c r="AK975" s="1"/>
  <c r="AC975"/>
  <c r="AJ974"/>
  <c r="AI974"/>
  <c r="AH974"/>
  <c r="AG974"/>
  <c r="AF974"/>
  <c r="AK974" s="1"/>
  <c r="AC974"/>
  <c r="AJ973"/>
  <c r="AI973"/>
  <c r="AH973"/>
  <c r="AG973"/>
  <c r="AF973"/>
  <c r="AK973" s="1"/>
  <c r="AC973"/>
  <c r="AJ972"/>
  <c r="AI972"/>
  <c r="AH972"/>
  <c r="AG972"/>
  <c r="AF972"/>
  <c r="AK972" s="1"/>
  <c r="AC972"/>
  <c r="AJ971"/>
  <c r="AI971"/>
  <c r="AH971"/>
  <c r="AG971"/>
  <c r="AF971"/>
  <c r="AK971" s="1"/>
  <c r="AC971"/>
  <c r="AK970"/>
  <c r="AJ970"/>
  <c r="AI970"/>
  <c r="AH970"/>
  <c r="AG970"/>
  <c r="AF970"/>
  <c r="AC970"/>
  <c r="AJ969"/>
  <c r="AI969"/>
  <c r="AH969"/>
  <c r="AG969"/>
  <c r="AF969"/>
  <c r="AK969" s="1"/>
  <c r="AC969"/>
  <c r="AK968"/>
  <c r="AJ968"/>
  <c r="AI968"/>
  <c r="AH968"/>
  <c r="AG968"/>
  <c r="AF968"/>
  <c r="AC968"/>
  <c r="AJ967"/>
  <c r="AI967"/>
  <c r="AH967"/>
  <c r="AG967"/>
  <c r="AF967"/>
  <c r="AK967" s="1"/>
  <c r="AC967"/>
  <c r="AJ966"/>
  <c r="AI966"/>
  <c r="AH966"/>
  <c r="AG966"/>
  <c r="AF966"/>
  <c r="AK966" s="1"/>
  <c r="AC966"/>
  <c r="AJ965"/>
  <c r="AI965"/>
  <c r="AH965"/>
  <c r="AG965"/>
  <c r="AF965"/>
  <c r="AK965" s="1"/>
  <c r="AC965"/>
  <c r="AK964"/>
  <c r="AJ964"/>
  <c r="AI964"/>
  <c r="AH964"/>
  <c r="AG964"/>
  <c r="AF964"/>
  <c r="AC964"/>
  <c r="AJ963"/>
  <c r="AI963"/>
  <c r="AH963"/>
  <c r="AG963"/>
  <c r="AF963"/>
  <c r="AK963" s="1"/>
  <c r="AC963"/>
  <c r="AJ962"/>
  <c r="AI962"/>
  <c r="AH962"/>
  <c r="AG962"/>
  <c r="AF962"/>
  <c r="AK962" s="1"/>
  <c r="AC962"/>
  <c r="AJ961"/>
  <c r="AI961"/>
  <c r="AH961"/>
  <c r="AG961"/>
  <c r="AF961"/>
  <c r="AK961" s="1"/>
  <c r="AC961"/>
  <c r="AJ960"/>
  <c r="AI960"/>
  <c r="AH960"/>
  <c r="AG960"/>
  <c r="AF960"/>
  <c r="AK960" s="1"/>
  <c r="AC960"/>
  <c r="AJ959"/>
  <c r="AI959"/>
  <c r="AH959"/>
  <c r="AG959"/>
  <c r="AF959"/>
  <c r="AK959" s="1"/>
  <c r="AC959"/>
  <c r="AJ958"/>
  <c r="AI958"/>
  <c r="AH958"/>
  <c r="AG958"/>
  <c r="AF958"/>
  <c r="AK958" s="1"/>
  <c r="AC958"/>
  <c r="AJ957"/>
  <c r="AI957"/>
  <c r="AH957"/>
  <c r="AG957"/>
  <c r="AF957"/>
  <c r="AK957" s="1"/>
  <c r="AC957"/>
  <c r="AK956"/>
  <c r="AJ956"/>
  <c r="AI956"/>
  <c r="AH956"/>
  <c r="AG956"/>
  <c r="AF956"/>
  <c r="AC956"/>
  <c r="AJ955"/>
  <c r="AI955"/>
  <c r="AH955"/>
  <c r="AG955"/>
  <c r="AF955"/>
  <c r="AK955" s="1"/>
  <c r="AC955"/>
  <c r="AJ954"/>
  <c r="AI954"/>
  <c r="AH954"/>
  <c r="AG954"/>
  <c r="AF954"/>
  <c r="AK954" s="1"/>
  <c r="AC954"/>
  <c r="AK953"/>
  <c r="AJ953"/>
  <c r="AI953"/>
  <c r="AH953"/>
  <c r="AG953"/>
  <c r="AF953"/>
  <c r="AC953"/>
  <c r="AJ952"/>
  <c r="AI952"/>
  <c r="AH952"/>
  <c r="AG952"/>
  <c r="AF952"/>
  <c r="AK952" s="1"/>
  <c r="AC952"/>
  <c r="AJ951"/>
  <c r="AI951"/>
  <c r="AH951"/>
  <c r="AG951"/>
  <c r="AF951"/>
  <c r="AK951" s="1"/>
  <c r="AC951"/>
  <c r="AK950"/>
  <c r="AJ950"/>
  <c r="AI950"/>
  <c r="AH950"/>
  <c r="AG950"/>
  <c r="AF950"/>
  <c r="AC950"/>
  <c r="AJ949"/>
  <c r="AI949"/>
  <c r="AH949"/>
  <c r="AG949"/>
  <c r="AF949"/>
  <c r="AK949" s="1"/>
  <c r="AC949"/>
  <c r="AJ948"/>
  <c r="AI948"/>
  <c r="AH948"/>
  <c r="AG948"/>
  <c r="AF948"/>
  <c r="AK948" s="1"/>
  <c r="AC948"/>
  <c r="AJ947"/>
  <c r="AI947"/>
  <c r="AH947"/>
  <c r="AG947"/>
  <c r="AF947"/>
  <c r="AK947" s="1"/>
  <c r="AC947"/>
  <c r="AJ946"/>
  <c r="AI946"/>
  <c r="AH946"/>
  <c r="AG946"/>
  <c r="AF946"/>
  <c r="AK946" s="1"/>
  <c r="AC946"/>
  <c r="AK945"/>
  <c r="AJ945"/>
  <c r="AI945"/>
  <c r="AH945"/>
  <c r="AG945"/>
  <c r="AF945"/>
  <c r="AC945"/>
  <c r="AJ944"/>
  <c r="AI944"/>
  <c r="AH944"/>
  <c r="AG944"/>
  <c r="AF944"/>
  <c r="AK944" s="1"/>
  <c r="AC944"/>
  <c r="AJ943"/>
  <c r="AI943"/>
  <c r="AH943"/>
  <c r="AG943"/>
  <c r="AF943"/>
  <c r="AK943" s="1"/>
  <c r="AC943"/>
  <c r="AJ942"/>
  <c r="AI942"/>
  <c r="AH942"/>
  <c r="AG942"/>
  <c r="AF942"/>
  <c r="AK942" s="1"/>
  <c r="AC942"/>
  <c r="AK941"/>
  <c r="AJ941"/>
  <c r="AI941"/>
  <c r="AH941"/>
  <c r="AG941"/>
  <c r="AF941"/>
  <c r="AC941"/>
  <c r="AJ940"/>
  <c r="AI940"/>
  <c r="AH940"/>
  <c r="AG940"/>
  <c r="AF940"/>
  <c r="AK940" s="1"/>
  <c r="AC940"/>
  <c r="AJ939"/>
  <c r="AI939"/>
  <c r="AH939"/>
  <c r="AG939"/>
  <c r="AF939"/>
  <c r="AK939" s="1"/>
  <c r="AC939"/>
  <c r="AK938"/>
  <c r="AJ938"/>
  <c r="AI938"/>
  <c r="AH938"/>
  <c r="AG938"/>
  <c r="AF938"/>
  <c r="AC938"/>
  <c r="AJ937"/>
  <c r="AI937"/>
  <c r="AH937"/>
  <c r="AG937"/>
  <c r="AF937"/>
  <c r="AK937" s="1"/>
  <c r="AC937"/>
  <c r="AJ936"/>
  <c r="AI936"/>
  <c r="AH936"/>
  <c r="AG936"/>
  <c r="AF936"/>
  <c r="AK936" s="1"/>
  <c r="AC936"/>
  <c r="AJ935"/>
  <c r="AI935"/>
  <c r="AH935"/>
  <c r="AG935"/>
  <c r="AF935"/>
  <c r="AK935" s="1"/>
  <c r="AC935"/>
  <c r="AJ934"/>
  <c r="AI934"/>
  <c r="AH934"/>
  <c r="AG934"/>
  <c r="AF934"/>
  <c r="AK934" s="1"/>
  <c r="AC934"/>
  <c r="AJ933"/>
  <c r="AI933"/>
  <c r="AH933"/>
  <c r="AG933"/>
  <c r="AF933"/>
  <c r="AK933" s="1"/>
  <c r="AC933"/>
  <c r="AK932"/>
  <c r="AJ932"/>
  <c r="AI932"/>
  <c r="AH932"/>
  <c r="AG932"/>
  <c r="AF932"/>
  <c r="AC932"/>
  <c r="AJ931"/>
  <c r="AI931"/>
  <c r="AH931"/>
  <c r="AG931"/>
  <c r="AF931"/>
  <c r="AK931" s="1"/>
  <c r="AC931"/>
  <c r="AJ930"/>
  <c r="AI930"/>
  <c r="AH930"/>
  <c r="AG930"/>
  <c r="AF930"/>
  <c r="AK930" s="1"/>
  <c r="AC930"/>
  <c r="AK929"/>
  <c r="AJ929"/>
  <c r="AI929"/>
  <c r="AH929"/>
  <c r="AG929"/>
  <c r="AF929"/>
  <c r="AC929"/>
  <c r="AJ928"/>
  <c r="AI928"/>
  <c r="AH928"/>
  <c r="AG928"/>
  <c r="AF928"/>
  <c r="AK928" s="1"/>
  <c r="AC928"/>
  <c r="AK927"/>
  <c r="AJ927"/>
  <c r="AI927"/>
  <c r="AH927"/>
  <c r="AG927"/>
  <c r="AF927"/>
  <c r="AC927"/>
  <c r="AJ926"/>
  <c r="AI926"/>
  <c r="AH926"/>
  <c r="AG926"/>
  <c r="AF926"/>
  <c r="AK926" s="1"/>
  <c r="AC926"/>
  <c r="AJ925"/>
  <c r="AI925"/>
  <c r="AH925"/>
  <c r="AG925"/>
  <c r="AF925"/>
  <c r="AK925" s="1"/>
  <c r="AC925"/>
  <c r="AJ924"/>
  <c r="AI924"/>
  <c r="AH924"/>
  <c r="AG924"/>
  <c r="AF924"/>
  <c r="AK924" s="1"/>
  <c r="AC924"/>
  <c r="AJ923"/>
  <c r="AI923"/>
  <c r="AH923"/>
  <c r="AG923"/>
  <c r="AF923"/>
  <c r="AK923" s="1"/>
  <c r="AC923"/>
  <c r="AK922"/>
  <c r="AJ922"/>
  <c r="AI922"/>
  <c r="AH922"/>
  <c r="AG922"/>
  <c r="AF922"/>
  <c r="AC922"/>
  <c r="AJ921"/>
  <c r="AI921"/>
  <c r="AH921"/>
  <c r="AG921"/>
  <c r="AF921"/>
  <c r="AK921" s="1"/>
  <c r="AC921"/>
  <c r="AK920"/>
  <c r="AJ920"/>
  <c r="AI920"/>
  <c r="AH920"/>
  <c r="AG920"/>
  <c r="AF920"/>
  <c r="AC920"/>
  <c r="AJ919"/>
  <c r="AI919"/>
  <c r="AH919"/>
  <c r="AG919"/>
  <c r="AF919"/>
  <c r="AK919" s="1"/>
  <c r="AC919"/>
  <c r="AJ918"/>
  <c r="AI918"/>
  <c r="AH918"/>
  <c r="AG918"/>
  <c r="AF918"/>
  <c r="AK918" s="1"/>
  <c r="AC918"/>
  <c r="AJ917"/>
  <c r="AI917"/>
  <c r="AH917"/>
  <c r="AG917"/>
  <c r="AF917"/>
  <c r="AK917" s="1"/>
  <c r="AC917"/>
  <c r="AK916"/>
  <c r="AJ916"/>
  <c r="AI916"/>
  <c r="AH916"/>
  <c r="AG916"/>
  <c r="AF916"/>
  <c r="AC916"/>
  <c r="AJ915"/>
  <c r="AI915"/>
  <c r="AH915"/>
  <c r="AG915"/>
  <c r="AF915"/>
  <c r="AK915" s="1"/>
  <c r="AC915"/>
  <c r="AJ914"/>
  <c r="AI914"/>
  <c r="AH914"/>
  <c r="AG914"/>
  <c r="AF914"/>
  <c r="AK914" s="1"/>
  <c r="AC914"/>
  <c r="AJ913"/>
  <c r="AI913"/>
  <c r="AH913"/>
  <c r="AG913"/>
  <c r="AF913"/>
  <c r="AK913" s="1"/>
  <c r="AC913"/>
  <c r="AJ912"/>
  <c r="AI912"/>
  <c r="AH912"/>
  <c r="AG912"/>
  <c r="AF912"/>
  <c r="AK912" s="1"/>
  <c r="AC912"/>
  <c r="AJ911"/>
  <c r="AI911"/>
  <c r="AH911"/>
  <c r="AG911"/>
  <c r="AF911"/>
  <c r="AK911" s="1"/>
  <c r="AC911"/>
  <c r="AK910"/>
  <c r="AJ910"/>
  <c r="AI910"/>
  <c r="AH910"/>
  <c r="AG910"/>
  <c r="AF910"/>
  <c r="AC910"/>
  <c r="AJ909"/>
  <c r="AI909"/>
  <c r="AH909"/>
  <c r="AG909"/>
  <c r="AF909"/>
  <c r="AK909" s="1"/>
  <c r="AC909"/>
  <c r="AJ908"/>
  <c r="AI908"/>
  <c r="AH908"/>
  <c r="AG908"/>
  <c r="AF908"/>
  <c r="AK908" s="1"/>
  <c r="AC908"/>
  <c r="AJ907"/>
  <c r="AI907"/>
  <c r="AH907"/>
  <c r="AG907"/>
  <c r="AF907"/>
  <c r="AK907" s="1"/>
  <c r="AC907"/>
  <c r="AJ906"/>
  <c r="AI906"/>
  <c r="AH906"/>
  <c r="AG906"/>
  <c r="AF906"/>
  <c r="AK906" s="1"/>
  <c r="AC906"/>
  <c r="AK905"/>
  <c r="AJ905"/>
  <c r="AI905"/>
  <c r="AH905"/>
  <c r="AG905"/>
  <c r="AF905"/>
  <c r="AC905"/>
  <c r="AJ904"/>
  <c r="AI904"/>
  <c r="AH904"/>
  <c r="AG904"/>
  <c r="AF904"/>
  <c r="AK904" s="1"/>
  <c r="AC904"/>
  <c r="AJ903"/>
  <c r="AI903"/>
  <c r="AH903"/>
  <c r="AG903"/>
  <c r="AF903"/>
  <c r="AK903" s="1"/>
  <c r="AC903"/>
  <c r="AK902"/>
  <c r="AJ902"/>
  <c r="AI902"/>
  <c r="AH902"/>
  <c r="AG902"/>
  <c r="AF902"/>
  <c r="AC902"/>
  <c r="AJ901"/>
  <c r="AI901"/>
  <c r="AH901"/>
  <c r="AG901"/>
  <c r="AF901"/>
  <c r="AK901" s="1"/>
  <c r="AC901"/>
  <c r="AJ900"/>
  <c r="AI900"/>
  <c r="AH900"/>
  <c r="AG900"/>
  <c r="AF900"/>
  <c r="AK900" s="1"/>
  <c r="AC900"/>
  <c r="AJ899"/>
  <c r="AI899"/>
  <c r="AH899"/>
  <c r="AG899"/>
  <c r="AF899"/>
  <c r="AK899" s="1"/>
  <c r="AC899"/>
  <c r="AK898"/>
  <c r="AJ898"/>
  <c r="AI898"/>
  <c r="AH898"/>
  <c r="AG898"/>
  <c r="AF898"/>
  <c r="AC898"/>
  <c r="AJ897"/>
  <c r="AI897"/>
  <c r="AH897"/>
  <c r="AG897"/>
  <c r="AF897"/>
  <c r="AK897" s="1"/>
  <c r="AC897"/>
  <c r="AK896"/>
  <c r="AJ896"/>
  <c r="AI896"/>
  <c r="AH896"/>
  <c r="AG896"/>
  <c r="AF896"/>
  <c r="AC896"/>
  <c r="AJ895"/>
  <c r="AI895"/>
  <c r="AH895"/>
  <c r="AG895"/>
  <c r="AF895"/>
  <c r="AK895" s="1"/>
  <c r="AC895"/>
  <c r="AJ894"/>
  <c r="AI894"/>
  <c r="AH894"/>
  <c r="AG894"/>
  <c r="AF894"/>
  <c r="AK894" s="1"/>
  <c r="AC894"/>
  <c r="AK893"/>
  <c r="AJ893"/>
  <c r="AI893"/>
  <c r="AH893"/>
  <c r="AG893"/>
  <c r="AF893"/>
  <c r="AC893"/>
  <c r="AJ892"/>
  <c r="AI892"/>
  <c r="AH892"/>
  <c r="AG892"/>
  <c r="AF892"/>
  <c r="AK892" s="1"/>
  <c r="AC892"/>
  <c r="AJ891"/>
  <c r="AI891"/>
  <c r="AH891"/>
  <c r="AG891"/>
  <c r="AF891"/>
  <c r="AK891" s="1"/>
  <c r="AC891"/>
  <c r="AK890"/>
  <c r="AJ890"/>
  <c r="AI890"/>
  <c r="AH890"/>
  <c r="AG890"/>
  <c r="AF890"/>
  <c r="AC890"/>
  <c r="AJ889"/>
  <c r="AI889"/>
  <c r="AH889"/>
  <c r="AG889"/>
  <c r="AF889"/>
  <c r="AK889" s="1"/>
  <c r="AC889"/>
  <c r="AJ888"/>
  <c r="AI888"/>
  <c r="AH888"/>
  <c r="AG888"/>
  <c r="AF888"/>
  <c r="AK888" s="1"/>
  <c r="AC888"/>
  <c r="AJ887"/>
  <c r="AI887"/>
  <c r="AH887"/>
  <c r="AG887"/>
  <c r="AF887"/>
  <c r="AK887" s="1"/>
  <c r="AC887"/>
  <c r="AK886"/>
  <c r="AJ886"/>
  <c r="AI886"/>
  <c r="AH886"/>
  <c r="AG886"/>
  <c r="AF886"/>
  <c r="AC886"/>
  <c r="AJ885"/>
  <c r="AI885"/>
  <c r="AH885"/>
  <c r="AG885"/>
  <c r="AF885"/>
  <c r="AK885" s="1"/>
  <c r="AC885"/>
  <c r="AK884"/>
  <c r="AJ884"/>
  <c r="AI884"/>
  <c r="AH884"/>
  <c r="AG884"/>
  <c r="AF884"/>
  <c r="AC884"/>
  <c r="AJ883"/>
  <c r="AI883"/>
  <c r="AH883"/>
  <c r="AG883"/>
  <c r="AF883"/>
  <c r="AK883" s="1"/>
  <c r="AC883"/>
  <c r="AJ882"/>
  <c r="AI882"/>
  <c r="AH882"/>
  <c r="AG882"/>
  <c r="AF882"/>
  <c r="AK882" s="1"/>
  <c r="AC882"/>
  <c r="AK881"/>
  <c r="AJ881"/>
  <c r="AI881"/>
  <c r="AH881"/>
  <c r="AG881"/>
  <c r="AF881"/>
  <c r="AC881"/>
  <c r="AJ880"/>
  <c r="AI880"/>
  <c r="AH880"/>
  <c r="AG880"/>
  <c r="AF880"/>
  <c r="AK880" s="1"/>
  <c r="AC880"/>
  <c r="AJ879"/>
  <c r="AI879"/>
  <c r="AH879"/>
  <c r="AG879"/>
  <c r="AF879"/>
  <c r="AK879" s="1"/>
  <c r="AC879"/>
  <c r="AJ878"/>
  <c r="AI878"/>
  <c r="AH878"/>
  <c r="AG878"/>
  <c r="AF878"/>
  <c r="AK878" s="1"/>
  <c r="AC878"/>
  <c r="AJ877"/>
  <c r="AI877"/>
  <c r="AH877"/>
  <c r="AG877"/>
  <c r="AF877"/>
  <c r="AK877" s="1"/>
  <c r="AC877"/>
  <c r="AJ876"/>
  <c r="AI876"/>
  <c r="AH876"/>
  <c r="AG876"/>
  <c r="AF876"/>
  <c r="AK876" s="1"/>
  <c r="AC876"/>
  <c r="AJ875"/>
  <c r="AI875"/>
  <c r="AH875"/>
  <c r="AG875"/>
  <c r="AF875"/>
  <c r="AK875" s="1"/>
  <c r="AC875"/>
  <c r="AK874"/>
  <c r="AJ874"/>
  <c r="AI874"/>
  <c r="AH874"/>
  <c r="AG874"/>
  <c r="AF874"/>
  <c r="AC874"/>
  <c r="AK873"/>
  <c r="AJ873"/>
  <c r="AI873"/>
  <c r="AH873"/>
  <c r="AG873"/>
  <c r="AF873"/>
  <c r="AC873"/>
  <c r="AK872"/>
  <c r="AJ872"/>
  <c r="AI872"/>
  <c r="AH872"/>
  <c r="AG872"/>
  <c r="AF872"/>
  <c r="AC872"/>
  <c r="AJ871"/>
  <c r="AI871"/>
  <c r="AH871"/>
  <c r="AG871"/>
  <c r="AF871"/>
  <c r="AK871" s="1"/>
  <c r="AC871"/>
  <c r="AJ870"/>
  <c r="AI870"/>
  <c r="AH870"/>
  <c r="AG870"/>
  <c r="AF870"/>
  <c r="AK870" s="1"/>
  <c r="AC870"/>
  <c r="AJ869"/>
  <c r="AI869"/>
  <c r="AH869"/>
  <c r="AG869"/>
  <c r="AF869"/>
  <c r="AK869" s="1"/>
  <c r="AC869"/>
  <c r="AJ868"/>
  <c r="AI868"/>
  <c r="AH868"/>
  <c r="AG868"/>
  <c r="AF868"/>
  <c r="AK868" s="1"/>
  <c r="AC868"/>
  <c r="AJ867"/>
  <c r="AI867"/>
  <c r="AH867"/>
  <c r="AG867"/>
  <c r="AF867"/>
  <c r="AK867" s="1"/>
  <c r="AC867"/>
  <c r="AJ866"/>
  <c r="AI866"/>
  <c r="AH866"/>
  <c r="AG866"/>
  <c r="AF866"/>
  <c r="AK866" s="1"/>
  <c r="AC866"/>
  <c r="AJ865"/>
  <c r="AI865"/>
  <c r="AH865"/>
  <c r="AG865"/>
  <c r="AF865"/>
  <c r="AK865" s="1"/>
  <c r="AC865"/>
  <c r="AJ864"/>
  <c r="AI864"/>
  <c r="AH864"/>
  <c r="AG864"/>
  <c r="AF864"/>
  <c r="AK864" s="1"/>
  <c r="AC864"/>
  <c r="AK863"/>
  <c r="AJ863"/>
  <c r="AI863"/>
  <c r="AH863"/>
  <c r="AG863"/>
  <c r="AF863"/>
  <c r="AC863"/>
  <c r="AK862"/>
  <c r="AJ862"/>
  <c r="AI862"/>
  <c r="AH862"/>
  <c r="AG862"/>
  <c r="AF862"/>
  <c r="AC862"/>
  <c r="AJ861"/>
  <c r="AI861"/>
  <c r="AH861"/>
  <c r="AG861"/>
  <c r="AF861"/>
  <c r="AK861" s="1"/>
  <c r="AC861"/>
  <c r="AK860"/>
  <c r="AJ860"/>
  <c r="AI860"/>
  <c r="AH860"/>
  <c r="AG860"/>
  <c r="AF860"/>
  <c r="AC860"/>
  <c r="AJ859"/>
  <c r="AI859"/>
  <c r="AH859"/>
  <c r="AG859"/>
  <c r="AF859"/>
  <c r="AK859" s="1"/>
  <c r="AC859"/>
  <c r="AJ858"/>
  <c r="AI858"/>
  <c r="AH858"/>
  <c r="AG858"/>
  <c r="AF858"/>
  <c r="AK858" s="1"/>
  <c r="AC858"/>
  <c r="AJ857"/>
  <c r="AI857"/>
  <c r="AH857"/>
  <c r="AG857"/>
  <c r="AF857"/>
  <c r="AK857" s="1"/>
  <c r="AC857"/>
  <c r="AJ856"/>
  <c r="AI856"/>
  <c r="AH856"/>
  <c r="AG856"/>
  <c r="AF856"/>
  <c r="AK856" s="1"/>
  <c r="AC856"/>
  <c r="AJ855"/>
  <c r="AI855"/>
  <c r="AH855"/>
  <c r="AG855"/>
  <c r="AF855"/>
  <c r="AK855" s="1"/>
  <c r="AC855"/>
  <c r="AJ854"/>
  <c r="AI854"/>
  <c r="AH854"/>
  <c r="AG854"/>
  <c r="AF854"/>
  <c r="AK854" s="1"/>
  <c r="AC854"/>
  <c r="AJ853"/>
  <c r="AI853"/>
  <c r="AH853"/>
  <c r="AG853"/>
  <c r="AF853"/>
  <c r="AK853" s="1"/>
  <c r="AC853"/>
  <c r="AJ852"/>
  <c r="AI852"/>
  <c r="AH852"/>
  <c r="AG852"/>
  <c r="AF852"/>
  <c r="AK852" s="1"/>
  <c r="AC852"/>
  <c r="AJ851"/>
  <c r="AI851"/>
  <c r="AH851"/>
  <c r="AG851"/>
  <c r="AF851"/>
  <c r="AK851" s="1"/>
  <c r="AC851"/>
  <c r="AK850"/>
  <c r="AJ850"/>
  <c r="AI850"/>
  <c r="AH850"/>
  <c r="AG850"/>
  <c r="AF850"/>
  <c r="AC850"/>
  <c r="AJ849"/>
  <c r="AI849"/>
  <c r="AH849"/>
  <c r="AG849"/>
  <c r="AF849"/>
  <c r="AK849" s="1"/>
  <c r="AC849"/>
  <c r="AK848"/>
  <c r="AJ848"/>
  <c r="AI848"/>
  <c r="AH848"/>
  <c r="AG848"/>
  <c r="AF848"/>
  <c r="AC848"/>
  <c r="AJ847"/>
  <c r="AI847"/>
  <c r="AH847"/>
  <c r="AG847"/>
  <c r="AF847"/>
  <c r="AK847" s="1"/>
  <c r="AC847"/>
  <c r="AJ846"/>
  <c r="AI846"/>
  <c r="AH846"/>
  <c r="AG846"/>
  <c r="AF846"/>
  <c r="AK846" s="1"/>
  <c r="AC846"/>
  <c r="AK845"/>
  <c r="AJ845"/>
  <c r="AI845"/>
  <c r="AH845"/>
  <c r="AG845"/>
  <c r="AF845"/>
  <c r="AC845"/>
  <c r="AJ844"/>
  <c r="AI844"/>
  <c r="AH844"/>
  <c r="AG844"/>
  <c r="AF844"/>
  <c r="AK844" s="1"/>
  <c r="AC844"/>
  <c r="AJ843"/>
  <c r="AI843"/>
  <c r="AH843"/>
  <c r="AG843"/>
  <c r="AF843"/>
  <c r="AK843" s="1"/>
  <c r="AC843"/>
  <c r="AJ842"/>
  <c r="AI842"/>
  <c r="AH842"/>
  <c r="AG842"/>
  <c r="AF842"/>
  <c r="AK842" s="1"/>
  <c r="AC842"/>
  <c r="AJ841"/>
  <c r="AI841"/>
  <c r="AH841"/>
  <c r="AG841"/>
  <c r="AF841"/>
  <c r="AK841" s="1"/>
  <c r="AC841"/>
  <c r="AJ840"/>
  <c r="AI840"/>
  <c r="AH840"/>
  <c r="AG840"/>
  <c r="AF840"/>
  <c r="AK840" s="1"/>
  <c r="AC840"/>
  <c r="AJ839"/>
  <c r="AI839"/>
  <c r="AH839"/>
  <c r="AG839"/>
  <c r="AF839"/>
  <c r="AK839" s="1"/>
  <c r="AC839"/>
  <c r="AK838"/>
  <c r="AJ838"/>
  <c r="AI838"/>
  <c r="AH838"/>
  <c r="AG838"/>
  <c r="AF838"/>
  <c r="AC838"/>
  <c r="AJ837"/>
  <c r="AI837"/>
  <c r="AH837"/>
  <c r="AG837"/>
  <c r="AF837"/>
  <c r="AK837" s="1"/>
  <c r="AC837"/>
  <c r="AK836"/>
  <c r="AJ836"/>
  <c r="AI836"/>
  <c r="AH836"/>
  <c r="AG836"/>
  <c r="AF836"/>
  <c r="AC836"/>
  <c r="AJ835"/>
  <c r="AI835"/>
  <c r="AH835"/>
  <c r="AG835"/>
  <c r="AF835"/>
  <c r="AK835" s="1"/>
  <c r="AC835"/>
  <c r="AJ834"/>
  <c r="AI834"/>
  <c r="AH834"/>
  <c r="AG834"/>
  <c r="AF834"/>
  <c r="AK834" s="1"/>
  <c r="AC834"/>
  <c r="AK833"/>
  <c r="AJ833"/>
  <c r="AI833"/>
  <c r="AH833"/>
  <c r="AG833"/>
  <c r="AF833"/>
  <c r="AC833"/>
  <c r="AJ832"/>
  <c r="AI832"/>
  <c r="AH832"/>
  <c r="AG832"/>
  <c r="AF832"/>
  <c r="AK832" s="1"/>
  <c r="AC832"/>
  <c r="AJ831"/>
  <c r="AI831"/>
  <c r="AH831"/>
  <c r="AG831"/>
  <c r="AF831"/>
  <c r="AK831" s="1"/>
  <c r="AC831"/>
  <c r="AJ830"/>
  <c r="AI830"/>
  <c r="AH830"/>
  <c r="AG830"/>
  <c r="AF830"/>
  <c r="AK830" s="1"/>
  <c r="AC830"/>
  <c r="AJ829"/>
  <c r="AI829"/>
  <c r="AH829"/>
  <c r="AG829"/>
  <c r="AF829"/>
  <c r="AK829" s="1"/>
  <c r="AC829"/>
  <c r="AJ828"/>
  <c r="AI828"/>
  <c r="AH828"/>
  <c r="AG828"/>
  <c r="AF828"/>
  <c r="AK828" s="1"/>
  <c r="AC828"/>
  <c r="AJ827"/>
  <c r="AI827"/>
  <c r="AH827"/>
  <c r="AG827"/>
  <c r="AF827"/>
  <c r="AK827" s="1"/>
  <c r="AC827"/>
  <c r="AK826"/>
  <c r="AJ826"/>
  <c r="AI826"/>
  <c r="AH826"/>
  <c r="AG826"/>
  <c r="AF826"/>
  <c r="AC826"/>
  <c r="AJ825"/>
  <c r="AI825"/>
  <c r="AH825"/>
  <c r="AG825"/>
  <c r="AF825"/>
  <c r="AK825" s="1"/>
  <c r="AC825"/>
  <c r="AK824"/>
  <c r="AJ824"/>
  <c r="AI824"/>
  <c r="AH824"/>
  <c r="AG824"/>
  <c r="AF824"/>
  <c r="AC824"/>
  <c r="AJ823"/>
  <c r="AI823"/>
  <c r="AH823"/>
  <c r="AG823"/>
  <c r="AF823"/>
  <c r="AK823" s="1"/>
  <c r="AC823"/>
  <c r="AJ822"/>
  <c r="AI822"/>
  <c r="AH822"/>
  <c r="AG822"/>
  <c r="AF822"/>
  <c r="AK822" s="1"/>
  <c r="AC822"/>
  <c r="AK821"/>
  <c r="AJ821"/>
  <c r="AI821"/>
  <c r="AH821"/>
  <c r="AG821"/>
  <c r="AF821"/>
  <c r="AC821"/>
  <c r="AJ820"/>
  <c r="AI820"/>
  <c r="AH820"/>
  <c r="AG820"/>
  <c r="AF820"/>
  <c r="AK820" s="1"/>
  <c r="AC820"/>
  <c r="AJ819"/>
  <c r="AI819"/>
  <c r="AH819"/>
  <c r="AG819"/>
  <c r="AF819"/>
  <c r="AK819" s="1"/>
  <c r="AC819"/>
  <c r="AJ818"/>
  <c r="AI818"/>
  <c r="AH818"/>
  <c r="AG818"/>
  <c r="AF818"/>
  <c r="AK818" s="1"/>
  <c r="AC818"/>
  <c r="AJ817"/>
  <c r="AI817"/>
  <c r="AH817"/>
  <c r="AG817"/>
  <c r="AF817"/>
  <c r="AK817" s="1"/>
  <c r="AC817"/>
  <c r="AJ816"/>
  <c r="AI816"/>
  <c r="AH816"/>
  <c r="AG816"/>
  <c r="AF816"/>
  <c r="AK816" s="1"/>
  <c r="AC816"/>
  <c r="AK815"/>
  <c r="AJ815"/>
  <c r="AI815"/>
  <c r="AH815"/>
  <c r="AG815"/>
  <c r="AF815"/>
  <c r="AC815"/>
  <c r="AK814"/>
  <c r="AJ814"/>
  <c r="AI814"/>
  <c r="AH814"/>
  <c r="AG814"/>
  <c r="AF814"/>
  <c r="AC814"/>
  <c r="AJ813"/>
  <c r="AI813"/>
  <c r="AH813"/>
  <c r="AG813"/>
  <c r="AF813"/>
  <c r="AK813" s="1"/>
  <c r="AC813"/>
  <c r="AK812"/>
  <c r="AJ812"/>
  <c r="AI812"/>
  <c r="AH812"/>
  <c r="AG812"/>
  <c r="AF812"/>
  <c r="AC812"/>
  <c r="AJ811"/>
  <c r="AI811"/>
  <c r="AH811"/>
  <c r="AG811"/>
  <c r="AF811"/>
  <c r="AK811" s="1"/>
  <c r="AC811"/>
  <c r="AJ810"/>
  <c r="AI810"/>
  <c r="AH810"/>
  <c r="AG810"/>
  <c r="AF810"/>
  <c r="AK810" s="1"/>
  <c r="AC810"/>
  <c r="AJ809"/>
  <c r="AI809"/>
  <c r="AH809"/>
  <c r="AG809"/>
  <c r="AF809"/>
  <c r="AK809" s="1"/>
  <c r="AC809"/>
  <c r="AJ808"/>
  <c r="AI808"/>
  <c r="AH808"/>
  <c r="AG808"/>
  <c r="AF808"/>
  <c r="AK808" s="1"/>
  <c r="AC808"/>
  <c r="AJ807"/>
  <c r="AI807"/>
  <c r="AH807"/>
  <c r="AG807"/>
  <c r="AF807"/>
  <c r="AK807" s="1"/>
  <c r="AC807"/>
  <c r="AJ806"/>
  <c r="AI806"/>
  <c r="AH806"/>
  <c r="AG806"/>
  <c r="AF806"/>
  <c r="AK806" s="1"/>
  <c r="AC806"/>
  <c r="AJ805"/>
  <c r="AI805"/>
  <c r="AH805"/>
  <c r="AG805"/>
  <c r="AF805"/>
  <c r="AK805" s="1"/>
  <c r="AC805"/>
  <c r="AJ804"/>
  <c r="AI804"/>
  <c r="AH804"/>
  <c r="AG804"/>
  <c r="AF804"/>
  <c r="AK804" s="1"/>
  <c r="AC804"/>
  <c r="AK803"/>
  <c r="AJ803"/>
  <c r="AI803"/>
  <c r="AH803"/>
  <c r="AG803"/>
  <c r="AF803"/>
  <c r="AC803"/>
  <c r="AK802"/>
  <c r="AJ802"/>
  <c r="AI802"/>
  <c r="AH802"/>
  <c r="AG802"/>
  <c r="AF802"/>
  <c r="AC802"/>
  <c r="AJ801"/>
  <c r="AI801"/>
  <c r="AH801"/>
  <c r="AG801"/>
  <c r="AF801"/>
  <c r="AK801" s="1"/>
  <c r="AC801"/>
  <c r="AJ800"/>
  <c r="AI800"/>
  <c r="AH800"/>
  <c r="AG800"/>
  <c r="AF800"/>
  <c r="AK800" s="1"/>
  <c r="AC800"/>
  <c r="AJ799"/>
  <c r="AI799"/>
  <c r="AH799"/>
  <c r="AG799"/>
  <c r="AF799"/>
  <c r="AK799" s="1"/>
  <c r="AC799"/>
  <c r="AJ798"/>
  <c r="AI798"/>
  <c r="AH798"/>
  <c r="AG798"/>
  <c r="AF798"/>
  <c r="AK798" s="1"/>
  <c r="AC798"/>
  <c r="AK797"/>
  <c r="AJ797"/>
  <c r="AI797"/>
  <c r="AH797"/>
  <c r="AG797"/>
  <c r="AF797"/>
  <c r="AC797"/>
  <c r="AJ796"/>
  <c r="AI796"/>
  <c r="AH796"/>
  <c r="AG796"/>
  <c r="AF796"/>
  <c r="AK796" s="1"/>
  <c r="AC796"/>
  <c r="AJ795"/>
  <c r="AI795"/>
  <c r="AH795"/>
  <c r="AG795"/>
  <c r="AF795"/>
  <c r="AK795" s="1"/>
  <c r="AC795"/>
  <c r="AJ794"/>
  <c r="AI794"/>
  <c r="AH794"/>
  <c r="AG794"/>
  <c r="AF794"/>
  <c r="AK794" s="1"/>
  <c r="AC794"/>
  <c r="AJ793"/>
  <c r="AI793"/>
  <c r="AH793"/>
  <c r="AG793"/>
  <c r="AF793"/>
  <c r="AK793" s="1"/>
  <c r="AC793"/>
  <c r="AJ792"/>
  <c r="AI792"/>
  <c r="AH792"/>
  <c r="AG792"/>
  <c r="AF792"/>
  <c r="AK792" s="1"/>
  <c r="AC792"/>
  <c r="AJ791"/>
  <c r="AI791"/>
  <c r="AH791"/>
  <c r="AG791"/>
  <c r="AF791"/>
  <c r="AK791" s="1"/>
  <c r="AC791"/>
  <c r="AK790"/>
  <c r="AJ790"/>
  <c r="AI790"/>
  <c r="AH790"/>
  <c r="AG790"/>
  <c r="AF790"/>
  <c r="AC790"/>
  <c r="AJ789"/>
  <c r="AI789"/>
  <c r="AH789"/>
  <c r="AG789"/>
  <c r="AF789"/>
  <c r="AK789" s="1"/>
  <c r="AC789"/>
  <c r="AK788"/>
  <c r="AJ788"/>
  <c r="AI788"/>
  <c r="AH788"/>
  <c r="AG788"/>
  <c r="AF788"/>
  <c r="AC788"/>
  <c r="AJ787"/>
  <c r="AI787"/>
  <c r="AH787"/>
  <c r="AG787"/>
  <c r="AF787"/>
  <c r="AK787" s="1"/>
  <c r="AC787"/>
  <c r="AJ786"/>
  <c r="AI786"/>
  <c r="AH786"/>
  <c r="AG786"/>
  <c r="AF786"/>
  <c r="AK786" s="1"/>
  <c r="AC786"/>
  <c r="AK785"/>
  <c r="AJ785"/>
  <c r="AI785"/>
  <c r="AH785"/>
  <c r="AG785"/>
  <c r="AF785"/>
  <c r="AC785"/>
  <c r="AJ784"/>
  <c r="AI784"/>
  <c r="AH784"/>
  <c r="AG784"/>
  <c r="AF784"/>
  <c r="AK784" s="1"/>
  <c r="AC784"/>
  <c r="AJ783"/>
  <c r="AI783"/>
  <c r="AH783"/>
  <c r="AG783"/>
  <c r="AF783"/>
  <c r="AK783" s="1"/>
  <c r="AC783"/>
  <c r="AJ782"/>
  <c r="AI782"/>
  <c r="AH782"/>
  <c r="AG782"/>
  <c r="AF782"/>
  <c r="AK782" s="1"/>
  <c r="AC782"/>
  <c r="AJ781"/>
  <c r="AI781"/>
  <c r="AH781"/>
  <c r="AG781"/>
  <c r="AF781"/>
  <c r="AK781" s="1"/>
  <c r="AC781"/>
  <c r="AJ780"/>
  <c r="AI780"/>
  <c r="AH780"/>
  <c r="AG780"/>
  <c r="AF780"/>
  <c r="AK780" s="1"/>
  <c r="AC780"/>
  <c r="AJ779"/>
  <c r="AI779"/>
  <c r="AH779"/>
  <c r="AG779"/>
  <c r="AF779"/>
  <c r="AK779" s="1"/>
  <c r="AC779"/>
  <c r="AK778"/>
  <c r="AJ778"/>
  <c r="AI778"/>
  <c r="AH778"/>
  <c r="AG778"/>
  <c r="AF778"/>
  <c r="AC778"/>
  <c r="AJ777"/>
  <c r="AI777"/>
  <c r="AH777"/>
  <c r="AG777"/>
  <c r="AF777"/>
  <c r="AK777" s="1"/>
  <c r="AC777"/>
  <c r="AK776"/>
  <c r="AJ776"/>
  <c r="AI776"/>
  <c r="AH776"/>
  <c r="AG776"/>
  <c r="AF776"/>
  <c r="AC776"/>
  <c r="AJ775"/>
  <c r="AI775"/>
  <c r="AH775"/>
  <c r="AG775"/>
  <c r="AF775"/>
  <c r="AK775" s="1"/>
  <c r="AC775"/>
  <c r="AJ774"/>
  <c r="AI774"/>
  <c r="AH774"/>
  <c r="AG774"/>
  <c r="AF774"/>
  <c r="AK774" s="1"/>
  <c r="AC774"/>
  <c r="AK773"/>
  <c r="AJ773"/>
  <c r="AI773"/>
  <c r="AH773"/>
  <c r="AG773"/>
  <c r="AF773"/>
  <c r="AC773"/>
  <c r="AJ772"/>
  <c r="AI772"/>
  <c r="AH772"/>
  <c r="AG772"/>
  <c r="AF772"/>
  <c r="AK772" s="1"/>
  <c r="AC772"/>
  <c r="AJ771"/>
  <c r="AI771"/>
  <c r="AH771"/>
  <c r="AG771"/>
  <c r="AF771"/>
  <c r="AK771" s="1"/>
  <c r="AC771"/>
  <c r="AJ770"/>
  <c r="AI770"/>
  <c r="AH770"/>
  <c r="AG770"/>
  <c r="AF770"/>
  <c r="AK770" s="1"/>
  <c r="AC770"/>
  <c r="AJ769"/>
  <c r="AI769"/>
  <c r="AH769"/>
  <c r="AG769"/>
  <c r="AF769"/>
  <c r="AK769" s="1"/>
  <c r="AC769"/>
  <c r="AJ768"/>
  <c r="AI768"/>
  <c r="AH768"/>
  <c r="AG768"/>
  <c r="AF768"/>
  <c r="AK768" s="1"/>
  <c r="AC768"/>
  <c r="AJ767"/>
  <c r="AI767"/>
  <c r="AH767"/>
  <c r="AG767"/>
  <c r="AF767"/>
  <c r="AK767" s="1"/>
  <c r="AC767"/>
  <c r="AK766"/>
  <c r="AJ766"/>
  <c r="AI766"/>
  <c r="AH766"/>
  <c r="AG766"/>
  <c r="AF766"/>
  <c r="AC766"/>
  <c r="AK765"/>
  <c r="AJ765"/>
  <c r="AI765"/>
  <c r="AH765"/>
  <c r="AG765"/>
  <c r="AF765"/>
  <c r="AC765"/>
  <c r="AK764"/>
  <c r="AJ764"/>
  <c r="AI764"/>
  <c r="AH764"/>
  <c r="AG764"/>
  <c r="AF764"/>
  <c r="AC764"/>
  <c r="AJ763"/>
  <c r="AI763"/>
  <c r="AH763"/>
  <c r="AG763"/>
  <c r="AF763"/>
  <c r="AK763" s="1"/>
  <c r="AC763"/>
  <c r="AJ762"/>
  <c r="AI762"/>
  <c r="AH762"/>
  <c r="AG762"/>
  <c r="AF762"/>
  <c r="AK762" s="1"/>
  <c r="AC762"/>
  <c r="AJ761"/>
  <c r="AI761"/>
  <c r="AH761"/>
  <c r="AG761"/>
  <c r="AF761"/>
  <c r="AK761" s="1"/>
  <c r="AC761"/>
  <c r="AJ760"/>
  <c r="AI760"/>
  <c r="AH760"/>
  <c r="AG760"/>
  <c r="AF760"/>
  <c r="AK760" s="1"/>
  <c r="AC760"/>
  <c r="AJ759"/>
  <c r="AI759"/>
  <c r="AH759"/>
  <c r="AG759"/>
  <c r="AF759"/>
  <c r="AK759" s="1"/>
  <c r="AC759"/>
  <c r="AJ758"/>
  <c r="AI758"/>
  <c r="AH758"/>
  <c r="AG758"/>
  <c r="AF758"/>
  <c r="AK758" s="1"/>
  <c r="AC758"/>
  <c r="AJ757"/>
  <c r="AI757"/>
  <c r="AH757"/>
  <c r="AG757"/>
  <c r="AF757"/>
  <c r="AK757" s="1"/>
  <c r="AC757"/>
  <c r="AJ756"/>
  <c r="AI756"/>
  <c r="AH756"/>
  <c r="AG756"/>
  <c r="AF756"/>
  <c r="AK756" s="1"/>
  <c r="AC756"/>
  <c r="AK755"/>
  <c r="AJ755"/>
  <c r="AI755"/>
  <c r="AH755"/>
  <c r="AG755"/>
  <c r="AF755"/>
  <c r="AC755"/>
  <c r="AK754"/>
  <c r="AJ754"/>
  <c r="AI754"/>
  <c r="AH754"/>
  <c r="AG754"/>
  <c r="AF754"/>
  <c r="AC754"/>
  <c r="AJ753"/>
  <c r="AI753"/>
  <c r="AH753"/>
  <c r="AG753"/>
  <c r="AF753"/>
  <c r="AK753" s="1"/>
  <c r="AC753"/>
  <c r="AK752"/>
  <c r="AJ752"/>
  <c r="AI752"/>
  <c r="AH752"/>
  <c r="AG752"/>
  <c r="AF752"/>
  <c r="AC752"/>
  <c r="AJ751"/>
  <c r="AI751"/>
  <c r="AH751"/>
  <c r="AG751"/>
  <c r="AF751"/>
  <c r="AK751" s="1"/>
  <c r="AC751"/>
  <c r="AJ750"/>
  <c r="AI750"/>
  <c r="AH750"/>
  <c r="AG750"/>
  <c r="AF750"/>
  <c r="AK750" s="1"/>
  <c r="AC750"/>
  <c r="AJ749"/>
  <c r="AI749"/>
  <c r="AH749"/>
  <c r="AG749"/>
  <c r="AF749"/>
  <c r="AK749" s="1"/>
  <c r="AC749"/>
  <c r="AJ748"/>
  <c r="AI748"/>
  <c r="AH748"/>
  <c r="AG748"/>
  <c r="AF748"/>
  <c r="AK748" s="1"/>
  <c r="AC748"/>
  <c r="AJ747"/>
  <c r="AI747"/>
  <c r="AH747"/>
  <c r="AG747"/>
  <c r="AF747"/>
  <c r="AK747" s="1"/>
  <c r="AC747"/>
  <c r="AJ746"/>
  <c r="AI746"/>
  <c r="AH746"/>
  <c r="AG746"/>
  <c r="AF746"/>
  <c r="AK746" s="1"/>
  <c r="AC746"/>
  <c r="AJ745"/>
  <c r="AI745"/>
  <c r="AH745"/>
  <c r="AG745"/>
  <c r="AF745"/>
  <c r="AK745" s="1"/>
  <c r="AC745"/>
  <c r="AJ744"/>
  <c r="AI744"/>
  <c r="AH744"/>
  <c r="AG744"/>
  <c r="AF744"/>
  <c r="AK744" s="1"/>
  <c r="AC744"/>
  <c r="AK743"/>
  <c r="AJ743"/>
  <c r="AI743"/>
  <c r="AH743"/>
  <c r="AG743"/>
  <c r="AF743"/>
  <c r="AC743"/>
  <c r="AK742"/>
  <c r="AJ742"/>
  <c r="AI742"/>
  <c r="AH742"/>
  <c r="AG742"/>
  <c r="AF742"/>
  <c r="AC742"/>
  <c r="AJ741"/>
  <c r="AI741"/>
  <c r="AH741"/>
  <c r="AG741"/>
  <c r="AF741"/>
  <c r="AK741" s="1"/>
  <c r="AC741"/>
  <c r="AK740"/>
  <c r="AJ740"/>
  <c r="AI740"/>
  <c r="AH740"/>
  <c r="AG740"/>
  <c r="AF740"/>
  <c r="AC740"/>
  <c r="AJ739"/>
  <c r="AI739"/>
  <c r="AH739"/>
  <c r="AG739"/>
  <c r="AF739"/>
  <c r="AK739" s="1"/>
  <c r="AC739"/>
  <c r="AJ738"/>
  <c r="AI738"/>
  <c r="AH738"/>
  <c r="AG738"/>
  <c r="AF738"/>
  <c r="AK738" s="1"/>
  <c r="AC738"/>
  <c r="AJ737"/>
  <c r="AI737"/>
  <c r="AH737"/>
  <c r="AG737"/>
  <c r="AF737"/>
  <c r="AK737" s="1"/>
  <c r="AC737"/>
  <c r="AJ736"/>
  <c r="AI736"/>
  <c r="AH736"/>
  <c r="AG736"/>
  <c r="AF736"/>
  <c r="AK736" s="1"/>
  <c r="AC736"/>
  <c r="AJ735"/>
  <c r="AI735"/>
  <c r="AH735"/>
  <c r="AG735"/>
  <c r="AF735"/>
  <c r="AK735" s="1"/>
  <c r="AC735"/>
  <c r="AJ734"/>
  <c r="AI734"/>
  <c r="AH734"/>
  <c r="AG734"/>
  <c r="AF734"/>
  <c r="AK734" s="1"/>
  <c r="AC734"/>
  <c r="AJ733"/>
  <c r="AI733"/>
  <c r="AH733"/>
  <c r="AG733"/>
  <c r="AF733"/>
  <c r="AK733" s="1"/>
  <c r="AC733"/>
  <c r="AJ732"/>
  <c r="AI732"/>
  <c r="AH732"/>
  <c r="AG732"/>
  <c r="AF732"/>
  <c r="AK732" s="1"/>
  <c r="AC732"/>
  <c r="AK731"/>
  <c r="AJ731"/>
  <c r="AI731"/>
  <c r="AH731"/>
  <c r="AG731"/>
  <c r="AF731"/>
  <c r="AC731"/>
  <c r="AK730"/>
  <c r="AJ730"/>
  <c r="AI730"/>
  <c r="AH730"/>
  <c r="AG730"/>
  <c r="AF730"/>
  <c r="AC730"/>
  <c r="AK729"/>
  <c r="AJ729"/>
  <c r="AI729"/>
  <c r="AH729"/>
  <c r="AG729"/>
  <c r="AF729"/>
  <c r="AC729"/>
  <c r="AJ728"/>
  <c r="AI728"/>
  <c r="AH728"/>
  <c r="AG728"/>
  <c r="AF728"/>
  <c r="AK728" s="1"/>
  <c r="AC728"/>
  <c r="AJ727"/>
  <c r="AI727"/>
  <c r="AH727"/>
  <c r="AG727"/>
  <c r="AF727"/>
  <c r="AK727" s="1"/>
  <c r="AC727"/>
  <c r="AJ726"/>
  <c r="AI726"/>
  <c r="AH726"/>
  <c r="AG726"/>
  <c r="AF726"/>
  <c r="AK726" s="1"/>
  <c r="AC726"/>
  <c r="AJ725"/>
  <c r="AI725"/>
  <c r="AH725"/>
  <c r="AG725"/>
  <c r="AF725"/>
  <c r="AK725" s="1"/>
  <c r="AC725"/>
  <c r="AJ724"/>
  <c r="AI724"/>
  <c r="AH724"/>
  <c r="AG724"/>
  <c r="AF724"/>
  <c r="AK724" s="1"/>
  <c r="AC724"/>
  <c r="AJ723"/>
  <c r="AI723"/>
  <c r="AH723"/>
  <c r="AG723"/>
  <c r="AF723"/>
  <c r="AK723" s="1"/>
  <c r="AC723"/>
  <c r="AJ722"/>
  <c r="AI722"/>
  <c r="AH722"/>
  <c r="AG722"/>
  <c r="AF722"/>
  <c r="AK722" s="1"/>
  <c r="AC722"/>
  <c r="AJ721"/>
  <c r="AI721"/>
  <c r="AH721"/>
  <c r="AG721"/>
  <c r="AF721"/>
  <c r="AK721" s="1"/>
  <c r="AC721"/>
  <c r="AJ720"/>
  <c r="AI720"/>
  <c r="AH720"/>
  <c r="AG720"/>
  <c r="AF720"/>
  <c r="AK720" s="1"/>
  <c r="AC720"/>
  <c r="AK719"/>
  <c r="AJ719"/>
  <c r="AI719"/>
  <c r="AH719"/>
  <c r="AG719"/>
  <c r="AF719"/>
  <c r="AC719"/>
  <c r="AK718"/>
  <c r="AJ718"/>
  <c r="AI718"/>
  <c r="AH718"/>
  <c r="AG718"/>
  <c r="AF718"/>
  <c r="AC718"/>
  <c r="AJ717"/>
  <c r="AI717"/>
  <c r="AH717"/>
  <c r="AG717"/>
  <c r="AF717"/>
  <c r="AK717" s="1"/>
  <c r="AC717"/>
  <c r="AK716"/>
  <c r="AJ716"/>
  <c r="AI716"/>
  <c r="AH716"/>
  <c r="AG716"/>
  <c r="AF716"/>
  <c r="AC716"/>
  <c r="AJ715"/>
  <c r="AI715"/>
  <c r="AH715"/>
  <c r="AG715"/>
  <c r="AF715"/>
  <c r="AK715" s="1"/>
  <c r="AC715"/>
  <c r="AJ714"/>
  <c r="AI714"/>
  <c r="AH714"/>
  <c r="AG714"/>
  <c r="AF714"/>
  <c r="AK714" s="1"/>
  <c r="AC714"/>
  <c r="AJ713"/>
  <c r="AI713"/>
  <c r="AH713"/>
  <c r="AG713"/>
  <c r="AF713"/>
  <c r="AK713" s="1"/>
  <c r="AC713"/>
  <c r="AJ712"/>
  <c r="AI712"/>
  <c r="AH712"/>
  <c r="AG712"/>
  <c r="AF712"/>
  <c r="AK712" s="1"/>
  <c r="AC712"/>
  <c r="AJ711"/>
  <c r="AI711"/>
  <c r="AH711"/>
  <c r="AG711"/>
  <c r="AF711"/>
  <c r="AK711" s="1"/>
  <c r="AC711"/>
  <c r="AK710"/>
  <c r="AJ710"/>
  <c r="AI710"/>
  <c r="AH710"/>
  <c r="AG710"/>
  <c r="AF710"/>
  <c r="AC710"/>
  <c r="AJ709"/>
  <c r="AI709"/>
  <c r="AH709"/>
  <c r="AG709"/>
  <c r="AF709"/>
  <c r="AK709" s="1"/>
  <c r="AC709"/>
  <c r="AJ708"/>
  <c r="AI708"/>
  <c r="AH708"/>
  <c r="AG708"/>
  <c r="AF708"/>
  <c r="AK708" s="1"/>
  <c r="AC708"/>
  <c r="AK707"/>
  <c r="AJ707"/>
  <c r="AI707"/>
  <c r="AH707"/>
  <c r="AG707"/>
  <c r="AF707"/>
  <c r="AC707"/>
  <c r="AK706"/>
  <c r="AJ706"/>
  <c r="AI706"/>
  <c r="AH706"/>
  <c r="AG706"/>
  <c r="AF706"/>
  <c r="AC706"/>
  <c r="AJ705"/>
  <c r="AI705"/>
  <c r="AH705"/>
  <c r="AG705"/>
  <c r="AF705"/>
  <c r="AK705" s="1"/>
  <c r="AC705"/>
  <c r="AJ704"/>
  <c r="AI704"/>
  <c r="AH704"/>
  <c r="AG704"/>
  <c r="AF704"/>
  <c r="AK704" s="1"/>
  <c r="AC704"/>
  <c r="AJ703"/>
  <c r="AI703"/>
  <c r="AH703"/>
  <c r="AG703"/>
  <c r="AF703"/>
  <c r="AK703" s="1"/>
  <c r="AC703"/>
  <c r="AJ702"/>
  <c r="AI702"/>
  <c r="AH702"/>
  <c r="AG702"/>
  <c r="AF702"/>
  <c r="AK702" s="1"/>
  <c r="AC702"/>
  <c r="AJ701"/>
  <c r="AI701"/>
  <c r="AH701"/>
  <c r="AG701"/>
  <c r="AF701"/>
  <c r="AK701" s="1"/>
  <c r="AC701"/>
  <c r="AJ700"/>
  <c r="AI700"/>
  <c r="AH700"/>
  <c r="AG700"/>
  <c r="AF700"/>
  <c r="AK700" s="1"/>
  <c r="AC700"/>
  <c r="AJ699"/>
  <c r="AI699"/>
  <c r="AH699"/>
  <c r="AG699"/>
  <c r="AF699"/>
  <c r="AK699" s="1"/>
  <c r="AC699"/>
  <c r="AK698"/>
  <c r="AJ698"/>
  <c r="AI698"/>
  <c r="AH698"/>
  <c r="AG698"/>
  <c r="AF698"/>
  <c r="AC698"/>
  <c r="AJ697"/>
  <c r="AI697"/>
  <c r="AH697"/>
  <c r="AG697"/>
  <c r="AF697"/>
  <c r="AK697" s="1"/>
  <c r="AC697"/>
  <c r="AJ696"/>
  <c r="AI696"/>
  <c r="AH696"/>
  <c r="AG696"/>
  <c r="AF696"/>
  <c r="AK696" s="1"/>
  <c r="AC696"/>
  <c r="AK695"/>
  <c r="AJ695"/>
  <c r="AI695"/>
  <c r="AH695"/>
  <c r="AG695"/>
  <c r="AF695"/>
  <c r="AC695"/>
  <c r="AK694"/>
  <c r="AJ694"/>
  <c r="AI694"/>
  <c r="AH694"/>
  <c r="AG694"/>
  <c r="AF694"/>
  <c r="AC694"/>
  <c r="AJ693"/>
  <c r="AI693"/>
  <c r="AH693"/>
  <c r="AG693"/>
  <c r="AF693"/>
  <c r="AK693" s="1"/>
  <c r="AC693"/>
  <c r="AJ692"/>
  <c r="AI692"/>
  <c r="AH692"/>
  <c r="AG692"/>
  <c r="AF692"/>
  <c r="AK692" s="1"/>
  <c r="AC692"/>
  <c r="AJ691"/>
  <c r="AI691"/>
  <c r="AH691"/>
  <c r="AG691"/>
  <c r="AF691"/>
  <c r="AK691" s="1"/>
  <c r="AC691"/>
  <c r="AJ690"/>
  <c r="AI690"/>
  <c r="AH690"/>
  <c r="AG690"/>
  <c r="AF690"/>
  <c r="AK690" s="1"/>
  <c r="AC690"/>
  <c r="AJ689"/>
  <c r="AI689"/>
  <c r="AH689"/>
  <c r="AG689"/>
  <c r="AF689"/>
  <c r="AK689" s="1"/>
  <c r="AC689"/>
  <c r="AJ688"/>
  <c r="AI688"/>
  <c r="AH688"/>
  <c r="AG688"/>
  <c r="AF688"/>
  <c r="AK688" s="1"/>
  <c r="AC688"/>
  <c r="AJ687"/>
  <c r="AI687"/>
  <c r="AH687"/>
  <c r="AG687"/>
  <c r="AF687"/>
  <c r="AK687" s="1"/>
  <c r="AC687"/>
  <c r="AK686"/>
  <c r="AJ686"/>
  <c r="AI686"/>
  <c r="AH686"/>
  <c r="AG686"/>
  <c r="AF686"/>
  <c r="AC686"/>
  <c r="AJ685"/>
  <c r="AI685"/>
  <c r="AH685"/>
  <c r="AG685"/>
  <c r="AF685"/>
  <c r="AK685" s="1"/>
  <c r="AC685"/>
  <c r="AJ684"/>
  <c r="AI684"/>
  <c r="AH684"/>
  <c r="AG684"/>
  <c r="AF684"/>
  <c r="AK684" s="1"/>
  <c r="AC684"/>
  <c r="AK683"/>
  <c r="AJ683"/>
  <c r="AI683"/>
  <c r="AH683"/>
  <c r="AG683"/>
  <c r="AF683"/>
  <c r="AC683"/>
  <c r="AK682"/>
  <c r="AJ682"/>
  <c r="AI682"/>
  <c r="AH682"/>
  <c r="AG682"/>
  <c r="AF682"/>
  <c r="AC682"/>
  <c r="AJ681"/>
  <c r="AI681"/>
  <c r="AH681"/>
  <c r="AG681"/>
  <c r="AF681"/>
  <c r="AK681" s="1"/>
  <c r="AC681"/>
  <c r="AJ680"/>
  <c r="AI680"/>
  <c r="AH680"/>
  <c r="AG680"/>
  <c r="AF680"/>
  <c r="AK680" s="1"/>
  <c r="AC680"/>
  <c r="AJ679"/>
  <c r="AI679"/>
  <c r="AH679"/>
  <c r="AG679"/>
  <c r="AF679"/>
  <c r="AK679" s="1"/>
  <c r="AC679"/>
  <c r="AJ678"/>
  <c r="AI678"/>
  <c r="AH678"/>
  <c r="AG678"/>
  <c r="AF678"/>
  <c r="AK678" s="1"/>
  <c r="AC678"/>
  <c r="AJ677"/>
  <c r="AI677"/>
  <c r="AH677"/>
  <c r="AG677"/>
  <c r="AF677"/>
  <c r="AK677" s="1"/>
  <c r="AC677"/>
  <c r="AJ676"/>
  <c r="AI676"/>
  <c r="AH676"/>
  <c r="AG676"/>
  <c r="AF676"/>
  <c r="AK676" s="1"/>
  <c r="AC676"/>
  <c r="AJ675"/>
  <c r="AI675"/>
  <c r="AH675"/>
  <c r="AG675"/>
  <c r="AF675"/>
  <c r="AK675" s="1"/>
  <c r="AC675"/>
  <c r="AK674"/>
  <c r="AJ674"/>
  <c r="AI674"/>
  <c r="AH674"/>
  <c r="AG674"/>
  <c r="AF674"/>
  <c r="AC674"/>
  <c r="AJ673"/>
  <c r="AI673"/>
  <c r="AH673"/>
  <c r="AG673"/>
  <c r="AF673"/>
  <c r="AK673" s="1"/>
  <c r="AC673"/>
  <c r="AJ672"/>
  <c r="AI672"/>
  <c r="AH672"/>
  <c r="AG672"/>
  <c r="AF672"/>
  <c r="AK672" s="1"/>
  <c r="AC672"/>
  <c r="AK671"/>
  <c r="AJ671"/>
  <c r="AI671"/>
  <c r="AH671"/>
  <c r="AG671"/>
  <c r="AF671"/>
  <c r="AC671"/>
  <c r="AK670"/>
  <c r="AJ670"/>
  <c r="AI670"/>
  <c r="AH670"/>
  <c r="AG670"/>
  <c r="AF670"/>
  <c r="AC670"/>
  <c r="AJ669"/>
  <c r="AI669"/>
  <c r="AH669"/>
  <c r="AG669"/>
  <c r="AF669"/>
  <c r="AK669" s="1"/>
  <c r="AC669"/>
  <c r="AJ668"/>
  <c r="AI668"/>
  <c r="AH668"/>
  <c r="AG668"/>
  <c r="AF668"/>
  <c r="AK668" s="1"/>
  <c r="AC668"/>
  <c r="AJ667"/>
  <c r="AI667"/>
  <c r="AH667"/>
  <c r="AG667"/>
  <c r="AF667"/>
  <c r="AK667" s="1"/>
  <c r="AC667"/>
  <c r="AJ666"/>
  <c r="AI666"/>
  <c r="AH666"/>
  <c r="AG666"/>
  <c r="AF666"/>
  <c r="AK666" s="1"/>
  <c r="AC666"/>
  <c r="AJ665"/>
  <c r="AI665"/>
  <c r="AH665"/>
  <c r="AG665"/>
  <c r="AF665"/>
  <c r="AK665" s="1"/>
  <c r="AC665"/>
  <c r="AJ664"/>
  <c r="AI664"/>
  <c r="AH664"/>
  <c r="AG664"/>
  <c r="AF664"/>
  <c r="AK664" s="1"/>
  <c r="AC664"/>
  <c r="AJ663"/>
  <c r="AI663"/>
  <c r="AH663"/>
  <c r="AG663"/>
  <c r="AF663"/>
  <c r="AK663" s="1"/>
  <c r="AC663"/>
  <c r="AK662"/>
  <c r="AJ662"/>
  <c r="AI662"/>
  <c r="AH662"/>
  <c r="AG662"/>
  <c r="AF662"/>
  <c r="AC662"/>
  <c r="AJ661"/>
  <c r="AI661"/>
  <c r="AH661"/>
  <c r="AG661"/>
  <c r="AF661"/>
  <c r="AK661" s="1"/>
  <c r="AC661"/>
  <c r="AJ660"/>
  <c r="AI660"/>
  <c r="AH660"/>
  <c r="AG660"/>
  <c r="AF660"/>
  <c r="AK660" s="1"/>
  <c r="AC660"/>
  <c r="AK659"/>
  <c r="AJ659"/>
  <c r="AI659"/>
  <c r="AH659"/>
  <c r="AG659"/>
  <c r="AF659"/>
  <c r="AC659"/>
  <c r="AK658"/>
  <c r="AJ658"/>
  <c r="AI658"/>
  <c r="AH658"/>
  <c r="AG658"/>
  <c r="AF658"/>
  <c r="AC658"/>
  <c r="AJ657"/>
  <c r="AI657"/>
  <c r="AH657"/>
  <c r="AG657"/>
  <c r="AF657"/>
  <c r="AK657" s="1"/>
  <c r="AC657"/>
  <c r="AJ656"/>
  <c r="AI656"/>
  <c r="AH656"/>
  <c r="AG656"/>
  <c r="AF656"/>
  <c r="AK656" s="1"/>
  <c r="AC656"/>
  <c r="AJ655"/>
  <c r="AI655"/>
  <c r="AH655"/>
  <c r="AG655"/>
  <c r="AF655"/>
  <c r="AK655" s="1"/>
  <c r="AC655"/>
  <c r="AJ654"/>
  <c r="AI654"/>
  <c r="AH654"/>
  <c r="AG654"/>
  <c r="AF654"/>
  <c r="AK654" s="1"/>
  <c r="AC654"/>
  <c r="AJ653"/>
  <c r="AI653"/>
  <c r="AH653"/>
  <c r="AG653"/>
  <c r="AF653"/>
  <c r="AK653" s="1"/>
  <c r="AC653"/>
  <c r="AK652"/>
  <c r="AJ652"/>
  <c r="AI652"/>
  <c r="AH652"/>
  <c r="AG652"/>
  <c r="AF652"/>
  <c r="AC652"/>
  <c r="AJ651"/>
  <c r="AI651"/>
  <c r="AH651"/>
  <c r="AG651"/>
  <c r="AF651"/>
  <c r="AK651" s="1"/>
  <c r="AC651"/>
  <c r="AK650"/>
  <c r="AJ650"/>
  <c r="AI650"/>
  <c r="AH650"/>
  <c r="AG650"/>
  <c r="AF650"/>
  <c r="AC650"/>
  <c r="AJ649"/>
  <c r="AI649"/>
  <c r="AH649"/>
  <c r="AG649"/>
  <c r="AF649"/>
  <c r="AK649" s="1"/>
  <c r="AC649"/>
  <c r="AJ648"/>
  <c r="AI648"/>
  <c r="AH648"/>
  <c r="AG648"/>
  <c r="AF648"/>
  <c r="AK648" s="1"/>
  <c r="AC648"/>
  <c r="AK647"/>
  <c r="AJ647"/>
  <c r="AI647"/>
  <c r="AH647"/>
  <c r="AG647"/>
  <c r="AF647"/>
  <c r="AC647"/>
  <c r="AJ646"/>
  <c r="AI646"/>
  <c r="AH646"/>
  <c r="AG646"/>
  <c r="AF646"/>
  <c r="AK646" s="1"/>
  <c r="AC646"/>
  <c r="AJ645"/>
  <c r="AI645"/>
  <c r="AH645"/>
  <c r="AG645"/>
  <c r="AF645"/>
  <c r="AK645" s="1"/>
  <c r="AC645"/>
  <c r="AJ644"/>
  <c r="AI644"/>
  <c r="AH644"/>
  <c r="AG644"/>
  <c r="AF644"/>
  <c r="AK644" s="1"/>
  <c r="AC644"/>
  <c r="AJ643"/>
  <c r="AI643"/>
  <c r="AH643"/>
  <c r="AG643"/>
  <c r="AF643"/>
  <c r="AK643" s="1"/>
  <c r="AC643"/>
  <c r="AJ642"/>
  <c r="AI642"/>
  <c r="AH642"/>
  <c r="AG642"/>
  <c r="AF642"/>
  <c r="AK642" s="1"/>
  <c r="AC642"/>
  <c r="AJ641"/>
  <c r="AI641"/>
  <c r="AH641"/>
  <c r="AG641"/>
  <c r="AF641"/>
  <c r="AK641" s="1"/>
  <c r="AC641"/>
  <c r="AK640"/>
  <c r="AJ640"/>
  <c r="AI640"/>
  <c r="AH640"/>
  <c r="AG640"/>
  <c r="AF640"/>
  <c r="AC640"/>
  <c r="AJ639"/>
  <c r="AI639"/>
  <c r="AH639"/>
  <c r="AG639"/>
  <c r="AF639"/>
  <c r="AK639" s="1"/>
  <c r="AC639"/>
  <c r="AK638"/>
  <c r="AJ638"/>
  <c r="AI638"/>
  <c r="AH638"/>
  <c r="AG638"/>
  <c r="AF638"/>
  <c r="AC638"/>
  <c r="AJ637"/>
  <c r="AI637"/>
  <c r="AH637"/>
  <c r="AG637"/>
  <c r="AF637"/>
  <c r="AK637" s="1"/>
  <c r="AC637"/>
  <c r="AJ636"/>
  <c r="AI636"/>
  <c r="AH636"/>
  <c r="AG636"/>
  <c r="AF636"/>
  <c r="AK636" s="1"/>
  <c r="AC636"/>
  <c r="AK635"/>
  <c r="AJ635"/>
  <c r="AI635"/>
  <c r="AH635"/>
  <c r="AG635"/>
  <c r="AF635"/>
  <c r="AC635"/>
  <c r="AJ634"/>
  <c r="AI634"/>
  <c r="AH634"/>
  <c r="AG634"/>
  <c r="AF634"/>
  <c r="AK634" s="1"/>
  <c r="AC634"/>
  <c r="AJ633"/>
  <c r="AI633"/>
  <c r="AH633"/>
  <c r="AG633"/>
  <c r="AF633"/>
  <c r="AK633" s="1"/>
  <c r="AC633"/>
  <c r="AJ632"/>
  <c r="AI632"/>
  <c r="AH632"/>
  <c r="AG632"/>
  <c r="AF632"/>
  <c r="AK632" s="1"/>
  <c r="AC632"/>
  <c r="AJ631"/>
  <c r="AI631"/>
  <c r="AH631"/>
  <c r="AG631"/>
  <c r="AF631"/>
  <c r="AK631" s="1"/>
  <c r="AC631"/>
  <c r="AJ630"/>
  <c r="AI630"/>
  <c r="AH630"/>
  <c r="AG630"/>
  <c r="AF630"/>
  <c r="AK630" s="1"/>
  <c r="AC630"/>
  <c r="AJ629"/>
  <c r="AI629"/>
  <c r="AH629"/>
  <c r="AG629"/>
  <c r="AF629"/>
  <c r="AK629" s="1"/>
  <c r="AC629"/>
  <c r="AK628"/>
  <c r="AJ628"/>
  <c r="AI628"/>
  <c r="AH628"/>
  <c r="AG628"/>
  <c r="AF628"/>
  <c r="AC628"/>
  <c r="AJ627"/>
  <c r="AI627"/>
  <c r="AH627"/>
  <c r="AG627"/>
  <c r="AF627"/>
  <c r="AK627" s="1"/>
  <c r="AC627"/>
  <c r="AK626"/>
  <c r="AJ626"/>
  <c r="AI626"/>
  <c r="AH626"/>
  <c r="AG626"/>
  <c r="AF626"/>
  <c r="AC626"/>
  <c r="AJ625"/>
  <c r="AI625"/>
  <c r="AH625"/>
  <c r="AG625"/>
  <c r="AF625"/>
  <c r="AK625" s="1"/>
  <c r="AC625"/>
  <c r="AJ624"/>
  <c r="AI624"/>
  <c r="AH624"/>
  <c r="AG624"/>
  <c r="AF624"/>
  <c r="AK624" s="1"/>
  <c r="AC624"/>
  <c r="AK623"/>
  <c r="AJ623"/>
  <c r="AI623"/>
  <c r="AH623"/>
  <c r="AG623"/>
  <c r="AF623"/>
  <c r="AC623"/>
  <c r="AJ622"/>
  <c r="AI622"/>
  <c r="AH622"/>
  <c r="AG622"/>
  <c r="AF622"/>
  <c r="AK622" s="1"/>
  <c r="AC622"/>
  <c r="AJ621"/>
  <c r="AI621"/>
  <c r="AH621"/>
  <c r="AG621"/>
  <c r="AF621"/>
  <c r="AK621" s="1"/>
  <c r="AC621"/>
  <c r="AJ620"/>
  <c r="AI620"/>
  <c r="AH620"/>
  <c r="AG620"/>
  <c r="AF620"/>
  <c r="AK620" s="1"/>
  <c r="AC620"/>
  <c r="AJ619"/>
  <c r="AI619"/>
  <c r="AH619"/>
  <c r="AG619"/>
  <c r="AF619"/>
  <c r="AK619" s="1"/>
  <c r="AC619"/>
  <c r="AJ618"/>
  <c r="AI618"/>
  <c r="AH618"/>
  <c r="AG618"/>
  <c r="AF618"/>
  <c r="AK618" s="1"/>
  <c r="AC618"/>
  <c r="AJ617"/>
  <c r="AI617"/>
  <c r="AH617"/>
  <c r="AG617"/>
  <c r="AF617"/>
  <c r="AK617" s="1"/>
  <c r="AC617"/>
  <c r="AK616"/>
  <c r="AJ616"/>
  <c r="AI616"/>
  <c r="AH616"/>
  <c r="AG616"/>
  <c r="AF616"/>
  <c r="AC616"/>
  <c r="AJ615"/>
  <c r="AI615"/>
  <c r="AH615"/>
  <c r="AG615"/>
  <c r="AF615"/>
  <c r="AK615" s="1"/>
  <c r="AC615"/>
  <c r="AK614"/>
  <c r="AJ614"/>
  <c r="AI614"/>
  <c r="AH614"/>
  <c r="AG614"/>
  <c r="AF614"/>
  <c r="AC614"/>
  <c r="AJ613"/>
  <c r="AI613"/>
  <c r="AH613"/>
  <c r="AG613"/>
  <c r="AF613"/>
  <c r="AK613" s="1"/>
  <c r="AC613"/>
  <c r="AJ612"/>
  <c r="AI612"/>
  <c r="AH612"/>
  <c r="AG612"/>
  <c r="AF612"/>
  <c r="AK612" s="1"/>
  <c r="AC612"/>
  <c r="AK611"/>
  <c r="AJ611"/>
  <c r="AI611"/>
  <c r="AH611"/>
  <c r="AG611"/>
  <c r="AF611"/>
  <c r="AC611"/>
  <c r="AJ610"/>
  <c r="AI610"/>
  <c r="AH610"/>
  <c r="AG610"/>
  <c r="AF610"/>
  <c r="AK610" s="1"/>
  <c r="AC610"/>
  <c r="AJ609"/>
  <c r="AI609"/>
  <c r="AH609"/>
  <c r="AG609"/>
  <c r="AF609"/>
  <c r="AK609" s="1"/>
  <c r="AC609"/>
  <c r="AJ608"/>
  <c r="AI608"/>
  <c r="AH608"/>
  <c r="AG608"/>
  <c r="AF608"/>
  <c r="AK608" s="1"/>
  <c r="AC608"/>
  <c r="AJ607"/>
  <c r="AI607"/>
  <c r="AH607"/>
  <c r="AG607"/>
  <c r="AF607"/>
  <c r="AK607" s="1"/>
  <c r="AC607"/>
  <c r="AJ606"/>
  <c r="AI606"/>
  <c r="AH606"/>
  <c r="AG606"/>
  <c r="AF606"/>
  <c r="AK606" s="1"/>
  <c r="AC606"/>
  <c r="AJ605"/>
  <c r="AI605"/>
  <c r="AH605"/>
  <c r="AG605"/>
  <c r="AF605"/>
  <c r="AK605" s="1"/>
  <c r="AC605"/>
  <c r="AK604"/>
  <c r="AJ604"/>
  <c r="AI604"/>
  <c r="AH604"/>
  <c r="AG604"/>
  <c r="AF604"/>
  <c r="AC604"/>
  <c r="AK603"/>
  <c r="AJ603"/>
  <c r="AI603"/>
  <c r="AH603"/>
  <c r="AG603"/>
  <c r="AF603"/>
  <c r="AC603"/>
  <c r="AK602"/>
  <c r="AJ602"/>
  <c r="AI602"/>
  <c r="AH602"/>
  <c r="AG602"/>
  <c r="AF602"/>
  <c r="AC602"/>
  <c r="AJ601"/>
  <c r="AI601"/>
  <c r="AH601"/>
  <c r="AG601"/>
  <c r="AF601"/>
  <c r="AK601" s="1"/>
  <c r="AC601"/>
  <c r="AJ600"/>
  <c r="AI600"/>
  <c r="AH600"/>
  <c r="AG600"/>
  <c r="AF600"/>
  <c r="AK600" s="1"/>
  <c r="AC600"/>
  <c r="AJ599"/>
  <c r="AI599"/>
  <c r="AH599"/>
  <c r="AG599"/>
  <c r="AF599"/>
  <c r="AK599" s="1"/>
  <c r="AC599"/>
  <c r="AJ598"/>
  <c r="AI598"/>
  <c r="AH598"/>
  <c r="AG598"/>
  <c r="AF598"/>
  <c r="AK598" s="1"/>
  <c r="AC598"/>
  <c r="AJ597"/>
  <c r="AI597"/>
  <c r="AH597"/>
  <c r="AG597"/>
  <c r="AF597"/>
  <c r="AK597" s="1"/>
  <c r="AC597"/>
  <c r="AJ596"/>
  <c r="AI596"/>
  <c r="AH596"/>
  <c r="AG596"/>
  <c r="AF596"/>
  <c r="AK596" s="1"/>
  <c r="AC596"/>
  <c r="AJ595"/>
  <c r="AI595"/>
  <c r="AH595"/>
  <c r="AG595"/>
  <c r="AF595"/>
  <c r="AK595" s="1"/>
  <c r="AC595"/>
  <c r="AJ594"/>
  <c r="AI594"/>
  <c r="AH594"/>
  <c r="AG594"/>
  <c r="AF594"/>
  <c r="AK594" s="1"/>
  <c r="AC594"/>
  <c r="AK593"/>
  <c r="AJ593"/>
  <c r="AI593"/>
  <c r="AH593"/>
  <c r="AG593"/>
  <c r="AF593"/>
  <c r="AC593"/>
  <c r="AK592"/>
  <c r="AJ592"/>
  <c r="AI592"/>
  <c r="AH592"/>
  <c r="AG592"/>
  <c r="AF592"/>
  <c r="AC592"/>
  <c r="AJ591"/>
  <c r="AI591"/>
  <c r="AH591"/>
  <c r="AG591"/>
  <c r="AF591"/>
  <c r="AK591" s="1"/>
  <c r="AC591"/>
  <c r="AK590"/>
  <c r="AJ590"/>
  <c r="AI590"/>
  <c r="AH590"/>
  <c r="AG590"/>
  <c r="AF590"/>
  <c r="AC590"/>
  <c r="AJ589"/>
  <c r="AI589"/>
  <c r="AH589"/>
  <c r="AG589"/>
  <c r="AF589"/>
  <c r="AK589" s="1"/>
  <c r="AC589"/>
  <c r="AJ588"/>
  <c r="AI588"/>
  <c r="AH588"/>
  <c r="AG588"/>
  <c r="AF588"/>
  <c r="AK588" s="1"/>
  <c r="AC588"/>
  <c r="AJ587"/>
  <c r="AI587"/>
  <c r="AH587"/>
  <c r="AG587"/>
  <c r="AF587"/>
  <c r="AK587" s="1"/>
  <c r="AC587"/>
  <c r="AJ586"/>
  <c r="AI586"/>
  <c r="AH586"/>
  <c r="AG586"/>
  <c r="AF586"/>
  <c r="AK586" s="1"/>
  <c r="AC586"/>
  <c r="AJ585"/>
  <c r="AI585"/>
  <c r="AH585"/>
  <c r="AG585"/>
  <c r="AF585"/>
  <c r="AK585" s="1"/>
  <c r="AC585"/>
  <c r="AK584"/>
  <c r="AJ584"/>
  <c r="AI584"/>
  <c r="AH584"/>
  <c r="AG584"/>
  <c r="AF584"/>
  <c r="AC584"/>
  <c r="AJ583"/>
  <c r="AI583"/>
  <c r="AH583"/>
  <c r="AG583"/>
  <c r="AF583"/>
  <c r="AK583" s="1"/>
  <c r="AC583"/>
  <c r="AJ582"/>
  <c r="AI582"/>
  <c r="AH582"/>
  <c r="AG582"/>
  <c r="AF582"/>
  <c r="AK582" s="1"/>
  <c r="AC582"/>
  <c r="AJ581"/>
  <c r="AI581"/>
  <c r="AH581"/>
  <c r="AG581"/>
  <c r="AF581"/>
  <c r="AK581" s="1"/>
  <c r="AC581"/>
  <c r="AK580"/>
  <c r="AJ580"/>
  <c r="AI580"/>
  <c r="AH580"/>
  <c r="AG580"/>
  <c r="AF580"/>
  <c r="AC580"/>
  <c r="AJ579"/>
  <c r="AI579"/>
  <c r="AH579"/>
  <c r="AG579"/>
  <c r="AF579"/>
  <c r="AK579" s="1"/>
  <c r="AC579"/>
  <c r="AK578"/>
  <c r="AJ578"/>
  <c r="AI578"/>
  <c r="AH578"/>
  <c r="AG578"/>
  <c r="AF578"/>
  <c r="AC578"/>
  <c r="AJ577"/>
  <c r="AI577"/>
  <c r="AH577"/>
  <c r="AG577"/>
  <c r="AF577"/>
  <c r="AK577" s="1"/>
  <c r="AC577"/>
  <c r="AJ576"/>
  <c r="AI576"/>
  <c r="AH576"/>
  <c r="AG576"/>
  <c r="AF576"/>
  <c r="AK576" s="1"/>
  <c r="AC576"/>
  <c r="AJ575"/>
  <c r="AI575"/>
  <c r="AH575"/>
  <c r="AG575"/>
  <c r="AF575"/>
  <c r="AK575" s="1"/>
  <c r="AC575"/>
  <c r="AJ574"/>
  <c r="AI574"/>
  <c r="AH574"/>
  <c r="AG574"/>
  <c r="AF574"/>
  <c r="AK574" s="1"/>
  <c r="AC574"/>
  <c r="AJ573"/>
  <c r="AI573"/>
  <c r="AH573"/>
  <c r="AG573"/>
  <c r="AF573"/>
  <c r="AK573" s="1"/>
  <c r="AC573"/>
  <c r="AK572"/>
  <c r="AJ572"/>
  <c r="AI572"/>
  <c r="AH572"/>
  <c r="AG572"/>
  <c r="AF572"/>
  <c r="AC572"/>
  <c r="AJ571"/>
  <c r="AI571"/>
  <c r="AH571"/>
  <c r="AG571"/>
  <c r="AF571"/>
  <c r="AK571" s="1"/>
  <c r="AC571"/>
  <c r="AJ570"/>
  <c r="AI570"/>
  <c r="AH570"/>
  <c r="AG570"/>
  <c r="AF570"/>
  <c r="AK570" s="1"/>
  <c r="AC570"/>
  <c r="AJ569"/>
  <c r="AI569"/>
  <c r="AH569"/>
  <c r="AG569"/>
  <c r="AF569"/>
  <c r="AK569" s="1"/>
  <c r="AC569"/>
  <c r="AK568"/>
  <c r="AJ568"/>
  <c r="AI568"/>
  <c r="AH568"/>
  <c r="AG568"/>
  <c r="AF568"/>
  <c r="AC568"/>
  <c r="AJ567"/>
  <c r="AI567"/>
  <c r="AH567"/>
  <c r="AG567"/>
  <c r="AF567"/>
  <c r="AK567" s="1"/>
  <c r="AC567"/>
  <c r="AK566"/>
  <c r="AJ566"/>
  <c r="AI566"/>
  <c r="AH566"/>
  <c r="AG566"/>
  <c r="AF566"/>
  <c r="AC566"/>
  <c r="AJ565"/>
  <c r="AI565"/>
  <c r="AH565"/>
  <c r="AG565"/>
  <c r="AF565"/>
  <c r="AK565" s="1"/>
  <c r="AC565"/>
  <c r="AJ564"/>
  <c r="AI564"/>
  <c r="AH564"/>
  <c r="AG564"/>
  <c r="AF564"/>
  <c r="AK564" s="1"/>
  <c r="AC564"/>
  <c r="AJ563"/>
  <c r="AI563"/>
  <c r="AH563"/>
  <c r="AG563"/>
  <c r="AF563"/>
  <c r="AK563" s="1"/>
  <c r="AC563"/>
  <c r="AJ562"/>
  <c r="AI562"/>
  <c r="AH562"/>
  <c r="AG562"/>
  <c r="AF562"/>
  <c r="AK562" s="1"/>
  <c r="AC562"/>
  <c r="AJ561"/>
  <c r="AI561"/>
  <c r="AH561"/>
  <c r="AG561"/>
  <c r="AF561"/>
  <c r="AK561" s="1"/>
  <c r="AC561"/>
  <c r="AK560"/>
  <c r="AJ560"/>
  <c r="AI560"/>
  <c r="AH560"/>
  <c r="AG560"/>
  <c r="AF560"/>
  <c r="AC560"/>
  <c r="AJ559"/>
  <c r="AI559"/>
  <c r="AH559"/>
  <c r="AG559"/>
  <c r="AF559"/>
  <c r="AK559" s="1"/>
  <c r="AC559"/>
  <c r="AJ558"/>
  <c r="AI558"/>
  <c r="AH558"/>
  <c r="AG558"/>
  <c r="AF558"/>
  <c r="AK558" s="1"/>
  <c r="AC558"/>
  <c r="AJ557"/>
  <c r="AI557"/>
  <c r="AH557"/>
  <c r="AG557"/>
  <c r="AF557"/>
  <c r="AK557" s="1"/>
  <c r="AC557"/>
  <c r="AK556"/>
  <c r="AJ556"/>
  <c r="AI556"/>
  <c r="AH556"/>
  <c r="AG556"/>
  <c r="AF556"/>
  <c r="AC556"/>
  <c r="AJ555"/>
  <c r="AI555"/>
  <c r="AH555"/>
  <c r="AG555"/>
  <c r="AF555"/>
  <c r="AK555" s="1"/>
  <c r="AC555"/>
  <c r="AK554"/>
  <c r="AJ554"/>
  <c r="AI554"/>
  <c r="AH554"/>
  <c r="AG554"/>
  <c r="AF554"/>
  <c r="AC554"/>
  <c r="AJ553"/>
  <c r="AI553"/>
  <c r="AH553"/>
  <c r="AG553"/>
  <c r="AF553"/>
  <c r="AK553" s="1"/>
  <c r="AC553"/>
  <c r="AJ552"/>
  <c r="AI552"/>
  <c r="AH552"/>
  <c r="AG552"/>
  <c r="AF552"/>
  <c r="AK552" s="1"/>
  <c r="AC552"/>
  <c r="AJ551"/>
  <c r="AI551"/>
  <c r="AH551"/>
  <c r="AG551"/>
  <c r="AF551"/>
  <c r="AK551" s="1"/>
  <c r="AC551"/>
  <c r="AJ550"/>
  <c r="AI550"/>
  <c r="AH550"/>
  <c r="AG550"/>
  <c r="AF550"/>
  <c r="AK550" s="1"/>
  <c r="AC550"/>
  <c r="AK549"/>
  <c r="AJ549"/>
  <c r="AI549"/>
  <c r="AH549"/>
  <c r="AG549"/>
  <c r="AF549"/>
  <c r="AC549"/>
  <c r="AJ548"/>
  <c r="AI548"/>
  <c r="AH548"/>
  <c r="AG548"/>
  <c r="AF548"/>
  <c r="AK548" s="1"/>
  <c r="AC548"/>
  <c r="AJ547"/>
  <c r="AI547"/>
  <c r="AH547"/>
  <c r="AG547"/>
  <c r="AF547"/>
  <c r="AK547" s="1"/>
  <c r="AC547"/>
  <c r="AJ546"/>
  <c r="AI546"/>
  <c r="AH546"/>
  <c r="AG546"/>
  <c r="AF546"/>
  <c r="AK546" s="1"/>
  <c r="AC546"/>
  <c r="AK545"/>
  <c r="AJ545"/>
  <c r="AI545"/>
  <c r="AH545"/>
  <c r="AG545"/>
  <c r="AF545"/>
  <c r="AC545"/>
  <c r="AK544"/>
  <c r="AJ544"/>
  <c r="AI544"/>
  <c r="AH544"/>
  <c r="AG544"/>
  <c r="AF544"/>
  <c r="AC544"/>
  <c r="AJ543"/>
  <c r="AI543"/>
  <c r="AH543"/>
  <c r="AG543"/>
  <c r="AF543"/>
  <c r="AK543" s="1"/>
  <c r="AC543"/>
  <c r="AJ542"/>
  <c r="AI542"/>
  <c r="AH542"/>
  <c r="AG542"/>
  <c r="AF542"/>
  <c r="AK542" s="1"/>
  <c r="AC542"/>
  <c r="AJ541"/>
  <c r="AI541"/>
  <c r="AH541"/>
  <c r="AG541"/>
  <c r="AF541"/>
  <c r="AK541" s="1"/>
  <c r="AC541"/>
  <c r="AJ540"/>
  <c r="AI540"/>
  <c r="AH540"/>
  <c r="AG540"/>
  <c r="AF540"/>
  <c r="AK540" s="1"/>
  <c r="AC540"/>
  <c r="AJ539"/>
  <c r="AI539"/>
  <c r="AH539"/>
  <c r="AG539"/>
  <c r="AF539"/>
  <c r="AK539" s="1"/>
  <c r="AC539"/>
  <c r="AK538"/>
  <c r="AJ538"/>
  <c r="AI538"/>
  <c r="AH538"/>
  <c r="AG538"/>
  <c r="AF538"/>
  <c r="AC538"/>
  <c r="AJ537"/>
  <c r="AI537"/>
  <c r="AH537"/>
  <c r="AG537"/>
  <c r="AF537"/>
  <c r="AK537" s="1"/>
  <c r="AC537"/>
  <c r="AJ536"/>
  <c r="AI536"/>
  <c r="AH536"/>
  <c r="AG536"/>
  <c r="AF536"/>
  <c r="AK536" s="1"/>
  <c r="AC536"/>
  <c r="AJ535"/>
  <c r="AI535"/>
  <c r="AH535"/>
  <c r="AG535"/>
  <c r="AF535"/>
  <c r="AK535" s="1"/>
  <c r="AC535"/>
  <c r="AJ534"/>
  <c r="AI534"/>
  <c r="AH534"/>
  <c r="AG534"/>
  <c r="AF534"/>
  <c r="AK534" s="1"/>
  <c r="AC534"/>
  <c r="AK533"/>
  <c r="AJ533"/>
  <c r="AI533"/>
  <c r="AH533"/>
  <c r="AG533"/>
  <c r="AF533"/>
  <c r="AC533"/>
  <c r="AK532"/>
  <c r="AJ532"/>
  <c r="AI532"/>
  <c r="AH532"/>
  <c r="AG532"/>
  <c r="AF532"/>
  <c r="AC532"/>
  <c r="AJ531"/>
  <c r="AI531"/>
  <c r="AH531"/>
  <c r="AG531"/>
  <c r="AF531"/>
  <c r="AK531" s="1"/>
  <c r="AC531"/>
  <c r="AJ530"/>
  <c r="AI530"/>
  <c r="AH530"/>
  <c r="AG530"/>
  <c r="AF530"/>
  <c r="AK530" s="1"/>
  <c r="AC530"/>
  <c r="AJ529"/>
  <c r="AI529"/>
  <c r="AH529"/>
  <c r="AG529"/>
  <c r="AF529"/>
  <c r="AK529" s="1"/>
  <c r="AC529"/>
  <c r="AJ528"/>
  <c r="AI528"/>
  <c r="AH528"/>
  <c r="AG528"/>
  <c r="AF528"/>
  <c r="AK528" s="1"/>
  <c r="AC528"/>
  <c r="AJ527"/>
  <c r="AI527"/>
  <c r="AH527"/>
  <c r="AG527"/>
  <c r="AF527"/>
  <c r="AK527" s="1"/>
  <c r="AC527"/>
  <c r="AK526"/>
  <c r="AJ526"/>
  <c r="AI526"/>
  <c r="AH526"/>
  <c r="AG526"/>
  <c r="AF526"/>
  <c r="AC526"/>
  <c r="AJ525"/>
  <c r="AI525"/>
  <c r="AH525"/>
  <c r="AG525"/>
  <c r="AF525"/>
  <c r="AK525" s="1"/>
  <c r="AC525"/>
  <c r="AJ524"/>
  <c r="AI524"/>
  <c r="AH524"/>
  <c r="AG524"/>
  <c r="AF524"/>
  <c r="AK524" s="1"/>
  <c r="AC524"/>
  <c r="AJ523"/>
  <c r="AI523"/>
  <c r="AH523"/>
  <c r="AG523"/>
  <c r="AF523"/>
  <c r="AK523" s="1"/>
  <c r="AC523"/>
  <c r="AJ522"/>
  <c r="AI522"/>
  <c r="AH522"/>
  <c r="AG522"/>
  <c r="AF522"/>
  <c r="AK522" s="1"/>
  <c r="AC522"/>
  <c r="AK521"/>
  <c r="AJ521"/>
  <c r="AI521"/>
  <c r="AH521"/>
  <c r="AG521"/>
  <c r="AF521"/>
  <c r="AC521"/>
  <c r="AK520"/>
  <c r="AJ520"/>
  <c r="AI520"/>
  <c r="AH520"/>
  <c r="AG520"/>
  <c r="AF520"/>
  <c r="AC520"/>
  <c r="AJ519"/>
  <c r="AI519"/>
  <c r="AH519"/>
  <c r="AG519"/>
  <c r="AF519"/>
  <c r="AK519" s="1"/>
  <c r="AC519"/>
  <c r="AJ518"/>
  <c r="AI518"/>
  <c r="AH518"/>
  <c r="AG518"/>
  <c r="AF518"/>
  <c r="AK518" s="1"/>
  <c r="AC518"/>
  <c r="AJ517"/>
  <c r="AI517"/>
  <c r="AH517"/>
  <c r="AG517"/>
  <c r="AF517"/>
  <c r="AK517" s="1"/>
  <c r="AC517"/>
  <c r="AJ516"/>
  <c r="AI516"/>
  <c r="AH516"/>
  <c r="AG516"/>
  <c r="AF516"/>
  <c r="AK516" s="1"/>
  <c r="AC516"/>
  <c r="AJ515"/>
  <c r="AI515"/>
  <c r="AH515"/>
  <c r="AG515"/>
  <c r="AF515"/>
  <c r="AK515" s="1"/>
  <c r="AC515"/>
  <c r="AK514"/>
  <c r="AJ514"/>
  <c r="AI514"/>
  <c r="AH514"/>
  <c r="AG514"/>
  <c r="AF514"/>
  <c r="AC514"/>
  <c r="AJ513"/>
  <c r="AI513"/>
  <c r="AH513"/>
  <c r="AG513"/>
  <c r="AF513"/>
  <c r="AK513" s="1"/>
  <c r="AC513"/>
  <c r="AJ512"/>
  <c r="AI512"/>
  <c r="AH512"/>
  <c r="AG512"/>
  <c r="AF512"/>
  <c r="AK512" s="1"/>
  <c r="AC512"/>
  <c r="AJ511"/>
  <c r="AI511"/>
  <c r="AH511"/>
  <c r="AG511"/>
  <c r="AF511"/>
  <c r="AK511" s="1"/>
  <c r="AC511"/>
  <c r="AJ510"/>
  <c r="AI510"/>
  <c r="AH510"/>
  <c r="AG510"/>
  <c r="AF510"/>
  <c r="AK510" s="1"/>
  <c r="AC510"/>
  <c r="AJ509"/>
  <c r="AI509"/>
  <c r="AH509"/>
  <c r="AG509"/>
  <c r="AF509"/>
  <c r="AK509" s="1"/>
  <c r="AC509"/>
  <c r="AK508"/>
  <c r="AJ508"/>
  <c r="AI508"/>
  <c r="AH508"/>
  <c r="AG508"/>
  <c r="AF508"/>
  <c r="AC508"/>
  <c r="AJ507"/>
  <c r="AI507"/>
  <c r="AH507"/>
  <c r="AG507"/>
  <c r="AF507"/>
  <c r="AK507" s="1"/>
  <c r="AC507"/>
  <c r="AK506"/>
  <c r="AJ506"/>
  <c r="AI506"/>
  <c r="AH506"/>
  <c r="AG506"/>
  <c r="AF506"/>
  <c r="AC506"/>
  <c r="AJ505"/>
  <c r="AI505"/>
  <c r="AH505"/>
  <c r="AG505"/>
  <c r="AF505"/>
  <c r="AK505" s="1"/>
  <c r="AC505"/>
  <c r="AJ504"/>
  <c r="AI504"/>
  <c r="AH504"/>
  <c r="AG504"/>
  <c r="AF504"/>
  <c r="AK504" s="1"/>
  <c r="AC504"/>
  <c r="AJ503"/>
  <c r="AI503"/>
  <c r="AH503"/>
  <c r="AG503"/>
  <c r="AF503"/>
  <c r="AK503" s="1"/>
  <c r="AC503"/>
  <c r="AJ502"/>
  <c r="AI502"/>
  <c r="AH502"/>
  <c r="AG502"/>
  <c r="AF502"/>
  <c r="AK502" s="1"/>
  <c r="AC502"/>
  <c r="AJ501"/>
  <c r="AI501"/>
  <c r="AH501"/>
  <c r="AG501"/>
  <c r="AF501"/>
  <c r="AK501" s="1"/>
  <c r="AC501"/>
  <c r="AK500"/>
  <c r="AJ500"/>
  <c r="AI500"/>
  <c r="AH500"/>
  <c r="AG500"/>
  <c r="AF500"/>
  <c r="AC500"/>
  <c r="AJ499"/>
  <c r="AI499"/>
  <c r="AH499"/>
  <c r="AG499"/>
  <c r="AF499"/>
  <c r="AK499" s="1"/>
  <c r="AC499"/>
  <c r="AJ498"/>
  <c r="AI498"/>
  <c r="AH498"/>
  <c r="AG498"/>
  <c r="AF498"/>
  <c r="AK498" s="1"/>
  <c r="AC498"/>
  <c r="AK497"/>
  <c r="AJ497"/>
  <c r="AI497"/>
  <c r="AH497"/>
  <c r="AG497"/>
  <c r="AF497"/>
  <c r="AC497"/>
  <c r="AK496"/>
  <c r="AJ496"/>
  <c r="AI496"/>
  <c r="AH496"/>
  <c r="AG496"/>
  <c r="AF496"/>
  <c r="AC496"/>
  <c r="AJ495"/>
  <c r="AI495"/>
  <c r="AH495"/>
  <c r="AG495"/>
  <c r="AF495"/>
  <c r="AK495" s="1"/>
  <c r="AC495"/>
  <c r="AJ494"/>
  <c r="AI494"/>
  <c r="AH494"/>
  <c r="AG494"/>
  <c r="AF494"/>
  <c r="AK494" s="1"/>
  <c r="AC494"/>
  <c r="AJ493"/>
  <c r="AI493"/>
  <c r="AH493"/>
  <c r="AG493"/>
  <c r="AF493"/>
  <c r="AK493" s="1"/>
  <c r="AC493"/>
  <c r="AJ492"/>
  <c r="AI492"/>
  <c r="AH492"/>
  <c r="AG492"/>
  <c r="AF492"/>
  <c r="AK492" s="1"/>
  <c r="AC492"/>
  <c r="AK491"/>
  <c r="AJ491"/>
  <c r="AI491"/>
  <c r="AH491"/>
  <c r="AG491"/>
  <c r="AF491"/>
  <c r="AC491"/>
  <c r="AJ490"/>
  <c r="AI490"/>
  <c r="AH490"/>
  <c r="AG490"/>
  <c r="AF490"/>
  <c r="AK490" s="1"/>
  <c r="AC490"/>
  <c r="AJ489"/>
  <c r="AI489"/>
  <c r="AH489"/>
  <c r="AG489"/>
  <c r="AF489"/>
  <c r="AK489" s="1"/>
  <c r="AC489"/>
  <c r="AK488"/>
  <c r="AJ488"/>
  <c r="AI488"/>
  <c r="AH488"/>
  <c r="AG488"/>
  <c r="AF488"/>
  <c r="AC488"/>
  <c r="AJ487"/>
  <c r="AI487"/>
  <c r="AH487"/>
  <c r="AG487"/>
  <c r="AF487"/>
  <c r="AK487" s="1"/>
  <c r="AC487"/>
  <c r="AK486"/>
  <c r="AJ486"/>
  <c r="AI486"/>
  <c r="AH486"/>
  <c r="AG486"/>
  <c r="AF486"/>
  <c r="AC486"/>
  <c r="AJ485"/>
  <c r="AI485"/>
  <c r="AH485"/>
  <c r="AG485"/>
  <c r="AF485"/>
  <c r="AK485" s="1"/>
  <c r="AC485"/>
  <c r="AJ484"/>
  <c r="AI484"/>
  <c r="AH484"/>
  <c r="AG484"/>
  <c r="AF484"/>
  <c r="AK484" s="1"/>
  <c r="AC484"/>
  <c r="AK483"/>
  <c r="AJ483"/>
  <c r="AI483"/>
  <c r="AH483"/>
  <c r="AG483"/>
  <c r="AF483"/>
  <c r="AC483"/>
  <c r="AJ482"/>
  <c r="AI482"/>
  <c r="AH482"/>
  <c r="AG482"/>
  <c r="AF482"/>
  <c r="AK482" s="1"/>
  <c r="AC482"/>
  <c r="AJ481"/>
  <c r="AI481"/>
  <c r="AH481"/>
  <c r="AG481"/>
  <c r="AF481"/>
  <c r="AK481" s="1"/>
  <c r="AC481"/>
  <c r="AJ480"/>
  <c r="AI480"/>
  <c r="AH480"/>
  <c r="AG480"/>
  <c r="AF480"/>
  <c r="AK480" s="1"/>
  <c r="AC480"/>
  <c r="AK479"/>
  <c r="AJ479"/>
  <c r="AI479"/>
  <c r="AH479"/>
  <c r="AG479"/>
  <c r="AF479"/>
  <c r="AC479"/>
  <c r="AK478"/>
  <c r="AJ478"/>
  <c r="AI478"/>
  <c r="AH478"/>
  <c r="AG478"/>
  <c r="AF478"/>
  <c r="AC478"/>
  <c r="AJ477"/>
  <c r="AI477"/>
  <c r="AH477"/>
  <c r="AG477"/>
  <c r="AF477"/>
  <c r="AK477" s="1"/>
  <c r="AC477"/>
  <c r="AJ476"/>
  <c r="AI476"/>
  <c r="AH476"/>
  <c r="AG476"/>
  <c r="AF476"/>
  <c r="AK476" s="1"/>
  <c r="AC476"/>
  <c r="AJ475"/>
  <c r="AI475"/>
  <c r="AH475"/>
  <c r="AG475"/>
  <c r="AF475"/>
  <c r="AK475" s="1"/>
  <c r="AC475"/>
  <c r="AJ474"/>
  <c r="AI474"/>
  <c r="AH474"/>
  <c r="AG474"/>
  <c r="AF474"/>
  <c r="AK474" s="1"/>
  <c r="AC474"/>
  <c r="AK473"/>
  <c r="AJ473"/>
  <c r="AI473"/>
  <c r="AH473"/>
  <c r="AG473"/>
  <c r="AF473"/>
  <c r="AC473"/>
  <c r="AJ472"/>
  <c r="AI472"/>
  <c r="AH472"/>
  <c r="AG472"/>
  <c r="AF472"/>
  <c r="AK472" s="1"/>
  <c r="AC472"/>
  <c r="AK471"/>
  <c r="AJ471"/>
  <c r="AI471"/>
  <c r="AH471"/>
  <c r="AG471"/>
  <c r="AF471"/>
  <c r="AC471"/>
  <c r="AJ470"/>
  <c r="AI470"/>
  <c r="AH470"/>
  <c r="AG470"/>
  <c r="AF470"/>
  <c r="AK470" s="1"/>
  <c r="AC470"/>
  <c r="AJ469"/>
  <c r="AI469"/>
  <c r="AH469"/>
  <c r="AG469"/>
  <c r="AF469"/>
  <c r="AK469" s="1"/>
  <c r="AC469"/>
  <c r="AK468"/>
  <c r="AJ468"/>
  <c r="AI468"/>
  <c r="AH468"/>
  <c r="AG468"/>
  <c r="AF468"/>
  <c r="AC468"/>
  <c r="AJ467"/>
  <c r="AI467"/>
  <c r="AH467"/>
  <c r="AG467"/>
  <c r="AF467"/>
  <c r="AK467" s="1"/>
  <c r="AC467"/>
  <c r="AJ466"/>
  <c r="AI466"/>
  <c r="AH466"/>
  <c r="AG466"/>
  <c r="AF466"/>
  <c r="AK466" s="1"/>
  <c r="AC466"/>
  <c r="AJ465"/>
  <c r="AI465"/>
  <c r="AH465"/>
  <c r="AG465"/>
  <c r="AF465"/>
  <c r="AK465" s="1"/>
  <c r="AC465"/>
  <c r="AK464"/>
  <c r="AJ464"/>
  <c r="AI464"/>
  <c r="AH464"/>
  <c r="AG464"/>
  <c r="AF464"/>
  <c r="AC464"/>
  <c r="AJ463"/>
  <c r="AI463"/>
  <c r="AH463"/>
  <c r="AG463"/>
  <c r="AF463"/>
  <c r="AK463" s="1"/>
  <c r="AC463"/>
  <c r="AJ462"/>
  <c r="AI462"/>
  <c r="AH462"/>
  <c r="AG462"/>
  <c r="AF462"/>
  <c r="AK462" s="1"/>
  <c r="AC462"/>
  <c r="AK461"/>
  <c r="AJ461"/>
  <c r="AI461"/>
  <c r="AH461"/>
  <c r="AG461"/>
  <c r="AF461"/>
  <c r="AC461"/>
  <c r="AK460"/>
  <c r="AJ460"/>
  <c r="AI460"/>
  <c r="AH460"/>
  <c r="AG460"/>
  <c r="AF460"/>
  <c r="AC460"/>
  <c r="AJ459"/>
  <c r="AI459"/>
  <c r="AH459"/>
  <c r="AG459"/>
  <c r="AF459"/>
  <c r="AK459" s="1"/>
  <c r="AC459"/>
  <c r="AJ458"/>
  <c r="AI458"/>
  <c r="AH458"/>
  <c r="AG458"/>
  <c r="AF458"/>
  <c r="AK458" s="1"/>
  <c r="AC458"/>
  <c r="AJ457"/>
  <c r="AI457"/>
  <c r="AH457"/>
  <c r="AG457"/>
  <c r="AF457"/>
  <c r="AK457" s="1"/>
  <c r="AC457"/>
  <c r="AJ456"/>
  <c r="AI456"/>
  <c r="AH456"/>
  <c r="AG456"/>
  <c r="AF456"/>
  <c r="AK456" s="1"/>
  <c r="AC456"/>
  <c r="AK455"/>
  <c r="AJ455"/>
  <c r="AI455"/>
  <c r="AH455"/>
  <c r="AG455"/>
  <c r="AF455"/>
  <c r="AC455"/>
  <c r="AJ454"/>
  <c r="AI454"/>
  <c r="AH454"/>
  <c r="AG454"/>
  <c r="AF454"/>
  <c r="AK454" s="1"/>
  <c r="AC454"/>
  <c r="AK453"/>
  <c r="AJ453"/>
  <c r="AI453"/>
  <c r="AH453"/>
  <c r="AG453"/>
  <c r="AF453"/>
  <c r="AC453"/>
  <c r="AK452"/>
  <c r="AJ452"/>
  <c r="AI452"/>
  <c r="AH452"/>
  <c r="AG452"/>
  <c r="AF452"/>
  <c r="AC452"/>
  <c r="AJ451"/>
  <c r="AI451"/>
  <c r="AH451"/>
  <c r="AG451"/>
  <c r="AF451"/>
  <c r="AK451" s="1"/>
  <c r="AC451"/>
  <c r="AJ450"/>
  <c r="AI450"/>
  <c r="AH450"/>
  <c r="AG450"/>
  <c r="AF450"/>
  <c r="AK450" s="1"/>
  <c r="AC450"/>
  <c r="AJ449"/>
  <c r="AI449"/>
  <c r="AH449"/>
  <c r="AG449"/>
  <c r="AF449"/>
  <c r="AK449" s="1"/>
  <c r="AC449"/>
  <c r="AK448"/>
  <c r="AJ448"/>
  <c r="AI448"/>
  <c r="AH448"/>
  <c r="AG448"/>
  <c r="AF448"/>
  <c r="AC448"/>
  <c r="AJ447"/>
  <c r="AI447"/>
  <c r="AH447"/>
  <c r="AG447"/>
  <c r="AF447"/>
  <c r="AK447" s="1"/>
  <c r="AC447"/>
  <c r="AK446"/>
  <c r="AJ446"/>
  <c r="AI446"/>
  <c r="AH446"/>
  <c r="AG446"/>
  <c r="AF446"/>
  <c r="AC446"/>
  <c r="AJ445"/>
  <c r="AI445"/>
  <c r="AH445"/>
  <c r="AG445"/>
  <c r="AF445"/>
  <c r="AK445" s="1"/>
  <c r="AC445"/>
  <c r="AK444"/>
  <c r="AJ444"/>
  <c r="AI444"/>
  <c r="AH444"/>
  <c r="AG444"/>
  <c r="AF444"/>
  <c r="AC444"/>
  <c r="AJ443"/>
  <c r="AI443"/>
  <c r="AH443"/>
  <c r="AG443"/>
  <c r="AF443"/>
  <c r="AK443" s="1"/>
  <c r="AC443"/>
  <c r="AJ442"/>
  <c r="AI442"/>
  <c r="AH442"/>
  <c r="AG442"/>
  <c r="AF442"/>
  <c r="AK442" s="1"/>
  <c r="AC442"/>
  <c r="AJ441"/>
  <c r="AI441"/>
  <c r="AH441"/>
  <c r="AG441"/>
  <c r="AF441"/>
  <c r="AK441" s="1"/>
  <c r="AC441"/>
  <c r="AK440"/>
  <c r="AJ440"/>
  <c r="AI440"/>
  <c r="AH440"/>
  <c r="AG440"/>
  <c r="AF440"/>
  <c r="AC440"/>
  <c r="AJ439"/>
  <c r="AI439"/>
  <c r="AH439"/>
  <c r="AG439"/>
  <c r="AF439"/>
  <c r="AK439" s="1"/>
  <c r="AC439"/>
  <c r="AJ438"/>
  <c r="AI438"/>
  <c r="AH438"/>
  <c r="AG438"/>
  <c r="AF438"/>
  <c r="AK438" s="1"/>
  <c r="AC438"/>
  <c r="AK437"/>
  <c r="AJ437"/>
  <c r="AI437"/>
  <c r="AH437"/>
  <c r="AG437"/>
  <c r="AF437"/>
  <c r="AC437"/>
  <c r="AK436"/>
  <c r="AJ436"/>
  <c r="AI436"/>
  <c r="AH436"/>
  <c r="AG436"/>
  <c r="AF436"/>
  <c r="AC436"/>
  <c r="AJ435"/>
  <c r="AI435"/>
  <c r="AH435"/>
  <c r="AG435"/>
  <c r="AF435"/>
  <c r="AK435" s="1"/>
  <c r="AC435"/>
  <c r="AJ434"/>
  <c r="AI434"/>
  <c r="AH434"/>
  <c r="AG434"/>
  <c r="AF434"/>
  <c r="AK434" s="1"/>
  <c r="AC434"/>
  <c r="AJ433"/>
  <c r="AI433"/>
  <c r="AH433"/>
  <c r="AG433"/>
  <c r="AF433"/>
  <c r="AK433" s="1"/>
  <c r="AC433"/>
  <c r="AJ432"/>
  <c r="AI432"/>
  <c r="AH432"/>
  <c r="AG432"/>
  <c r="AF432"/>
  <c r="AK432" s="1"/>
  <c r="AC432"/>
  <c r="AK431"/>
  <c r="AJ431"/>
  <c r="AI431"/>
  <c r="AH431"/>
  <c r="AG431"/>
  <c r="AF431"/>
  <c r="AC431"/>
  <c r="AJ430"/>
  <c r="AI430"/>
  <c r="AH430"/>
  <c r="AG430"/>
  <c r="AF430"/>
  <c r="AK430" s="1"/>
  <c r="AC430"/>
  <c r="AJ429"/>
  <c r="AI429"/>
  <c r="AH429"/>
  <c r="AG429"/>
  <c r="AF429"/>
  <c r="AK429" s="1"/>
  <c r="AC429"/>
  <c r="AK428"/>
  <c r="AJ428"/>
  <c r="AI428"/>
  <c r="AH428"/>
  <c r="AG428"/>
  <c r="AF428"/>
  <c r="AC428"/>
  <c r="AJ427"/>
  <c r="AI427"/>
  <c r="AH427"/>
  <c r="AG427"/>
  <c r="AF427"/>
  <c r="AK427" s="1"/>
  <c r="AC427"/>
  <c r="AK426"/>
  <c r="AJ426"/>
  <c r="AI426"/>
  <c r="AH426"/>
  <c r="AG426"/>
  <c r="AF426"/>
  <c r="AC426"/>
  <c r="AJ425"/>
  <c r="AI425"/>
  <c r="AH425"/>
  <c r="AG425"/>
  <c r="AF425"/>
  <c r="AK425" s="1"/>
  <c r="AC425"/>
  <c r="AJ424"/>
  <c r="AI424"/>
  <c r="AH424"/>
  <c r="AG424"/>
  <c r="AF424"/>
  <c r="AK424" s="1"/>
  <c r="AC424"/>
  <c r="AJ423"/>
  <c r="AI423"/>
  <c r="AH423"/>
  <c r="AG423"/>
  <c r="AF423"/>
  <c r="AK423" s="1"/>
  <c r="AC423"/>
  <c r="AJ422"/>
  <c r="AI422"/>
  <c r="AH422"/>
  <c r="AG422"/>
  <c r="AF422"/>
  <c r="AK422" s="1"/>
  <c r="AC422"/>
  <c r="AJ421"/>
  <c r="AI421"/>
  <c r="AH421"/>
  <c r="AG421"/>
  <c r="AF421"/>
  <c r="AK421" s="1"/>
  <c r="AC421"/>
  <c r="AK420"/>
  <c r="AJ420"/>
  <c r="AI420"/>
  <c r="AH420"/>
  <c r="AG420"/>
  <c r="AF420"/>
  <c r="AC420"/>
  <c r="AJ419"/>
  <c r="AI419"/>
  <c r="AH419"/>
  <c r="AG419"/>
  <c r="AF419"/>
  <c r="AK419" s="1"/>
  <c r="AC419"/>
  <c r="AK418"/>
  <c r="AJ418"/>
  <c r="AI418"/>
  <c r="AH418"/>
  <c r="AG418"/>
  <c r="AF418"/>
  <c r="AC418"/>
  <c r="AK417"/>
  <c r="AJ417"/>
  <c r="AI417"/>
  <c r="AH417"/>
  <c r="AG417"/>
  <c r="AF417"/>
  <c r="AC417"/>
  <c r="AJ416"/>
  <c r="AI416"/>
  <c r="AH416"/>
  <c r="AG416"/>
  <c r="AF416"/>
  <c r="AK416" s="1"/>
  <c r="AC416"/>
  <c r="AJ415"/>
  <c r="AI415"/>
  <c r="AH415"/>
  <c r="AG415"/>
  <c r="AF415"/>
  <c r="AK415" s="1"/>
  <c r="AC415"/>
  <c r="AJ414"/>
  <c r="AI414"/>
  <c r="AH414"/>
  <c r="AG414"/>
  <c r="AF414"/>
  <c r="AK414" s="1"/>
  <c r="AC414"/>
  <c r="AJ413"/>
  <c r="AI413"/>
  <c r="AH413"/>
  <c r="AG413"/>
  <c r="AF413"/>
  <c r="AK413" s="1"/>
  <c r="AC413"/>
  <c r="AK412"/>
  <c r="AJ412"/>
  <c r="AI412"/>
  <c r="AH412"/>
  <c r="AG412"/>
  <c r="AF412"/>
  <c r="AC412"/>
  <c r="AJ411"/>
  <c r="AI411"/>
  <c r="AH411"/>
  <c r="AG411"/>
  <c r="AF411"/>
  <c r="AK411" s="1"/>
  <c r="AC411"/>
  <c r="AJ410"/>
  <c r="AI410"/>
  <c r="AH410"/>
  <c r="AG410"/>
  <c r="AF410"/>
  <c r="AK410" s="1"/>
  <c r="AC410"/>
  <c r="AJ409"/>
  <c r="AI409"/>
  <c r="AH409"/>
  <c r="AG409"/>
  <c r="AF409"/>
  <c r="AK409" s="1"/>
  <c r="AC409"/>
  <c r="AK408"/>
  <c r="AJ408"/>
  <c r="AI408"/>
  <c r="AH408"/>
  <c r="AG408"/>
  <c r="AF408"/>
  <c r="AC408"/>
  <c r="AK407"/>
  <c r="AJ407"/>
  <c r="AI407"/>
  <c r="AH407"/>
  <c r="AG407"/>
  <c r="AF407"/>
  <c r="AC407"/>
  <c r="AJ406"/>
  <c r="AI406"/>
  <c r="AH406"/>
  <c r="AG406"/>
  <c r="AF406"/>
  <c r="AK406" s="1"/>
  <c r="AC406"/>
  <c r="AJ405"/>
  <c r="AI405"/>
  <c r="AH405"/>
  <c r="AG405"/>
  <c r="AF405"/>
  <c r="AK405" s="1"/>
  <c r="AC405"/>
  <c r="AJ404"/>
  <c r="AI404"/>
  <c r="AH404"/>
  <c r="AG404"/>
  <c r="AF404"/>
  <c r="AK404" s="1"/>
  <c r="AC404"/>
  <c r="AJ403"/>
  <c r="AI403"/>
  <c r="AH403"/>
  <c r="AG403"/>
  <c r="AF403"/>
  <c r="AK403" s="1"/>
  <c r="AC403"/>
  <c r="AK402"/>
  <c r="AJ402"/>
  <c r="AI402"/>
  <c r="AH402"/>
  <c r="AG402"/>
  <c r="AF402"/>
  <c r="AC402"/>
  <c r="AJ401"/>
  <c r="AI401"/>
  <c r="AH401"/>
  <c r="AG401"/>
  <c r="AF401"/>
  <c r="AK401" s="1"/>
  <c r="AC401"/>
  <c r="AK400"/>
  <c r="AJ400"/>
  <c r="AI400"/>
  <c r="AH400"/>
  <c r="AG400"/>
  <c r="AF400"/>
  <c r="AC400"/>
  <c r="AK399"/>
  <c r="AJ399"/>
  <c r="AI399"/>
  <c r="AH399"/>
  <c r="AG399"/>
  <c r="AF399"/>
  <c r="AC399"/>
  <c r="AJ398"/>
  <c r="AI398"/>
  <c r="AH398"/>
  <c r="AG398"/>
  <c r="AF398"/>
  <c r="AK398" s="1"/>
  <c r="AC398"/>
  <c r="AJ397"/>
  <c r="AI397"/>
  <c r="AH397"/>
  <c r="AG397"/>
  <c r="AF397"/>
  <c r="AK397" s="1"/>
  <c r="AC397"/>
  <c r="AJ396"/>
  <c r="AI396"/>
  <c r="AH396"/>
  <c r="AG396"/>
  <c r="AF396"/>
  <c r="AK396" s="1"/>
  <c r="AC396"/>
  <c r="AJ395"/>
  <c r="AI395"/>
  <c r="AH395"/>
  <c r="AG395"/>
  <c r="AF395"/>
  <c r="AK395" s="1"/>
  <c r="AC395"/>
  <c r="AK394"/>
  <c r="AJ394"/>
  <c r="AI394"/>
  <c r="AH394"/>
  <c r="AG394"/>
  <c r="AF394"/>
  <c r="AC394"/>
  <c r="AJ393"/>
  <c r="AI393"/>
  <c r="AH393"/>
  <c r="AG393"/>
  <c r="AF393"/>
  <c r="AK393" s="1"/>
  <c r="AC393"/>
  <c r="AJ392"/>
  <c r="AI392"/>
  <c r="AH392"/>
  <c r="AG392"/>
  <c r="AF392"/>
  <c r="AK392" s="1"/>
  <c r="AC392"/>
  <c r="AJ391"/>
  <c r="AI391"/>
  <c r="AH391"/>
  <c r="AG391"/>
  <c r="AF391"/>
  <c r="AK391" s="1"/>
  <c r="AC391"/>
  <c r="AK390"/>
  <c r="AJ390"/>
  <c r="AI390"/>
  <c r="AH390"/>
  <c r="AG390"/>
  <c r="AF390"/>
  <c r="AC390"/>
  <c r="AK389"/>
  <c r="AJ389"/>
  <c r="AI389"/>
  <c r="AH389"/>
  <c r="AG389"/>
  <c r="AF389"/>
  <c r="AC389"/>
  <c r="AJ388"/>
  <c r="AI388"/>
  <c r="AH388"/>
  <c r="AG388"/>
  <c r="AF388"/>
  <c r="AK388" s="1"/>
  <c r="AC388"/>
  <c r="AJ387"/>
  <c r="AI387"/>
  <c r="AH387"/>
  <c r="AG387"/>
  <c r="AF387"/>
  <c r="AK387" s="1"/>
  <c r="AC387"/>
  <c r="AJ386"/>
  <c r="AI386"/>
  <c r="AH386"/>
  <c r="AG386"/>
  <c r="AF386"/>
  <c r="AK386" s="1"/>
  <c r="AC386"/>
  <c r="AJ385"/>
  <c r="AI385"/>
  <c r="AH385"/>
  <c r="AG385"/>
  <c r="AF385"/>
  <c r="AK385" s="1"/>
  <c r="AC385"/>
  <c r="AK384"/>
  <c r="AJ384"/>
  <c r="AI384"/>
  <c r="AH384"/>
  <c r="AG384"/>
  <c r="AF384"/>
  <c r="AC384"/>
  <c r="AJ383"/>
  <c r="AI383"/>
  <c r="AH383"/>
  <c r="AG383"/>
  <c r="AF383"/>
  <c r="AK383" s="1"/>
  <c r="AC383"/>
  <c r="AK382"/>
  <c r="AJ382"/>
  <c r="AI382"/>
  <c r="AH382"/>
  <c r="AG382"/>
  <c r="AF382"/>
  <c r="AC382"/>
  <c r="AJ381"/>
  <c r="AI381"/>
  <c r="AH381"/>
  <c r="AG381"/>
  <c r="AF381"/>
  <c r="AK381" s="1"/>
  <c r="AC381"/>
  <c r="AK380"/>
  <c r="AJ380"/>
  <c r="AI380"/>
  <c r="AH380"/>
  <c r="AG380"/>
  <c r="AF380"/>
  <c r="AC380"/>
  <c r="AJ379"/>
  <c r="AI379"/>
  <c r="AH379"/>
  <c r="AG379"/>
  <c r="AF379"/>
  <c r="AK379" s="1"/>
  <c r="AC379"/>
  <c r="AJ378"/>
  <c r="AI378"/>
  <c r="AH378"/>
  <c r="AG378"/>
  <c r="AF378"/>
  <c r="AK378" s="1"/>
  <c r="AC378"/>
  <c r="AJ377"/>
  <c r="AI377"/>
  <c r="AH377"/>
  <c r="AG377"/>
  <c r="AF377"/>
  <c r="AK377" s="1"/>
  <c r="AC377"/>
  <c r="AK376"/>
  <c r="AJ376"/>
  <c r="AI376"/>
  <c r="AH376"/>
  <c r="AG376"/>
  <c r="AF376"/>
  <c r="AC376"/>
  <c r="AJ375"/>
  <c r="AI375"/>
  <c r="AH375"/>
  <c r="AG375"/>
  <c r="AF375"/>
  <c r="AK375" s="1"/>
  <c r="AC375"/>
  <c r="AJ374"/>
  <c r="AI374"/>
  <c r="AH374"/>
  <c r="AG374"/>
  <c r="AF374"/>
  <c r="AK374" s="1"/>
  <c r="AC374"/>
  <c r="AJ373"/>
  <c r="AI373"/>
  <c r="AH373"/>
  <c r="AG373"/>
  <c r="AF373"/>
  <c r="AK373" s="1"/>
  <c r="AC373"/>
  <c r="AK372"/>
  <c r="AJ372"/>
  <c r="AI372"/>
  <c r="AH372"/>
  <c r="AG372"/>
  <c r="AF372"/>
  <c r="AC372"/>
  <c r="AK371"/>
  <c r="AJ371"/>
  <c r="AI371"/>
  <c r="AH371"/>
  <c r="AG371"/>
  <c r="AF371"/>
  <c r="AC371"/>
  <c r="AJ370"/>
  <c r="AI370"/>
  <c r="AH370"/>
  <c r="AG370"/>
  <c r="AF370"/>
  <c r="AK370" s="1"/>
  <c r="AC370"/>
  <c r="AJ369"/>
  <c r="AI369"/>
  <c r="AH369"/>
  <c r="AG369"/>
  <c r="AF369"/>
  <c r="AK369" s="1"/>
  <c r="AC369"/>
  <c r="AJ368"/>
  <c r="AI368"/>
  <c r="AH368"/>
  <c r="AG368"/>
  <c r="AF368"/>
  <c r="AK368" s="1"/>
  <c r="AC368"/>
  <c r="AJ367"/>
  <c r="AI367"/>
  <c r="AH367"/>
  <c r="AG367"/>
  <c r="AF367"/>
  <c r="AK367" s="1"/>
  <c r="AC367"/>
  <c r="AK366"/>
  <c r="AJ366"/>
  <c r="AI366"/>
  <c r="AH366"/>
  <c r="AG366"/>
  <c r="AF366"/>
  <c r="AC366"/>
  <c r="AJ365"/>
  <c r="AI365"/>
  <c r="AH365"/>
  <c r="AG365"/>
  <c r="AF365"/>
  <c r="AK365" s="1"/>
  <c r="AC365"/>
  <c r="AK364"/>
  <c r="AJ364"/>
  <c r="AI364"/>
  <c r="AH364"/>
  <c r="AG364"/>
  <c r="AF364"/>
  <c r="AC364"/>
  <c r="AK363"/>
  <c r="AJ363"/>
  <c r="AI363"/>
  <c r="AH363"/>
  <c r="AG363"/>
  <c r="AF363"/>
  <c r="AC363"/>
  <c r="AJ362"/>
  <c r="AI362"/>
  <c r="AH362"/>
  <c r="AG362"/>
  <c r="AF362"/>
  <c r="AK362" s="1"/>
  <c r="AC362"/>
  <c r="AJ361"/>
  <c r="AI361"/>
  <c r="AH361"/>
  <c r="AG361"/>
  <c r="AF361"/>
  <c r="AK361" s="1"/>
  <c r="AC361"/>
  <c r="AJ360"/>
  <c r="AI360"/>
  <c r="AH360"/>
  <c r="AG360"/>
  <c r="AF360"/>
  <c r="AK360" s="1"/>
  <c r="AC360"/>
  <c r="AJ359"/>
  <c r="AI359"/>
  <c r="AH359"/>
  <c r="AG359"/>
  <c r="AF359"/>
  <c r="AK359" s="1"/>
  <c r="AC359"/>
  <c r="AK358"/>
  <c r="AJ358"/>
  <c r="AI358"/>
  <c r="AH358"/>
  <c r="AG358"/>
  <c r="AF358"/>
  <c r="AC358"/>
  <c r="AJ357"/>
  <c r="AI357"/>
  <c r="AH357"/>
  <c r="AG357"/>
  <c r="AF357"/>
  <c r="AK357" s="1"/>
  <c r="AC357"/>
  <c r="AJ356"/>
  <c r="AI356"/>
  <c r="AH356"/>
  <c r="AG356"/>
  <c r="AF356"/>
  <c r="AK356" s="1"/>
  <c r="AC356"/>
  <c r="AJ355"/>
  <c r="AI355"/>
  <c r="AH355"/>
  <c r="AG355"/>
  <c r="AF355"/>
  <c r="AK355" s="1"/>
  <c r="AC355"/>
  <c r="AK354"/>
  <c r="AJ354"/>
  <c r="AI354"/>
  <c r="AH354"/>
  <c r="AG354"/>
  <c r="AF354"/>
  <c r="AC354"/>
  <c r="AK353"/>
  <c r="AJ353"/>
  <c r="AI353"/>
  <c r="AH353"/>
  <c r="AG353"/>
  <c r="AF353"/>
  <c r="AC353"/>
  <c r="AJ352"/>
  <c r="AI352"/>
  <c r="AH352"/>
  <c r="AG352"/>
  <c r="AF352"/>
  <c r="AK352" s="1"/>
  <c r="AC352"/>
  <c r="AJ351"/>
  <c r="AI351"/>
  <c r="AH351"/>
  <c r="AG351"/>
  <c r="AF351"/>
  <c r="AK351" s="1"/>
  <c r="AC351"/>
  <c r="AJ350"/>
  <c r="AI350"/>
  <c r="AH350"/>
  <c r="AG350"/>
  <c r="AF350"/>
  <c r="AK350" s="1"/>
  <c r="AC350"/>
  <c r="AJ349"/>
  <c r="AI349"/>
  <c r="AH349"/>
  <c r="AG349"/>
  <c r="AF349"/>
  <c r="AK349" s="1"/>
  <c r="AC349"/>
  <c r="AJ348"/>
  <c r="AI348"/>
  <c r="AH348"/>
  <c r="AG348"/>
  <c r="AF348"/>
  <c r="AK348" s="1"/>
  <c r="AC348"/>
  <c r="AK347"/>
  <c r="AJ347"/>
  <c r="AI347"/>
  <c r="AH347"/>
  <c r="AG347"/>
  <c r="AF347"/>
  <c r="AC347"/>
  <c r="AJ346"/>
  <c r="AI346"/>
  <c r="AH346"/>
  <c r="AG346"/>
  <c r="AF346"/>
  <c r="AK346" s="1"/>
  <c r="AC346"/>
  <c r="AK345"/>
  <c r="AJ345"/>
  <c r="AI345"/>
  <c r="AH345"/>
  <c r="AG345"/>
  <c r="AF345"/>
  <c r="AC345"/>
  <c r="AJ344"/>
  <c r="AI344"/>
  <c r="AH344"/>
  <c r="AG344"/>
  <c r="AF344"/>
  <c r="AK344" s="1"/>
  <c r="AC344"/>
  <c r="AJ343"/>
  <c r="AI343"/>
  <c r="AH343"/>
  <c r="AG343"/>
  <c r="AF343"/>
  <c r="AK343" s="1"/>
  <c r="AC343"/>
  <c r="AK342"/>
  <c r="AJ342"/>
  <c r="AI342"/>
  <c r="AH342"/>
  <c r="AG342"/>
  <c r="AF342"/>
  <c r="AC342"/>
  <c r="AJ341"/>
  <c r="AI341"/>
  <c r="AH341"/>
  <c r="AG341"/>
  <c r="AF341"/>
  <c r="AK341" s="1"/>
  <c r="AC341"/>
  <c r="AJ340"/>
  <c r="AI340"/>
  <c r="AH340"/>
  <c r="AG340"/>
  <c r="AF340"/>
  <c r="AK340" s="1"/>
  <c r="AC340"/>
  <c r="AK339"/>
  <c r="AJ339"/>
  <c r="AI339"/>
  <c r="AH339"/>
  <c r="AG339"/>
  <c r="AF339"/>
  <c r="AC339"/>
  <c r="AJ338"/>
  <c r="AI338"/>
  <c r="AH338"/>
  <c r="AG338"/>
  <c r="AF338"/>
  <c r="AK338" s="1"/>
  <c r="AC338"/>
  <c r="AJ337"/>
  <c r="AI337"/>
  <c r="AH337"/>
  <c r="AG337"/>
  <c r="AF337"/>
  <c r="AK337" s="1"/>
  <c r="AC337"/>
  <c r="AK336"/>
  <c r="AJ336"/>
  <c r="AI336"/>
  <c r="AH336"/>
  <c r="AG336"/>
  <c r="AF336"/>
  <c r="AC336"/>
  <c r="AK335"/>
  <c r="AJ335"/>
  <c r="AI335"/>
  <c r="AH335"/>
  <c r="AG335"/>
  <c r="AF335"/>
  <c r="AC335"/>
  <c r="AJ334"/>
  <c r="AI334"/>
  <c r="AH334"/>
  <c r="AG334"/>
  <c r="AF334"/>
  <c r="AK334" s="1"/>
  <c r="AC334"/>
  <c r="AJ333"/>
  <c r="AI333"/>
  <c r="AH333"/>
  <c r="AG333"/>
  <c r="AF333"/>
  <c r="AK333" s="1"/>
  <c r="AC333"/>
  <c r="AJ332"/>
  <c r="AI332"/>
  <c r="AH332"/>
  <c r="AG332"/>
  <c r="AF332"/>
  <c r="AK332" s="1"/>
  <c r="AC332"/>
  <c r="AJ331"/>
  <c r="AI331"/>
  <c r="AH331"/>
  <c r="AG331"/>
  <c r="AF331"/>
  <c r="AK331" s="1"/>
  <c r="AC331"/>
  <c r="AK330"/>
  <c r="AJ330"/>
  <c r="AI330"/>
  <c r="AH330"/>
  <c r="AG330"/>
  <c r="AF330"/>
  <c r="AC330"/>
  <c r="AJ329"/>
  <c r="AI329"/>
  <c r="AH329"/>
  <c r="AG329"/>
  <c r="AF329"/>
  <c r="AK329" s="1"/>
  <c r="AC329"/>
  <c r="AJ328"/>
  <c r="AI328"/>
  <c r="AH328"/>
  <c r="AG328"/>
  <c r="AF328"/>
  <c r="AK328" s="1"/>
  <c r="AC328"/>
  <c r="AK327"/>
  <c r="AJ327"/>
  <c r="AI327"/>
  <c r="AH327"/>
  <c r="AG327"/>
  <c r="AF327"/>
  <c r="AC327"/>
  <c r="AJ326"/>
  <c r="AI326"/>
  <c r="AH326"/>
  <c r="AG326"/>
  <c r="AF326"/>
  <c r="AK326" s="1"/>
  <c r="AC326"/>
  <c r="AJ325"/>
  <c r="AI325"/>
  <c r="AH325"/>
  <c r="AG325"/>
  <c r="AF325"/>
  <c r="AK325" s="1"/>
  <c r="AC325"/>
  <c r="AK324"/>
  <c r="AJ324"/>
  <c r="AI324"/>
  <c r="AH324"/>
  <c r="AG324"/>
  <c r="AF324"/>
  <c r="AC324"/>
  <c r="AJ323"/>
  <c r="AI323"/>
  <c r="AH323"/>
  <c r="AG323"/>
  <c r="AF323"/>
  <c r="AK323" s="1"/>
  <c r="AC323"/>
  <c r="AJ322"/>
  <c r="AI322"/>
  <c r="AH322"/>
  <c r="AG322"/>
  <c r="AF322"/>
  <c r="AK322" s="1"/>
  <c r="AC322"/>
  <c r="AJ321"/>
  <c r="AI321"/>
  <c r="AH321"/>
  <c r="AG321"/>
  <c r="AF321"/>
  <c r="AK321" s="1"/>
  <c r="AC321"/>
  <c r="AJ320"/>
  <c r="AI320"/>
  <c r="AH320"/>
  <c r="AG320"/>
  <c r="AF320"/>
  <c r="AK320" s="1"/>
  <c r="AC320"/>
  <c r="AJ319"/>
  <c r="AI319"/>
  <c r="AH319"/>
  <c r="AG319"/>
  <c r="AF319"/>
  <c r="AK319" s="1"/>
  <c r="AC319"/>
  <c r="AK318"/>
  <c r="AJ318"/>
  <c r="AI318"/>
  <c r="AH318"/>
  <c r="AG318"/>
  <c r="AF318"/>
  <c r="AC318"/>
  <c r="AJ317"/>
  <c r="AI317"/>
  <c r="AH317"/>
  <c r="AG317"/>
  <c r="AF317"/>
  <c r="AK317" s="1"/>
  <c r="AC317"/>
  <c r="AJ316"/>
  <c r="AI316"/>
  <c r="AH316"/>
  <c r="AG316"/>
  <c r="AF316"/>
  <c r="AK316" s="1"/>
  <c r="AC316"/>
  <c r="AJ315"/>
  <c r="AI315"/>
  <c r="AH315"/>
  <c r="AG315"/>
  <c r="AF315"/>
  <c r="AK315" s="1"/>
  <c r="AC315"/>
  <c r="AJ314"/>
  <c r="AI314"/>
  <c r="AH314"/>
  <c r="AG314"/>
  <c r="AF314"/>
  <c r="AK314" s="1"/>
  <c r="AC314"/>
  <c r="AJ313"/>
  <c r="AI313"/>
  <c r="AH313"/>
  <c r="AG313"/>
  <c r="AF313"/>
  <c r="AK313" s="1"/>
  <c r="AC313"/>
  <c r="AK312"/>
  <c r="AJ312"/>
  <c r="AI312"/>
  <c r="AH312"/>
  <c r="AG312"/>
  <c r="AF312"/>
  <c r="AC312"/>
  <c r="AK311"/>
  <c r="AJ311"/>
  <c r="AI311"/>
  <c r="AH311"/>
  <c r="AG311"/>
  <c r="AF311"/>
  <c r="AC311"/>
  <c r="AJ310"/>
  <c r="AI310"/>
  <c r="AH310"/>
  <c r="AG310"/>
  <c r="AF310"/>
  <c r="AK310" s="1"/>
  <c r="AC310"/>
  <c r="AJ309"/>
  <c r="AI309"/>
  <c r="AH309"/>
  <c r="AG309"/>
  <c r="AF309"/>
  <c r="AK309" s="1"/>
  <c r="AC309"/>
  <c r="AJ308"/>
  <c r="AI308"/>
  <c r="AH308"/>
  <c r="AG308"/>
  <c r="AF308"/>
  <c r="AK308" s="1"/>
  <c r="AC308"/>
  <c r="AJ307"/>
  <c r="AI307"/>
  <c r="AH307"/>
  <c r="AG307"/>
  <c r="AF307"/>
  <c r="AK307" s="1"/>
  <c r="AC307"/>
  <c r="AK306"/>
  <c r="AJ306"/>
  <c r="AI306"/>
  <c r="AH306"/>
  <c r="AG306"/>
  <c r="AF306"/>
  <c r="AC306"/>
  <c r="AJ305"/>
  <c r="AI305"/>
  <c r="AH305"/>
  <c r="AG305"/>
  <c r="AF305"/>
  <c r="AK305" s="1"/>
  <c r="AC305"/>
  <c r="AJ304"/>
  <c r="AI304"/>
  <c r="AH304"/>
  <c r="AG304"/>
  <c r="AF304"/>
  <c r="AK304" s="1"/>
  <c r="AC304"/>
  <c r="AK303"/>
  <c r="AJ303"/>
  <c r="AI303"/>
  <c r="AH303"/>
  <c r="AG303"/>
  <c r="AF303"/>
  <c r="AC303"/>
  <c r="AK302"/>
  <c r="AJ302"/>
  <c r="AI302"/>
  <c r="AH302"/>
  <c r="AG302"/>
  <c r="AF302"/>
  <c r="AC302"/>
  <c r="AJ301"/>
  <c r="AI301"/>
  <c r="AH301"/>
  <c r="AG301"/>
  <c r="AF301"/>
  <c r="AK301" s="1"/>
  <c r="AC301"/>
  <c r="AJ300"/>
  <c r="AI300"/>
  <c r="AH300"/>
  <c r="AG300"/>
  <c r="AF300"/>
  <c r="AK300" s="1"/>
  <c r="AC300"/>
  <c r="AJ299"/>
  <c r="AI299"/>
  <c r="AH299"/>
  <c r="AG299"/>
  <c r="AF299"/>
  <c r="AK299" s="1"/>
  <c r="AC299"/>
  <c r="AK298"/>
  <c r="AJ298"/>
  <c r="AI298"/>
  <c r="AH298"/>
  <c r="AG298"/>
  <c r="AF298"/>
  <c r="AC298"/>
  <c r="AJ297"/>
  <c r="AI297"/>
  <c r="AH297"/>
  <c r="AG297"/>
  <c r="AF297"/>
  <c r="AK297" s="1"/>
  <c r="AC297"/>
  <c r="AJ296"/>
  <c r="AI296"/>
  <c r="AH296"/>
  <c r="AG296"/>
  <c r="AF296"/>
  <c r="AK296" s="1"/>
  <c r="AC296"/>
  <c r="AJ295"/>
  <c r="AI295"/>
  <c r="AH295"/>
  <c r="AG295"/>
  <c r="AF295"/>
  <c r="AK295" s="1"/>
  <c r="AC295"/>
  <c r="AK294"/>
  <c r="AJ294"/>
  <c r="AI294"/>
  <c r="AH294"/>
  <c r="AG294"/>
  <c r="AF294"/>
  <c r="AC294"/>
  <c r="AK293"/>
  <c r="AJ293"/>
  <c r="AI293"/>
  <c r="AH293"/>
  <c r="AG293"/>
  <c r="AF293"/>
  <c r="AC293"/>
  <c r="AJ292"/>
  <c r="AI292"/>
  <c r="AH292"/>
  <c r="AG292"/>
  <c r="AF292"/>
  <c r="AK292" s="1"/>
  <c r="AC292"/>
  <c r="AJ291"/>
  <c r="AI291"/>
  <c r="AH291"/>
  <c r="AG291"/>
  <c r="AF291"/>
  <c r="AK291" s="1"/>
  <c r="AC291"/>
  <c r="AK290"/>
  <c r="AJ290"/>
  <c r="AI290"/>
  <c r="AH290"/>
  <c r="AG290"/>
  <c r="AF290"/>
  <c r="AC290"/>
  <c r="AJ289"/>
  <c r="AI289"/>
  <c r="AH289"/>
  <c r="AG289"/>
  <c r="AF289"/>
  <c r="AK289" s="1"/>
  <c r="AC289"/>
  <c r="AK288"/>
  <c r="AJ288"/>
  <c r="AI288"/>
  <c r="AH288"/>
  <c r="AG288"/>
  <c r="AF288"/>
  <c r="AC288"/>
  <c r="AK287"/>
  <c r="AJ287"/>
  <c r="AI287"/>
  <c r="AH287"/>
  <c r="AG287"/>
  <c r="AF287"/>
  <c r="AC287"/>
  <c r="AJ286"/>
  <c r="AI286"/>
  <c r="AH286"/>
  <c r="AG286"/>
  <c r="AF286"/>
  <c r="AK286" s="1"/>
  <c r="AC286"/>
  <c r="AJ285"/>
  <c r="AI285"/>
  <c r="AH285"/>
  <c r="AG285"/>
  <c r="AF285"/>
  <c r="AK285" s="1"/>
  <c r="AC285"/>
  <c r="AK284"/>
  <c r="AJ284"/>
  <c r="AI284"/>
  <c r="AH284"/>
  <c r="AG284"/>
  <c r="AF284"/>
  <c r="AC284"/>
  <c r="AJ283"/>
  <c r="AI283"/>
  <c r="AH283"/>
  <c r="AG283"/>
  <c r="AF283"/>
  <c r="AK283" s="1"/>
  <c r="AC283"/>
  <c r="AK282"/>
  <c r="AJ282"/>
  <c r="AI282"/>
  <c r="AH282"/>
  <c r="AG282"/>
  <c r="AF282"/>
  <c r="AC282"/>
  <c r="AK281"/>
  <c r="AJ281"/>
  <c r="AI281"/>
  <c r="AH281"/>
  <c r="AG281"/>
  <c r="AF281"/>
  <c r="AC281"/>
  <c r="AJ280"/>
  <c r="AI280"/>
  <c r="AH280"/>
  <c r="AG280"/>
  <c r="AF280"/>
  <c r="AK280" s="1"/>
  <c r="AC280"/>
  <c r="AJ279"/>
  <c r="AI279"/>
  <c r="AH279"/>
  <c r="AG279"/>
  <c r="AF279"/>
  <c r="AK279" s="1"/>
  <c r="AC279"/>
  <c r="AK278"/>
  <c r="AJ278"/>
  <c r="AI278"/>
  <c r="AH278"/>
  <c r="AG278"/>
  <c r="AF278"/>
  <c r="AC278"/>
  <c r="AJ277"/>
  <c r="AI277"/>
  <c r="AH277"/>
  <c r="AG277"/>
  <c r="AF277"/>
  <c r="AK277" s="1"/>
  <c r="AC277"/>
  <c r="AK276"/>
  <c r="AJ276"/>
  <c r="AI276"/>
  <c r="AH276"/>
  <c r="AG276"/>
  <c r="AF276"/>
  <c r="AC276"/>
  <c r="AK275"/>
  <c r="AJ275"/>
  <c r="AI275"/>
  <c r="AH275"/>
  <c r="AG275"/>
  <c r="AF275"/>
  <c r="AC275"/>
  <c r="AJ274"/>
  <c r="AI274"/>
  <c r="AH274"/>
  <c r="AG274"/>
  <c r="AF274"/>
  <c r="AK274" s="1"/>
  <c r="AC274"/>
  <c r="AJ273"/>
  <c r="AI273"/>
  <c r="AH273"/>
  <c r="AG273"/>
  <c r="AF273"/>
  <c r="AK273" s="1"/>
  <c r="AC273"/>
  <c r="AK272"/>
  <c r="AJ272"/>
  <c r="AI272"/>
  <c r="AH272"/>
  <c r="AG272"/>
  <c r="AF272"/>
  <c r="AC272"/>
  <c r="AV271"/>
  <c r="AU271"/>
  <c r="AT271"/>
  <c r="AJ271"/>
  <c r="AI271"/>
  <c r="AH271"/>
  <c r="AG271"/>
  <c r="AF271"/>
  <c r="AK271" s="1"/>
  <c r="AC271"/>
  <c r="AJ270"/>
  <c r="AI270"/>
  <c r="AH270"/>
  <c r="AG270"/>
  <c r="AF270"/>
  <c r="AK270" s="1"/>
  <c r="AC270"/>
  <c r="AJ269"/>
  <c r="AI269"/>
  <c r="AH269"/>
  <c r="AG269"/>
  <c r="AF269"/>
  <c r="AK269" s="1"/>
  <c r="AC269"/>
  <c r="AJ268"/>
  <c r="AI268"/>
  <c r="AH268"/>
  <c r="AG268"/>
  <c r="AF268"/>
  <c r="AK268" s="1"/>
  <c r="AC268"/>
  <c r="AK267"/>
  <c r="AJ267"/>
  <c r="AI267"/>
  <c r="AH267"/>
  <c r="AG267"/>
  <c r="AF267"/>
  <c r="AC267"/>
  <c r="AJ266"/>
  <c r="AI266"/>
  <c r="AH266"/>
  <c r="AG266"/>
  <c r="AF266"/>
  <c r="AK266" s="1"/>
  <c r="AC266"/>
  <c r="AK265"/>
  <c r="AJ265"/>
  <c r="AI265"/>
  <c r="AH265"/>
  <c r="AG265"/>
  <c r="AF265"/>
  <c r="AC265"/>
  <c r="AK264"/>
  <c r="AJ264"/>
  <c r="AI264"/>
  <c r="AH264"/>
  <c r="AG264"/>
  <c r="AF264"/>
  <c r="AC264"/>
  <c r="AJ263"/>
  <c r="AI263"/>
  <c r="AH263"/>
  <c r="AG263"/>
  <c r="AF263"/>
  <c r="AK263" s="1"/>
  <c r="AC263"/>
  <c r="AJ262"/>
  <c r="AI262"/>
  <c r="AH262"/>
  <c r="AG262"/>
  <c r="AF262"/>
  <c r="AK262" s="1"/>
  <c r="AC262"/>
  <c r="AK261"/>
  <c r="AJ261"/>
  <c r="AI261"/>
  <c r="AH261"/>
  <c r="AG261"/>
  <c r="AF261"/>
  <c r="AC261"/>
  <c r="AJ260"/>
  <c r="AI260"/>
  <c r="AH260"/>
  <c r="AG260"/>
  <c r="AF260"/>
  <c r="AK260" s="1"/>
  <c r="AC260"/>
  <c r="AK259"/>
  <c r="AJ259"/>
  <c r="AI259"/>
  <c r="AH259"/>
  <c r="AG259"/>
  <c r="AF259"/>
  <c r="AC259"/>
  <c r="AK258"/>
  <c r="AJ258"/>
  <c r="AI258"/>
  <c r="AH258"/>
  <c r="AG258"/>
  <c r="AF258"/>
  <c r="AC258"/>
  <c r="AJ257"/>
  <c r="AI257"/>
  <c r="AH257"/>
  <c r="AG257"/>
  <c r="AF257"/>
  <c r="AK257" s="1"/>
  <c r="AC257"/>
  <c r="AJ256"/>
  <c r="AI256"/>
  <c r="AH256"/>
  <c r="AG256"/>
  <c r="AF256"/>
  <c r="AK256" s="1"/>
  <c r="AC256"/>
  <c r="AK255"/>
  <c r="AJ255"/>
  <c r="AI255"/>
  <c r="AH255"/>
  <c r="AG255"/>
  <c r="AF255"/>
  <c r="AC255"/>
  <c r="AJ254"/>
  <c r="AI254"/>
  <c r="AH254"/>
  <c r="AG254"/>
  <c r="AF254"/>
  <c r="AK254" s="1"/>
  <c r="AC254"/>
  <c r="AK253"/>
  <c r="AJ253"/>
  <c r="AI253"/>
  <c r="AH253"/>
  <c r="AG253"/>
  <c r="AF253"/>
  <c r="AC253"/>
  <c r="AK252"/>
  <c r="AJ252"/>
  <c r="AI252"/>
  <c r="AH252"/>
  <c r="AG252"/>
  <c r="AF252"/>
  <c r="AC252"/>
  <c r="AJ251"/>
  <c r="AI251"/>
  <c r="AH251"/>
  <c r="AG251"/>
  <c r="AF251"/>
  <c r="AK251" s="1"/>
  <c r="AC251"/>
  <c r="AJ250"/>
  <c r="AI250"/>
  <c r="AH250"/>
  <c r="AG250"/>
  <c r="AF250"/>
  <c r="AK250" s="1"/>
  <c r="AC250"/>
  <c r="AK249"/>
  <c r="AJ249"/>
  <c r="AI249"/>
  <c r="AH249"/>
  <c r="AG249"/>
  <c r="AF249"/>
  <c r="AC249"/>
  <c r="AJ248"/>
  <c r="AI248"/>
  <c r="AH248"/>
  <c r="AG248"/>
  <c r="AF248"/>
  <c r="AK248" s="1"/>
  <c r="AC248"/>
  <c r="AK247"/>
  <c r="AJ247"/>
  <c r="AI247"/>
  <c r="AH247"/>
  <c r="AG247"/>
  <c r="AF247"/>
  <c r="AC247"/>
  <c r="AJ246"/>
  <c r="AI246"/>
  <c r="AH246"/>
  <c r="AG246"/>
  <c r="AF246"/>
  <c r="AK246" s="1"/>
  <c r="AC246"/>
  <c r="AV245"/>
  <c r="AU245"/>
  <c r="AT245"/>
  <c r="AK245"/>
  <c r="AJ245"/>
  <c r="AI245"/>
  <c r="AH245"/>
  <c r="AG245"/>
  <c r="AF245"/>
  <c r="AC245"/>
  <c r="AJ244"/>
  <c r="AI244"/>
  <c r="AH244"/>
  <c r="AG244"/>
  <c r="AF244"/>
  <c r="AK244" s="1"/>
  <c r="AC244"/>
  <c r="AJ243"/>
  <c r="AI243"/>
  <c r="AH243"/>
  <c r="AG243"/>
  <c r="AF243"/>
  <c r="AK243" s="1"/>
  <c r="AC243"/>
  <c r="AJ242"/>
  <c r="AI242"/>
  <c r="AH242"/>
  <c r="AG242"/>
  <c r="AF242"/>
  <c r="AK242" s="1"/>
  <c r="AC242"/>
  <c r="AK241"/>
  <c r="AJ241"/>
  <c r="AI241"/>
  <c r="AH241"/>
  <c r="AG241"/>
  <c r="AF241"/>
  <c r="AC241"/>
  <c r="AK240"/>
  <c r="AJ240"/>
  <c r="AI240"/>
  <c r="AH240"/>
  <c r="AG240"/>
  <c r="AF240"/>
  <c r="AC240"/>
  <c r="AJ239"/>
  <c r="AI239"/>
  <c r="AH239"/>
  <c r="AG239"/>
  <c r="AF239"/>
  <c r="AK239" s="1"/>
  <c r="AC239"/>
  <c r="AJ238"/>
  <c r="AI238"/>
  <c r="AH238"/>
  <c r="AG238"/>
  <c r="AF238"/>
  <c r="AK238" s="1"/>
  <c r="AC238"/>
  <c r="AK237"/>
  <c r="AJ237"/>
  <c r="AI237"/>
  <c r="AH237"/>
  <c r="AG237"/>
  <c r="AF237"/>
  <c r="AC237"/>
  <c r="AJ236"/>
  <c r="AI236"/>
  <c r="AH236"/>
  <c r="AG236"/>
  <c r="AF236"/>
  <c r="AK236" s="1"/>
  <c r="AC236"/>
  <c r="AK235"/>
  <c r="AJ235"/>
  <c r="AI235"/>
  <c r="AH235"/>
  <c r="AG235"/>
  <c r="AF235"/>
  <c r="AC235"/>
  <c r="AJ234"/>
  <c r="AI234"/>
  <c r="AH234"/>
  <c r="AG234"/>
  <c r="AF234"/>
  <c r="AK234" s="1"/>
  <c r="AC234"/>
  <c r="AK233"/>
  <c r="AJ233"/>
  <c r="AI233"/>
  <c r="AH233"/>
  <c r="AG233"/>
  <c r="AF233"/>
  <c r="AC233"/>
  <c r="AJ232"/>
  <c r="AI232"/>
  <c r="AH232"/>
  <c r="AG232"/>
  <c r="AF232"/>
  <c r="AK232" s="1"/>
  <c r="AC232"/>
  <c r="AJ231"/>
  <c r="AI231"/>
  <c r="AH231"/>
  <c r="AG231"/>
  <c r="AF231"/>
  <c r="AK231" s="1"/>
  <c r="AC231"/>
  <c r="AJ230"/>
  <c r="AI230"/>
  <c r="AH230"/>
  <c r="AG230"/>
  <c r="AF230"/>
  <c r="AK230" s="1"/>
  <c r="AC230"/>
  <c r="AK229"/>
  <c r="AJ229"/>
  <c r="AI229"/>
  <c r="AH229"/>
  <c r="AG229"/>
  <c r="AF229"/>
  <c r="AC229"/>
  <c r="AJ228"/>
  <c r="AI228"/>
  <c r="AH228"/>
  <c r="AG228"/>
  <c r="AF228"/>
  <c r="AK228" s="1"/>
  <c r="AC228"/>
  <c r="AJ227"/>
  <c r="AI227"/>
  <c r="AH227"/>
  <c r="AG227"/>
  <c r="AF227"/>
  <c r="AK227" s="1"/>
  <c r="AC227"/>
  <c r="AK226"/>
  <c r="AJ226"/>
  <c r="AI226"/>
  <c r="AH226"/>
  <c r="AG226"/>
  <c r="AF226"/>
  <c r="AC226"/>
  <c r="AJ225"/>
  <c r="AI225"/>
  <c r="AH225"/>
  <c r="AG225"/>
  <c r="AF225"/>
  <c r="AK225" s="1"/>
  <c r="AC225"/>
  <c r="AK224"/>
  <c r="AJ224"/>
  <c r="AI224"/>
  <c r="AH224"/>
  <c r="AG224"/>
  <c r="AF224"/>
  <c r="AC224"/>
  <c r="AJ223"/>
  <c r="AI223"/>
  <c r="AH223"/>
  <c r="AG223"/>
  <c r="AF223"/>
  <c r="AK223" s="1"/>
  <c r="AC223"/>
  <c r="AJ222"/>
  <c r="AI222"/>
  <c r="AH222"/>
  <c r="AG222"/>
  <c r="AF222"/>
  <c r="AK222" s="1"/>
  <c r="AC222"/>
  <c r="AK221"/>
  <c r="AJ221"/>
  <c r="AI221"/>
  <c r="AH221"/>
  <c r="AG221"/>
  <c r="AF221"/>
  <c r="AC221"/>
  <c r="AJ220"/>
  <c r="AI220"/>
  <c r="AH220"/>
  <c r="AG220"/>
  <c r="AF220"/>
  <c r="AK220" s="1"/>
  <c r="AC220"/>
  <c r="AV219"/>
  <c r="AU219"/>
  <c r="AT219"/>
  <c r="AJ219"/>
  <c r="AI219"/>
  <c r="AH219"/>
  <c r="AG219"/>
  <c r="AF219"/>
  <c r="AK219" s="1"/>
  <c r="AC219"/>
  <c r="AJ218"/>
  <c r="AI218"/>
  <c r="AH218"/>
  <c r="AG218"/>
  <c r="AF218"/>
  <c r="AK218" s="1"/>
  <c r="AC218"/>
  <c r="AK217"/>
  <c r="AJ217"/>
  <c r="AI217"/>
  <c r="AH217"/>
  <c r="AG217"/>
  <c r="AF217"/>
  <c r="AC217"/>
  <c r="AJ216"/>
  <c r="AI216"/>
  <c r="AH216"/>
  <c r="AG216"/>
  <c r="AF216"/>
  <c r="AK216" s="1"/>
  <c r="AC216"/>
  <c r="AJ215"/>
  <c r="AI215"/>
  <c r="AH215"/>
  <c r="AG215"/>
  <c r="AF215"/>
  <c r="AK215" s="1"/>
  <c r="AC215"/>
  <c r="AJ214"/>
  <c r="AI214"/>
  <c r="AH214"/>
  <c r="AG214"/>
  <c r="AF214"/>
  <c r="AK214" s="1"/>
  <c r="AC214"/>
  <c r="AJ213"/>
  <c r="AI213"/>
  <c r="AH213"/>
  <c r="AG213"/>
  <c r="AF213"/>
  <c r="AK213" s="1"/>
  <c r="AC213"/>
  <c r="AJ212"/>
  <c r="AI212"/>
  <c r="AH212"/>
  <c r="AG212"/>
  <c r="AF212"/>
  <c r="AK212" s="1"/>
  <c r="AC212"/>
  <c r="AJ211"/>
  <c r="AI211"/>
  <c r="AH211"/>
  <c r="AG211"/>
  <c r="AF211"/>
  <c r="AK211" s="1"/>
  <c r="AC211"/>
  <c r="AK210"/>
  <c r="AJ210"/>
  <c r="AI210"/>
  <c r="AH210"/>
  <c r="AG210"/>
  <c r="AF210"/>
  <c r="AC210"/>
  <c r="AJ209"/>
  <c r="AI209"/>
  <c r="AH209"/>
  <c r="AG209"/>
  <c r="AF209"/>
  <c r="AK209" s="1"/>
  <c r="AC209"/>
  <c r="AK208"/>
  <c r="AJ208"/>
  <c r="AI208"/>
  <c r="AH208"/>
  <c r="AG208"/>
  <c r="AF208"/>
  <c r="AC208"/>
  <c r="AJ207"/>
  <c r="AI207"/>
  <c r="AH207"/>
  <c r="AG207"/>
  <c r="AF207"/>
  <c r="AK207" s="1"/>
  <c r="AC207"/>
  <c r="AJ206"/>
  <c r="AI206"/>
  <c r="AH206"/>
  <c r="AG206"/>
  <c r="AF206"/>
  <c r="AK206" s="1"/>
  <c r="AC206"/>
  <c r="AJ205"/>
  <c r="AI205"/>
  <c r="AH205"/>
  <c r="AG205"/>
  <c r="AF205"/>
  <c r="AK205" s="1"/>
  <c r="AC205"/>
  <c r="AJ204"/>
  <c r="AI204"/>
  <c r="AH204"/>
  <c r="AG204"/>
  <c r="AF204"/>
  <c r="AK204" s="1"/>
  <c r="AC204"/>
  <c r="AJ203"/>
  <c r="AI203"/>
  <c r="AH203"/>
  <c r="AG203"/>
  <c r="AF203"/>
  <c r="AK203" s="1"/>
  <c r="AC203"/>
  <c r="AJ202"/>
  <c r="AI202"/>
  <c r="AH202"/>
  <c r="AG202"/>
  <c r="AF202"/>
  <c r="AK202" s="1"/>
  <c r="AC202"/>
  <c r="AJ201"/>
  <c r="AI201"/>
  <c r="AH201"/>
  <c r="AG201"/>
  <c r="AF201"/>
  <c r="AK201" s="1"/>
  <c r="AC201"/>
  <c r="AJ200"/>
  <c r="AI200"/>
  <c r="AH200"/>
  <c r="AG200"/>
  <c r="AF200"/>
  <c r="AK200" s="1"/>
  <c r="AC200"/>
  <c r="AK199"/>
  <c r="AJ199"/>
  <c r="AI199"/>
  <c r="AH199"/>
  <c r="AG199"/>
  <c r="AF199"/>
  <c r="AC199"/>
  <c r="AJ198"/>
  <c r="AI198"/>
  <c r="AH198"/>
  <c r="AG198"/>
  <c r="AF198"/>
  <c r="AK198" s="1"/>
  <c r="AC198"/>
  <c r="AJ197"/>
  <c r="AI197"/>
  <c r="AH197"/>
  <c r="AG197"/>
  <c r="AF197"/>
  <c r="AK197" s="1"/>
  <c r="AC197"/>
  <c r="AK196"/>
  <c r="AJ196"/>
  <c r="AI196"/>
  <c r="AH196"/>
  <c r="AG196"/>
  <c r="AF196"/>
  <c r="AC196"/>
  <c r="AJ195"/>
  <c r="AI195"/>
  <c r="AH195"/>
  <c r="AG195"/>
  <c r="AF195"/>
  <c r="AK195" s="1"/>
  <c r="AC195"/>
  <c r="AK194"/>
  <c r="AJ194"/>
  <c r="AI194"/>
  <c r="AH194"/>
  <c r="AG194"/>
  <c r="AF194"/>
  <c r="AC194"/>
  <c r="AV193"/>
  <c r="AU193"/>
  <c r="AT193"/>
  <c r="AJ193"/>
  <c r="AI193"/>
  <c r="AH193"/>
  <c r="AG193"/>
  <c r="AF193"/>
  <c r="AK193" s="1"/>
  <c r="AC193"/>
  <c r="AJ192"/>
  <c r="AI192"/>
  <c r="AH192"/>
  <c r="AG192"/>
  <c r="AF192"/>
  <c r="AK192" s="1"/>
  <c r="AC192"/>
  <c r="AK191"/>
  <c r="AJ191"/>
  <c r="AI191"/>
  <c r="AH191"/>
  <c r="AG191"/>
  <c r="AF191"/>
  <c r="AC191"/>
  <c r="AJ190"/>
  <c r="AI190"/>
  <c r="AH190"/>
  <c r="AG190"/>
  <c r="AF190"/>
  <c r="AK190" s="1"/>
  <c r="AC190"/>
  <c r="AJ189"/>
  <c r="AI189"/>
  <c r="AH189"/>
  <c r="AG189"/>
  <c r="AF189"/>
  <c r="AK189" s="1"/>
  <c r="AC189"/>
  <c r="AK188"/>
  <c r="AJ188"/>
  <c r="AI188"/>
  <c r="AH188"/>
  <c r="AG188"/>
  <c r="AF188"/>
  <c r="AC188"/>
  <c r="AJ187"/>
  <c r="AI187"/>
  <c r="AH187"/>
  <c r="AG187"/>
  <c r="AF187"/>
  <c r="AK187" s="1"/>
  <c r="AC187"/>
  <c r="AJ186"/>
  <c r="AI186"/>
  <c r="AH186"/>
  <c r="AG186"/>
  <c r="AF186"/>
  <c r="AK186" s="1"/>
  <c r="AC186"/>
  <c r="AJ185"/>
  <c r="AI185"/>
  <c r="AH185"/>
  <c r="AG185"/>
  <c r="AF185"/>
  <c r="AK185" s="1"/>
  <c r="AC185"/>
  <c r="AK184"/>
  <c r="AJ184"/>
  <c r="AI184"/>
  <c r="AH184"/>
  <c r="AG184"/>
  <c r="AF184"/>
  <c r="AC184"/>
  <c r="AJ183"/>
  <c r="AI183"/>
  <c r="AH183"/>
  <c r="AG183"/>
  <c r="AF183"/>
  <c r="AK183" s="1"/>
  <c r="AC183"/>
  <c r="AJ182"/>
  <c r="AI182"/>
  <c r="AH182"/>
  <c r="AG182"/>
  <c r="AF182"/>
  <c r="AK182" s="1"/>
  <c r="AC182"/>
  <c r="AJ181"/>
  <c r="AI181"/>
  <c r="AH181"/>
  <c r="AG181"/>
  <c r="AF181"/>
  <c r="AK181" s="1"/>
  <c r="AC181"/>
  <c r="AJ180"/>
  <c r="AI180"/>
  <c r="AH180"/>
  <c r="AG180"/>
  <c r="AF180"/>
  <c r="AK180" s="1"/>
  <c r="AC180"/>
  <c r="AK179"/>
  <c r="AJ179"/>
  <c r="AI179"/>
  <c r="AH179"/>
  <c r="AG179"/>
  <c r="AF179"/>
  <c r="AC179"/>
  <c r="AJ178"/>
  <c r="AI178"/>
  <c r="AH178"/>
  <c r="AG178"/>
  <c r="AF178"/>
  <c r="AK178" s="1"/>
  <c r="AC178"/>
  <c r="AJ177"/>
  <c r="AI177"/>
  <c r="AH177"/>
  <c r="AG177"/>
  <c r="AF177"/>
  <c r="AK177" s="1"/>
  <c r="AC177"/>
  <c r="AK176"/>
  <c r="AJ176"/>
  <c r="AI176"/>
  <c r="AH176"/>
  <c r="AG176"/>
  <c r="AF176"/>
  <c r="AC176"/>
  <c r="AJ175"/>
  <c r="AI175"/>
  <c r="AH175"/>
  <c r="AG175"/>
  <c r="AF175"/>
  <c r="AK175" s="1"/>
  <c r="AC175"/>
  <c r="AJ174"/>
  <c r="AI174"/>
  <c r="AH174"/>
  <c r="AG174"/>
  <c r="AF174"/>
  <c r="AK174" s="1"/>
  <c r="AC174"/>
  <c r="AJ173"/>
  <c r="AI173"/>
  <c r="AH173"/>
  <c r="AG173"/>
  <c r="AF173"/>
  <c r="AK173" s="1"/>
  <c r="AC173"/>
  <c r="AJ172"/>
  <c r="AI172"/>
  <c r="AH172"/>
  <c r="AG172"/>
  <c r="AF172"/>
  <c r="AK172" s="1"/>
  <c r="AC172"/>
  <c r="AK171"/>
  <c r="AJ171"/>
  <c r="AI171"/>
  <c r="AH171"/>
  <c r="AG171"/>
  <c r="AF171"/>
  <c r="AC171"/>
  <c r="AJ170"/>
  <c r="AI170"/>
  <c r="AH170"/>
  <c r="AG170"/>
  <c r="AF170"/>
  <c r="AK170" s="1"/>
  <c r="AC170"/>
  <c r="AJ169"/>
  <c r="AI169"/>
  <c r="AH169"/>
  <c r="AG169"/>
  <c r="AF169"/>
  <c r="AK169" s="1"/>
  <c r="AC169"/>
  <c r="AK168"/>
  <c r="AJ168"/>
  <c r="AI168"/>
  <c r="AH168"/>
  <c r="AG168"/>
  <c r="AF168"/>
  <c r="AC168"/>
  <c r="AV167"/>
  <c r="AU167"/>
  <c r="AT167"/>
  <c r="AJ167"/>
  <c r="AI167"/>
  <c r="AH167"/>
  <c r="AG167"/>
  <c r="AF167"/>
  <c r="AK167" s="1"/>
  <c r="AC167"/>
  <c r="AK166"/>
  <c r="AJ166"/>
  <c r="AI166"/>
  <c r="AH166"/>
  <c r="AG166"/>
  <c r="AF166"/>
  <c r="AC166"/>
  <c r="AJ165"/>
  <c r="AI165"/>
  <c r="AH165"/>
  <c r="AG165"/>
  <c r="AF165"/>
  <c r="AK165" s="1"/>
  <c r="AC165"/>
  <c r="AJ164"/>
  <c r="AI164"/>
  <c r="AH164"/>
  <c r="AG164"/>
  <c r="AF164"/>
  <c r="AK164" s="1"/>
  <c r="AC164"/>
  <c r="AJ163"/>
  <c r="AI163"/>
  <c r="AH163"/>
  <c r="AG163"/>
  <c r="AF163"/>
  <c r="AK163" s="1"/>
  <c r="AC163"/>
  <c r="AJ162"/>
  <c r="AI162"/>
  <c r="AH162"/>
  <c r="AG162"/>
  <c r="AF162"/>
  <c r="AK162" s="1"/>
  <c r="AC162"/>
  <c r="AK161"/>
  <c r="AJ161"/>
  <c r="AI161"/>
  <c r="AH161"/>
  <c r="AG161"/>
  <c r="AF161"/>
  <c r="AC161"/>
  <c r="AJ160"/>
  <c r="AI160"/>
  <c r="AH160"/>
  <c r="AG160"/>
  <c r="AF160"/>
  <c r="AK160" s="1"/>
  <c r="AC160"/>
  <c r="AJ159"/>
  <c r="AI159"/>
  <c r="AH159"/>
  <c r="AG159"/>
  <c r="AF159"/>
  <c r="AK159" s="1"/>
  <c r="AC159"/>
  <c r="AJ158"/>
  <c r="AI158"/>
  <c r="AH158"/>
  <c r="AG158"/>
  <c r="AF158"/>
  <c r="AK158" s="1"/>
  <c r="AC158"/>
  <c r="AJ157"/>
  <c r="AI157"/>
  <c r="AH157"/>
  <c r="AG157"/>
  <c r="AF157"/>
  <c r="AK157" s="1"/>
  <c r="AC157"/>
  <c r="AJ156"/>
  <c r="AI156"/>
  <c r="AH156"/>
  <c r="AG156"/>
  <c r="AF156"/>
  <c r="AK156" s="1"/>
  <c r="AC156"/>
  <c r="AK155"/>
  <c r="AJ155"/>
  <c r="AI155"/>
  <c r="AH155"/>
  <c r="AG155"/>
  <c r="AF155"/>
  <c r="AC155"/>
  <c r="AJ154"/>
  <c r="AI154"/>
  <c r="AH154"/>
  <c r="AG154"/>
  <c r="AF154"/>
  <c r="AK154" s="1"/>
  <c r="AC154"/>
  <c r="AJ153"/>
  <c r="AI153"/>
  <c r="AH153"/>
  <c r="AG153"/>
  <c r="AF153"/>
  <c r="AK153" s="1"/>
  <c r="AC153"/>
  <c r="AJ152"/>
  <c r="AI152"/>
  <c r="AH152"/>
  <c r="AG152"/>
  <c r="AF152"/>
  <c r="AK152" s="1"/>
  <c r="AC152"/>
  <c r="AJ151"/>
  <c r="AI151"/>
  <c r="AH151"/>
  <c r="AG151"/>
  <c r="AF151"/>
  <c r="AK151" s="1"/>
  <c r="AC151"/>
  <c r="AJ150"/>
  <c r="AI150"/>
  <c r="AH150"/>
  <c r="AG150"/>
  <c r="AF150"/>
  <c r="AK150" s="1"/>
  <c r="AC150"/>
  <c r="AJ149"/>
  <c r="AI149"/>
  <c r="AH149"/>
  <c r="AG149"/>
  <c r="AF149"/>
  <c r="AK149" s="1"/>
  <c r="AC149"/>
  <c r="AJ148"/>
  <c r="AI148"/>
  <c r="AH148"/>
  <c r="AG148"/>
  <c r="AF148"/>
  <c r="AK148" s="1"/>
  <c r="AC148"/>
  <c r="AJ147"/>
  <c r="AI147"/>
  <c r="AH147"/>
  <c r="AG147"/>
  <c r="AF147"/>
  <c r="AK147" s="1"/>
  <c r="AC147"/>
  <c r="AJ146"/>
  <c r="AI146"/>
  <c r="AH146"/>
  <c r="AG146"/>
  <c r="AF146"/>
  <c r="AK146" s="1"/>
  <c r="AC146"/>
  <c r="AJ145"/>
  <c r="AI145"/>
  <c r="AH145"/>
  <c r="AG145"/>
  <c r="AF145"/>
  <c r="AK145" s="1"/>
  <c r="AC145"/>
  <c r="AJ144"/>
  <c r="AI144"/>
  <c r="AH144"/>
  <c r="AG144"/>
  <c r="AF144"/>
  <c r="AK144" s="1"/>
  <c r="AC144"/>
  <c r="AJ143"/>
  <c r="AI143"/>
  <c r="AH143"/>
  <c r="AG143"/>
  <c r="AF143"/>
  <c r="AK143" s="1"/>
  <c r="AC143"/>
  <c r="AK142"/>
  <c r="AJ142"/>
  <c r="AI142"/>
  <c r="AH142"/>
  <c r="AG142"/>
  <c r="AF142"/>
  <c r="AC142"/>
  <c r="AV141"/>
  <c r="AU141"/>
  <c r="AT141"/>
  <c r="AJ141"/>
  <c r="AI141"/>
  <c r="AH141"/>
  <c r="AG141"/>
  <c r="AF141"/>
  <c r="AK141" s="1"/>
  <c r="AC141"/>
  <c r="AJ140"/>
  <c r="AI140"/>
  <c r="AH140"/>
  <c r="AG140"/>
  <c r="AF140"/>
  <c r="AK140" s="1"/>
  <c r="AC140"/>
  <c r="AJ139"/>
  <c r="AI139"/>
  <c r="AH139"/>
  <c r="AG139"/>
  <c r="AF139"/>
  <c r="AK139" s="1"/>
  <c r="AC139"/>
  <c r="AJ138"/>
  <c r="AI138"/>
  <c r="AH138"/>
  <c r="AG138"/>
  <c r="AF138"/>
  <c r="AK138" s="1"/>
  <c r="AC138"/>
  <c r="AJ137"/>
  <c r="AI137"/>
  <c r="AH137"/>
  <c r="AG137"/>
  <c r="AF137"/>
  <c r="AK137" s="1"/>
  <c r="AC137"/>
  <c r="AK136"/>
  <c r="AJ136"/>
  <c r="AI136"/>
  <c r="AH136"/>
  <c r="AG136"/>
  <c r="AF136"/>
  <c r="AC136"/>
  <c r="AJ135"/>
  <c r="AI135"/>
  <c r="AH135"/>
  <c r="AG135"/>
  <c r="AF135"/>
  <c r="AK135" s="1"/>
  <c r="AC135"/>
  <c r="AK134"/>
  <c r="AJ134"/>
  <c r="AI134"/>
  <c r="AH134"/>
  <c r="AG134"/>
  <c r="AF134"/>
  <c r="AC134"/>
  <c r="AK133"/>
  <c r="AJ133"/>
  <c r="AI133"/>
  <c r="AH133"/>
  <c r="AG133"/>
  <c r="AF133"/>
  <c r="AC133"/>
  <c r="AJ132"/>
  <c r="AI132"/>
  <c r="AH132"/>
  <c r="AG132"/>
  <c r="AF132"/>
  <c r="AK132" s="1"/>
  <c r="AC132"/>
  <c r="AJ131"/>
  <c r="AI131"/>
  <c r="AH131"/>
  <c r="AG131"/>
  <c r="AF131"/>
  <c r="AK131" s="1"/>
  <c r="AC131"/>
  <c r="AK130"/>
  <c r="AJ130"/>
  <c r="AI130"/>
  <c r="AH130"/>
  <c r="AG130"/>
  <c r="AF130"/>
  <c r="AC130"/>
  <c r="AJ129"/>
  <c r="AI129"/>
  <c r="AH129"/>
  <c r="AG129"/>
  <c r="AF129"/>
  <c r="AK129" s="1"/>
  <c r="AC129"/>
  <c r="AK128"/>
  <c r="AJ128"/>
  <c r="AI128"/>
  <c r="AH128"/>
  <c r="AG128"/>
  <c r="AF128"/>
  <c r="AC128"/>
  <c r="AK127"/>
  <c r="AJ127"/>
  <c r="AI127"/>
  <c r="AH127"/>
  <c r="AG127"/>
  <c r="AF127"/>
  <c r="AC127"/>
  <c r="AJ126"/>
  <c r="AI126"/>
  <c r="AH126"/>
  <c r="AG126"/>
  <c r="AF126"/>
  <c r="AK126" s="1"/>
  <c r="AC126"/>
  <c r="AJ125"/>
  <c r="AI125"/>
  <c r="AH125"/>
  <c r="AG125"/>
  <c r="AF125"/>
  <c r="AK125" s="1"/>
  <c r="AC125"/>
  <c r="AJ124"/>
  <c r="AI124"/>
  <c r="AH124"/>
  <c r="AG124"/>
  <c r="AF124"/>
  <c r="AK124" s="1"/>
  <c r="AC124"/>
  <c r="AK123"/>
  <c r="AJ123"/>
  <c r="AI123"/>
  <c r="AH123"/>
  <c r="AG123"/>
  <c r="AF123"/>
  <c r="AC123"/>
  <c r="AJ122"/>
  <c r="AI122"/>
  <c r="AH122"/>
  <c r="AG122"/>
  <c r="AF122"/>
  <c r="AK122" s="1"/>
  <c r="AC122"/>
  <c r="AK121"/>
  <c r="AJ121"/>
  <c r="AI121"/>
  <c r="AH121"/>
  <c r="AG121"/>
  <c r="AF121"/>
  <c r="AC121"/>
  <c r="AK120"/>
  <c r="AJ120"/>
  <c r="AI120"/>
  <c r="AH120"/>
  <c r="AG120"/>
  <c r="AF120"/>
  <c r="AC120"/>
  <c r="AJ119"/>
  <c r="AI119"/>
  <c r="AH119"/>
  <c r="AG119"/>
  <c r="AF119"/>
  <c r="AK119" s="1"/>
  <c r="AC119"/>
  <c r="AJ118"/>
  <c r="AI118"/>
  <c r="AH118"/>
  <c r="AG118"/>
  <c r="AF118"/>
  <c r="AK118" s="1"/>
  <c r="AC118"/>
  <c r="AK117"/>
  <c r="AJ117"/>
  <c r="AI117"/>
  <c r="AH117"/>
  <c r="AG117"/>
  <c r="AF117"/>
  <c r="AC117"/>
  <c r="AJ116"/>
  <c r="AI116"/>
  <c r="AH116"/>
  <c r="AG116"/>
  <c r="AF116"/>
  <c r="AK116" s="1"/>
  <c r="AC116"/>
  <c r="AV115"/>
  <c r="AU115"/>
  <c r="AT115"/>
  <c r="AJ115"/>
  <c r="AI115"/>
  <c r="AH115"/>
  <c r="AG115"/>
  <c r="AF115"/>
  <c r="AK115" s="1"/>
  <c r="AC115"/>
  <c r="AJ114"/>
  <c r="AI114"/>
  <c r="AH114"/>
  <c r="AG114"/>
  <c r="AF114"/>
  <c r="AK114" s="1"/>
  <c r="AC114"/>
  <c r="AK113"/>
  <c r="AJ113"/>
  <c r="AI113"/>
  <c r="AH113"/>
  <c r="AG113"/>
  <c r="AF113"/>
  <c r="AC113"/>
  <c r="AJ112"/>
  <c r="AI112"/>
  <c r="AH112"/>
  <c r="AG112"/>
  <c r="AF112"/>
  <c r="AK112" s="1"/>
  <c r="AC112"/>
  <c r="AJ111"/>
  <c r="AI111"/>
  <c r="AH111"/>
  <c r="AG111"/>
  <c r="AF111"/>
  <c r="AK111" s="1"/>
  <c r="AC111"/>
  <c r="AJ110"/>
  <c r="AI110"/>
  <c r="AH110"/>
  <c r="AG110"/>
  <c r="AF110"/>
  <c r="AK110" s="1"/>
  <c r="AC110"/>
  <c r="AJ109"/>
  <c r="AI109"/>
  <c r="AH109"/>
  <c r="AG109"/>
  <c r="AF109"/>
  <c r="AK109" s="1"/>
  <c r="AC109"/>
  <c r="AJ108"/>
  <c r="AI108"/>
  <c r="AH108"/>
  <c r="AG108"/>
  <c r="AF108"/>
  <c r="AK108" s="1"/>
  <c r="AC108"/>
  <c r="AJ107"/>
  <c r="AI107"/>
  <c r="AH107"/>
  <c r="AG107"/>
  <c r="AF107"/>
  <c r="AK107" s="1"/>
  <c r="AC107"/>
  <c r="AK106"/>
  <c r="AJ106"/>
  <c r="AI106"/>
  <c r="AH106"/>
  <c r="AG106"/>
  <c r="AF106"/>
  <c r="AC106"/>
  <c r="AJ105"/>
  <c r="AI105"/>
  <c r="AH105"/>
  <c r="AG105"/>
  <c r="AF105"/>
  <c r="AK105" s="1"/>
  <c r="AC105"/>
  <c r="AJ104"/>
  <c r="AI104"/>
  <c r="AH104"/>
  <c r="AG104"/>
  <c r="AF104"/>
  <c r="AK104" s="1"/>
  <c r="AC104"/>
  <c r="AJ103"/>
  <c r="AI103"/>
  <c r="AH103"/>
  <c r="AG103"/>
  <c r="AF103"/>
  <c r="AK103" s="1"/>
  <c r="AC103"/>
  <c r="AJ102"/>
  <c r="AI102"/>
  <c r="AH102"/>
  <c r="AG102"/>
  <c r="AF102"/>
  <c r="AK102" s="1"/>
  <c r="AC102"/>
  <c r="AJ101"/>
  <c r="AI101"/>
  <c r="AH101"/>
  <c r="AG101"/>
  <c r="AF101"/>
  <c r="AK101" s="1"/>
  <c r="AC101"/>
  <c r="AK100"/>
  <c r="AJ100"/>
  <c r="AI100"/>
  <c r="AH100"/>
  <c r="AG100"/>
  <c r="AF100"/>
  <c r="AC100"/>
  <c r="AJ99"/>
  <c r="AI99"/>
  <c r="AH99"/>
  <c r="AG99"/>
  <c r="AF99"/>
  <c r="AK99" s="1"/>
  <c r="AC99"/>
  <c r="AJ98"/>
  <c r="AI98"/>
  <c r="AH98"/>
  <c r="AG98"/>
  <c r="AF98"/>
  <c r="AK98" s="1"/>
  <c r="AC98"/>
  <c r="AJ97"/>
  <c r="AI97"/>
  <c r="AH97"/>
  <c r="AG97"/>
  <c r="AF97"/>
  <c r="AK97" s="1"/>
  <c r="AC97"/>
  <c r="AJ96"/>
  <c r="AI96"/>
  <c r="AH96"/>
  <c r="AG96"/>
  <c r="AF96"/>
  <c r="AK96" s="1"/>
  <c r="AC96"/>
  <c r="AJ95"/>
  <c r="AI95"/>
  <c r="AH95"/>
  <c r="AG95"/>
  <c r="AF95"/>
  <c r="AK95" s="1"/>
  <c r="AC95"/>
  <c r="AJ94"/>
  <c r="AI94"/>
  <c r="AH94"/>
  <c r="AG94"/>
  <c r="AF94"/>
  <c r="AK94" s="1"/>
  <c r="AC94"/>
  <c r="AJ93"/>
  <c r="AI93"/>
  <c r="AH93"/>
  <c r="AG93"/>
  <c r="AF93"/>
  <c r="AK93" s="1"/>
  <c r="AC93"/>
  <c r="AJ92"/>
  <c r="AI92"/>
  <c r="AH92"/>
  <c r="AG92"/>
  <c r="AF92"/>
  <c r="AK92" s="1"/>
  <c r="AC92"/>
  <c r="AJ91"/>
  <c r="AI91"/>
  <c r="AH91"/>
  <c r="AG91"/>
  <c r="AF91"/>
  <c r="AK91" s="1"/>
  <c r="AC91"/>
  <c r="AJ90"/>
  <c r="AI90"/>
  <c r="AH90"/>
  <c r="AG90"/>
  <c r="AF90"/>
  <c r="AK90" s="1"/>
  <c r="AC90"/>
  <c r="AV89"/>
  <c r="AU89"/>
  <c r="AT89"/>
  <c r="AJ89"/>
  <c r="AI89"/>
  <c r="AH89"/>
  <c r="AG89"/>
  <c r="AF89"/>
  <c r="AK89" s="1"/>
  <c r="AC89"/>
  <c r="AK88"/>
  <c r="AJ88"/>
  <c r="AI88"/>
  <c r="AH88"/>
  <c r="AG88"/>
  <c r="AF88"/>
  <c r="AC88"/>
  <c r="AJ87"/>
  <c r="AI87"/>
  <c r="AH87"/>
  <c r="AG87"/>
  <c r="AF87"/>
  <c r="AK87" s="1"/>
  <c r="AC87"/>
  <c r="AJ86"/>
  <c r="AI86"/>
  <c r="AH86"/>
  <c r="AG86"/>
  <c r="AF86"/>
  <c r="AK86" s="1"/>
  <c r="AC86"/>
  <c r="AJ85"/>
  <c r="AI85"/>
  <c r="AH85"/>
  <c r="AG85"/>
  <c r="AF85"/>
  <c r="AK85" s="1"/>
  <c r="AC85"/>
  <c r="AK84"/>
  <c r="AJ84"/>
  <c r="AI84"/>
  <c r="AH84"/>
  <c r="AG84"/>
  <c r="AF84"/>
  <c r="AC84"/>
  <c r="AJ83"/>
  <c r="AI83"/>
  <c r="AH83"/>
  <c r="AG83"/>
  <c r="AF83"/>
  <c r="AK83" s="1"/>
  <c r="AC83"/>
  <c r="AJ82"/>
  <c r="AI82"/>
  <c r="AH82"/>
  <c r="AG82"/>
  <c r="AF82"/>
  <c r="AK82" s="1"/>
  <c r="AC82"/>
  <c r="AK81"/>
  <c r="AJ81"/>
  <c r="AI81"/>
  <c r="AH81"/>
  <c r="AG81"/>
  <c r="AF81"/>
  <c r="AC81"/>
  <c r="AK80"/>
  <c r="AJ80"/>
  <c r="AI80"/>
  <c r="AH80"/>
  <c r="AG80"/>
  <c r="AF80"/>
  <c r="AC80"/>
  <c r="AJ79"/>
  <c r="AI79"/>
  <c r="AH79"/>
  <c r="AG79"/>
  <c r="AF79"/>
  <c r="AK79" s="1"/>
  <c r="AC79"/>
  <c r="AJ78"/>
  <c r="AI78"/>
  <c r="AH78"/>
  <c r="AG78"/>
  <c r="AF78"/>
  <c r="AK78" s="1"/>
  <c r="AC78"/>
  <c r="AJ77"/>
  <c r="AI77"/>
  <c r="AH77"/>
  <c r="AG77"/>
  <c r="AF77"/>
  <c r="AK77" s="1"/>
  <c r="AC77"/>
  <c r="AJ76"/>
  <c r="AI76"/>
  <c r="AH76"/>
  <c r="AG76"/>
  <c r="AF76"/>
  <c r="AK76" s="1"/>
  <c r="AC76"/>
  <c r="AK75"/>
  <c r="AJ75"/>
  <c r="AI75"/>
  <c r="AH75"/>
  <c r="AG75"/>
  <c r="AF75"/>
  <c r="AC75"/>
  <c r="AJ74"/>
  <c r="AI74"/>
  <c r="AH74"/>
  <c r="AG74"/>
  <c r="AF74"/>
  <c r="AK74" s="1"/>
  <c r="AC74"/>
  <c r="AJ73"/>
  <c r="AI73"/>
  <c r="AH73"/>
  <c r="AG73"/>
  <c r="AF73"/>
  <c r="AK73" s="1"/>
  <c r="AC73"/>
  <c r="AK72"/>
  <c r="AJ72"/>
  <c r="AI72"/>
  <c r="AH72"/>
  <c r="AG72"/>
  <c r="AF72"/>
  <c r="AC72"/>
  <c r="AK71"/>
  <c r="AJ71"/>
  <c r="AI71"/>
  <c r="AH71"/>
  <c r="AG71"/>
  <c r="AF71"/>
  <c r="AC71"/>
  <c r="A71"/>
  <c r="AJ70"/>
  <c r="AI70"/>
  <c r="AH70"/>
  <c r="AG70"/>
  <c r="AF70"/>
  <c r="AK70" s="1"/>
  <c r="AC70"/>
  <c r="A70"/>
  <c r="AK69"/>
  <c r="AJ69"/>
  <c r="AI69"/>
  <c r="AH69"/>
  <c r="AG69"/>
  <c r="AF69"/>
  <c r="AC69"/>
  <c r="A69"/>
  <c r="AJ68"/>
  <c r="AI68"/>
  <c r="AH68"/>
  <c r="AG68"/>
  <c r="AF68"/>
  <c r="AK68" s="1"/>
  <c r="AC68"/>
  <c r="A68"/>
  <c r="AJ67"/>
  <c r="AR22" s="1"/>
  <c r="AI67"/>
  <c r="AQ22" s="1"/>
  <c r="AH67"/>
  <c r="AP22" s="1"/>
  <c r="A67"/>
  <c r="AJ66"/>
  <c r="AI66"/>
  <c r="AH66"/>
  <c r="AG66"/>
  <c r="AF66"/>
  <c r="AK66" s="1"/>
  <c r="AC66"/>
  <c r="A66"/>
  <c r="AK65"/>
  <c r="AJ65"/>
  <c r="AI65"/>
  <c r="AH65"/>
  <c r="AG65"/>
  <c r="AF65"/>
  <c r="AC65"/>
  <c r="A65"/>
  <c r="AJ64"/>
  <c r="AI64"/>
  <c r="AH64"/>
  <c r="AG64"/>
  <c r="AF64"/>
  <c r="AK64" s="1"/>
  <c r="AC64"/>
  <c r="A64"/>
  <c r="AV63"/>
  <c r="AU63"/>
  <c r="AT63"/>
  <c r="A63"/>
  <c r="AA61"/>
  <c r="A61"/>
  <c r="A60"/>
  <c r="A59"/>
  <c r="A58"/>
  <c r="A57"/>
  <c r="A56"/>
  <c r="A55"/>
  <c r="AJ54"/>
  <c r="AI54"/>
  <c r="AH54"/>
  <c r="AG54"/>
  <c r="AF54"/>
  <c r="AK54" s="1"/>
  <c r="AC54"/>
  <c r="A54"/>
  <c r="A53"/>
  <c r="A52"/>
  <c r="A51"/>
  <c r="A50"/>
  <c r="A49"/>
  <c r="A48"/>
  <c r="A47"/>
  <c r="A46"/>
  <c r="AA41"/>
  <c r="AA40"/>
  <c r="AV37"/>
  <c r="AU37"/>
  <c r="AT37"/>
  <c r="AK37"/>
  <c r="AJ37"/>
  <c r="AI37"/>
  <c r="AH37"/>
  <c r="AG37"/>
  <c r="AF37"/>
  <c r="AC37"/>
  <c r="AA36"/>
  <c r="A38" s="1"/>
  <c r="AA35"/>
  <c r="A35"/>
  <c r="AA34"/>
  <c r="AR33"/>
  <c r="AQ33"/>
  <c r="AP33"/>
  <c r="AO33"/>
  <c r="AA33"/>
  <c r="AA60" s="1"/>
  <c r="AR32"/>
  <c r="AQ32"/>
  <c r="AP32"/>
  <c r="AO32"/>
  <c r="AH32"/>
  <c r="AA32"/>
  <c r="AJ32" s="1"/>
  <c r="AR31"/>
  <c r="AQ31"/>
  <c r="AP31"/>
  <c r="AO31"/>
  <c r="AA31"/>
  <c r="AR30"/>
  <c r="AQ30"/>
  <c r="AP30"/>
  <c r="AO30"/>
  <c r="AA30"/>
  <c r="AR29"/>
  <c r="AQ29"/>
  <c r="AP29"/>
  <c r="AO29"/>
  <c r="AH29"/>
  <c r="AA29"/>
  <c r="AJ29" s="1"/>
  <c r="AR28"/>
  <c r="AQ28"/>
  <c r="AP28"/>
  <c r="AO28"/>
  <c r="AH28"/>
  <c r="AA28"/>
  <c r="A30" s="1"/>
  <c r="AR27"/>
  <c r="AQ27"/>
  <c r="AP27"/>
  <c r="AO27"/>
  <c r="AJ27"/>
  <c r="AI27"/>
  <c r="AH27"/>
  <c r="AG27"/>
  <c r="AF27"/>
  <c r="AK27" s="1"/>
  <c r="AC27"/>
  <c r="AR26"/>
  <c r="AQ26"/>
  <c r="AP26"/>
  <c r="AO26"/>
  <c r="AA26"/>
  <c r="AR25"/>
  <c r="AQ25"/>
  <c r="AP25"/>
  <c r="AO25"/>
  <c r="AA25"/>
  <c r="A25"/>
  <c r="AR24"/>
  <c r="AQ24"/>
  <c r="AP24"/>
  <c r="AO24"/>
  <c r="AA24"/>
  <c r="AR23"/>
  <c r="AQ23"/>
  <c r="AP23"/>
  <c r="AO23"/>
  <c r="AG23"/>
  <c r="AA23"/>
  <c r="AA50" s="1"/>
  <c r="AA22"/>
  <c r="AR21"/>
  <c r="AQ21"/>
  <c r="AP21"/>
  <c r="AO21"/>
  <c r="AA21"/>
  <c r="AI21" s="1"/>
  <c r="A21"/>
  <c r="AR20"/>
  <c r="AQ20"/>
  <c r="AP20"/>
  <c r="AO20"/>
  <c r="AH20"/>
  <c r="AA20"/>
  <c r="AA47" s="1"/>
  <c r="AR19"/>
  <c r="AQ19"/>
  <c r="AP19"/>
  <c r="AO19"/>
  <c r="AI19"/>
  <c r="AA19"/>
  <c r="AA46" s="1"/>
  <c r="AI18"/>
  <c r="AA18"/>
  <c r="AR17"/>
  <c r="AQ17"/>
  <c r="AP17"/>
  <c r="AO17"/>
  <c r="AA17"/>
  <c r="A19" s="1"/>
  <c r="A17"/>
  <c r="AR16"/>
  <c r="AQ16"/>
  <c r="AP16"/>
  <c r="AO16"/>
  <c r="AA16"/>
  <c r="AA43" s="1"/>
  <c r="AR15"/>
  <c r="AQ15"/>
  <c r="AP15"/>
  <c r="AO15"/>
  <c r="AG15"/>
  <c r="AA15"/>
  <c r="AH15" s="1"/>
  <c r="A15"/>
  <c r="AH14"/>
  <c r="AA14"/>
  <c r="AG14" s="1"/>
  <c r="AR13"/>
  <c r="AQ13"/>
  <c r="AP13"/>
  <c r="AO13"/>
  <c r="AH13"/>
  <c r="AA13"/>
  <c r="A13"/>
  <c r="AA12"/>
  <c r="AA39" s="1"/>
  <c r="AA11"/>
  <c r="A29" i="8"/>
  <c r="AA54"/>
  <c r="AA27"/>
  <c r="AP22" i="10" l="1"/>
  <c r="A20"/>
  <c r="A23"/>
  <c r="A24"/>
  <c r="A25"/>
  <c r="A21"/>
  <c r="A22"/>
  <c r="A38"/>
  <c r="A19"/>
  <c r="A13"/>
  <c r="A14"/>
  <c r="A28"/>
  <c r="A15"/>
  <c r="A17"/>
  <c r="A30"/>
  <c r="A31"/>
  <c r="A33"/>
  <c r="AF40"/>
  <c r="A27"/>
  <c r="A32"/>
  <c r="AI46" i="9"/>
  <c r="A27"/>
  <c r="A31"/>
  <c r="AH11"/>
  <c r="AH16"/>
  <c r="A18"/>
  <c r="AG25"/>
  <c r="AA52"/>
  <c r="AH12"/>
  <c r="AA48"/>
  <c r="AA55"/>
  <c r="AI55" s="1"/>
  <c r="A23"/>
  <c r="AI17"/>
  <c r="AH33"/>
  <c r="AH31"/>
  <c r="AA58"/>
  <c r="AJ31"/>
  <c r="AC43"/>
  <c r="AF43" s="1"/>
  <c r="AI43" s="1"/>
  <c r="AG43"/>
  <c r="AH43"/>
  <c r="AI22"/>
  <c r="AG22"/>
  <c r="A24"/>
  <c r="AC55" s="1"/>
  <c r="AF55" s="1"/>
  <c r="AA49"/>
  <c r="AH40"/>
  <c r="AI47"/>
  <c r="AH47"/>
  <c r="AH39"/>
  <c r="AG50"/>
  <c r="AJ55"/>
  <c r="A36"/>
  <c r="AH34"/>
  <c r="AJ34"/>
  <c r="AA63"/>
  <c r="AH36"/>
  <c r="AJ36"/>
  <c r="AA53"/>
  <c r="AG26"/>
  <c r="AH61"/>
  <c r="AJ61"/>
  <c r="AA57"/>
  <c r="A32"/>
  <c r="AH30"/>
  <c r="AJ30"/>
  <c r="AA62"/>
  <c r="AH35"/>
  <c r="A37"/>
  <c r="AJ35"/>
  <c r="AG41"/>
  <c r="AC41"/>
  <c r="AF41" s="1"/>
  <c r="AK41" s="1"/>
  <c r="AH41"/>
  <c r="A28"/>
  <c r="A33"/>
  <c r="AC11"/>
  <c r="AF11" s="1"/>
  <c r="AA38"/>
  <c r="AI11"/>
  <c r="AG16"/>
  <c r="AA59"/>
  <c r="A34"/>
  <c r="AG52"/>
  <c r="AC12"/>
  <c r="AF12" s="1"/>
  <c r="AC17"/>
  <c r="AF17" s="1"/>
  <c r="A14"/>
  <c r="AA44"/>
  <c r="AH17"/>
  <c r="A22"/>
  <c r="AC48" s="1"/>
  <c r="AF48" s="1"/>
  <c r="AI20"/>
  <c r="AG24"/>
  <c r="A26"/>
  <c r="A16"/>
  <c r="AC14"/>
  <c r="AF14" s="1"/>
  <c r="AG18"/>
  <c r="A20"/>
  <c r="AC18" s="1"/>
  <c r="AF18" s="1"/>
  <c r="AH18" s="1"/>
  <c r="AJ60"/>
  <c r="AH60"/>
  <c r="AI48"/>
  <c r="AA45"/>
  <c r="AA51"/>
  <c r="AJ33"/>
  <c r="AA42"/>
  <c r="AA56"/>
  <c r="AJ28"/>
  <c r="AF38" i="10" l="1"/>
  <c r="AF71"/>
  <c r="AF73"/>
  <c r="AF74"/>
  <c r="AF70"/>
  <c r="AF65"/>
  <c r="AF77"/>
  <c r="AF69"/>
  <c r="AF64"/>
  <c r="AF75"/>
  <c r="AF37"/>
  <c r="AF72"/>
  <c r="AF66"/>
  <c r="AF27"/>
  <c r="AF68"/>
  <c r="AF35"/>
  <c r="AF31"/>
  <c r="AF17"/>
  <c r="AF33"/>
  <c r="AF39"/>
  <c r="AF50"/>
  <c r="AF52"/>
  <c r="AF55"/>
  <c r="AF41"/>
  <c r="AF20"/>
  <c r="AF53"/>
  <c r="AF62"/>
  <c r="AF57"/>
  <c r="AF60"/>
  <c r="AF67"/>
  <c r="AF45"/>
  <c r="AF47"/>
  <c r="AF15"/>
  <c r="AF43"/>
  <c r="AF28"/>
  <c r="AF26"/>
  <c r="AF25"/>
  <c r="AF32"/>
  <c r="AF18"/>
  <c r="AF11"/>
  <c r="AF30"/>
  <c r="AF16"/>
  <c r="AF36"/>
  <c r="AF14"/>
  <c r="AF13"/>
  <c r="AF59"/>
  <c r="AF24"/>
  <c r="AF51"/>
  <c r="AF29"/>
  <c r="AF12"/>
  <c r="AF42"/>
  <c r="AF49"/>
  <c r="AF21"/>
  <c r="AF58"/>
  <c r="AF61"/>
  <c r="AF44"/>
  <c r="AF22"/>
  <c r="AF23"/>
  <c r="AF46"/>
  <c r="AF48"/>
  <c r="AF56"/>
  <c r="AF63"/>
  <c r="AF19"/>
  <c r="AF34"/>
  <c r="AK11" i="9"/>
  <c r="AG11"/>
  <c r="AK12"/>
  <c r="AJ12"/>
  <c r="AC26"/>
  <c r="AF26" s="1"/>
  <c r="AJ26" s="1"/>
  <c r="AJ11"/>
  <c r="AC34"/>
  <c r="AF34" s="1"/>
  <c r="AI34" s="1"/>
  <c r="AG12"/>
  <c r="AC22"/>
  <c r="AF22" s="1"/>
  <c r="AH55"/>
  <c r="AH48"/>
  <c r="AJ48"/>
  <c r="AK48"/>
  <c r="AG48"/>
  <c r="AH26"/>
  <c r="AI26"/>
  <c r="AK55"/>
  <c r="AG55"/>
  <c r="AG34"/>
  <c r="AG51"/>
  <c r="AC51"/>
  <c r="AF51" s="1"/>
  <c r="AK51" s="1"/>
  <c r="AJ51"/>
  <c r="AK17"/>
  <c r="AG17"/>
  <c r="AJ17"/>
  <c r="AC53"/>
  <c r="AF53" s="1"/>
  <c r="AK53" s="1"/>
  <c r="AG53"/>
  <c r="AJ53"/>
  <c r="AC63"/>
  <c r="AF63" s="1"/>
  <c r="AK63" s="1"/>
  <c r="AH63"/>
  <c r="AJ63"/>
  <c r="AC49"/>
  <c r="AF49" s="1"/>
  <c r="AK49" s="1"/>
  <c r="AH49"/>
  <c r="AI49"/>
  <c r="AC36"/>
  <c r="AF36" s="1"/>
  <c r="AI36" s="1"/>
  <c r="AC61"/>
  <c r="AF61" s="1"/>
  <c r="AI61" s="1"/>
  <c r="AC47"/>
  <c r="AF47" s="1"/>
  <c r="AC33"/>
  <c r="AF33" s="1"/>
  <c r="AI33" s="1"/>
  <c r="AC20"/>
  <c r="AF20" s="1"/>
  <c r="AI12"/>
  <c r="AC46"/>
  <c r="AF46" s="1"/>
  <c r="AH46" s="1"/>
  <c r="AC40"/>
  <c r="AF40" s="1"/>
  <c r="AI41"/>
  <c r="AC29"/>
  <c r="AF29" s="1"/>
  <c r="AI29" s="1"/>
  <c r="AI45"/>
  <c r="AC45"/>
  <c r="AF45" s="1"/>
  <c r="AK45" s="1"/>
  <c r="AJ57"/>
  <c r="AH57"/>
  <c r="AC57"/>
  <c r="AF57" s="1"/>
  <c r="AK57" s="1"/>
  <c r="AG57"/>
  <c r="AK43"/>
  <c r="AJ43"/>
  <c r="AG42"/>
  <c r="AH42"/>
  <c r="AI42"/>
  <c r="AC42"/>
  <c r="AF42" s="1"/>
  <c r="AK42" s="1"/>
  <c r="AC67"/>
  <c r="AF67" s="1"/>
  <c r="AC23"/>
  <c r="AF23" s="1"/>
  <c r="AJ23" s="1"/>
  <c r="AC16"/>
  <c r="AF16" s="1"/>
  <c r="AC30"/>
  <c r="AF30" s="1"/>
  <c r="AI30" s="1"/>
  <c r="AC60"/>
  <c r="AF60" s="1"/>
  <c r="AI60" s="1"/>
  <c r="AC19"/>
  <c r="AF19" s="1"/>
  <c r="AH19" s="1"/>
  <c r="AC35"/>
  <c r="AF35" s="1"/>
  <c r="AI35" s="1"/>
  <c r="AC13"/>
  <c r="AF13" s="1"/>
  <c r="AC15"/>
  <c r="AF15" s="1"/>
  <c r="AH58"/>
  <c r="AC58"/>
  <c r="AF58" s="1"/>
  <c r="AK58" s="1"/>
  <c r="AJ58"/>
  <c r="AC31"/>
  <c r="AF31" s="1"/>
  <c r="AI31" s="1"/>
  <c r="AC24"/>
  <c r="AF24" s="1"/>
  <c r="AJ24" s="1"/>
  <c r="AC28"/>
  <c r="AF28" s="1"/>
  <c r="AI28" s="1"/>
  <c r="AC21"/>
  <c r="AF21" s="1"/>
  <c r="AH21" s="1"/>
  <c r="AJ41"/>
  <c r="AC39"/>
  <c r="AF39" s="1"/>
  <c r="AJ22"/>
  <c r="AK14"/>
  <c r="AJ14"/>
  <c r="AJ44"/>
  <c r="AH44"/>
  <c r="AC44"/>
  <c r="AF44" s="1"/>
  <c r="AK44" s="1"/>
  <c r="AG44"/>
  <c r="AI44"/>
  <c r="AJ38"/>
  <c r="AG38"/>
  <c r="AH38"/>
  <c r="AC38"/>
  <c r="AF38" s="1"/>
  <c r="AK38" s="1"/>
  <c r="AJ62"/>
  <c r="AC62"/>
  <c r="AF62" s="1"/>
  <c r="AK62" s="1"/>
  <c r="AI62"/>
  <c r="AH62"/>
  <c r="AK18"/>
  <c r="AJ18"/>
  <c r="AJ56"/>
  <c r="AG56"/>
  <c r="AH56"/>
  <c r="AI56"/>
  <c r="AC56"/>
  <c r="AF56" s="1"/>
  <c r="AK56" s="1"/>
  <c r="AJ59"/>
  <c r="AC59"/>
  <c r="AF59" s="1"/>
  <c r="AK59" s="1"/>
  <c r="AH59"/>
  <c r="AI14"/>
  <c r="AC32"/>
  <c r="AF32" s="1"/>
  <c r="AI32" s="1"/>
  <c r="AC25"/>
  <c r="AF25" s="1"/>
  <c r="AJ25" s="1"/>
  <c r="AC52"/>
  <c r="AF52" s="1"/>
  <c r="AJ52" s="1"/>
  <c r="AC50"/>
  <c r="AF50" s="1"/>
  <c r="AJ50" s="1"/>
  <c r="AR22" i="10" l="1"/>
  <c r="AK12"/>
  <c r="AJ39" i="9"/>
  <c r="AG39"/>
  <c r="AG40"/>
  <c r="AJ40"/>
  <c r="AK22"/>
  <c r="AH22"/>
  <c r="AK34"/>
  <c r="AH45"/>
  <c r="AI63"/>
  <c r="AK26"/>
  <c r="AG13"/>
  <c r="AJ13"/>
  <c r="AI57"/>
  <c r="AI59"/>
  <c r="AI58"/>
  <c r="AJ45"/>
  <c r="AK50"/>
  <c r="AI50"/>
  <c r="AH50"/>
  <c r="AK28"/>
  <c r="AG28"/>
  <c r="AK60"/>
  <c r="AG60"/>
  <c r="AK40"/>
  <c r="AI40"/>
  <c r="AK61"/>
  <c r="AG61"/>
  <c r="AK35"/>
  <c r="AG35"/>
  <c r="AG67"/>
  <c r="AO22" s="1"/>
  <c r="AK67"/>
  <c r="AG29"/>
  <c r="AK29"/>
  <c r="AG33"/>
  <c r="AK33"/>
  <c r="AK32"/>
  <c r="AG32"/>
  <c r="AK39"/>
  <c r="AI39"/>
  <c r="AI13"/>
  <c r="AK13"/>
  <c r="AK23"/>
  <c r="AI23"/>
  <c r="AH23"/>
  <c r="AK20"/>
  <c r="AJ20"/>
  <c r="AG20"/>
  <c r="AG59"/>
  <c r="AG62"/>
  <c r="AI53"/>
  <c r="AH51"/>
  <c r="AI38"/>
  <c r="AG58"/>
  <c r="AJ42"/>
  <c r="AK19"/>
  <c r="AG19"/>
  <c r="AJ19"/>
  <c r="AK47"/>
  <c r="AJ47"/>
  <c r="AG47"/>
  <c r="AH25"/>
  <c r="AI25"/>
  <c r="AK25"/>
  <c r="AK31"/>
  <c r="AG31"/>
  <c r="AI15"/>
  <c r="AK15"/>
  <c r="AJ15"/>
  <c r="AR14" s="1"/>
  <c r="AJ16"/>
  <c r="AK16"/>
  <c r="AI16"/>
  <c r="AG63"/>
  <c r="AG45"/>
  <c r="AH53"/>
  <c r="AG21"/>
  <c r="AK21"/>
  <c r="AJ21"/>
  <c r="AK52"/>
  <c r="AH52"/>
  <c r="AP18" s="1"/>
  <c r="AI52"/>
  <c r="AK24"/>
  <c r="AH24"/>
  <c r="AI24"/>
  <c r="AK30"/>
  <c r="AG30"/>
  <c r="AK46"/>
  <c r="AJ46"/>
  <c r="AG46"/>
  <c r="AK36"/>
  <c r="AG36"/>
  <c r="AO18"/>
  <c r="AJ49"/>
  <c r="AG49"/>
  <c r="AI51"/>
  <c r="AO18" i="10" l="1"/>
  <c r="AR18"/>
  <c r="AP14"/>
  <c r="AQ18"/>
  <c r="AQ14"/>
  <c r="AR14"/>
  <c r="AM36" a="1"/>
  <c r="AM36" s="1"/>
  <c r="AP36" s="1"/>
  <c r="AP18"/>
  <c r="AQ14" i="9"/>
  <c r="AR18"/>
  <c r="AO14"/>
  <c r="AQ18"/>
  <c r="AM36" a="1"/>
  <c r="AM36" s="1"/>
  <c r="AP14"/>
  <c r="AM62" i="10" l="1" a="1"/>
  <c r="AM62" s="1"/>
  <c r="AP62" s="1"/>
  <c r="AS59"/>
  <c r="AT59" s="1" a="1"/>
  <c r="AT59" s="1"/>
  <c r="AO58"/>
  <c r="AQ57"/>
  <c r="AS56"/>
  <c r="AV56" s="1" a="1"/>
  <c r="AV56" s="1"/>
  <c r="AO55"/>
  <c r="AQ54"/>
  <c r="AR50"/>
  <c r="AP48"/>
  <c r="AR59"/>
  <c r="AP57"/>
  <c r="AR56"/>
  <c r="AP54"/>
  <c r="AQ53"/>
  <c r="AS52"/>
  <c r="AU52" s="1" a="1"/>
  <c r="AU52" s="1"/>
  <c r="AO51"/>
  <c r="AQ50"/>
  <c r="AS49"/>
  <c r="AT49" s="1" a="1"/>
  <c r="AT49" s="1"/>
  <c r="AO48"/>
  <c r="AQ47"/>
  <c r="AS46"/>
  <c r="AT46" s="1" a="1"/>
  <c r="AT46" s="1"/>
  <c r="AO45"/>
  <c r="AP44"/>
  <c r="AQ43"/>
  <c r="AR42"/>
  <c r="AS41"/>
  <c r="AT41" s="1" a="1"/>
  <c r="AT41" s="1"/>
  <c r="AO39"/>
  <c r="AR53"/>
  <c r="AP51"/>
  <c r="AQ59"/>
  <c r="AO57"/>
  <c r="AQ56"/>
  <c r="AS53"/>
  <c r="AV53" s="1" a="1"/>
  <c r="AV53" s="1"/>
  <c r="AP50"/>
  <c r="AS47"/>
  <c r="AU47" s="1" a="1"/>
  <c r="AU47" s="1"/>
  <c r="AQ46"/>
  <c r="AP45"/>
  <c r="AR43"/>
  <c r="AO42"/>
  <c r="AQ40"/>
  <c r="AS38"/>
  <c r="AV38" s="1" a="1"/>
  <c r="AV38" s="1"/>
  <c r="AQ58"/>
  <c r="AS57"/>
  <c r="AU57" s="1" a="1"/>
  <c r="AU57" s="1"/>
  <c r="AO49"/>
  <c r="AQ48"/>
  <c r="AQ55"/>
  <c r="AS54"/>
  <c r="AU54" s="1" a="1"/>
  <c r="AU54" s="1"/>
  <c r="AO47"/>
  <c r="AS45"/>
  <c r="AU45" s="1" a="1"/>
  <c r="AU45" s="1"/>
  <c r="AR52"/>
  <c r="AP47"/>
  <c r="AO43"/>
  <c r="AO40"/>
  <c r="AS39"/>
  <c r="AU39" s="1" a="1"/>
  <c r="AU39" s="1"/>
  <c r="AP58"/>
  <c r="AR57"/>
  <c r="AO54"/>
  <c r="AO52"/>
  <c r="AQ51"/>
  <c r="AS50"/>
  <c r="AV50" s="1" a="1"/>
  <c r="AV50" s="1"/>
  <c r="AR46"/>
  <c r="AQ45"/>
  <c r="AS43"/>
  <c r="AT43" s="1" a="1"/>
  <c r="AT43" s="1"/>
  <c r="AP42"/>
  <c r="AR40"/>
  <c r="AP39"/>
  <c r="AP55"/>
  <c r="AR45"/>
  <c r="AQ42"/>
  <c r="AQ39"/>
  <c r="AR58"/>
  <c r="AQ52"/>
  <c r="AS51"/>
  <c r="AV51" s="1" a="1"/>
  <c r="AV51" s="1"/>
  <c r="AQ44"/>
  <c r="AS42"/>
  <c r="AV42" s="1" a="1"/>
  <c r="AV42" s="1"/>
  <c r="AP41"/>
  <c r="AR39"/>
  <c r="AO59"/>
  <c r="AS58"/>
  <c r="AT58" s="1" a="1"/>
  <c r="AT58" s="1"/>
  <c r="AO56"/>
  <c r="AR55"/>
  <c r="AQ49"/>
  <c r="AS48"/>
  <c r="AV48" s="1" a="1"/>
  <c r="AV48" s="1"/>
  <c r="AR44"/>
  <c r="AQ41"/>
  <c r="AP59"/>
  <c r="AP56"/>
  <c r="AS55"/>
  <c r="AV55" s="1" a="1"/>
  <c r="AV55" s="1"/>
  <c r="AP53"/>
  <c r="AO50"/>
  <c r="AR49"/>
  <c r="AR47"/>
  <c r="AP46"/>
  <c r="AS44"/>
  <c r="AT44" s="1" a="1"/>
  <c r="AT44" s="1"/>
  <c r="AP43"/>
  <c r="AR41"/>
  <c r="AP40"/>
  <c r="AR54"/>
  <c r="AP52"/>
  <c r="AR51"/>
  <c r="AO44"/>
  <c r="AO41"/>
  <c r="AS40"/>
  <c r="AU40" s="1" a="1"/>
  <c r="AU40" s="1"/>
  <c r="AP49"/>
  <c r="AR48"/>
  <c r="AO53"/>
  <c r="AO46"/>
  <c r="AP36" i="9"/>
  <c r="AM62" a="1"/>
  <c r="AM62" s="1"/>
  <c r="AP62" s="1"/>
  <c r="AV41" i="10" l="1" a="1"/>
  <c r="AV41" s="1"/>
  <c r="AU46" a="1"/>
  <c r="AU46" s="1"/>
  <c r="AU58" a="1"/>
  <c r="AU58" s="1"/>
  <c r="AU41" a="1"/>
  <c r="AU41" s="1"/>
  <c r="AU53" a="1"/>
  <c r="AU53" s="1"/>
  <c r="AU56" a="1"/>
  <c r="AU56" s="1"/>
  <c r="AT56" a="1"/>
  <c r="AT56" s="1"/>
  <c r="AT50" a="1"/>
  <c r="AT50" s="1"/>
  <c r="AV57" a="1"/>
  <c r="AV57" s="1"/>
  <c r="AT47" a="1"/>
  <c r="AT47" s="1"/>
  <c r="AT39" a="1"/>
  <c r="AT39" s="1"/>
  <c r="AV47" a="1"/>
  <c r="AV47" s="1"/>
  <c r="AT42" a="1"/>
  <c r="AT42" s="1"/>
  <c r="AV54" a="1"/>
  <c r="AV54" s="1"/>
  <c r="AV39" a="1"/>
  <c r="AV39" s="1"/>
  <c r="AV49" a="1"/>
  <c r="AV49" s="1"/>
  <c r="AU42" a="1"/>
  <c r="AU42" s="1"/>
  <c r="AT52" a="1"/>
  <c r="AT52" s="1"/>
  <c r="AU43" a="1"/>
  <c r="AU43" s="1"/>
  <c r="AV59" a="1"/>
  <c r="AV59" s="1"/>
  <c r="AV43" a="1"/>
  <c r="AV43" s="1"/>
  <c r="AT54" a="1"/>
  <c r="AT54" s="1"/>
  <c r="AT57" a="1"/>
  <c r="AT57" s="1"/>
  <c r="AT53" a="1"/>
  <c r="AT53" s="1"/>
  <c r="AU59" a="1"/>
  <c r="AU59" s="1"/>
  <c r="AU49" a="1"/>
  <c r="AU49" s="1"/>
  <c r="AU50" a="1"/>
  <c r="AU50" s="1"/>
  <c r="AU55" a="1"/>
  <c r="AU55" s="1"/>
  <c r="AV58" a="1"/>
  <c r="AV58" s="1"/>
  <c r="AT38" a="1"/>
  <c r="AT38" s="1"/>
  <c r="AV45" a="1"/>
  <c r="AV45" s="1"/>
  <c r="AV44" a="1"/>
  <c r="AV44" s="1"/>
  <c r="AV46" a="1"/>
  <c r="AV46" s="1"/>
  <c r="AT40" a="1"/>
  <c r="AT40" s="1"/>
  <c r="AU44" a="1"/>
  <c r="AU44" s="1"/>
  <c r="AT55" a="1"/>
  <c r="AT55" s="1"/>
  <c r="AP84"/>
  <c r="AP82"/>
  <c r="AP80"/>
  <c r="AP78"/>
  <c r="AP76"/>
  <c r="AP74"/>
  <c r="AP72"/>
  <c r="AR69"/>
  <c r="AS68"/>
  <c r="AU68" s="1" a="1"/>
  <c r="AU68" s="1"/>
  <c r="AP65"/>
  <c r="AR85"/>
  <c r="AR84"/>
  <c r="AR83"/>
  <c r="AR82"/>
  <c r="AR81"/>
  <c r="AO85"/>
  <c r="AO84"/>
  <c r="AO83"/>
  <c r="AO82"/>
  <c r="AO81"/>
  <c r="AO80"/>
  <c r="AO79"/>
  <c r="AO78"/>
  <c r="AO77"/>
  <c r="AO76"/>
  <c r="AO75"/>
  <c r="AO74"/>
  <c r="AO73"/>
  <c r="AO72"/>
  <c r="AO71"/>
  <c r="AP70"/>
  <c r="AQ69"/>
  <c r="AV68" a="1"/>
  <c r="AV68" s="1"/>
  <c r="AR68"/>
  <c r="AS67"/>
  <c r="AV67" s="1" a="1"/>
  <c r="AV67" s="1"/>
  <c r="AO65"/>
  <c r="AP85"/>
  <c r="AP83"/>
  <c r="AP81"/>
  <c r="AP79"/>
  <c r="AP77"/>
  <c r="AP75"/>
  <c r="AP73"/>
  <c r="AP71"/>
  <c r="AQ70"/>
  <c r="AO66"/>
  <c r="AR79"/>
  <c r="AR76"/>
  <c r="AR73"/>
  <c r="AS70"/>
  <c r="AU70" s="1" a="1"/>
  <c r="AU70" s="1"/>
  <c r="AQ68"/>
  <c r="AO67"/>
  <c r="AR66"/>
  <c r="AR67"/>
  <c r="AR65"/>
  <c r="AV76" a="1"/>
  <c r="AV76" s="1"/>
  <c r="AO68"/>
  <c r="AP66"/>
  <c r="AS65"/>
  <c r="AU65" s="1" a="1"/>
  <c r="AU65" s="1"/>
  <c r="AQ80"/>
  <c r="AS79"/>
  <c r="AU79" s="1" a="1"/>
  <c r="AU79" s="1"/>
  <c r="AQ77"/>
  <c r="AS76"/>
  <c r="AU76" s="1" a="1"/>
  <c r="AU76" s="1"/>
  <c r="AQ74"/>
  <c r="AS73"/>
  <c r="AU73" s="1" a="1"/>
  <c r="AU73" s="1"/>
  <c r="AQ71"/>
  <c r="AO69"/>
  <c r="AP67"/>
  <c r="AS66"/>
  <c r="AT66" s="1" a="1"/>
  <c r="AT66" s="1"/>
  <c r="AS64"/>
  <c r="AU64" s="1" a="1"/>
  <c r="AU64" s="1"/>
  <c r="AS85"/>
  <c r="AV85" s="1" a="1"/>
  <c r="AV85" s="1"/>
  <c r="AS84"/>
  <c r="AU84" s="1" a="1"/>
  <c r="AU84" s="1"/>
  <c r="AS83"/>
  <c r="AT83" s="1" a="1"/>
  <c r="AT83" s="1"/>
  <c r="AS82"/>
  <c r="AV82" s="1" a="1"/>
  <c r="AV82" s="1"/>
  <c r="AS81"/>
  <c r="AT81" s="1" a="1"/>
  <c r="AT81" s="1"/>
  <c r="AS80"/>
  <c r="AT80" s="1" a="1"/>
  <c r="AT80" s="1"/>
  <c r="AQ78"/>
  <c r="AS77"/>
  <c r="AU77" s="1" a="1"/>
  <c r="AU77" s="1"/>
  <c r="AQ75"/>
  <c r="AS74"/>
  <c r="AV74" s="1" a="1"/>
  <c r="AV74" s="1"/>
  <c r="AQ72"/>
  <c r="AS71"/>
  <c r="AV71" s="1" a="1"/>
  <c r="AV71" s="1"/>
  <c r="AR78"/>
  <c r="AR75"/>
  <c r="AO70"/>
  <c r="AQ79"/>
  <c r="AS78"/>
  <c r="AU78" s="1" a="1"/>
  <c r="AU78" s="1"/>
  <c r="AQ76"/>
  <c r="AS75"/>
  <c r="AV75" s="1" a="1"/>
  <c r="AV75" s="1"/>
  <c r="AQ73"/>
  <c r="AS72"/>
  <c r="AU72" s="1" a="1"/>
  <c r="AU72" s="1"/>
  <c r="AR70"/>
  <c r="AP68"/>
  <c r="AQ66"/>
  <c r="AQ85"/>
  <c r="AQ84"/>
  <c r="AQ83"/>
  <c r="AQ82"/>
  <c r="AQ81"/>
  <c r="AR80"/>
  <c r="AR77"/>
  <c r="AR74"/>
  <c r="AR71"/>
  <c r="AP69"/>
  <c r="AQ67"/>
  <c r="AQ65"/>
  <c r="AS69"/>
  <c r="AT69" s="1" a="1"/>
  <c r="AT69" s="1"/>
  <c r="AR72"/>
  <c r="AT48" a="1"/>
  <c r="AT48" s="1"/>
  <c r="AU48" a="1"/>
  <c r="AU48" s="1"/>
  <c r="AU51" a="1"/>
  <c r="AU51" s="1"/>
  <c r="AT45" a="1"/>
  <c r="AT45" s="1"/>
  <c r="AV52" a="1"/>
  <c r="AV52" s="1"/>
  <c r="AT51" a="1"/>
  <c r="AT51" s="1"/>
  <c r="AV40" a="1"/>
  <c r="AV40" s="1"/>
  <c r="AU38" a="1"/>
  <c r="AU38" s="1"/>
  <c r="AM88" a="1"/>
  <c r="AM88" s="1"/>
  <c r="AP88" s="1"/>
  <c r="AM88" i="9" a="1"/>
  <c r="AM88" s="1"/>
  <c r="AP88" s="1"/>
  <c r="AO59"/>
  <c r="AQ58"/>
  <c r="AS57"/>
  <c r="AV57" s="1" a="1"/>
  <c r="AV57" s="1"/>
  <c r="AO56"/>
  <c r="AQ55"/>
  <c r="AS54"/>
  <c r="AU54" s="1" a="1"/>
  <c r="AU54" s="1"/>
  <c r="AP52"/>
  <c r="AV51" a="1"/>
  <c r="AV51" s="1"/>
  <c r="AR51"/>
  <c r="AP49"/>
  <c r="AR48"/>
  <c r="AP46"/>
  <c r="AR45"/>
  <c r="AS44"/>
  <c r="AT44" s="1" a="1"/>
  <c r="AT44" s="1"/>
  <c r="AO42"/>
  <c r="AP41"/>
  <c r="AQ40"/>
  <c r="AV39" a="1"/>
  <c r="AV39" s="1"/>
  <c r="AR39"/>
  <c r="AS38"/>
  <c r="AV38" s="1" a="1"/>
  <c r="AV38" s="1"/>
  <c r="AS59"/>
  <c r="AO58"/>
  <c r="AQ57"/>
  <c r="AS56"/>
  <c r="AT56" s="1" a="1"/>
  <c r="AT56" s="1"/>
  <c r="AO55"/>
  <c r="AQ54"/>
  <c r="AR53"/>
  <c r="AT52" a="1"/>
  <c r="AT52" s="1"/>
  <c r="AU51" a="1"/>
  <c r="AU51" s="1"/>
  <c r="AP51"/>
  <c r="AR50"/>
  <c r="AP48"/>
  <c r="AR47"/>
  <c r="AP45"/>
  <c r="AQ44"/>
  <c r="AR43"/>
  <c r="AS42"/>
  <c r="AO40"/>
  <c r="AU39" a="1"/>
  <c r="AU39" s="1"/>
  <c r="AP39"/>
  <c r="AU59" a="1"/>
  <c r="AU59" s="1"/>
  <c r="AP57"/>
  <c r="AR56"/>
  <c r="AS53"/>
  <c r="AT53" s="1" a="1"/>
  <c r="AT53" s="1"/>
  <c r="AO51"/>
  <c r="AS50"/>
  <c r="AT50" s="1" a="1"/>
  <c r="AT50" s="1"/>
  <c r="AO48"/>
  <c r="AS47"/>
  <c r="AT47" s="1" a="1"/>
  <c r="AT47" s="1"/>
  <c r="AO45"/>
  <c r="AP44"/>
  <c r="AQ43"/>
  <c r="AR42"/>
  <c r="AS41"/>
  <c r="AT41" s="1" a="1"/>
  <c r="AT41" s="1"/>
  <c r="AP58"/>
  <c r="AR57"/>
  <c r="AU55" a="1"/>
  <c r="AU55" s="1"/>
  <c r="AO54"/>
  <c r="AV52" a="1"/>
  <c r="AV52" s="1"/>
  <c r="AO52"/>
  <c r="AQ51"/>
  <c r="AO49"/>
  <c r="AQ48"/>
  <c r="AO46"/>
  <c r="AQ45"/>
  <c r="AR44"/>
  <c r="AS43"/>
  <c r="AT43" s="1" a="1"/>
  <c r="AT43" s="1"/>
  <c r="AT42" a="1"/>
  <c r="AT42" s="1"/>
  <c r="AU40" a="1"/>
  <c r="AU40" s="1"/>
  <c r="AV59" a="1"/>
  <c r="AV59" s="1"/>
  <c r="AP59"/>
  <c r="AR58"/>
  <c r="AP54"/>
  <c r="AQ52"/>
  <c r="AS51"/>
  <c r="AQ49"/>
  <c r="AS48"/>
  <c r="AU48" s="1" a="1"/>
  <c r="AU48" s="1"/>
  <c r="AU47" a="1"/>
  <c r="AU47" s="1"/>
  <c r="AQ46"/>
  <c r="AS45"/>
  <c r="AV45" s="1" a="1"/>
  <c r="AV45" s="1"/>
  <c r="AU42" a="1"/>
  <c r="AU42" s="1"/>
  <c r="AO39"/>
  <c r="AQ59"/>
  <c r="AR54"/>
  <c r="AO53"/>
  <c r="AR52"/>
  <c r="AO50"/>
  <c r="AR49"/>
  <c r="AV42" a="1"/>
  <c r="AV42" s="1"/>
  <c r="AR59"/>
  <c r="AU58" a="1"/>
  <c r="AU58" s="1"/>
  <c r="AP55"/>
  <c r="AP53"/>
  <c r="AS52"/>
  <c r="AU52" s="1" a="1"/>
  <c r="AU52" s="1"/>
  <c r="AP50"/>
  <c r="AS49"/>
  <c r="AT49" s="1" a="1"/>
  <c r="AT49" s="1"/>
  <c r="AO47"/>
  <c r="AR46"/>
  <c r="AV44" a="1"/>
  <c r="AV44" s="1"/>
  <c r="AT59" a="1"/>
  <c r="AT59" s="1"/>
  <c r="AO57"/>
  <c r="AQ56"/>
  <c r="AS55"/>
  <c r="AV55" s="1" a="1"/>
  <c r="AV55" s="1"/>
  <c r="AT51" a="1"/>
  <c r="AT51" s="1"/>
  <c r="AQ47"/>
  <c r="AO43"/>
  <c r="AP42"/>
  <c r="AQ41"/>
  <c r="AR40"/>
  <c r="AS39"/>
  <c r="AT38" a="1"/>
  <c r="AT38" s="1"/>
  <c r="AO44"/>
  <c r="AP43"/>
  <c r="AQ42"/>
  <c r="AR41"/>
  <c r="AS40"/>
  <c r="AV40" s="1" a="1"/>
  <c r="AV40" s="1"/>
  <c r="AT39" a="1"/>
  <c r="AT39" s="1"/>
  <c r="AP56"/>
  <c r="AR55"/>
  <c r="AQ53"/>
  <c r="AQ50"/>
  <c r="AP47"/>
  <c r="AS46"/>
  <c r="AT46" s="1" a="1"/>
  <c r="AT46" s="1"/>
  <c r="AO41"/>
  <c r="AP40"/>
  <c r="AQ39"/>
  <c r="AS58"/>
  <c r="AV58" s="1" a="1"/>
  <c r="AV58" s="1"/>
  <c r="AS85"/>
  <c r="AT85" s="1" a="1"/>
  <c r="AT85" s="1"/>
  <c r="AS84"/>
  <c r="AV84" s="1" a="1"/>
  <c r="AV84" s="1"/>
  <c r="AS83"/>
  <c r="AU83" s="1" a="1"/>
  <c r="AU83" s="1"/>
  <c r="AS82"/>
  <c r="AS81"/>
  <c r="AS80"/>
  <c r="AS79"/>
  <c r="AT79" s="1" a="1"/>
  <c r="AT79" s="1"/>
  <c r="AS78"/>
  <c r="AV78" s="1" a="1"/>
  <c r="AV78" s="1"/>
  <c r="AS77"/>
  <c r="AU77" s="1" a="1"/>
  <c r="AU77" s="1"/>
  <c r="AS76"/>
  <c r="AV76" s="1" a="1"/>
  <c r="AV76" s="1"/>
  <c r="AS75"/>
  <c r="AV75" s="1" a="1"/>
  <c r="AV75" s="1"/>
  <c r="AS74"/>
  <c r="AS73"/>
  <c r="AU73" s="1" a="1"/>
  <c r="AU73" s="1"/>
  <c r="AS72"/>
  <c r="AT72" s="1" a="1"/>
  <c r="AT72" s="1"/>
  <c r="AS71"/>
  <c r="AU71" s="1" a="1"/>
  <c r="AU71" s="1"/>
  <c r="AO69"/>
  <c r="AP68"/>
  <c r="AQ67"/>
  <c r="AR66"/>
  <c r="AS65"/>
  <c r="AU65" s="1" a="1"/>
  <c r="AU65" s="1"/>
  <c r="AR85"/>
  <c r="AP84"/>
  <c r="AR82"/>
  <c r="AP81"/>
  <c r="AR79"/>
  <c r="AP78"/>
  <c r="AR76"/>
  <c r="AP75"/>
  <c r="AR73"/>
  <c r="AP72"/>
  <c r="AS69"/>
  <c r="AV69" s="1" a="1"/>
  <c r="AV69" s="1"/>
  <c r="AR68"/>
  <c r="AP67"/>
  <c r="AO66"/>
  <c r="AQ84"/>
  <c r="AO83"/>
  <c r="AT82" a="1"/>
  <c r="AT82" s="1"/>
  <c r="AV81" a="1"/>
  <c r="AV81" s="1"/>
  <c r="AQ81"/>
  <c r="AU80" a="1"/>
  <c r="AU80" s="1"/>
  <c r="AO80"/>
  <c r="AQ78"/>
  <c r="AO77"/>
  <c r="AT76" a="1"/>
  <c r="AT76" s="1"/>
  <c r="AQ75"/>
  <c r="AU74" a="1"/>
  <c r="AU74" s="1"/>
  <c r="AO74"/>
  <c r="AQ72"/>
  <c r="AO71"/>
  <c r="AO70"/>
  <c r="AS68"/>
  <c r="AU68" s="1" a="1"/>
  <c r="AU68" s="1"/>
  <c r="AR67"/>
  <c r="AP66"/>
  <c r="AO65"/>
  <c r="AU64" a="1"/>
  <c r="AU64" s="1"/>
  <c r="AQ85"/>
  <c r="AO84"/>
  <c r="AV82" a="1"/>
  <c r="AV82" s="1"/>
  <c r="AQ82"/>
  <c r="AU81" a="1"/>
  <c r="AU81" s="1"/>
  <c r="AO81"/>
  <c r="AT80" a="1"/>
  <c r="AT80" s="1"/>
  <c r="AQ79"/>
  <c r="AO78"/>
  <c r="AT77" a="1"/>
  <c r="AT77" s="1"/>
  <c r="AQ76"/>
  <c r="AU75" a="1"/>
  <c r="AU75" s="1"/>
  <c r="AO75"/>
  <c r="AT74" a="1"/>
  <c r="AT74" s="1"/>
  <c r="AQ73"/>
  <c r="AU72" a="1"/>
  <c r="AU72" s="1"/>
  <c r="AO72"/>
  <c r="AS70"/>
  <c r="AU70" s="1" a="1"/>
  <c r="AU70" s="1"/>
  <c r="AR69"/>
  <c r="AQ68"/>
  <c r="AO67"/>
  <c r="AS64"/>
  <c r="AT64" s="1" a="1"/>
  <c r="AT64" s="1"/>
  <c r="AP85"/>
  <c r="AT78" a="1"/>
  <c r="AT78" s="1"/>
  <c r="AQ77"/>
  <c r="AP76"/>
  <c r="AR65"/>
  <c r="AV64" a="1"/>
  <c r="AV64" s="1"/>
  <c r="AR84"/>
  <c r="AP83"/>
  <c r="AO82"/>
  <c r="AV80" a="1"/>
  <c r="AV80" s="1"/>
  <c r="AR77"/>
  <c r="AR75"/>
  <c r="AP74"/>
  <c r="AO73"/>
  <c r="AV71" a="1"/>
  <c r="AV71" s="1"/>
  <c r="AP70"/>
  <c r="AP69"/>
  <c r="AO68"/>
  <c r="AQ83"/>
  <c r="AP82"/>
  <c r="AT75" a="1"/>
  <c r="AT75" s="1"/>
  <c r="AQ74"/>
  <c r="AP73"/>
  <c r="AQ70"/>
  <c r="AQ69"/>
  <c r="AT68" a="1"/>
  <c r="AT68" s="1"/>
  <c r="AS67"/>
  <c r="AT67" s="1" a="1"/>
  <c r="AT67" s="1"/>
  <c r="AP80"/>
  <c r="AR72"/>
  <c r="AP65"/>
  <c r="AV83" a="1"/>
  <c r="AV83" s="1"/>
  <c r="AQ80"/>
  <c r="AR78"/>
  <c r="AO76"/>
  <c r="AR74"/>
  <c r="AQ65"/>
  <c r="AR80"/>
  <c r="AO79"/>
  <c r="AP71"/>
  <c r="AP79"/>
  <c r="AV74" a="1"/>
  <c r="AV74" s="1"/>
  <c r="AQ71"/>
  <c r="AR70"/>
  <c r="AQ66"/>
  <c r="AR81"/>
  <c r="AP77"/>
  <c r="AR71"/>
  <c r="AS66"/>
  <c r="AT66" s="1" a="1"/>
  <c r="AT66" s="1"/>
  <c r="AO85"/>
  <c r="AR83"/>
  <c r="AT81" a="1"/>
  <c r="AT81" s="1"/>
  <c r="AU69" a="1"/>
  <c r="AU69" s="1"/>
  <c r="AU82" a="1"/>
  <c r="AU82" s="1"/>
  <c r="AT84" i="10" l="1" a="1"/>
  <c r="AT84" s="1"/>
  <c r="AT76" a="1"/>
  <c r="AT76" s="1"/>
  <c r="AV79" a="1"/>
  <c r="AV79" s="1"/>
  <c r="AT68" a="1"/>
  <c r="AT68" s="1"/>
  <c r="AV72" a="1"/>
  <c r="AV72" s="1"/>
  <c r="AV64" a="1"/>
  <c r="AV64" s="1"/>
  <c r="AT85" a="1"/>
  <c r="AT85" s="1"/>
  <c r="AT79" a="1"/>
  <c r="AT79" s="1"/>
  <c r="AT71" a="1"/>
  <c r="AT71" s="1"/>
  <c r="AT72" a="1"/>
  <c r="AT72" s="1"/>
  <c r="AU83" a="1"/>
  <c r="AU83" s="1"/>
  <c r="AT78" a="1"/>
  <c r="AT78" s="1"/>
  <c r="AT65" a="1"/>
  <c r="AT65" s="1"/>
  <c r="AT70" a="1"/>
  <c r="AT70" s="1"/>
  <c r="AV77" a="1"/>
  <c r="AV77" s="1"/>
  <c r="AU71" a="1"/>
  <c r="AU71" s="1"/>
  <c r="AT77" a="1"/>
  <c r="AT77" s="1"/>
  <c r="AU74" a="1"/>
  <c r="AU74" s="1"/>
  <c r="AV84" a="1"/>
  <c r="AV84" s="1"/>
  <c r="AV66" a="1"/>
  <c r="AV66" s="1"/>
  <c r="AT74" a="1"/>
  <c r="AT74" s="1"/>
  <c r="AU66" a="1"/>
  <c r="AU66" s="1"/>
  <c r="AV83" a="1"/>
  <c r="AV83" s="1"/>
  <c r="AU82" a="1"/>
  <c r="AU82" s="1"/>
  <c r="AV70" a="1"/>
  <c r="AV70" s="1"/>
  <c r="AV81" a="1"/>
  <c r="AV81" s="1"/>
  <c r="AM114" a="1"/>
  <c r="AM114" s="1"/>
  <c r="AP114" s="1"/>
  <c r="AT64" a="1"/>
  <c r="AT64" s="1"/>
  <c r="AU67" a="1"/>
  <c r="AU67" s="1"/>
  <c r="AV65" a="1"/>
  <c r="AV65" s="1"/>
  <c r="AV73" a="1"/>
  <c r="AV73" s="1"/>
  <c r="AV69" a="1"/>
  <c r="AV69" s="1"/>
  <c r="AU75" a="1"/>
  <c r="AU75" s="1"/>
  <c r="AU81" a="1"/>
  <c r="AU81" s="1"/>
  <c r="AP111"/>
  <c r="AP110"/>
  <c r="AP109"/>
  <c r="AP108"/>
  <c r="AP106"/>
  <c r="AP105"/>
  <c r="AP104"/>
  <c r="AP102"/>
  <c r="AP100"/>
  <c r="AP98"/>
  <c r="AP96"/>
  <c r="AP94"/>
  <c r="AP92"/>
  <c r="AR111"/>
  <c r="AR110"/>
  <c r="AR109"/>
  <c r="AR108"/>
  <c r="AR107"/>
  <c r="AR106"/>
  <c r="AR105"/>
  <c r="AR104"/>
  <c r="AR103"/>
  <c r="AR102"/>
  <c r="AR101"/>
  <c r="AR100"/>
  <c r="AR99"/>
  <c r="AR98"/>
  <c r="AR97"/>
  <c r="AR96"/>
  <c r="AR95"/>
  <c r="AR94"/>
  <c r="AR93"/>
  <c r="AR92"/>
  <c r="AR91"/>
  <c r="AO111"/>
  <c r="AO110"/>
  <c r="AO109"/>
  <c r="AO108"/>
  <c r="AO107"/>
  <c r="AO106"/>
  <c r="AO105"/>
  <c r="AO104"/>
  <c r="AO103"/>
  <c r="AO102"/>
  <c r="AO101"/>
  <c r="AO100"/>
  <c r="AO99"/>
  <c r="AO98"/>
  <c r="AO97"/>
  <c r="AO96"/>
  <c r="AO95"/>
  <c r="AO94"/>
  <c r="AO93"/>
  <c r="AO92"/>
  <c r="AO91"/>
  <c r="AP107"/>
  <c r="AP103"/>
  <c r="AP101"/>
  <c r="AP99"/>
  <c r="AP97"/>
  <c r="AP95"/>
  <c r="AP93"/>
  <c r="AP91"/>
  <c r="AS111"/>
  <c r="AV111" s="1" a="1"/>
  <c r="AV111" s="1"/>
  <c r="AS110"/>
  <c r="AU110" s="1" a="1"/>
  <c r="AU110" s="1"/>
  <c r="AS109"/>
  <c r="AU109" s="1" a="1"/>
  <c r="AU109" s="1"/>
  <c r="AS108"/>
  <c r="AU108" s="1" a="1"/>
  <c r="AU108" s="1"/>
  <c r="AS107"/>
  <c r="AU107" s="1" a="1"/>
  <c r="AU107" s="1"/>
  <c r="AS106"/>
  <c r="AU106" s="1" a="1"/>
  <c r="AU106" s="1"/>
  <c r="AS105"/>
  <c r="AU105" s="1" a="1"/>
  <c r="AU105" s="1"/>
  <c r="AS104"/>
  <c r="AT104" s="1" a="1"/>
  <c r="AT104" s="1"/>
  <c r="AS103"/>
  <c r="AT103" s="1" a="1"/>
  <c r="AT103" s="1"/>
  <c r="AS102"/>
  <c r="AV102" s="1" a="1"/>
  <c r="AV102" s="1"/>
  <c r="AS101"/>
  <c r="AU101" s="1" a="1"/>
  <c r="AU101" s="1"/>
  <c r="AS100"/>
  <c r="AV100" s="1" a="1"/>
  <c r="AV100" s="1"/>
  <c r="AS99"/>
  <c r="AU99" s="1" a="1"/>
  <c r="AU99" s="1"/>
  <c r="AS98"/>
  <c r="AU98" s="1" a="1"/>
  <c r="AU98" s="1"/>
  <c r="AS97"/>
  <c r="AU97" s="1" a="1"/>
  <c r="AU97" s="1"/>
  <c r="AS96"/>
  <c r="AU96" s="1" a="1"/>
  <c r="AU96" s="1"/>
  <c r="AS95"/>
  <c r="AU95" s="1" a="1"/>
  <c r="AU95" s="1"/>
  <c r="AS94"/>
  <c r="AV94" s="1" a="1"/>
  <c r="AV94" s="1"/>
  <c r="AS93"/>
  <c r="AU93" s="1" a="1"/>
  <c r="AU93" s="1"/>
  <c r="AS92"/>
  <c r="AU92" s="1" a="1"/>
  <c r="AU92" s="1"/>
  <c r="AS91"/>
  <c r="AU91" s="1" a="1"/>
  <c r="AU91" s="1"/>
  <c r="AS90"/>
  <c r="AU90" s="1" a="1"/>
  <c r="AU90" s="1"/>
  <c r="AT96" a="1"/>
  <c r="AT96" s="1"/>
  <c r="AQ111"/>
  <c r="AQ110"/>
  <c r="AQ109"/>
  <c r="AQ108"/>
  <c r="AQ107"/>
  <c r="AQ106"/>
  <c r="AQ105"/>
  <c r="AQ104"/>
  <c r="AQ103"/>
  <c r="AQ102"/>
  <c r="AQ101"/>
  <c r="AQ100"/>
  <c r="AQ99"/>
  <c r="AQ98"/>
  <c r="AQ97"/>
  <c r="AQ96"/>
  <c r="AQ95"/>
  <c r="AQ94"/>
  <c r="AQ93"/>
  <c r="AQ92"/>
  <c r="AQ91"/>
  <c r="AU69" a="1"/>
  <c r="AU69" s="1"/>
  <c r="AU80" a="1"/>
  <c r="AU80" s="1"/>
  <c r="AV80" a="1"/>
  <c r="AV80" s="1"/>
  <c r="AT67" a="1"/>
  <c r="AT67" s="1"/>
  <c r="AT73" a="1"/>
  <c r="AT73" s="1"/>
  <c r="AT75" a="1"/>
  <c r="AT75" s="1"/>
  <c r="AT82" a="1"/>
  <c r="AT82" s="1"/>
  <c r="AV78" a="1"/>
  <c r="AV78" s="1"/>
  <c r="AU85" a="1"/>
  <c r="AU85" s="1"/>
  <c r="AU53" i="9" a="1"/>
  <c r="AU53" s="1"/>
  <c r="AV65" a="1"/>
  <c r="AV65" s="1"/>
  <c r="AT71" a="1"/>
  <c r="AT71" s="1"/>
  <c r="AV56" a="1"/>
  <c r="AV56" s="1"/>
  <c r="AV50" a="1"/>
  <c r="AV50" s="1"/>
  <c r="AV48" a="1"/>
  <c r="AV48" s="1"/>
  <c r="AT73" a="1"/>
  <c r="AT73" s="1"/>
  <c r="AT65" a="1"/>
  <c r="AT65" s="1"/>
  <c r="AV77" a="1"/>
  <c r="AV77" s="1"/>
  <c r="AT83" a="1"/>
  <c r="AT83" s="1"/>
  <c r="AT48" a="1"/>
  <c r="AT48" s="1"/>
  <c r="AU50" a="1"/>
  <c r="AU50" s="1"/>
  <c r="AT40" a="1"/>
  <c r="AT40" s="1"/>
  <c r="AT69" a="1"/>
  <c r="AT69" s="1"/>
  <c r="AV72" a="1"/>
  <c r="AV72" s="1"/>
  <c r="AV54" a="1"/>
  <c r="AV54" s="1"/>
  <c r="AV79" a="1"/>
  <c r="AV79" s="1"/>
  <c r="AV70" a="1"/>
  <c r="AV70" s="1"/>
  <c r="AU79" a="1"/>
  <c r="AU79" s="1"/>
  <c r="AU43" a="1"/>
  <c r="AU43" s="1"/>
  <c r="AV49" a="1"/>
  <c r="AV49" s="1"/>
  <c r="AU85" a="1"/>
  <c r="AU85" s="1"/>
  <c r="AU67" a="1"/>
  <c r="AU67" s="1"/>
  <c r="AV41" a="1"/>
  <c r="AV41" s="1"/>
  <c r="AT55" a="1"/>
  <c r="AT55" s="1"/>
  <c r="AT84" a="1"/>
  <c r="AT84" s="1"/>
  <c r="AU78" a="1"/>
  <c r="AU78" s="1"/>
  <c r="AV85" a="1"/>
  <c r="AV85" s="1"/>
  <c r="AU66" a="1"/>
  <c r="AU66" s="1"/>
  <c r="AV66" a="1"/>
  <c r="AV66" s="1"/>
  <c r="AU57" a="1"/>
  <c r="AU57" s="1"/>
  <c r="AT54" a="1"/>
  <c r="AT54" s="1"/>
  <c r="AT58" a="1"/>
  <c r="AT58" s="1"/>
  <c r="AT57" a="1"/>
  <c r="AT57" s="1"/>
  <c r="AU38" a="1"/>
  <c r="AU38" s="1"/>
  <c r="AV43" a="1"/>
  <c r="AV43" s="1"/>
  <c r="AV47" a="1"/>
  <c r="AV47" s="1"/>
  <c r="AM114" a="1"/>
  <c r="AM114" s="1"/>
  <c r="AP114" s="1"/>
  <c r="AS111"/>
  <c r="AV111" s="1" a="1"/>
  <c r="AV111" s="1"/>
  <c r="AS110"/>
  <c r="AS109"/>
  <c r="AS108"/>
  <c r="AS107"/>
  <c r="AV107" s="1" a="1"/>
  <c r="AV107" s="1"/>
  <c r="AS106"/>
  <c r="AV106" s="1" a="1"/>
  <c r="AV106" s="1"/>
  <c r="AS105"/>
  <c r="AU105" s="1" a="1"/>
  <c r="AU105" s="1"/>
  <c r="AS104"/>
  <c r="AS103"/>
  <c r="AS102"/>
  <c r="AU102" s="1" a="1"/>
  <c r="AU102" s="1"/>
  <c r="AS101"/>
  <c r="AT101" s="1" a="1"/>
  <c r="AT101" s="1"/>
  <c r="AS100"/>
  <c r="AT100" s="1" a="1"/>
  <c r="AT100" s="1"/>
  <c r="AS99"/>
  <c r="AV99" s="1" a="1"/>
  <c r="AV99" s="1"/>
  <c r="AS98"/>
  <c r="AS97"/>
  <c r="AS96"/>
  <c r="AT96" s="1" a="1"/>
  <c r="AT96" s="1"/>
  <c r="AS95"/>
  <c r="AU95" s="1" a="1"/>
  <c r="AU95" s="1"/>
  <c r="AS94"/>
  <c r="AV94" s="1" a="1"/>
  <c r="AV94" s="1"/>
  <c r="AS93"/>
  <c r="AT93" s="1" a="1"/>
  <c r="AT93" s="1"/>
  <c r="AS92"/>
  <c r="AS91"/>
  <c r="AS90"/>
  <c r="AT90" s="1" a="1"/>
  <c r="AT90" s="1"/>
  <c r="AU111" a="1"/>
  <c r="AU111" s="1"/>
  <c r="AO111"/>
  <c r="AT110" a="1"/>
  <c r="AT110" s="1"/>
  <c r="AV109" a="1"/>
  <c r="AV109" s="1"/>
  <c r="AQ109"/>
  <c r="AU108" a="1"/>
  <c r="AU108" s="1"/>
  <c r="AO108"/>
  <c r="AQ106"/>
  <c r="AO105"/>
  <c r="AT104" a="1"/>
  <c r="AT104" s="1"/>
  <c r="AV103" a="1"/>
  <c r="AV103" s="1"/>
  <c r="AQ103"/>
  <c r="AO102"/>
  <c r="AV100" a="1"/>
  <c r="AV100" s="1"/>
  <c r="AQ100"/>
  <c r="AO99"/>
  <c r="AT98" a="1"/>
  <c r="AT98" s="1"/>
  <c r="AV97" a="1"/>
  <c r="AV97" s="1"/>
  <c r="AQ97"/>
  <c r="AU96" a="1"/>
  <c r="AU96" s="1"/>
  <c r="AO96"/>
  <c r="AQ94"/>
  <c r="AO93"/>
  <c r="AT92" a="1"/>
  <c r="AT92" s="1"/>
  <c r="AV91" a="1"/>
  <c r="AV91" s="1"/>
  <c r="AQ91"/>
  <c r="AU90" a="1"/>
  <c r="AU90" s="1"/>
  <c r="AP111"/>
  <c r="AR109"/>
  <c r="AP108"/>
  <c r="AR106"/>
  <c r="AP105"/>
  <c r="AR103"/>
  <c r="AP102"/>
  <c r="AR100"/>
  <c r="AP99"/>
  <c r="AR97"/>
  <c r="AP96"/>
  <c r="AR94"/>
  <c r="AP93"/>
  <c r="AR91"/>
  <c r="AR110"/>
  <c r="AP109"/>
  <c r="AR107"/>
  <c r="AP106"/>
  <c r="AR104"/>
  <c r="AP103"/>
  <c r="AR101"/>
  <c r="AP100"/>
  <c r="AR98"/>
  <c r="AP97"/>
  <c r="AR95"/>
  <c r="AP94"/>
  <c r="AR92"/>
  <c r="AP91"/>
  <c r="AV110" a="1"/>
  <c r="AV110" s="1"/>
  <c r="AU109" a="1"/>
  <c r="AU109" s="1"/>
  <c r="AT108" a="1"/>
  <c r="AT108" s="1"/>
  <c r="AQ107"/>
  <c r="AO106"/>
  <c r="AV104" a="1"/>
  <c r="AV104" s="1"/>
  <c r="AU103" a="1"/>
  <c r="AU103" s="1"/>
  <c r="AT102" a="1"/>
  <c r="AT102" s="1"/>
  <c r="AQ101"/>
  <c r="AO100"/>
  <c r="AV98" a="1"/>
  <c r="AV98" s="1"/>
  <c r="AU97" a="1"/>
  <c r="AU97" s="1"/>
  <c r="AQ95"/>
  <c r="AO94"/>
  <c r="AV92" a="1"/>
  <c r="AV92" s="1"/>
  <c r="AU91" a="1"/>
  <c r="AU91" s="1"/>
  <c r="AQ111"/>
  <c r="AO110"/>
  <c r="AV108" a="1"/>
  <c r="AV108" s="1"/>
  <c r="AQ105"/>
  <c r="AO104"/>
  <c r="AV102" a="1"/>
  <c r="AV102" s="1"/>
  <c r="AQ99"/>
  <c r="AO98"/>
  <c r="AQ93"/>
  <c r="AO92"/>
  <c r="AR111"/>
  <c r="AP110"/>
  <c r="AR105"/>
  <c r="AP104"/>
  <c r="AR99"/>
  <c r="AP98"/>
  <c r="AR93"/>
  <c r="AP92"/>
  <c r="AP107"/>
  <c r="AR102"/>
  <c r="AP95"/>
  <c r="AQ110"/>
  <c r="AT105" a="1"/>
  <c r="AT105" s="1"/>
  <c r="AO103"/>
  <c r="AQ98"/>
  <c r="AO91"/>
  <c r="AU110" a="1"/>
  <c r="AU110" s="1"/>
  <c r="AO101"/>
  <c r="AU98" a="1"/>
  <c r="AU98" s="1"/>
  <c r="AR108"/>
  <c r="AP101"/>
  <c r="AR96"/>
  <c r="AT111" a="1"/>
  <c r="AT111" s="1"/>
  <c r="AO109"/>
  <c r="AQ104"/>
  <c r="AO97"/>
  <c r="AU94" a="1"/>
  <c r="AU94" s="1"/>
  <c r="AQ92"/>
  <c r="AT103" a="1"/>
  <c r="AT103" s="1"/>
  <c r="AT91" a="1"/>
  <c r="AT91" s="1"/>
  <c r="AT109" a="1"/>
  <c r="AT109" s="1"/>
  <c r="AO107"/>
  <c r="AU104" a="1"/>
  <c r="AU104" s="1"/>
  <c r="AQ102"/>
  <c r="AT97" a="1"/>
  <c r="AT97" s="1"/>
  <c r="AO95"/>
  <c r="AU92" a="1"/>
  <c r="AU92" s="1"/>
  <c r="AQ108"/>
  <c r="AQ96"/>
  <c r="AV93" a="1"/>
  <c r="AV93" s="1"/>
  <c r="AT70" a="1"/>
  <c r="AT70" s="1"/>
  <c r="AU44" a="1"/>
  <c r="AU44" s="1"/>
  <c r="AU56" a="1"/>
  <c r="AU56" s="1"/>
  <c r="AV46" a="1"/>
  <c r="AV46" s="1"/>
  <c r="AU46" a="1"/>
  <c r="AU46" s="1"/>
  <c r="AV73" a="1"/>
  <c r="AV73" s="1"/>
  <c r="AU84" a="1"/>
  <c r="AU84" s="1"/>
  <c r="AV53" a="1"/>
  <c r="AV53" s="1"/>
  <c r="AU41" a="1"/>
  <c r="AU41" s="1"/>
  <c r="AU49" a="1"/>
  <c r="AU49" s="1"/>
  <c r="AV67" a="1"/>
  <c r="AV67" s="1"/>
  <c r="AU76" a="1"/>
  <c r="AU76" s="1"/>
  <c r="AV68" a="1"/>
  <c r="AV68" s="1"/>
  <c r="AT45" a="1"/>
  <c r="AT45" s="1"/>
  <c r="AU45" a="1"/>
  <c r="AU45" s="1"/>
  <c r="AT99" i="10" l="1" a="1"/>
  <c r="AT99" s="1"/>
  <c r="AT105" a="1"/>
  <c r="AT105" s="1"/>
  <c r="AT111" a="1"/>
  <c r="AT111" s="1"/>
  <c r="AV101" a="1"/>
  <c r="AV101" s="1"/>
  <c r="AT95" a="1"/>
  <c r="AT95" s="1"/>
  <c r="AV105" a="1"/>
  <c r="AV105" s="1"/>
  <c r="AT101" a="1"/>
  <c r="AT101" s="1"/>
  <c r="AT106" a="1"/>
  <c r="AT106" s="1"/>
  <c r="AT93" a="1"/>
  <c r="AT93" s="1"/>
  <c r="AT100" a="1"/>
  <c r="AT100" s="1"/>
  <c r="AU94" a="1"/>
  <c r="AU94" s="1"/>
  <c r="AT107" a="1"/>
  <c r="AT107" s="1"/>
  <c r="AU102" a="1"/>
  <c r="AU102" s="1"/>
  <c r="AU100" a="1"/>
  <c r="AU100" s="1"/>
  <c r="AV93" a="1"/>
  <c r="AV93" s="1"/>
  <c r="AV90" a="1"/>
  <c r="AV90" s="1"/>
  <c r="AT102" a="1"/>
  <c r="AT102" s="1"/>
  <c r="AU111" a="1"/>
  <c r="AU111" s="1"/>
  <c r="AT97" a="1"/>
  <c r="AT97" s="1"/>
  <c r="AV96" a="1"/>
  <c r="AV96" s="1"/>
  <c r="AV108" a="1"/>
  <c r="AV108" s="1"/>
  <c r="AT98" a="1"/>
  <c r="AT98" s="1"/>
  <c r="AT90" a="1"/>
  <c r="AT90" s="1"/>
  <c r="AT108" a="1"/>
  <c r="AT108" s="1"/>
  <c r="AV95" a="1"/>
  <c r="AV95" s="1"/>
  <c r="AV99" a="1"/>
  <c r="AV99" s="1"/>
  <c r="AV107" a="1"/>
  <c r="AV107" s="1"/>
  <c r="AV92" a="1"/>
  <c r="AV92" s="1"/>
  <c r="AV98" a="1"/>
  <c r="AV98" s="1"/>
  <c r="AV104" a="1"/>
  <c r="AV104" s="1"/>
  <c r="AV110" a="1"/>
  <c r="AV110" s="1"/>
  <c r="AU104" a="1"/>
  <c r="AU104" s="1"/>
  <c r="AT94" a="1"/>
  <c r="AT94" s="1"/>
  <c r="AT92" a="1"/>
  <c r="AT92" s="1"/>
  <c r="AT110" a="1"/>
  <c r="AT110" s="1"/>
  <c r="AV91" a="1"/>
  <c r="AV91" s="1"/>
  <c r="AV97" a="1"/>
  <c r="AV97" s="1"/>
  <c r="AV103" a="1"/>
  <c r="AV103" s="1"/>
  <c r="AV106" a="1"/>
  <c r="AV106" s="1"/>
  <c r="AV109" a="1"/>
  <c r="AV109" s="1"/>
  <c r="AM140" a="1"/>
  <c r="AM140" s="1"/>
  <c r="AP140" s="1"/>
  <c r="AT91" a="1"/>
  <c r="AT91" s="1"/>
  <c r="AT109" a="1"/>
  <c r="AT109" s="1"/>
  <c r="AU103" a="1"/>
  <c r="AU103" s="1"/>
  <c r="AP137"/>
  <c r="AP136"/>
  <c r="AR136"/>
  <c r="AP135"/>
  <c r="AP134"/>
  <c r="AP133"/>
  <c r="AP132"/>
  <c r="AP131"/>
  <c r="AP130"/>
  <c r="AP129"/>
  <c r="AP128"/>
  <c r="AP127"/>
  <c r="AP126"/>
  <c r="AP125"/>
  <c r="AP124"/>
  <c r="AP123"/>
  <c r="AP122"/>
  <c r="AP121"/>
  <c r="AP120"/>
  <c r="AP119"/>
  <c r="AP118"/>
  <c r="AP117"/>
  <c r="AO137"/>
  <c r="AR135"/>
  <c r="AR134"/>
  <c r="AR133"/>
  <c r="AR132"/>
  <c r="AR131"/>
  <c r="AR130"/>
  <c r="AR129"/>
  <c r="AR128"/>
  <c r="AR127"/>
  <c r="AR126"/>
  <c r="AR125"/>
  <c r="AR124"/>
  <c r="AR123"/>
  <c r="AR122"/>
  <c r="AR121"/>
  <c r="AR120"/>
  <c r="AR119"/>
  <c r="AR118"/>
  <c r="AR117"/>
  <c r="AS137"/>
  <c r="AV137" s="1" a="1"/>
  <c r="AV137" s="1"/>
  <c r="AQ136"/>
  <c r="AO135"/>
  <c r="AO134"/>
  <c r="AO133"/>
  <c r="AO132"/>
  <c r="AO131"/>
  <c r="AO130"/>
  <c r="AO129"/>
  <c r="AO128"/>
  <c r="AO127"/>
  <c r="AO126"/>
  <c r="AO125"/>
  <c r="AO124"/>
  <c r="AO123"/>
  <c r="AO122"/>
  <c r="AO121"/>
  <c r="AO120"/>
  <c r="AO119"/>
  <c r="AO118"/>
  <c r="AO117"/>
  <c r="AS136"/>
  <c r="AU136" s="1" a="1"/>
  <c r="AU136" s="1"/>
  <c r="AQ135"/>
  <c r="AQ134"/>
  <c r="AQ133"/>
  <c r="AQ132"/>
  <c r="AQ131"/>
  <c r="AQ130"/>
  <c r="AQ129"/>
  <c r="AQ128"/>
  <c r="AQ127"/>
  <c r="AQ126"/>
  <c r="AQ125"/>
  <c r="AQ124"/>
  <c r="AQ123"/>
  <c r="AQ122"/>
  <c r="AQ121"/>
  <c r="AQ120"/>
  <c r="AQ119"/>
  <c r="AQ118"/>
  <c r="AQ117"/>
  <c r="AQ137"/>
  <c r="AS135"/>
  <c r="AT135" s="1" a="1"/>
  <c r="AT135" s="1"/>
  <c r="AS134"/>
  <c r="AV134" s="1" a="1"/>
  <c r="AV134" s="1"/>
  <c r="AS133"/>
  <c r="AV133" s="1" a="1"/>
  <c r="AV133" s="1"/>
  <c r="AS132"/>
  <c r="AU132" s="1" a="1"/>
  <c r="AU132" s="1"/>
  <c r="AS131"/>
  <c r="AV131" s="1" a="1"/>
  <c r="AV131" s="1"/>
  <c r="AS130"/>
  <c r="AU130" s="1" a="1"/>
  <c r="AU130" s="1"/>
  <c r="AS129"/>
  <c r="AU129" s="1" a="1"/>
  <c r="AU129" s="1"/>
  <c r="AS128"/>
  <c r="AT128" s="1" a="1"/>
  <c r="AT128" s="1"/>
  <c r="AS127"/>
  <c r="AV127" s="1" a="1"/>
  <c r="AV127" s="1"/>
  <c r="AS126"/>
  <c r="AU126" s="1" a="1"/>
  <c r="AU126" s="1"/>
  <c r="AS125"/>
  <c r="AT125" s="1" a="1"/>
  <c r="AT125" s="1"/>
  <c r="AS124"/>
  <c r="AT124" s="1" a="1"/>
  <c r="AT124" s="1"/>
  <c r="AS123"/>
  <c r="AU123" s="1" a="1"/>
  <c r="AU123" s="1"/>
  <c r="AS122"/>
  <c r="AU122" s="1" a="1"/>
  <c r="AU122" s="1"/>
  <c r="AS121"/>
  <c r="AU121" s="1" a="1"/>
  <c r="AU121" s="1"/>
  <c r="AS120"/>
  <c r="AT120" s="1" a="1"/>
  <c r="AT120" s="1"/>
  <c r="AS119"/>
  <c r="AU119" s="1" a="1"/>
  <c r="AU119" s="1"/>
  <c r="AS118"/>
  <c r="AU118" s="1" a="1"/>
  <c r="AU118" s="1"/>
  <c r="AS117"/>
  <c r="AU117" s="1" a="1"/>
  <c r="AU117" s="1"/>
  <c r="AS116"/>
  <c r="AU116" s="1" a="1"/>
  <c r="AU116" s="1"/>
  <c r="AR137"/>
  <c r="AO136"/>
  <c r="AU99" i="9" a="1"/>
  <c r="AU99" s="1"/>
  <c r="AU101" a="1"/>
  <c r="AU101" s="1"/>
  <c r="AT99" a="1"/>
  <c r="AT99" s="1"/>
  <c r="AU100" a="1"/>
  <c r="AU100" s="1"/>
  <c r="AT94" a="1"/>
  <c r="AT94" s="1"/>
  <c r="AU93" a="1"/>
  <c r="AU93" s="1"/>
  <c r="AS137"/>
  <c r="AV137" s="1" a="1"/>
  <c r="AV137" s="1"/>
  <c r="AS136"/>
  <c r="AT136" s="1" a="1"/>
  <c r="AT136" s="1"/>
  <c r="AS135"/>
  <c r="AT135" s="1" a="1"/>
  <c r="AT135" s="1"/>
  <c r="AS134"/>
  <c r="AT134" s="1" a="1"/>
  <c r="AT134" s="1"/>
  <c r="AS133"/>
  <c r="AS132"/>
  <c r="AS131"/>
  <c r="AU131" s="1" a="1"/>
  <c r="AU131" s="1"/>
  <c r="AS130"/>
  <c r="AV130" s="1" a="1"/>
  <c r="AV130" s="1"/>
  <c r="AS129"/>
  <c r="AV129" s="1" a="1"/>
  <c r="AV129" s="1"/>
  <c r="AS128"/>
  <c r="AS127"/>
  <c r="AS126"/>
  <c r="AS125"/>
  <c r="AT125" s="1" a="1"/>
  <c r="AT125" s="1"/>
  <c r="AS124"/>
  <c r="AU124" s="1" a="1"/>
  <c r="AU124" s="1"/>
  <c r="AS123"/>
  <c r="AU123" s="1" a="1"/>
  <c r="AU123" s="1"/>
  <c r="AS122"/>
  <c r="AS121"/>
  <c r="AS120"/>
  <c r="AS119"/>
  <c r="AV119" s="1" a="1"/>
  <c r="AV119" s="1"/>
  <c r="AS118"/>
  <c r="AU118" s="1" a="1"/>
  <c r="AU118" s="1"/>
  <c r="AS117"/>
  <c r="AT117" s="1" a="1"/>
  <c r="AT117" s="1"/>
  <c r="AS116"/>
  <c r="AT116" s="1" a="1"/>
  <c r="AT116" s="1"/>
  <c r="AR137"/>
  <c r="AP136"/>
  <c r="AR134"/>
  <c r="AP133"/>
  <c r="AR131"/>
  <c r="AP130"/>
  <c r="AR128"/>
  <c r="AP127"/>
  <c r="AR125"/>
  <c r="AP124"/>
  <c r="AR122"/>
  <c r="AP121"/>
  <c r="AR119"/>
  <c r="AP118"/>
  <c r="AT137" a="1"/>
  <c r="AT137" s="1"/>
  <c r="AV136" a="1"/>
  <c r="AV136" s="1"/>
  <c r="AQ136"/>
  <c r="AO135"/>
  <c r="AV133" a="1"/>
  <c r="AV133" s="1"/>
  <c r="AQ133"/>
  <c r="AU132" a="1"/>
  <c r="AU132" s="1"/>
  <c r="AO132"/>
  <c r="AQ130"/>
  <c r="AO129"/>
  <c r="AT128" a="1"/>
  <c r="AT128" s="1"/>
  <c r="AV127" a="1"/>
  <c r="AV127" s="1"/>
  <c r="AQ127"/>
  <c r="AU126" a="1"/>
  <c r="AU126" s="1"/>
  <c r="AO126"/>
  <c r="AQ124"/>
  <c r="AO123"/>
  <c r="AT122" a="1"/>
  <c r="AT122" s="1"/>
  <c r="AV121" a="1"/>
  <c r="AV121" s="1"/>
  <c r="AQ121"/>
  <c r="AU120" a="1"/>
  <c r="AU120" s="1"/>
  <c r="AO120"/>
  <c r="AQ118"/>
  <c r="AO117"/>
  <c r="AQ137"/>
  <c r="AO136"/>
  <c r="AQ134"/>
  <c r="AU133" a="1"/>
  <c r="AU133" s="1"/>
  <c r="AO133"/>
  <c r="AT132" a="1"/>
  <c r="AT132" s="1"/>
  <c r="AV131" a="1"/>
  <c r="AV131" s="1"/>
  <c r="AQ131"/>
  <c r="AO130"/>
  <c r="AV128" a="1"/>
  <c r="AV128" s="1"/>
  <c r="AQ128"/>
  <c r="AU127" a="1"/>
  <c r="AU127" s="1"/>
  <c r="AO127"/>
  <c r="AT126" a="1"/>
  <c r="AT126" s="1"/>
  <c r="AQ125"/>
  <c r="AO124"/>
  <c r="AV122" a="1"/>
  <c r="AV122" s="1"/>
  <c r="AQ122"/>
  <c r="AU121" a="1"/>
  <c r="AU121" s="1"/>
  <c r="AO121"/>
  <c r="AT120" a="1"/>
  <c r="AT120" s="1"/>
  <c r="AQ119"/>
  <c r="AO118"/>
  <c r="AR135"/>
  <c r="AR133"/>
  <c r="AP132"/>
  <c r="AO131"/>
  <c r="AR126"/>
  <c r="AR124"/>
  <c r="AP123"/>
  <c r="AO122"/>
  <c r="AV120" a="1"/>
  <c r="AV120" s="1"/>
  <c r="AR117"/>
  <c r="AT133" a="1"/>
  <c r="AT133" s="1"/>
  <c r="AQ132"/>
  <c r="AP131"/>
  <c r="AQ123"/>
  <c r="AP122"/>
  <c r="AU116" a="1"/>
  <c r="AU116" s="1"/>
  <c r="AO137"/>
  <c r="AR132"/>
  <c r="AR130"/>
  <c r="AP129"/>
  <c r="AO128"/>
  <c r="AV126" a="1"/>
  <c r="AV126" s="1"/>
  <c r="AR123"/>
  <c r="AR121"/>
  <c r="AP120"/>
  <c r="AO119"/>
  <c r="AP134"/>
  <c r="AQ126"/>
  <c r="AQ120"/>
  <c r="AU128" a="1"/>
  <c r="AU128" s="1"/>
  <c r="AU122" a="1"/>
  <c r="AU122" s="1"/>
  <c r="AR120"/>
  <c r="AR127"/>
  <c r="AO125"/>
  <c r="AP119"/>
  <c r="AP117"/>
  <c r="AQ135"/>
  <c r="AQ129"/>
  <c r="AT127" a="1"/>
  <c r="AT127" s="1"/>
  <c r="AP125"/>
  <c r="AQ117"/>
  <c r="AR129"/>
  <c r="AT121" a="1"/>
  <c r="AT121" s="1"/>
  <c r="AP137"/>
  <c r="AP135"/>
  <c r="AV132" a="1"/>
  <c r="AV132" s="1"/>
  <c r="AR136"/>
  <c r="AO134"/>
  <c r="AP128"/>
  <c r="AP126"/>
  <c r="AR118"/>
  <c r="AU106" a="1"/>
  <c r="AU106" s="1"/>
  <c r="AT106" a="1"/>
  <c r="AT106" s="1"/>
  <c r="AV105" a="1"/>
  <c r="AV105" s="1"/>
  <c r="AV95" a="1"/>
  <c r="AV95" s="1"/>
  <c r="AV90" a="1"/>
  <c r="AV90" s="1"/>
  <c r="AT95" a="1"/>
  <c r="AT95" s="1"/>
  <c r="AU107" a="1"/>
  <c r="AU107" s="1"/>
  <c r="AT107" a="1"/>
  <c r="AT107" s="1"/>
  <c r="AV101" a="1"/>
  <c r="AV101" s="1"/>
  <c r="AV96" a="1"/>
  <c r="AV96" s="1"/>
  <c r="AM140" a="1"/>
  <c r="AM140" s="1"/>
  <c r="AP140" s="1"/>
  <c r="AV136" i="10" l="1" a="1"/>
  <c r="AV136" s="1"/>
  <c r="AT119" a="1"/>
  <c r="AT119" s="1"/>
  <c r="AT132" a="1"/>
  <c r="AT132" s="1"/>
  <c r="AT122" a="1"/>
  <c r="AT122" s="1"/>
  <c r="AT118" a="1"/>
  <c r="AT118" s="1"/>
  <c r="AT136" a="1"/>
  <c r="AT136" s="1"/>
  <c r="AV125" a="1"/>
  <c r="AV125" s="1"/>
  <c r="AU125" a="1"/>
  <c r="AU125" s="1"/>
  <c r="AV119" a="1"/>
  <c r="AV119" s="1"/>
  <c r="AT123" a="1"/>
  <c r="AT123" s="1"/>
  <c r="AU131" a="1"/>
  <c r="AU131" s="1"/>
  <c r="AT137" a="1"/>
  <c r="AT137" s="1"/>
  <c r="AV124" a="1"/>
  <c r="AV124" s="1"/>
  <c r="AU124" a="1"/>
  <c r="AU124" s="1"/>
  <c r="AT131" a="1"/>
  <c r="AT131" s="1"/>
  <c r="AV128" a="1"/>
  <c r="AV128" s="1"/>
  <c r="AT134" a="1"/>
  <c r="AT134" s="1"/>
  <c r="AT121" a="1"/>
  <c r="AT121" s="1"/>
  <c r="AT116" a="1"/>
  <c r="AT116" s="1"/>
  <c r="AU137" a="1"/>
  <c r="AU137" s="1"/>
  <c r="AT130" a="1"/>
  <c r="AT130" s="1"/>
  <c r="AV118" a="1"/>
  <c r="AV118" s="1"/>
  <c r="AV122" a="1"/>
  <c r="AV122" s="1"/>
  <c r="AV130" a="1"/>
  <c r="AV130" s="1"/>
  <c r="AU134" a="1"/>
  <c r="AU134" s="1"/>
  <c r="AV116" a="1"/>
  <c r="AV116" s="1"/>
  <c r="AU128" a="1"/>
  <c r="AU128" s="1"/>
  <c r="AT133" a="1"/>
  <c r="AT133" s="1"/>
  <c r="AT127" a="1"/>
  <c r="AT127" s="1"/>
  <c r="AV121" a="1"/>
  <c r="AV121" s="1"/>
  <c r="AT129" a="1"/>
  <c r="AT129" s="1"/>
  <c r="AV120" a="1"/>
  <c r="AV120" s="1"/>
  <c r="AV126" a="1"/>
  <c r="AV126" s="1"/>
  <c r="AV132" a="1"/>
  <c r="AV132" s="1"/>
  <c r="AT117" a="1"/>
  <c r="AT117" s="1"/>
  <c r="AV135" a="1"/>
  <c r="AV135" s="1"/>
  <c r="AV117" a="1"/>
  <c r="AV117" s="1"/>
  <c r="AV123" a="1"/>
  <c r="AV123" s="1"/>
  <c r="AV129" a="1"/>
  <c r="AV129" s="1"/>
  <c r="AU127" a="1"/>
  <c r="AU127" s="1"/>
  <c r="AU133" a="1"/>
  <c r="AU133" s="1"/>
  <c r="AU135" a="1"/>
  <c r="AU135" s="1"/>
  <c r="AT126" a="1"/>
  <c r="AT126" s="1"/>
  <c r="AM166" a="1"/>
  <c r="AM166" s="1"/>
  <c r="AO163"/>
  <c r="AO162"/>
  <c r="AO161"/>
  <c r="AO160"/>
  <c r="AO159"/>
  <c r="AO158"/>
  <c r="AO157"/>
  <c r="AO156"/>
  <c r="AO155"/>
  <c r="AO154"/>
  <c r="AO153"/>
  <c r="AO152"/>
  <c r="AO151"/>
  <c r="AO150"/>
  <c r="AO149"/>
  <c r="AO148"/>
  <c r="AO147"/>
  <c r="AR162"/>
  <c r="AP161"/>
  <c r="AR159"/>
  <c r="AP158"/>
  <c r="AR156"/>
  <c r="AP155"/>
  <c r="AR153"/>
  <c r="AP152"/>
  <c r="AR150"/>
  <c r="AP149"/>
  <c r="AR147"/>
  <c r="AP146"/>
  <c r="AP145"/>
  <c r="AP144"/>
  <c r="AP143"/>
  <c r="AR163"/>
  <c r="AP162"/>
  <c r="AR160"/>
  <c r="AP159"/>
  <c r="AR157"/>
  <c r="AP156"/>
  <c r="AR154"/>
  <c r="AP153"/>
  <c r="AR151"/>
  <c r="AP150"/>
  <c r="AR148"/>
  <c r="AP147"/>
  <c r="AQ161"/>
  <c r="AQ160"/>
  <c r="AS159"/>
  <c r="AT159" s="1" a="1"/>
  <c r="AT159" s="1"/>
  <c r="AS158"/>
  <c r="AV158" s="1" a="1"/>
  <c r="AV158" s="1"/>
  <c r="AQ152"/>
  <c r="AQ151"/>
  <c r="AS150"/>
  <c r="AV150" s="1" a="1"/>
  <c r="AV150" s="1"/>
  <c r="AS149"/>
  <c r="AT149" s="1" a="1"/>
  <c r="AT149" s="1"/>
  <c r="AQ145"/>
  <c r="AS144"/>
  <c r="AU144" s="1" a="1"/>
  <c r="AU144" s="1"/>
  <c r="AQ163"/>
  <c r="AS162"/>
  <c r="AU162" s="1" a="1"/>
  <c r="AU162" s="1"/>
  <c r="AS161"/>
  <c r="AT161" s="1" a="1"/>
  <c r="AT161" s="1"/>
  <c r="AQ155"/>
  <c r="AQ154"/>
  <c r="AS153"/>
  <c r="AU153" s="1" a="1"/>
  <c r="AU153" s="1"/>
  <c r="AS152"/>
  <c r="AT152" s="1" a="1"/>
  <c r="AT152" s="1"/>
  <c r="AQ146"/>
  <c r="AS145"/>
  <c r="AV145" s="1" a="1"/>
  <c r="AV145" s="1"/>
  <c r="AQ143"/>
  <c r="AS142"/>
  <c r="AU142" s="1" a="1"/>
  <c r="AU142" s="1"/>
  <c r="AP160"/>
  <c r="AQ159"/>
  <c r="AR158"/>
  <c r="AS157"/>
  <c r="AV157" s="1" a="1"/>
  <c r="AV157" s="1"/>
  <c r="AP151"/>
  <c r="AQ150"/>
  <c r="AR149"/>
  <c r="AS148"/>
  <c r="AT148" s="1" a="1"/>
  <c r="AT148" s="1"/>
  <c r="AO145"/>
  <c r="AR144"/>
  <c r="AQ158"/>
  <c r="AR155"/>
  <c r="AR152"/>
  <c r="AS147"/>
  <c r="AV147" s="1" a="1"/>
  <c r="AV147" s="1"/>
  <c r="AO146"/>
  <c r="AO143"/>
  <c r="AQ156"/>
  <c r="AP163"/>
  <c r="AS160"/>
  <c r="AT160" s="1" a="1"/>
  <c r="AT160" s="1"/>
  <c r="AS155"/>
  <c r="AT155" s="1" a="1"/>
  <c r="AT155" s="1"/>
  <c r="AQ149"/>
  <c r="AR146"/>
  <c r="AR143"/>
  <c r="AS163"/>
  <c r="AU163" s="1" a="1"/>
  <c r="AU163" s="1"/>
  <c r="AP157"/>
  <c r="AP154"/>
  <c r="AS151"/>
  <c r="AV151" s="1" a="1"/>
  <c r="AV151" s="1"/>
  <c r="AQ162"/>
  <c r="AQ157"/>
  <c r="AS154"/>
  <c r="AT154" s="1" a="1"/>
  <c r="AT154" s="1"/>
  <c r="AP148"/>
  <c r="AR145"/>
  <c r="AQ153"/>
  <c r="AR161"/>
  <c r="AS156"/>
  <c r="AV156" s="1" a="1"/>
  <c r="AV156" s="1"/>
  <c r="AQ147"/>
  <c r="AQ144"/>
  <c r="AS146"/>
  <c r="AV146" s="1" a="1"/>
  <c r="AV146" s="1"/>
  <c r="AS143"/>
  <c r="AT143" s="1" a="1"/>
  <c r="AT143" s="1"/>
  <c r="AQ148"/>
  <c r="AO144"/>
  <c r="AU120" a="1"/>
  <c r="AU120" s="1"/>
  <c r="AT119" i="9" a="1"/>
  <c r="AT119" s="1"/>
  <c r="AT130" a="1"/>
  <c r="AT130" s="1"/>
  <c r="AU125" a="1"/>
  <c r="AU125" s="1"/>
  <c r="AV125" a="1"/>
  <c r="AV125" s="1"/>
  <c r="AT129" a="1"/>
  <c r="AT129" s="1"/>
  <c r="AV123" a="1"/>
  <c r="AV123" s="1"/>
  <c r="AU137" a="1"/>
  <c r="AU137" s="1"/>
  <c r="AU129" a="1"/>
  <c r="AU129" s="1"/>
  <c r="AU119" a="1"/>
  <c r="AU119" s="1"/>
  <c r="AV118" a="1"/>
  <c r="AV118" s="1"/>
  <c r="AT131" a="1"/>
  <c r="AT131" s="1"/>
  <c r="AV117" a="1"/>
  <c r="AV117" s="1"/>
  <c r="AU136" a="1"/>
  <c r="AU136" s="1"/>
  <c r="AM166" a="1"/>
  <c r="AM166" s="1"/>
  <c r="AT118" a="1"/>
  <c r="AT118" s="1"/>
  <c r="AT123" a="1"/>
  <c r="AT123" s="1"/>
  <c r="AU130" a="1"/>
  <c r="AU130" s="1"/>
  <c r="AV135" a="1"/>
  <c r="AV135" s="1"/>
  <c r="AU117" a="1"/>
  <c r="AU117" s="1"/>
  <c r="AV124" a="1"/>
  <c r="AV124" s="1"/>
  <c r="AU135" a="1"/>
  <c r="AU135" s="1"/>
  <c r="AT124" a="1"/>
  <c r="AT124" s="1"/>
  <c r="AS163"/>
  <c r="AS162"/>
  <c r="AS161"/>
  <c r="AT161" s="1" a="1"/>
  <c r="AT161" s="1"/>
  <c r="AS160"/>
  <c r="AV160" s="1" a="1"/>
  <c r="AV160" s="1"/>
  <c r="AS159"/>
  <c r="AT159" s="1" a="1"/>
  <c r="AT159" s="1"/>
  <c r="AS158"/>
  <c r="AV158" s="1" a="1"/>
  <c r="AV158" s="1"/>
  <c r="AS157"/>
  <c r="AS156"/>
  <c r="AS155"/>
  <c r="AV155" s="1" a="1"/>
  <c r="AV155" s="1"/>
  <c r="AS154"/>
  <c r="AV154" s="1" a="1"/>
  <c r="AV154" s="1"/>
  <c r="AS153"/>
  <c r="AV153" s="1" a="1"/>
  <c r="AV153" s="1"/>
  <c r="AS152"/>
  <c r="AU152" s="1" a="1"/>
  <c r="AU152" s="1"/>
  <c r="AS151"/>
  <c r="AS150"/>
  <c r="AS149"/>
  <c r="AU149" s="1" a="1"/>
  <c r="AU149" s="1"/>
  <c r="AS148"/>
  <c r="AU148" s="1" a="1"/>
  <c r="AU148" s="1"/>
  <c r="AS147"/>
  <c r="AT147" s="1" a="1"/>
  <c r="AT147" s="1"/>
  <c r="AS146"/>
  <c r="AS145"/>
  <c r="AS144"/>
  <c r="AS143"/>
  <c r="AU143" s="1" a="1"/>
  <c r="AU143" s="1"/>
  <c r="AS142"/>
  <c r="AV142" s="1" a="1"/>
  <c r="AV142" s="1"/>
  <c r="AQ163"/>
  <c r="AV163" a="1"/>
  <c r="AV163" s="1"/>
  <c r="AO163"/>
  <c r="AT162" a="1"/>
  <c r="AT162" s="1"/>
  <c r="AV161" a="1"/>
  <c r="AV161" s="1"/>
  <c r="AQ161"/>
  <c r="AO160"/>
  <c r="AQ158"/>
  <c r="AU157" a="1"/>
  <c r="AU157" s="1"/>
  <c r="AO157"/>
  <c r="AT156" a="1"/>
  <c r="AT156" s="1"/>
  <c r="AQ155"/>
  <c r="AO154"/>
  <c r="AV152" a="1"/>
  <c r="AV152" s="1"/>
  <c r="AQ152"/>
  <c r="AU151" a="1"/>
  <c r="AU151" s="1"/>
  <c r="AO151"/>
  <c r="AT150" a="1"/>
  <c r="AT150" s="1"/>
  <c r="AQ149"/>
  <c r="AO148"/>
  <c r="AV146" a="1"/>
  <c r="AV146" s="1"/>
  <c r="AQ146"/>
  <c r="AU145" a="1"/>
  <c r="AU145" s="1"/>
  <c r="AO145"/>
  <c r="AT144" a="1"/>
  <c r="AT144" s="1"/>
  <c r="AV143" a="1"/>
  <c r="AV143" s="1"/>
  <c r="AQ143"/>
  <c r="AP163"/>
  <c r="AR161"/>
  <c r="AP160"/>
  <c r="AR158"/>
  <c r="AP157"/>
  <c r="AR155"/>
  <c r="AP154"/>
  <c r="AR152"/>
  <c r="AP151"/>
  <c r="AR149"/>
  <c r="AP148"/>
  <c r="AR146"/>
  <c r="AP145"/>
  <c r="AR143"/>
  <c r="AU163" a="1"/>
  <c r="AU163" s="1"/>
  <c r="AR162"/>
  <c r="AP161"/>
  <c r="AR159"/>
  <c r="AP158"/>
  <c r="AR156"/>
  <c r="AP155"/>
  <c r="AR153"/>
  <c r="AP152"/>
  <c r="AR150"/>
  <c r="AP149"/>
  <c r="AR147"/>
  <c r="AP146"/>
  <c r="AR144"/>
  <c r="AP143"/>
  <c r="AQ162"/>
  <c r="AO161"/>
  <c r="AT157" a="1"/>
  <c r="AT157" s="1"/>
  <c r="AQ156"/>
  <c r="AO155"/>
  <c r="AT151" a="1"/>
  <c r="AT151" s="1"/>
  <c r="AQ150"/>
  <c r="AO149"/>
  <c r="AU146" a="1"/>
  <c r="AU146" s="1"/>
  <c r="AT145" a="1"/>
  <c r="AT145" s="1"/>
  <c r="AQ144"/>
  <c r="AO143"/>
  <c r="AU162" a="1"/>
  <c r="AU162" s="1"/>
  <c r="AQ160"/>
  <c r="AO159"/>
  <c r="AV157" a="1"/>
  <c r="AV157" s="1"/>
  <c r="AU156" a="1"/>
  <c r="AU156" s="1"/>
  <c r="AQ154"/>
  <c r="AO153"/>
  <c r="AV151" a="1"/>
  <c r="AV151" s="1"/>
  <c r="AU150" a="1"/>
  <c r="AU150" s="1"/>
  <c r="AQ148"/>
  <c r="AO147"/>
  <c r="AV145" a="1"/>
  <c r="AV145" s="1"/>
  <c r="AU144" a="1"/>
  <c r="AU144" s="1"/>
  <c r="AR160"/>
  <c r="AP159"/>
  <c r="AR154"/>
  <c r="AP153"/>
  <c r="AR148"/>
  <c r="AP147"/>
  <c r="AV162" a="1"/>
  <c r="AV162" s="1"/>
  <c r="AQ159"/>
  <c r="AO158"/>
  <c r="AV156" a="1"/>
  <c r="AV156" s="1"/>
  <c r="AQ153"/>
  <c r="AP162"/>
  <c r="AO152"/>
  <c r="AQ147"/>
  <c r="AV144" a="1"/>
  <c r="AV144" s="1"/>
  <c r="AR163"/>
  <c r="AO156"/>
  <c r="AO150"/>
  <c r="AQ145"/>
  <c r="AQ157"/>
  <c r="AU153" a="1"/>
  <c r="AU153" s="1"/>
  <c r="AV150" a="1"/>
  <c r="AV150" s="1"/>
  <c r="AO146"/>
  <c r="AR157"/>
  <c r="AQ151"/>
  <c r="AT146" a="1"/>
  <c r="AT146" s="1"/>
  <c r="AO144"/>
  <c r="AP156"/>
  <c r="AP150"/>
  <c r="AR145"/>
  <c r="AO162"/>
  <c r="AT158" a="1"/>
  <c r="AT158" s="1"/>
  <c r="AR151"/>
  <c r="AP144"/>
  <c r="AT163" a="1"/>
  <c r="AT163" s="1"/>
  <c r="AU134" a="1"/>
  <c r="AU134" s="1"/>
  <c r="AV116" a="1"/>
  <c r="AV116" s="1"/>
  <c r="AV134" a="1"/>
  <c r="AV134" s="1"/>
  <c r="AU159" i="10" l="1" a="1"/>
  <c r="AU159" s="1"/>
  <c r="AT162" a="1"/>
  <c r="AT162" s="1"/>
  <c r="AT153" a="1"/>
  <c r="AT153" s="1"/>
  <c r="AV153" a="1"/>
  <c r="AV153" s="1"/>
  <c r="AV143" a="1"/>
  <c r="AV143" s="1"/>
  <c r="AV144" a="1"/>
  <c r="AV144" s="1"/>
  <c r="AV161" a="1"/>
  <c r="AV161" s="1"/>
  <c r="AV159" a="1"/>
  <c r="AV159" s="1"/>
  <c r="AU161" a="1"/>
  <c r="AU161" s="1"/>
  <c r="AU149" a="1"/>
  <c r="AU149" s="1"/>
  <c r="AV152" a="1"/>
  <c r="AV152" s="1"/>
  <c r="AU152" a="1"/>
  <c r="AU152" s="1"/>
  <c r="AU151" a="1"/>
  <c r="AU151" s="1"/>
  <c r="AT151" a="1"/>
  <c r="AT151" s="1"/>
  <c r="AU143" a="1"/>
  <c r="AU143" s="1"/>
  <c r="AT142" a="1"/>
  <c r="AT142" s="1"/>
  <c r="AT147" a="1"/>
  <c r="AT147" s="1"/>
  <c r="AV160" a="1"/>
  <c r="AV160" s="1"/>
  <c r="AU154" a="1"/>
  <c r="AU154" s="1"/>
  <c r="AV162" a="1"/>
  <c r="AV162" s="1"/>
  <c r="AT158" a="1"/>
  <c r="AT158" s="1"/>
  <c r="AU158" a="1"/>
  <c r="AU158" s="1"/>
  <c r="AV163" a="1"/>
  <c r="AV163" s="1"/>
  <c r="AV142" a="1"/>
  <c r="AV142" s="1"/>
  <c r="AU145" a="1"/>
  <c r="AU145" s="1"/>
  <c r="AP166"/>
  <c r="AM192" a="1"/>
  <c r="AM192" s="1"/>
  <c r="AU157" a="1"/>
  <c r="AU157" s="1"/>
  <c r="AT156" a="1"/>
  <c r="AT156" s="1"/>
  <c r="AV149" a="1"/>
  <c r="AV149" s="1"/>
  <c r="AT146" a="1"/>
  <c r="AT146" s="1"/>
  <c r="AT163" a="1"/>
  <c r="AT163" s="1"/>
  <c r="AT150" a="1"/>
  <c r="AT150" s="1"/>
  <c r="AU146" a="1"/>
  <c r="AU146" s="1"/>
  <c r="AV148" a="1"/>
  <c r="AV148" s="1"/>
  <c r="AU147" a="1"/>
  <c r="AU147" s="1"/>
  <c r="AV154" a="1"/>
  <c r="AV154" s="1"/>
  <c r="AT145" a="1"/>
  <c r="AT145" s="1"/>
  <c r="AU150" a="1"/>
  <c r="AU150" s="1"/>
  <c r="AU156" a="1"/>
  <c r="AU156" s="1"/>
  <c r="AV155" a="1"/>
  <c r="AV155" s="1"/>
  <c r="AT157" a="1"/>
  <c r="AT157" s="1"/>
  <c r="AU160" a="1"/>
  <c r="AU160" s="1"/>
  <c r="AT144" a="1"/>
  <c r="AT144" s="1"/>
  <c r="AU155" a="1"/>
  <c r="AU155" s="1"/>
  <c r="AU148" a="1"/>
  <c r="AU148" s="1"/>
  <c r="AT149" i="9" a="1"/>
  <c r="AT149" s="1"/>
  <c r="AU155" a="1"/>
  <c r="AU155" s="1"/>
  <c r="AV147" a="1"/>
  <c r="AV147" s="1"/>
  <c r="AT155" a="1"/>
  <c r="AT155" s="1"/>
  <c r="AV149" a="1"/>
  <c r="AV149" s="1"/>
  <c r="AT153" a="1"/>
  <c r="AT153" s="1"/>
  <c r="AT143" a="1"/>
  <c r="AT143" s="1"/>
  <c r="AT160" a="1"/>
  <c r="AT160" s="1"/>
  <c r="AU161" a="1"/>
  <c r="AU161" s="1"/>
  <c r="AU147" a="1"/>
  <c r="AU147" s="1"/>
  <c r="AV148" a="1"/>
  <c r="AV148" s="1"/>
  <c r="AT142" a="1"/>
  <c r="AT142" s="1"/>
  <c r="AU142" a="1"/>
  <c r="AU142" s="1"/>
  <c r="AU160" a="1"/>
  <c r="AU160" s="1"/>
  <c r="AT148" a="1"/>
  <c r="AT148" s="1"/>
  <c r="AT152" a="1"/>
  <c r="AT152" s="1"/>
  <c r="AU154" a="1"/>
  <c r="AU154" s="1"/>
  <c r="AP166"/>
  <c r="AM192" a="1"/>
  <c r="AM192" s="1"/>
  <c r="AT154" a="1"/>
  <c r="AT154" s="1"/>
  <c r="AU159" a="1"/>
  <c r="AU159" s="1"/>
  <c r="AV159" a="1"/>
  <c r="AV159" s="1"/>
  <c r="AU158" a="1"/>
  <c r="AU158" s="1"/>
  <c r="AO189" i="10" l="1"/>
  <c r="AO188"/>
  <c r="AO187"/>
  <c r="AO186"/>
  <c r="AO185"/>
  <c r="AO184"/>
  <c r="AO183"/>
  <c r="AO182"/>
  <c r="AO181"/>
  <c r="AO180"/>
  <c r="AO179"/>
  <c r="AO178"/>
  <c r="AO177"/>
  <c r="AO176"/>
  <c r="AO175"/>
  <c r="AO174"/>
  <c r="AO173"/>
  <c r="AO172"/>
  <c r="AO171"/>
  <c r="AO170"/>
  <c r="AO169"/>
  <c r="AP189"/>
  <c r="AR187"/>
  <c r="AP186"/>
  <c r="AR184"/>
  <c r="AP183"/>
  <c r="AR181"/>
  <c r="AP180"/>
  <c r="AR178"/>
  <c r="AP177"/>
  <c r="AR175"/>
  <c r="AP174"/>
  <c r="AR172"/>
  <c r="AP171"/>
  <c r="AR169"/>
  <c r="AR188"/>
  <c r="AP187"/>
  <c r="AR185"/>
  <c r="AP184"/>
  <c r="AR182"/>
  <c r="AP181"/>
  <c r="AR179"/>
  <c r="AP178"/>
  <c r="AR176"/>
  <c r="AP175"/>
  <c r="AR173"/>
  <c r="AP172"/>
  <c r="AR170"/>
  <c r="AP169"/>
  <c r="AS189"/>
  <c r="AT189" s="1" a="1"/>
  <c r="AT189" s="1"/>
  <c r="AQ183"/>
  <c r="AQ182"/>
  <c r="AS181"/>
  <c r="AV181" s="1" a="1"/>
  <c r="AV181" s="1"/>
  <c r="AS180"/>
  <c r="AU180" s="1" a="1"/>
  <c r="AU180" s="1"/>
  <c r="AQ174"/>
  <c r="AQ173"/>
  <c r="AS172"/>
  <c r="AV172" s="1" a="1"/>
  <c r="AV172" s="1"/>
  <c r="AS171"/>
  <c r="AV171" s="1" a="1"/>
  <c r="AV171" s="1"/>
  <c r="AQ186"/>
  <c r="AQ185"/>
  <c r="AS184"/>
  <c r="AT184" s="1" a="1"/>
  <c r="AT184" s="1"/>
  <c r="AS183"/>
  <c r="AT183" s="1" a="1"/>
  <c r="AT183" s="1"/>
  <c r="AQ177"/>
  <c r="AQ176"/>
  <c r="AS175"/>
  <c r="AV175" s="1" a="1"/>
  <c r="AV175" s="1"/>
  <c r="AS174"/>
  <c r="AV174" s="1" a="1"/>
  <c r="AV174" s="1"/>
  <c r="AR189"/>
  <c r="AS188"/>
  <c r="AU188" s="1" a="1"/>
  <c r="AU188" s="1"/>
  <c r="AP182"/>
  <c r="AQ181"/>
  <c r="AR180"/>
  <c r="AS179"/>
  <c r="AV179" s="1" a="1"/>
  <c r="AV179" s="1"/>
  <c r="AP173"/>
  <c r="AQ172"/>
  <c r="AR171"/>
  <c r="AS170"/>
  <c r="AV170" s="1" a="1"/>
  <c r="AV170" s="1"/>
  <c r="AQ188"/>
  <c r="AS185"/>
  <c r="AV185" s="1" a="1"/>
  <c r="AV185" s="1"/>
  <c r="AP179"/>
  <c r="AP176"/>
  <c r="AS173"/>
  <c r="AT173" s="1" a="1"/>
  <c r="AT173" s="1"/>
  <c r="AS168"/>
  <c r="AV168" s="1" a="1"/>
  <c r="AV168" s="1"/>
  <c r="AQ189"/>
  <c r="AS178"/>
  <c r="AU178" s="1" a="1"/>
  <c r="AU178" s="1"/>
  <c r="AS186"/>
  <c r="AT186" s="1" a="1"/>
  <c r="AT186" s="1"/>
  <c r="AR174"/>
  <c r="AQ187"/>
  <c r="AQ184"/>
  <c r="AQ179"/>
  <c r="AS176"/>
  <c r="AT176" s="1" a="1"/>
  <c r="AT176" s="1"/>
  <c r="AP170"/>
  <c r="AS187"/>
  <c r="AU187" s="1" a="1"/>
  <c r="AU187" s="1"/>
  <c r="AQ178"/>
  <c r="AQ170"/>
  <c r="AR186"/>
  <c r="AR183"/>
  <c r="AQ180"/>
  <c r="AS169"/>
  <c r="AU169" s="1" a="1"/>
  <c r="AU169" s="1"/>
  <c r="AP188"/>
  <c r="AP185"/>
  <c r="AS182"/>
  <c r="AT182" s="1" a="1"/>
  <c r="AT182" s="1"/>
  <c r="AS177"/>
  <c r="AT177" s="1" a="1"/>
  <c r="AT177" s="1"/>
  <c r="AQ171"/>
  <c r="AV169" a="1"/>
  <c r="AV169" s="1"/>
  <c r="AQ175"/>
  <c r="AQ169"/>
  <c r="AR177"/>
  <c r="AP192"/>
  <c r="AM218" a="1"/>
  <c r="AM218" s="1"/>
  <c r="AP192" i="9"/>
  <c r="AM218" a="1"/>
  <c r="AM218" s="1"/>
  <c r="AS189"/>
  <c r="AS188"/>
  <c r="AV188" s="1" a="1"/>
  <c r="AV188" s="1"/>
  <c r="AS187"/>
  <c r="AS186"/>
  <c r="AS185"/>
  <c r="AU185" s="1" a="1"/>
  <c r="AU185" s="1"/>
  <c r="AS184"/>
  <c r="AV184" s="1" a="1"/>
  <c r="AV184" s="1"/>
  <c r="AS183"/>
  <c r="AS182"/>
  <c r="AV182" s="1" a="1"/>
  <c r="AV182" s="1"/>
  <c r="AS181"/>
  <c r="AS180"/>
  <c r="AS179"/>
  <c r="AV179" s="1" a="1"/>
  <c r="AV179" s="1"/>
  <c r="AS178"/>
  <c r="AV178" s="1" a="1"/>
  <c r="AV178" s="1"/>
  <c r="AS177"/>
  <c r="AS176"/>
  <c r="AV176" s="1" a="1"/>
  <c r="AV176" s="1"/>
  <c r="AS175"/>
  <c r="AS174"/>
  <c r="AS173"/>
  <c r="AT173" s="1" a="1"/>
  <c r="AT173" s="1"/>
  <c r="AS172"/>
  <c r="AU172" s="1" a="1"/>
  <c r="AU172" s="1"/>
  <c r="AS171"/>
  <c r="AS170"/>
  <c r="AV170" s="1" a="1"/>
  <c r="AV170" s="1"/>
  <c r="AS169"/>
  <c r="AS168"/>
  <c r="AQ189"/>
  <c r="AQ188"/>
  <c r="AQ187"/>
  <c r="AQ186"/>
  <c r="AQ185"/>
  <c r="AQ184"/>
  <c r="AQ183"/>
  <c r="AQ182"/>
  <c r="AQ181"/>
  <c r="AQ180"/>
  <c r="AQ179"/>
  <c r="AQ178"/>
  <c r="AQ177"/>
  <c r="AQ176"/>
  <c r="AQ175"/>
  <c r="AQ174"/>
  <c r="AQ173"/>
  <c r="AQ172"/>
  <c r="AQ171"/>
  <c r="AQ170"/>
  <c r="AQ169"/>
  <c r="AU189" a="1"/>
  <c r="AU189" s="1"/>
  <c r="AP188"/>
  <c r="AT187" a="1"/>
  <c r="AT187" s="1"/>
  <c r="AU186" a="1"/>
  <c r="AU186" s="1"/>
  <c r="AP185"/>
  <c r="AU183" a="1"/>
  <c r="AU183" s="1"/>
  <c r="AP182"/>
  <c r="AT181" a="1"/>
  <c r="AT181" s="1"/>
  <c r="AU180" a="1"/>
  <c r="AU180" s="1"/>
  <c r="AP179"/>
  <c r="AU177" a="1"/>
  <c r="AU177" s="1"/>
  <c r="AP176"/>
  <c r="AT175" a="1"/>
  <c r="AT175" s="1"/>
  <c r="AU174" a="1"/>
  <c r="AU174" s="1"/>
  <c r="AP173"/>
  <c r="AU171" a="1"/>
  <c r="AU171" s="1"/>
  <c r="AP170"/>
  <c r="AT169" a="1"/>
  <c r="AT169" s="1"/>
  <c r="AU168" a="1"/>
  <c r="AU168" s="1"/>
  <c r="AV189" a="1"/>
  <c r="AV189" s="1"/>
  <c r="AO189"/>
  <c r="AR188"/>
  <c r="AV186" a="1"/>
  <c r="AV186" s="1"/>
  <c r="AO186"/>
  <c r="AR185"/>
  <c r="AV183" a="1"/>
  <c r="AV183" s="1"/>
  <c r="AO183"/>
  <c r="AR182"/>
  <c r="AV180" a="1"/>
  <c r="AV180" s="1"/>
  <c r="AO180"/>
  <c r="AR179"/>
  <c r="AV177" a="1"/>
  <c r="AV177" s="1"/>
  <c r="AO177"/>
  <c r="AR176"/>
  <c r="AV174" a="1"/>
  <c r="AV174" s="1"/>
  <c r="AO174"/>
  <c r="AR173"/>
  <c r="AV171" a="1"/>
  <c r="AV171" s="1"/>
  <c r="AO171"/>
  <c r="AR170"/>
  <c r="AV168" a="1"/>
  <c r="AV168" s="1"/>
  <c r="AO188"/>
  <c r="AR187"/>
  <c r="AO185"/>
  <c r="AR184"/>
  <c r="AO182"/>
  <c r="AR181"/>
  <c r="AO179"/>
  <c r="AR178"/>
  <c r="AO176"/>
  <c r="AR175"/>
  <c r="AO173"/>
  <c r="AR172"/>
  <c r="AO170"/>
  <c r="AR169"/>
  <c r="AP187"/>
  <c r="AP184"/>
  <c r="AU182" a="1"/>
  <c r="AU182" s="1"/>
  <c r="AP181"/>
  <c r="AP178"/>
  <c r="AP175"/>
  <c r="AP172"/>
  <c r="AU169" a="1"/>
  <c r="AU169" s="1"/>
  <c r="AT180" a="1"/>
  <c r="AT180" s="1"/>
  <c r="AT174" a="1"/>
  <c r="AT174" s="1"/>
  <c r="AP189"/>
  <c r="AU187" a="1"/>
  <c r="AU187" s="1"/>
  <c r="AP186"/>
  <c r="AP183"/>
  <c r="AU181" a="1"/>
  <c r="AU181" s="1"/>
  <c r="AP180"/>
  <c r="AP177"/>
  <c r="AU175" a="1"/>
  <c r="AU175" s="1"/>
  <c r="AP174"/>
  <c r="AP171"/>
  <c r="AV169" a="1"/>
  <c r="AV169" s="1"/>
  <c r="AR189"/>
  <c r="AV187" a="1"/>
  <c r="AV187" s="1"/>
  <c r="AR186"/>
  <c r="AR183"/>
  <c r="AV181" a="1"/>
  <c r="AV181" s="1"/>
  <c r="AR180"/>
  <c r="AR177"/>
  <c r="AV175" a="1"/>
  <c r="AV175" s="1"/>
  <c r="AR174"/>
  <c r="AV172" a="1"/>
  <c r="AV172" s="1"/>
  <c r="AR171"/>
  <c r="AT168" a="1"/>
  <c r="AT168" s="1"/>
  <c r="AT189" a="1"/>
  <c r="AT189" s="1"/>
  <c r="AT186" a="1"/>
  <c r="AT186" s="1"/>
  <c r="AT183" a="1"/>
  <c r="AT183" s="1"/>
  <c r="AT177" a="1"/>
  <c r="AT177" s="1"/>
  <c r="AT171" a="1"/>
  <c r="AT171" s="1"/>
  <c r="AO184"/>
  <c r="AT188" a="1"/>
  <c r="AT188" s="1"/>
  <c r="AO181"/>
  <c r="AT182" a="1"/>
  <c r="AT182" s="1"/>
  <c r="AO175"/>
  <c r="AO169"/>
  <c r="AO172"/>
  <c r="AP169"/>
  <c r="AO187"/>
  <c r="AO178"/>
  <c r="AU181" i="10" l="1" a="1"/>
  <c r="AU181" s="1"/>
  <c r="AU189" a="1"/>
  <c r="AU189" s="1"/>
  <c r="AU183" a="1"/>
  <c r="AU183" s="1"/>
  <c r="AU184" a="1"/>
  <c r="AU184" s="1"/>
  <c r="AV184" a="1"/>
  <c r="AV184" s="1"/>
  <c r="AV189" a="1"/>
  <c r="AV189" s="1"/>
  <c r="AU175" a="1"/>
  <c r="AU175" s="1"/>
  <c r="AV183" a="1"/>
  <c r="AV183" s="1"/>
  <c r="AV178" a="1"/>
  <c r="AV178" s="1"/>
  <c r="AT169" a="1"/>
  <c r="AT169" s="1"/>
  <c r="AU173" a="1"/>
  <c r="AU173" s="1"/>
  <c r="AV180" a="1"/>
  <c r="AV180" s="1"/>
  <c r="AT180" a="1"/>
  <c r="AT180" s="1"/>
  <c r="AV173" a="1"/>
  <c r="AV173" s="1"/>
  <c r="AT178" a="1"/>
  <c r="AT178" s="1"/>
  <c r="AT187" a="1"/>
  <c r="AT187" s="1"/>
  <c r="AU179" a="1"/>
  <c r="AU179" s="1"/>
  <c r="AU176" a="1"/>
  <c r="AU176" s="1"/>
  <c r="AT181" a="1"/>
  <c r="AT181" s="1"/>
  <c r="AU177" a="1"/>
  <c r="AU177" s="1"/>
  <c r="AV187" a="1"/>
  <c r="AV187" s="1"/>
  <c r="AT179" a="1"/>
  <c r="AT179" s="1"/>
  <c r="AV182" a="1"/>
  <c r="AV182" s="1"/>
  <c r="AT175" a="1"/>
  <c r="AT175" s="1"/>
  <c r="AV177" a="1"/>
  <c r="AV177" s="1"/>
  <c r="AO215"/>
  <c r="AO214"/>
  <c r="AO213"/>
  <c r="AO212"/>
  <c r="AO211"/>
  <c r="AO210"/>
  <c r="AO209"/>
  <c r="AO208"/>
  <c r="AO207"/>
  <c r="AO206"/>
  <c r="AO205"/>
  <c r="AO204"/>
  <c r="AO203"/>
  <c r="AO202"/>
  <c r="AO201"/>
  <c r="AO200"/>
  <c r="AO199"/>
  <c r="AO198"/>
  <c r="AO197"/>
  <c r="AO196"/>
  <c r="AO195"/>
  <c r="AR215"/>
  <c r="AP214"/>
  <c r="AR212"/>
  <c r="AP211"/>
  <c r="AR209"/>
  <c r="AP208"/>
  <c r="AR206"/>
  <c r="AP205"/>
  <c r="AR203"/>
  <c r="AP202"/>
  <c r="AR200"/>
  <c r="AP199"/>
  <c r="AR197"/>
  <c r="AP196"/>
  <c r="AP215"/>
  <c r="AR213"/>
  <c r="AP212"/>
  <c r="AR210"/>
  <c r="AP209"/>
  <c r="AR207"/>
  <c r="AP206"/>
  <c r="AR204"/>
  <c r="AP203"/>
  <c r="AR201"/>
  <c r="AP200"/>
  <c r="AR198"/>
  <c r="AP197"/>
  <c r="AR195"/>
  <c r="AQ215"/>
  <c r="AR214"/>
  <c r="AS213"/>
  <c r="AT213" s="1" a="1"/>
  <c r="AT213" s="1"/>
  <c r="AP207"/>
  <c r="AQ206"/>
  <c r="AR205"/>
  <c r="AS204"/>
  <c r="AT204" s="1" a="1"/>
  <c r="AT204" s="1"/>
  <c r="AP198"/>
  <c r="AQ197"/>
  <c r="AR196"/>
  <c r="AS195"/>
  <c r="AT195" s="1" a="1"/>
  <c r="AT195" s="1"/>
  <c r="AP210"/>
  <c r="AQ209"/>
  <c r="AR208"/>
  <c r="AS207"/>
  <c r="AT207" s="1" a="1"/>
  <c r="AT207" s="1"/>
  <c r="AP201"/>
  <c r="AQ200"/>
  <c r="AR199"/>
  <c r="AS198"/>
  <c r="AT198" s="1" a="1"/>
  <c r="AT198" s="1"/>
  <c r="AQ214"/>
  <c r="AQ213"/>
  <c r="AS212"/>
  <c r="AV212" s="1" a="1"/>
  <c r="AV212" s="1"/>
  <c r="AS211"/>
  <c r="AT211" s="1" a="1"/>
  <c r="AT211" s="1"/>
  <c r="AQ205"/>
  <c r="AQ204"/>
  <c r="AS203"/>
  <c r="AV203" s="1" a="1"/>
  <c r="AV203" s="1"/>
  <c r="AS202"/>
  <c r="AU202" s="1" a="1"/>
  <c r="AU202" s="1"/>
  <c r="AQ196"/>
  <c r="AQ195"/>
  <c r="AS194"/>
  <c r="AT194" s="1" a="1"/>
  <c r="AT194" s="1"/>
  <c r="AQ212"/>
  <c r="AQ201"/>
  <c r="AS199"/>
  <c r="AT199" s="1" a="1"/>
  <c r="AT199" s="1"/>
  <c r="AP213"/>
  <c r="AR211"/>
  <c r="AS205"/>
  <c r="AU205" s="1" a="1"/>
  <c r="AU205" s="1"/>
  <c r="AQ202"/>
  <c r="AS214"/>
  <c r="AV214" s="1" a="1"/>
  <c r="AV214" s="1"/>
  <c r="AS209"/>
  <c r="AV209" s="1" a="1"/>
  <c r="AV209" s="1"/>
  <c r="AS206"/>
  <c r="AT206" s="1" a="1"/>
  <c r="AT206" s="1"/>
  <c r="AS201"/>
  <c r="AT201" s="1" a="1"/>
  <c r="AT201" s="1"/>
  <c r="AQ198"/>
  <c r="AP195"/>
  <c r="AQ208"/>
  <c r="AS200"/>
  <c r="AT200" s="1" a="1"/>
  <c r="AT200" s="1"/>
  <c r="AS197"/>
  <c r="AT197" s="1" a="1"/>
  <c r="AT197" s="1"/>
  <c r="AS215"/>
  <c r="AT215" s="1" a="1"/>
  <c r="AT215" s="1"/>
  <c r="AS210"/>
  <c r="AV210" s="1" a="1"/>
  <c r="AV210" s="1"/>
  <c r="AQ207"/>
  <c r="AP204"/>
  <c r="AR202"/>
  <c r="AQ199"/>
  <c r="AS196"/>
  <c r="AV196" s="1" a="1"/>
  <c r="AV196" s="1"/>
  <c r="AQ211"/>
  <c r="AQ203"/>
  <c r="AQ210"/>
  <c r="AS208"/>
  <c r="AV208" s="1" a="1"/>
  <c r="AV208" s="1"/>
  <c r="AT185" a="1"/>
  <c r="AT185" s="1"/>
  <c r="AU172" a="1"/>
  <c r="AU172" s="1"/>
  <c r="AT168" a="1"/>
  <c r="AT168" s="1"/>
  <c r="AU174" a="1"/>
  <c r="AU174" s="1"/>
  <c r="AU185" a="1"/>
  <c r="AU185" s="1"/>
  <c r="AU171" a="1"/>
  <c r="AU171" s="1"/>
  <c r="AU182" a="1"/>
  <c r="AU182" s="1"/>
  <c r="AT171" a="1"/>
  <c r="AT171" s="1"/>
  <c r="AV188" a="1"/>
  <c r="AV188" s="1"/>
  <c r="AV186" a="1"/>
  <c r="AV186" s="1"/>
  <c r="AT172" a="1"/>
  <c r="AT172" s="1"/>
  <c r="AU186" a="1"/>
  <c r="AU186" s="1"/>
  <c r="AU170" a="1"/>
  <c r="AU170" s="1"/>
  <c r="AT174" a="1"/>
  <c r="AT174" s="1"/>
  <c r="AV176" a="1"/>
  <c r="AV176" s="1"/>
  <c r="AT170" a="1"/>
  <c r="AT170" s="1"/>
  <c r="AT188" a="1"/>
  <c r="AT188" s="1"/>
  <c r="AP218"/>
  <c r="AM244" a="1"/>
  <c r="AM244" s="1"/>
  <c r="AU168" a="1"/>
  <c r="AU168" s="1"/>
  <c r="AU178" i="9" a="1"/>
  <c r="AU178" s="1"/>
  <c r="AU173" a="1"/>
  <c r="AU173" s="1"/>
  <c r="AT179" a="1"/>
  <c r="AT179" s="1"/>
  <c r="AU170" a="1"/>
  <c r="AU170" s="1"/>
  <c r="AP218"/>
  <c r="AM244" a="1"/>
  <c r="AM244" s="1"/>
  <c r="AT185" a="1"/>
  <c r="AT185" s="1"/>
  <c r="AU179" a="1"/>
  <c r="AU179" s="1"/>
  <c r="AU188" a="1"/>
  <c r="AU188" s="1"/>
  <c r="AV173" a="1"/>
  <c r="AV173" s="1"/>
  <c r="AV185" a="1"/>
  <c r="AV185" s="1"/>
  <c r="AT172" a="1"/>
  <c r="AT172" s="1"/>
  <c r="AT178" a="1"/>
  <c r="AT178" s="1"/>
  <c r="AT184" a="1"/>
  <c r="AT184" s="1"/>
  <c r="AS215"/>
  <c r="AV215" s="1" a="1"/>
  <c r="AV215" s="1"/>
  <c r="AS214"/>
  <c r="AS213"/>
  <c r="AS212"/>
  <c r="AU212" s="1" a="1"/>
  <c r="AU212" s="1"/>
  <c r="AS211"/>
  <c r="AT211" s="1" a="1"/>
  <c r="AT211" s="1"/>
  <c r="AS210"/>
  <c r="AT210" s="1" a="1"/>
  <c r="AT210" s="1"/>
  <c r="AS209"/>
  <c r="AT209" s="1" a="1"/>
  <c r="AT209" s="1"/>
  <c r="AS208"/>
  <c r="AS207"/>
  <c r="AS206"/>
  <c r="AU206" s="1" a="1"/>
  <c r="AU206" s="1"/>
  <c r="AS205"/>
  <c r="AT205" s="1" a="1"/>
  <c r="AT205" s="1"/>
  <c r="AS204"/>
  <c r="AV204" s="1" a="1"/>
  <c r="AV204" s="1"/>
  <c r="AS203"/>
  <c r="AU203" s="1" a="1"/>
  <c r="AU203" s="1"/>
  <c r="AS202"/>
  <c r="AS201"/>
  <c r="AS200"/>
  <c r="AU200" s="1" a="1"/>
  <c r="AU200" s="1"/>
  <c r="AS199"/>
  <c r="AU199" s="1" a="1"/>
  <c r="AU199" s="1"/>
  <c r="AS198"/>
  <c r="AV198" s="1" a="1"/>
  <c r="AV198" s="1"/>
  <c r="AS197"/>
  <c r="AV197" s="1" a="1"/>
  <c r="AV197" s="1"/>
  <c r="AS196"/>
  <c r="AS195"/>
  <c r="AS194"/>
  <c r="AU194" s="1" a="1"/>
  <c r="AU194" s="1"/>
  <c r="AQ215"/>
  <c r="AQ214"/>
  <c r="AQ213"/>
  <c r="AQ212"/>
  <c r="AQ211"/>
  <c r="AQ210"/>
  <c r="AQ209"/>
  <c r="AQ208"/>
  <c r="AQ207"/>
  <c r="AQ206"/>
  <c r="AQ205"/>
  <c r="AQ204"/>
  <c r="AQ203"/>
  <c r="AQ202"/>
  <c r="AQ201"/>
  <c r="AQ200"/>
  <c r="AQ199"/>
  <c r="AQ198"/>
  <c r="AQ197"/>
  <c r="AQ196"/>
  <c r="AQ195"/>
  <c r="AV214" a="1"/>
  <c r="AV214" s="1"/>
  <c r="AO214"/>
  <c r="AR213"/>
  <c r="AV211" a="1"/>
  <c r="AV211" s="1"/>
  <c r="AO211"/>
  <c r="AR210"/>
  <c r="AV208" a="1"/>
  <c r="AV208" s="1"/>
  <c r="AO208"/>
  <c r="AR207"/>
  <c r="AV205" a="1"/>
  <c r="AV205" s="1"/>
  <c r="AO205"/>
  <c r="AR204"/>
  <c r="AV202" a="1"/>
  <c r="AV202" s="1"/>
  <c r="AO202"/>
  <c r="AR201"/>
  <c r="AV199" a="1"/>
  <c r="AV199" s="1"/>
  <c r="AO199"/>
  <c r="AR198"/>
  <c r="AV196" a="1"/>
  <c r="AV196" s="1"/>
  <c r="AO196"/>
  <c r="AR195"/>
  <c r="AU215" a="1"/>
  <c r="AU215" s="1"/>
  <c r="AP214"/>
  <c r="AT213" a="1"/>
  <c r="AT213" s="1"/>
  <c r="AP211"/>
  <c r="AU209" a="1"/>
  <c r="AU209" s="1"/>
  <c r="AP208"/>
  <c r="AT207" a="1"/>
  <c r="AT207" s="1"/>
  <c r="AP205"/>
  <c r="AP202"/>
  <c r="AT201" a="1"/>
  <c r="AT201" s="1"/>
  <c r="AP199"/>
  <c r="AP196"/>
  <c r="AT195" a="1"/>
  <c r="AT195" s="1"/>
  <c r="AT215" a="1"/>
  <c r="AT215" s="1"/>
  <c r="AU214" a="1"/>
  <c r="AU214" s="1"/>
  <c r="AP213"/>
  <c r="AP210"/>
  <c r="AU208" a="1"/>
  <c r="AU208" s="1"/>
  <c r="AP207"/>
  <c r="AP204"/>
  <c r="AT203" a="1"/>
  <c r="AT203" s="1"/>
  <c r="AU202" a="1"/>
  <c r="AU202" s="1"/>
  <c r="AP201"/>
  <c r="AP198"/>
  <c r="AT197" a="1"/>
  <c r="AT197" s="1"/>
  <c r="AU196" a="1"/>
  <c r="AU196" s="1"/>
  <c r="AP195"/>
  <c r="AT214" a="1"/>
  <c r="AT214" s="1"/>
  <c r="AO210"/>
  <c r="AO206"/>
  <c r="AU204" a="1"/>
  <c r="AU204" s="1"/>
  <c r="AP203"/>
  <c r="AV201" a="1"/>
  <c r="AV201" s="1"/>
  <c r="AR200"/>
  <c r="AR196"/>
  <c r="AO213"/>
  <c r="AO209"/>
  <c r="AU207" a="1"/>
  <c r="AU207" s="1"/>
  <c r="AP206"/>
  <c r="AR203"/>
  <c r="AR199"/>
  <c r="AT196" a="1"/>
  <c r="AT196" s="1"/>
  <c r="AO195"/>
  <c r="AO215"/>
  <c r="AO212"/>
  <c r="AP209"/>
  <c r="AV207" a="1"/>
  <c r="AV207" s="1"/>
  <c r="AR206"/>
  <c r="AV203" a="1"/>
  <c r="AV203" s="1"/>
  <c r="AR202"/>
  <c r="AO198"/>
  <c r="AP215"/>
  <c r="AU213" a="1"/>
  <c r="AU213" s="1"/>
  <c r="AP212"/>
  <c r="AR209"/>
  <c r="AR205"/>
  <c r="AT202" a="1"/>
  <c r="AT202" s="1"/>
  <c r="AO201"/>
  <c r="AO197"/>
  <c r="AU195" a="1"/>
  <c r="AU195" s="1"/>
  <c r="AV213" a="1"/>
  <c r="AV213" s="1"/>
  <c r="AV209" a="1"/>
  <c r="AV209" s="1"/>
  <c r="AR214"/>
  <c r="AO203"/>
  <c r="AO200"/>
  <c r="AP197"/>
  <c r="AR215"/>
  <c r="AO207"/>
  <c r="AO204"/>
  <c r="AP200"/>
  <c r="AR197"/>
  <c r="AR211"/>
  <c r="AR212"/>
  <c r="AR208"/>
  <c r="AU201" a="1"/>
  <c r="AU201" s="1"/>
  <c r="AT208" a="1"/>
  <c r="AT208" s="1"/>
  <c r="AV195" a="1"/>
  <c r="AV195" s="1"/>
  <c r="AT176" a="1"/>
  <c r="AT176" s="1"/>
  <c r="AU176" a="1"/>
  <c r="AU176" s="1"/>
  <c r="AU184" a="1"/>
  <c r="AU184" s="1"/>
  <c r="AT170" a="1"/>
  <c r="AT170" s="1"/>
  <c r="AK1229" i="8"/>
  <c r="AJ1229"/>
  <c r="AI1229"/>
  <c r="AH1229"/>
  <c r="AG1229"/>
  <c r="AC1229"/>
  <c r="AF1229" s="1"/>
  <c r="AK1228"/>
  <c r="AJ1228"/>
  <c r="AI1228"/>
  <c r="AH1228"/>
  <c r="AG1228"/>
  <c r="AF1228"/>
  <c r="AC1228"/>
  <c r="AJ1227"/>
  <c r="AI1227"/>
  <c r="AH1227"/>
  <c r="AG1227"/>
  <c r="AF1227"/>
  <c r="AK1227" s="1"/>
  <c r="AC1227"/>
  <c r="AJ1226"/>
  <c r="AI1226"/>
  <c r="AH1226"/>
  <c r="AG1226"/>
  <c r="AF1226"/>
  <c r="AK1226" s="1"/>
  <c r="AC1226"/>
  <c r="AJ1225"/>
  <c r="AI1225"/>
  <c r="AH1225"/>
  <c r="AG1225"/>
  <c r="AF1225"/>
  <c r="AK1225" s="1"/>
  <c r="AC1225"/>
  <c r="AJ1224"/>
  <c r="AI1224"/>
  <c r="AH1224"/>
  <c r="AG1224"/>
  <c r="AF1224"/>
  <c r="AK1224" s="1"/>
  <c r="AC1224"/>
  <c r="AJ1223"/>
  <c r="AI1223"/>
  <c r="AH1223"/>
  <c r="AG1223"/>
  <c r="AF1223"/>
  <c r="AK1223" s="1"/>
  <c r="AC1223"/>
  <c r="AJ1222"/>
  <c r="AI1222"/>
  <c r="AH1222"/>
  <c r="AG1222"/>
  <c r="AF1222"/>
  <c r="AK1222" s="1"/>
  <c r="AC1222"/>
  <c r="AJ1221"/>
  <c r="AI1221"/>
  <c r="AH1221"/>
  <c r="AG1221"/>
  <c r="AF1221"/>
  <c r="AK1221" s="1"/>
  <c r="AC1221"/>
  <c r="AJ1220"/>
  <c r="AI1220"/>
  <c r="AH1220"/>
  <c r="AG1220"/>
  <c r="AF1220"/>
  <c r="AK1220" s="1"/>
  <c r="AC1220"/>
  <c r="AJ1219"/>
  <c r="AI1219"/>
  <c r="AH1219"/>
  <c r="AG1219"/>
  <c r="AF1219"/>
  <c r="AK1219" s="1"/>
  <c r="AC1219"/>
  <c r="AJ1218"/>
  <c r="AI1218"/>
  <c r="AH1218"/>
  <c r="AG1218"/>
  <c r="AF1218"/>
  <c r="AK1218" s="1"/>
  <c r="AC1218"/>
  <c r="AJ1217"/>
  <c r="AI1217"/>
  <c r="AH1217"/>
  <c r="AG1217"/>
  <c r="AF1217"/>
  <c r="AK1217" s="1"/>
  <c r="AC1217"/>
  <c r="AJ1216"/>
  <c r="AI1216"/>
  <c r="AH1216"/>
  <c r="AG1216"/>
  <c r="AF1216"/>
  <c r="AK1216" s="1"/>
  <c r="AC1216"/>
  <c r="AJ1215"/>
  <c r="AI1215"/>
  <c r="AH1215"/>
  <c r="AG1215"/>
  <c r="AF1215"/>
  <c r="AK1215" s="1"/>
  <c r="AC1215"/>
  <c r="AJ1214"/>
  <c r="AI1214"/>
  <c r="AH1214"/>
  <c r="AG1214"/>
  <c r="AF1214"/>
  <c r="AK1214" s="1"/>
  <c r="AC1214"/>
  <c r="AJ1213"/>
  <c r="AI1213"/>
  <c r="AH1213"/>
  <c r="AG1213"/>
  <c r="AF1213"/>
  <c r="AK1213" s="1"/>
  <c r="AC1213"/>
  <c r="AJ1212"/>
  <c r="AI1212"/>
  <c r="AH1212"/>
  <c r="AG1212"/>
  <c r="AF1212"/>
  <c r="AK1212" s="1"/>
  <c r="AC1212"/>
  <c r="AJ1211"/>
  <c r="AI1211"/>
  <c r="AH1211"/>
  <c r="AG1211"/>
  <c r="AF1211"/>
  <c r="AK1211" s="1"/>
  <c r="AC1211"/>
  <c r="AJ1210"/>
  <c r="AI1210"/>
  <c r="AH1210"/>
  <c r="AG1210"/>
  <c r="AF1210"/>
  <c r="AK1210" s="1"/>
  <c r="AC1210"/>
  <c r="AJ1209"/>
  <c r="AI1209"/>
  <c r="AH1209"/>
  <c r="AG1209"/>
  <c r="AF1209"/>
  <c r="AK1209" s="1"/>
  <c r="AC1209"/>
  <c r="AJ1208"/>
  <c r="AI1208"/>
  <c r="AH1208"/>
  <c r="AG1208"/>
  <c r="AF1208"/>
  <c r="AK1208" s="1"/>
  <c r="AC1208"/>
  <c r="AJ1207"/>
  <c r="AI1207"/>
  <c r="AH1207"/>
  <c r="AG1207"/>
  <c r="AF1207"/>
  <c r="AK1207" s="1"/>
  <c r="AC1207"/>
  <c r="AJ1206"/>
  <c r="AI1206"/>
  <c r="AH1206"/>
  <c r="AG1206"/>
  <c r="AF1206"/>
  <c r="AK1206" s="1"/>
  <c r="AC1206"/>
  <c r="AJ1205"/>
  <c r="AI1205"/>
  <c r="AH1205"/>
  <c r="AG1205"/>
  <c r="AF1205"/>
  <c r="AK1205" s="1"/>
  <c r="AC1205"/>
  <c r="AJ1204"/>
  <c r="AI1204"/>
  <c r="AH1204"/>
  <c r="AG1204"/>
  <c r="AF1204"/>
  <c r="AK1204" s="1"/>
  <c r="AC1204"/>
  <c r="AJ1203"/>
  <c r="AI1203"/>
  <c r="AH1203"/>
  <c r="AG1203"/>
  <c r="AF1203"/>
  <c r="AK1203" s="1"/>
  <c r="AC1203"/>
  <c r="AJ1202"/>
  <c r="AI1202"/>
  <c r="AH1202"/>
  <c r="AG1202"/>
  <c r="AF1202"/>
  <c r="AK1202" s="1"/>
  <c r="AC1202"/>
  <c r="AJ1201"/>
  <c r="AI1201"/>
  <c r="AH1201"/>
  <c r="AG1201"/>
  <c r="AF1201"/>
  <c r="AK1201" s="1"/>
  <c r="AC1201"/>
  <c r="AJ1200"/>
  <c r="AI1200"/>
  <c r="AH1200"/>
  <c r="AG1200"/>
  <c r="AF1200"/>
  <c r="AK1200" s="1"/>
  <c r="AC1200"/>
  <c r="AJ1199"/>
  <c r="AI1199"/>
  <c r="AH1199"/>
  <c r="AG1199"/>
  <c r="AF1199"/>
  <c r="AK1199" s="1"/>
  <c r="AC1199"/>
  <c r="AJ1198"/>
  <c r="AI1198"/>
  <c r="AH1198"/>
  <c r="AG1198"/>
  <c r="AF1198"/>
  <c r="AK1198" s="1"/>
  <c r="AC1198"/>
  <c r="AJ1197"/>
  <c r="AI1197"/>
  <c r="AH1197"/>
  <c r="AG1197"/>
  <c r="AF1197"/>
  <c r="AK1197" s="1"/>
  <c r="AC1197"/>
  <c r="AJ1196"/>
  <c r="AI1196"/>
  <c r="AH1196"/>
  <c r="AG1196"/>
  <c r="AF1196"/>
  <c r="AK1196" s="1"/>
  <c r="AC1196"/>
  <c r="AJ1195"/>
  <c r="AI1195"/>
  <c r="AH1195"/>
  <c r="AG1195"/>
  <c r="AF1195"/>
  <c r="AK1195" s="1"/>
  <c r="AC1195"/>
  <c r="AJ1194"/>
  <c r="AI1194"/>
  <c r="AH1194"/>
  <c r="AG1194"/>
  <c r="AF1194"/>
  <c r="AK1194" s="1"/>
  <c r="AC1194"/>
  <c r="AJ1193"/>
  <c r="AI1193"/>
  <c r="AH1193"/>
  <c r="AG1193"/>
  <c r="AF1193"/>
  <c r="AK1193" s="1"/>
  <c r="AC1193"/>
  <c r="AJ1192"/>
  <c r="AI1192"/>
  <c r="AH1192"/>
  <c r="AG1192"/>
  <c r="AF1192"/>
  <c r="AK1192" s="1"/>
  <c r="AC1192"/>
  <c r="AJ1191"/>
  <c r="AI1191"/>
  <c r="AH1191"/>
  <c r="AG1191"/>
  <c r="AF1191"/>
  <c r="AK1191" s="1"/>
  <c r="AC1191"/>
  <c r="AJ1190"/>
  <c r="AI1190"/>
  <c r="AH1190"/>
  <c r="AG1190"/>
  <c r="AF1190"/>
  <c r="AK1190" s="1"/>
  <c r="AC1190"/>
  <c r="AJ1189"/>
  <c r="AI1189"/>
  <c r="AH1189"/>
  <c r="AG1189"/>
  <c r="AF1189"/>
  <c r="AK1189" s="1"/>
  <c r="AC1189"/>
  <c r="AJ1188"/>
  <c r="AI1188"/>
  <c r="AH1188"/>
  <c r="AG1188"/>
  <c r="AF1188"/>
  <c r="AK1188" s="1"/>
  <c r="AC1188"/>
  <c r="AJ1187"/>
  <c r="AI1187"/>
  <c r="AH1187"/>
  <c r="AG1187"/>
  <c r="AF1187"/>
  <c r="AK1187" s="1"/>
  <c r="AC1187"/>
  <c r="AJ1186"/>
  <c r="AI1186"/>
  <c r="AH1186"/>
  <c r="AG1186"/>
  <c r="AF1186"/>
  <c r="AK1186" s="1"/>
  <c r="AC1186"/>
  <c r="AJ1185"/>
  <c r="AI1185"/>
  <c r="AH1185"/>
  <c r="AG1185"/>
  <c r="AF1185"/>
  <c r="AK1185" s="1"/>
  <c r="AC1185"/>
  <c r="AJ1184"/>
  <c r="AI1184"/>
  <c r="AH1184"/>
  <c r="AG1184"/>
  <c r="AF1184"/>
  <c r="AK1184" s="1"/>
  <c r="AC1184"/>
  <c r="AJ1183"/>
  <c r="AI1183"/>
  <c r="AH1183"/>
  <c r="AG1183"/>
  <c r="AF1183"/>
  <c r="AK1183" s="1"/>
  <c r="AC1183"/>
  <c r="AJ1182"/>
  <c r="AI1182"/>
  <c r="AH1182"/>
  <c r="AG1182"/>
  <c r="AF1182"/>
  <c r="AK1182" s="1"/>
  <c r="AC1182"/>
  <c r="AJ1181"/>
  <c r="AI1181"/>
  <c r="AH1181"/>
  <c r="AG1181"/>
  <c r="AF1181"/>
  <c r="AK1181" s="1"/>
  <c r="AC1181"/>
  <c r="AJ1180"/>
  <c r="AI1180"/>
  <c r="AH1180"/>
  <c r="AG1180"/>
  <c r="AF1180"/>
  <c r="AK1180" s="1"/>
  <c r="AC1180"/>
  <c r="AJ1179"/>
  <c r="AI1179"/>
  <c r="AH1179"/>
  <c r="AG1179"/>
  <c r="AF1179"/>
  <c r="AK1179" s="1"/>
  <c r="AC1179"/>
  <c r="AJ1178"/>
  <c r="AI1178"/>
  <c r="AH1178"/>
  <c r="AG1178"/>
  <c r="AF1178"/>
  <c r="AK1178" s="1"/>
  <c r="AC1178"/>
  <c r="AJ1177"/>
  <c r="AI1177"/>
  <c r="AH1177"/>
  <c r="AG1177"/>
  <c r="AF1177"/>
  <c r="AK1177" s="1"/>
  <c r="AC1177"/>
  <c r="AJ1176"/>
  <c r="AI1176"/>
  <c r="AH1176"/>
  <c r="AG1176"/>
  <c r="AF1176"/>
  <c r="AK1176" s="1"/>
  <c r="AC1176"/>
  <c r="AJ1175"/>
  <c r="AI1175"/>
  <c r="AH1175"/>
  <c r="AG1175"/>
  <c r="AF1175"/>
  <c r="AK1175" s="1"/>
  <c r="AC1175"/>
  <c r="AJ1174"/>
  <c r="AI1174"/>
  <c r="AH1174"/>
  <c r="AG1174"/>
  <c r="AF1174"/>
  <c r="AK1174" s="1"/>
  <c r="AC1174"/>
  <c r="AJ1173"/>
  <c r="AI1173"/>
  <c r="AH1173"/>
  <c r="AG1173"/>
  <c r="AF1173"/>
  <c r="AK1173" s="1"/>
  <c r="AC1173"/>
  <c r="AJ1172"/>
  <c r="AI1172"/>
  <c r="AH1172"/>
  <c r="AG1172"/>
  <c r="AF1172"/>
  <c r="AK1172" s="1"/>
  <c r="AC1172"/>
  <c r="AJ1171"/>
  <c r="AI1171"/>
  <c r="AH1171"/>
  <c r="AG1171"/>
  <c r="AF1171"/>
  <c r="AK1171" s="1"/>
  <c r="AC1171"/>
  <c r="AJ1170"/>
  <c r="AI1170"/>
  <c r="AH1170"/>
  <c r="AG1170"/>
  <c r="AF1170"/>
  <c r="AK1170" s="1"/>
  <c r="AC1170"/>
  <c r="AJ1169"/>
  <c r="AI1169"/>
  <c r="AH1169"/>
  <c r="AG1169"/>
  <c r="AF1169"/>
  <c r="AK1169" s="1"/>
  <c r="AC1169"/>
  <c r="AJ1168"/>
  <c r="AI1168"/>
  <c r="AH1168"/>
  <c r="AG1168"/>
  <c r="AF1168"/>
  <c r="AK1168" s="1"/>
  <c r="AC1168"/>
  <c r="AJ1167"/>
  <c r="AI1167"/>
  <c r="AH1167"/>
  <c r="AG1167"/>
  <c r="AF1167"/>
  <c r="AK1167" s="1"/>
  <c r="AC1167"/>
  <c r="AJ1166"/>
  <c r="AI1166"/>
  <c r="AH1166"/>
  <c r="AG1166"/>
  <c r="AF1166"/>
  <c r="AK1166" s="1"/>
  <c r="AC1166"/>
  <c r="AJ1165"/>
  <c r="AI1165"/>
  <c r="AH1165"/>
  <c r="AG1165"/>
  <c r="AF1165"/>
  <c r="AK1165" s="1"/>
  <c r="AC1165"/>
  <c r="AJ1164"/>
  <c r="AI1164"/>
  <c r="AH1164"/>
  <c r="AG1164"/>
  <c r="AF1164"/>
  <c r="AK1164" s="1"/>
  <c r="AC1164"/>
  <c r="AJ1163"/>
  <c r="AI1163"/>
  <c r="AH1163"/>
  <c r="AG1163"/>
  <c r="AF1163"/>
  <c r="AK1163" s="1"/>
  <c r="AC1163"/>
  <c r="AJ1162"/>
  <c r="AI1162"/>
  <c r="AH1162"/>
  <c r="AG1162"/>
  <c r="AF1162"/>
  <c r="AK1162" s="1"/>
  <c r="AC1162"/>
  <c r="AJ1161"/>
  <c r="AI1161"/>
  <c r="AH1161"/>
  <c r="AG1161"/>
  <c r="AF1161"/>
  <c r="AK1161" s="1"/>
  <c r="AC1161"/>
  <c r="AJ1160"/>
  <c r="AI1160"/>
  <c r="AH1160"/>
  <c r="AG1160"/>
  <c r="AF1160"/>
  <c r="AK1160" s="1"/>
  <c r="AC1160"/>
  <c r="AJ1159"/>
  <c r="AI1159"/>
  <c r="AH1159"/>
  <c r="AG1159"/>
  <c r="AF1159"/>
  <c r="AK1159" s="1"/>
  <c r="AC1159"/>
  <c r="AJ1158"/>
  <c r="AI1158"/>
  <c r="AH1158"/>
  <c r="AG1158"/>
  <c r="AF1158"/>
  <c r="AK1158" s="1"/>
  <c r="AC1158"/>
  <c r="AJ1157"/>
  <c r="AI1157"/>
  <c r="AH1157"/>
  <c r="AG1157"/>
  <c r="AF1157"/>
  <c r="AK1157" s="1"/>
  <c r="AC1157"/>
  <c r="AJ1156"/>
  <c r="AI1156"/>
  <c r="AH1156"/>
  <c r="AG1156"/>
  <c r="AF1156"/>
  <c r="AK1156" s="1"/>
  <c r="AC1156"/>
  <c r="AJ1155"/>
  <c r="AI1155"/>
  <c r="AH1155"/>
  <c r="AG1155"/>
  <c r="AF1155"/>
  <c r="AK1155" s="1"/>
  <c r="AC1155"/>
  <c r="AJ1154"/>
  <c r="AI1154"/>
  <c r="AH1154"/>
  <c r="AG1154"/>
  <c r="AF1154"/>
  <c r="AK1154" s="1"/>
  <c r="AC1154"/>
  <c r="AJ1153"/>
  <c r="AI1153"/>
  <c r="AH1153"/>
  <c r="AG1153"/>
  <c r="AF1153"/>
  <c r="AK1153" s="1"/>
  <c r="AC1153"/>
  <c r="AJ1152"/>
  <c r="AI1152"/>
  <c r="AH1152"/>
  <c r="AG1152"/>
  <c r="AF1152"/>
  <c r="AK1152" s="1"/>
  <c r="AC1152"/>
  <c r="AJ1151"/>
  <c r="AI1151"/>
  <c r="AH1151"/>
  <c r="AG1151"/>
  <c r="AF1151"/>
  <c r="AK1151" s="1"/>
  <c r="AC1151"/>
  <c r="AJ1150"/>
  <c r="AI1150"/>
  <c r="AH1150"/>
  <c r="AG1150"/>
  <c r="AF1150"/>
  <c r="AK1150" s="1"/>
  <c r="AC1150"/>
  <c r="AJ1149"/>
  <c r="AI1149"/>
  <c r="AH1149"/>
  <c r="AG1149"/>
  <c r="AF1149"/>
  <c r="AK1149" s="1"/>
  <c r="AC1149"/>
  <c r="AJ1148"/>
  <c r="AI1148"/>
  <c r="AH1148"/>
  <c r="AG1148"/>
  <c r="AF1148"/>
  <c r="AK1148" s="1"/>
  <c r="AC1148"/>
  <c r="AJ1147"/>
  <c r="AI1147"/>
  <c r="AH1147"/>
  <c r="AG1147"/>
  <c r="AF1147"/>
  <c r="AK1147" s="1"/>
  <c r="AC1147"/>
  <c r="AJ1146"/>
  <c r="AI1146"/>
  <c r="AH1146"/>
  <c r="AG1146"/>
  <c r="AF1146"/>
  <c r="AK1146" s="1"/>
  <c r="AC1146"/>
  <c r="AJ1145"/>
  <c r="AI1145"/>
  <c r="AH1145"/>
  <c r="AG1145"/>
  <c r="AF1145"/>
  <c r="AK1145" s="1"/>
  <c r="AC1145"/>
  <c r="AJ1144"/>
  <c r="AI1144"/>
  <c r="AH1144"/>
  <c r="AG1144"/>
  <c r="AF1144"/>
  <c r="AK1144" s="1"/>
  <c r="AC1144"/>
  <c r="AJ1143"/>
  <c r="AI1143"/>
  <c r="AH1143"/>
  <c r="AG1143"/>
  <c r="AF1143"/>
  <c r="AK1143" s="1"/>
  <c r="AC1143"/>
  <c r="AJ1142"/>
  <c r="AI1142"/>
  <c r="AH1142"/>
  <c r="AG1142"/>
  <c r="AF1142"/>
  <c r="AK1142" s="1"/>
  <c r="AC1142"/>
  <c r="AJ1141"/>
  <c r="AI1141"/>
  <c r="AH1141"/>
  <c r="AG1141"/>
  <c r="AF1141"/>
  <c r="AK1141" s="1"/>
  <c r="AC1141"/>
  <c r="AJ1140"/>
  <c r="AI1140"/>
  <c r="AH1140"/>
  <c r="AG1140"/>
  <c r="AF1140"/>
  <c r="AK1140" s="1"/>
  <c r="AC1140"/>
  <c r="AJ1139"/>
  <c r="AI1139"/>
  <c r="AH1139"/>
  <c r="AG1139"/>
  <c r="AF1139"/>
  <c r="AK1139" s="1"/>
  <c r="AC1139"/>
  <c r="AJ1138"/>
  <c r="AI1138"/>
  <c r="AH1138"/>
  <c r="AG1138"/>
  <c r="AF1138"/>
  <c r="AK1138" s="1"/>
  <c r="AC1138"/>
  <c r="AJ1137"/>
  <c r="AI1137"/>
  <c r="AH1137"/>
  <c r="AG1137"/>
  <c r="AF1137"/>
  <c r="AK1137" s="1"/>
  <c r="AC1137"/>
  <c r="AJ1136"/>
  <c r="AI1136"/>
  <c r="AH1136"/>
  <c r="AG1136"/>
  <c r="AF1136"/>
  <c r="AK1136" s="1"/>
  <c r="AC1136"/>
  <c r="AJ1135"/>
  <c r="AI1135"/>
  <c r="AH1135"/>
  <c r="AG1135"/>
  <c r="AF1135"/>
  <c r="AK1135" s="1"/>
  <c r="AC1135"/>
  <c r="AJ1134"/>
  <c r="AI1134"/>
  <c r="AH1134"/>
  <c r="AG1134"/>
  <c r="AF1134"/>
  <c r="AK1134" s="1"/>
  <c r="AC1134"/>
  <c r="AJ1133"/>
  <c r="AI1133"/>
  <c r="AH1133"/>
  <c r="AG1133"/>
  <c r="AF1133"/>
  <c r="AK1133" s="1"/>
  <c r="AC1133"/>
  <c r="AJ1132"/>
  <c r="AI1132"/>
  <c r="AH1132"/>
  <c r="AG1132"/>
  <c r="AF1132"/>
  <c r="AK1132" s="1"/>
  <c r="AC1132"/>
  <c r="AJ1131"/>
  <c r="AI1131"/>
  <c r="AH1131"/>
  <c r="AG1131"/>
  <c r="AF1131"/>
  <c r="AK1131" s="1"/>
  <c r="AC1131"/>
  <c r="AJ1130"/>
  <c r="AI1130"/>
  <c r="AH1130"/>
  <c r="AG1130"/>
  <c r="AF1130"/>
  <c r="AK1130" s="1"/>
  <c r="AC1130"/>
  <c r="AJ1129"/>
  <c r="AI1129"/>
  <c r="AH1129"/>
  <c r="AG1129"/>
  <c r="AF1129"/>
  <c r="AK1129" s="1"/>
  <c r="AC1129"/>
  <c r="AJ1128"/>
  <c r="AI1128"/>
  <c r="AH1128"/>
  <c r="AG1128"/>
  <c r="AF1128"/>
  <c r="AK1128" s="1"/>
  <c r="AC1128"/>
  <c r="AJ1127"/>
  <c r="AI1127"/>
  <c r="AH1127"/>
  <c r="AG1127"/>
  <c r="AF1127"/>
  <c r="AK1127" s="1"/>
  <c r="AC1127"/>
  <c r="AJ1126"/>
  <c r="AI1126"/>
  <c r="AH1126"/>
  <c r="AG1126"/>
  <c r="AF1126"/>
  <c r="AK1126" s="1"/>
  <c r="AC1126"/>
  <c r="AJ1125"/>
  <c r="AI1125"/>
  <c r="AH1125"/>
  <c r="AG1125"/>
  <c r="AF1125"/>
  <c r="AK1125" s="1"/>
  <c r="AC1125"/>
  <c r="AJ1124"/>
  <c r="AI1124"/>
  <c r="AH1124"/>
  <c r="AG1124"/>
  <c r="AF1124"/>
  <c r="AK1124" s="1"/>
  <c r="AC1124"/>
  <c r="AJ1123"/>
  <c r="AI1123"/>
  <c r="AH1123"/>
  <c r="AG1123"/>
  <c r="AF1123"/>
  <c r="AK1123" s="1"/>
  <c r="AC1123"/>
  <c r="AJ1122"/>
  <c r="AI1122"/>
  <c r="AH1122"/>
  <c r="AG1122"/>
  <c r="AF1122"/>
  <c r="AK1122" s="1"/>
  <c r="AC1122"/>
  <c r="AJ1121"/>
  <c r="AI1121"/>
  <c r="AH1121"/>
  <c r="AG1121"/>
  <c r="AF1121"/>
  <c r="AK1121" s="1"/>
  <c r="AC1121"/>
  <c r="AJ1120"/>
  <c r="AI1120"/>
  <c r="AH1120"/>
  <c r="AG1120"/>
  <c r="AF1120"/>
  <c r="AK1120" s="1"/>
  <c r="AC1120"/>
  <c r="AJ1119"/>
  <c r="AI1119"/>
  <c r="AH1119"/>
  <c r="AG1119"/>
  <c r="AF1119"/>
  <c r="AK1119" s="1"/>
  <c r="AC1119"/>
  <c r="AJ1118"/>
  <c r="AI1118"/>
  <c r="AH1118"/>
  <c r="AG1118"/>
  <c r="AF1118"/>
  <c r="AK1118" s="1"/>
  <c r="AC1118"/>
  <c r="AJ1117"/>
  <c r="AI1117"/>
  <c r="AH1117"/>
  <c r="AG1117"/>
  <c r="AF1117"/>
  <c r="AK1117" s="1"/>
  <c r="AC1117"/>
  <c r="AJ1116"/>
  <c r="AI1116"/>
  <c r="AH1116"/>
  <c r="AG1116"/>
  <c r="AF1116"/>
  <c r="AK1116" s="1"/>
  <c r="AC1116"/>
  <c r="AJ1115"/>
  <c r="AI1115"/>
  <c r="AH1115"/>
  <c r="AG1115"/>
  <c r="AF1115"/>
  <c r="AK1115" s="1"/>
  <c r="AC1115"/>
  <c r="AJ1114"/>
  <c r="AI1114"/>
  <c r="AH1114"/>
  <c r="AG1114"/>
  <c r="AF1114"/>
  <c r="AK1114" s="1"/>
  <c r="AC1114"/>
  <c r="AJ1113"/>
  <c r="AI1113"/>
  <c r="AH1113"/>
  <c r="AG1113"/>
  <c r="AF1113"/>
  <c r="AK1113" s="1"/>
  <c r="AC1113"/>
  <c r="AJ1112"/>
  <c r="AI1112"/>
  <c r="AH1112"/>
  <c r="AG1112"/>
  <c r="AF1112"/>
  <c r="AK1112" s="1"/>
  <c r="AC1112"/>
  <c r="AJ1111"/>
  <c r="AI1111"/>
  <c r="AH1111"/>
  <c r="AG1111"/>
  <c r="AF1111"/>
  <c r="AK1111" s="1"/>
  <c r="AC1111"/>
  <c r="AJ1110"/>
  <c r="AI1110"/>
  <c r="AH1110"/>
  <c r="AG1110"/>
  <c r="AF1110"/>
  <c r="AK1110" s="1"/>
  <c r="AC1110"/>
  <c r="AJ1109"/>
  <c r="AI1109"/>
  <c r="AH1109"/>
  <c r="AG1109"/>
  <c r="AF1109"/>
  <c r="AK1109" s="1"/>
  <c r="AC1109"/>
  <c r="AJ1108"/>
  <c r="AI1108"/>
  <c r="AH1108"/>
  <c r="AG1108"/>
  <c r="AF1108"/>
  <c r="AK1108" s="1"/>
  <c r="AC1108"/>
  <c r="AJ1107"/>
  <c r="AI1107"/>
  <c r="AH1107"/>
  <c r="AG1107"/>
  <c r="AF1107"/>
  <c r="AK1107" s="1"/>
  <c r="AC1107"/>
  <c r="AJ1106"/>
  <c r="AI1106"/>
  <c r="AH1106"/>
  <c r="AG1106"/>
  <c r="AF1106"/>
  <c r="AK1106" s="1"/>
  <c r="AC1106"/>
  <c r="AJ1105"/>
  <c r="AI1105"/>
  <c r="AH1105"/>
  <c r="AG1105"/>
  <c r="AF1105"/>
  <c r="AK1105" s="1"/>
  <c r="AC1105"/>
  <c r="AJ1104"/>
  <c r="AI1104"/>
  <c r="AH1104"/>
  <c r="AG1104"/>
  <c r="AF1104"/>
  <c r="AK1104" s="1"/>
  <c r="AC1104"/>
  <c r="AJ1103"/>
  <c r="AI1103"/>
  <c r="AH1103"/>
  <c r="AG1103"/>
  <c r="AF1103"/>
  <c r="AK1103" s="1"/>
  <c r="AC1103"/>
  <c r="AJ1102"/>
  <c r="AI1102"/>
  <c r="AH1102"/>
  <c r="AG1102"/>
  <c r="AF1102"/>
  <c r="AK1102" s="1"/>
  <c r="AC1102"/>
  <c r="AJ1101"/>
  <c r="AI1101"/>
  <c r="AH1101"/>
  <c r="AG1101"/>
  <c r="AF1101"/>
  <c r="AK1101" s="1"/>
  <c r="AC1101"/>
  <c r="AJ1100"/>
  <c r="AI1100"/>
  <c r="AH1100"/>
  <c r="AG1100"/>
  <c r="AF1100"/>
  <c r="AK1100" s="1"/>
  <c r="AC1100"/>
  <c r="AJ1099"/>
  <c r="AI1099"/>
  <c r="AH1099"/>
  <c r="AG1099"/>
  <c r="AF1099"/>
  <c r="AK1099" s="1"/>
  <c r="AC1099"/>
  <c r="AJ1098"/>
  <c r="AI1098"/>
  <c r="AH1098"/>
  <c r="AG1098"/>
  <c r="AF1098"/>
  <c r="AK1098" s="1"/>
  <c r="AC1098"/>
  <c r="AJ1097"/>
  <c r="AI1097"/>
  <c r="AH1097"/>
  <c r="AG1097"/>
  <c r="AF1097"/>
  <c r="AK1097" s="1"/>
  <c r="AC1097"/>
  <c r="AJ1096"/>
  <c r="AI1096"/>
  <c r="AH1096"/>
  <c r="AG1096"/>
  <c r="AF1096"/>
  <c r="AK1096" s="1"/>
  <c r="AC1096"/>
  <c r="AJ1095"/>
  <c r="AI1095"/>
  <c r="AH1095"/>
  <c r="AG1095"/>
  <c r="AF1095"/>
  <c r="AK1095" s="1"/>
  <c r="AC1095"/>
  <c r="AJ1094"/>
  <c r="AI1094"/>
  <c r="AH1094"/>
  <c r="AG1094"/>
  <c r="AF1094"/>
  <c r="AK1094" s="1"/>
  <c r="AC1094"/>
  <c r="AJ1093"/>
  <c r="AI1093"/>
  <c r="AH1093"/>
  <c r="AG1093"/>
  <c r="AF1093"/>
  <c r="AK1093" s="1"/>
  <c r="AC1093"/>
  <c r="AJ1092"/>
  <c r="AI1092"/>
  <c r="AH1092"/>
  <c r="AG1092"/>
  <c r="AF1092"/>
  <c r="AK1092" s="1"/>
  <c r="AC1092"/>
  <c r="AJ1091"/>
  <c r="AI1091"/>
  <c r="AH1091"/>
  <c r="AG1091"/>
  <c r="AF1091"/>
  <c r="AK1091" s="1"/>
  <c r="AC1091"/>
  <c r="AJ1090"/>
  <c r="AI1090"/>
  <c r="AH1090"/>
  <c r="AG1090"/>
  <c r="AF1090"/>
  <c r="AK1090" s="1"/>
  <c r="AC1090"/>
  <c r="AJ1089"/>
  <c r="AI1089"/>
  <c r="AH1089"/>
  <c r="AG1089"/>
  <c r="AF1089"/>
  <c r="AK1089" s="1"/>
  <c r="AC1089"/>
  <c r="AJ1088"/>
  <c r="AI1088"/>
  <c r="AH1088"/>
  <c r="AG1088"/>
  <c r="AF1088"/>
  <c r="AK1088" s="1"/>
  <c r="AC1088"/>
  <c r="AJ1087"/>
  <c r="AI1087"/>
  <c r="AH1087"/>
  <c r="AG1087"/>
  <c r="AF1087"/>
  <c r="AK1087" s="1"/>
  <c r="AC1087"/>
  <c r="AJ1086"/>
  <c r="AI1086"/>
  <c r="AH1086"/>
  <c r="AG1086"/>
  <c r="AF1086"/>
  <c r="AK1086" s="1"/>
  <c r="AC1086"/>
  <c r="AJ1085"/>
  <c r="AI1085"/>
  <c r="AH1085"/>
  <c r="AG1085"/>
  <c r="AF1085"/>
  <c r="AK1085" s="1"/>
  <c r="AC1085"/>
  <c r="AJ1084"/>
  <c r="AI1084"/>
  <c r="AH1084"/>
  <c r="AG1084"/>
  <c r="AF1084"/>
  <c r="AK1084" s="1"/>
  <c r="AC1084"/>
  <c r="AJ1083"/>
  <c r="AI1083"/>
  <c r="AH1083"/>
  <c r="AG1083"/>
  <c r="AF1083"/>
  <c r="AK1083" s="1"/>
  <c r="AC1083"/>
  <c r="AJ1082"/>
  <c r="AI1082"/>
  <c r="AH1082"/>
  <c r="AG1082"/>
  <c r="AF1082"/>
  <c r="AK1082" s="1"/>
  <c r="AC1082"/>
  <c r="AJ1081"/>
  <c r="AI1081"/>
  <c r="AH1081"/>
  <c r="AG1081"/>
  <c r="AF1081"/>
  <c r="AK1081" s="1"/>
  <c r="AC1081"/>
  <c r="AJ1080"/>
  <c r="AI1080"/>
  <c r="AH1080"/>
  <c r="AG1080"/>
  <c r="AF1080"/>
  <c r="AK1080" s="1"/>
  <c r="AC1080"/>
  <c r="AJ1079"/>
  <c r="AI1079"/>
  <c r="AH1079"/>
  <c r="AG1079"/>
  <c r="AF1079"/>
  <c r="AK1079" s="1"/>
  <c r="AC1079"/>
  <c r="AJ1078"/>
  <c r="AI1078"/>
  <c r="AH1078"/>
  <c r="AG1078"/>
  <c r="AF1078"/>
  <c r="AK1078" s="1"/>
  <c r="AC1078"/>
  <c r="AJ1077"/>
  <c r="AI1077"/>
  <c r="AH1077"/>
  <c r="AG1077"/>
  <c r="AF1077"/>
  <c r="AK1077" s="1"/>
  <c r="AC1077"/>
  <c r="AJ1076"/>
  <c r="AI1076"/>
  <c r="AH1076"/>
  <c r="AG1076"/>
  <c r="AF1076"/>
  <c r="AK1076" s="1"/>
  <c r="AC1076"/>
  <c r="AJ1075"/>
  <c r="AI1075"/>
  <c r="AH1075"/>
  <c r="AG1075"/>
  <c r="AF1075"/>
  <c r="AK1075" s="1"/>
  <c r="AC1075"/>
  <c r="AJ1074"/>
  <c r="AI1074"/>
  <c r="AH1074"/>
  <c r="AG1074"/>
  <c r="AF1074"/>
  <c r="AK1074" s="1"/>
  <c r="AC1074"/>
  <c r="AJ1073"/>
  <c r="AI1073"/>
  <c r="AH1073"/>
  <c r="AG1073"/>
  <c r="AF1073"/>
  <c r="AK1073" s="1"/>
  <c r="AC1073"/>
  <c r="AJ1072"/>
  <c r="AI1072"/>
  <c r="AH1072"/>
  <c r="AG1072"/>
  <c r="AF1072"/>
  <c r="AK1072" s="1"/>
  <c r="AC1072"/>
  <c r="AJ1071"/>
  <c r="AI1071"/>
  <c r="AH1071"/>
  <c r="AG1071"/>
  <c r="AF1071"/>
  <c r="AK1071" s="1"/>
  <c r="AC1071"/>
  <c r="AJ1070"/>
  <c r="AI1070"/>
  <c r="AH1070"/>
  <c r="AG1070"/>
  <c r="AF1070"/>
  <c r="AK1070" s="1"/>
  <c r="AC1070"/>
  <c r="AJ1069"/>
  <c r="AI1069"/>
  <c r="AH1069"/>
  <c r="AG1069"/>
  <c r="AF1069"/>
  <c r="AK1069" s="1"/>
  <c r="AC1069"/>
  <c r="AJ1068"/>
  <c r="AI1068"/>
  <c r="AH1068"/>
  <c r="AG1068"/>
  <c r="AF1068"/>
  <c r="AK1068" s="1"/>
  <c r="AC1068"/>
  <c r="AJ1067"/>
  <c r="AI1067"/>
  <c r="AH1067"/>
  <c r="AG1067"/>
  <c r="AF1067"/>
  <c r="AK1067" s="1"/>
  <c r="AC1067"/>
  <c r="AJ1066"/>
  <c r="AI1066"/>
  <c r="AH1066"/>
  <c r="AG1066"/>
  <c r="AF1066"/>
  <c r="AK1066" s="1"/>
  <c r="AC1066"/>
  <c r="AJ1065"/>
  <c r="AI1065"/>
  <c r="AH1065"/>
  <c r="AG1065"/>
  <c r="AF1065"/>
  <c r="AK1065" s="1"/>
  <c r="AC1065"/>
  <c r="AJ1064"/>
  <c r="AI1064"/>
  <c r="AH1064"/>
  <c r="AG1064"/>
  <c r="AF1064"/>
  <c r="AK1064" s="1"/>
  <c r="AC1064"/>
  <c r="AJ1063"/>
  <c r="AI1063"/>
  <c r="AH1063"/>
  <c r="AG1063"/>
  <c r="AF1063"/>
  <c r="AK1063" s="1"/>
  <c r="AC1063"/>
  <c r="AJ1062"/>
  <c r="AI1062"/>
  <c r="AH1062"/>
  <c r="AG1062"/>
  <c r="AF1062"/>
  <c r="AK1062" s="1"/>
  <c r="AC1062"/>
  <c r="AJ1061"/>
  <c r="AI1061"/>
  <c r="AH1061"/>
  <c r="AG1061"/>
  <c r="AF1061"/>
  <c r="AK1061" s="1"/>
  <c r="AC1061"/>
  <c r="AJ1060"/>
  <c r="AI1060"/>
  <c r="AH1060"/>
  <c r="AG1060"/>
  <c r="AF1060"/>
  <c r="AK1060" s="1"/>
  <c r="AC1060"/>
  <c r="AJ1059"/>
  <c r="AI1059"/>
  <c r="AH1059"/>
  <c r="AG1059"/>
  <c r="AF1059"/>
  <c r="AK1059" s="1"/>
  <c r="AC1059"/>
  <c r="AJ1058"/>
  <c r="AI1058"/>
  <c r="AH1058"/>
  <c r="AG1058"/>
  <c r="AF1058"/>
  <c r="AK1058" s="1"/>
  <c r="AC1058"/>
  <c r="AJ1057"/>
  <c r="AI1057"/>
  <c r="AH1057"/>
  <c r="AG1057"/>
  <c r="AF1057"/>
  <c r="AK1057" s="1"/>
  <c r="AC1057"/>
  <c r="AJ1056"/>
  <c r="AI1056"/>
  <c r="AH1056"/>
  <c r="AG1056"/>
  <c r="AF1056"/>
  <c r="AK1056" s="1"/>
  <c r="AC1056"/>
  <c r="AJ1055"/>
  <c r="AI1055"/>
  <c r="AH1055"/>
  <c r="AG1055"/>
  <c r="AF1055"/>
  <c r="AK1055" s="1"/>
  <c r="AC1055"/>
  <c r="AJ1054"/>
  <c r="AI1054"/>
  <c r="AH1054"/>
  <c r="AG1054"/>
  <c r="AF1054"/>
  <c r="AK1054" s="1"/>
  <c r="AC1054"/>
  <c r="AJ1053"/>
  <c r="AI1053"/>
  <c r="AH1053"/>
  <c r="AG1053"/>
  <c r="AF1053"/>
  <c r="AK1053" s="1"/>
  <c r="AC1053"/>
  <c r="AJ1052"/>
  <c r="AI1052"/>
  <c r="AH1052"/>
  <c r="AG1052"/>
  <c r="AF1052"/>
  <c r="AK1052" s="1"/>
  <c r="AC1052"/>
  <c r="AJ1051"/>
  <c r="AI1051"/>
  <c r="AH1051"/>
  <c r="AG1051"/>
  <c r="AF1051"/>
  <c r="AK1051" s="1"/>
  <c r="AC1051"/>
  <c r="AJ1050"/>
  <c r="AI1050"/>
  <c r="AH1050"/>
  <c r="AG1050"/>
  <c r="AF1050"/>
  <c r="AK1050" s="1"/>
  <c r="AC1050"/>
  <c r="AJ1049"/>
  <c r="AI1049"/>
  <c r="AH1049"/>
  <c r="AG1049"/>
  <c r="AF1049"/>
  <c r="AK1049" s="1"/>
  <c r="AC1049"/>
  <c r="AJ1048"/>
  <c r="AI1048"/>
  <c r="AH1048"/>
  <c r="AG1048"/>
  <c r="AF1048"/>
  <c r="AK1048" s="1"/>
  <c r="AC1048"/>
  <c r="AJ1047"/>
  <c r="AI1047"/>
  <c r="AH1047"/>
  <c r="AG1047"/>
  <c r="AF1047"/>
  <c r="AK1047" s="1"/>
  <c r="AC1047"/>
  <c r="AJ1046"/>
  <c r="AI1046"/>
  <c r="AH1046"/>
  <c r="AG1046"/>
  <c r="AF1046"/>
  <c r="AK1046" s="1"/>
  <c r="AC1046"/>
  <c r="AJ1045"/>
  <c r="AI1045"/>
  <c r="AH1045"/>
  <c r="AG1045"/>
  <c r="AF1045"/>
  <c r="AK1045" s="1"/>
  <c r="AC1045"/>
  <c r="AJ1044"/>
  <c r="AI1044"/>
  <c r="AH1044"/>
  <c r="AG1044"/>
  <c r="AF1044"/>
  <c r="AK1044" s="1"/>
  <c r="AC1044"/>
  <c r="AJ1043"/>
  <c r="AI1043"/>
  <c r="AH1043"/>
  <c r="AG1043"/>
  <c r="AF1043"/>
  <c r="AK1043" s="1"/>
  <c r="AC1043"/>
  <c r="AJ1042"/>
  <c r="AI1042"/>
  <c r="AH1042"/>
  <c r="AG1042"/>
  <c r="AF1042"/>
  <c r="AK1042" s="1"/>
  <c r="AC1042"/>
  <c r="AJ1041"/>
  <c r="AI1041"/>
  <c r="AH1041"/>
  <c r="AG1041"/>
  <c r="AF1041"/>
  <c r="AK1041" s="1"/>
  <c r="AC1041"/>
  <c r="AJ1040"/>
  <c r="AI1040"/>
  <c r="AH1040"/>
  <c r="AG1040"/>
  <c r="AF1040"/>
  <c r="AK1040" s="1"/>
  <c r="AC1040"/>
  <c r="AJ1039"/>
  <c r="AI1039"/>
  <c r="AH1039"/>
  <c r="AG1039"/>
  <c r="AF1039"/>
  <c r="AK1039" s="1"/>
  <c r="AC1039"/>
  <c r="AJ1038"/>
  <c r="AI1038"/>
  <c r="AH1038"/>
  <c r="AG1038"/>
  <c r="AF1038"/>
  <c r="AK1038" s="1"/>
  <c r="AC1038"/>
  <c r="AJ1037"/>
  <c r="AI1037"/>
  <c r="AH1037"/>
  <c r="AG1037"/>
  <c r="AF1037"/>
  <c r="AK1037" s="1"/>
  <c r="AC1037"/>
  <c r="AJ1036"/>
  <c r="AI1036"/>
  <c r="AH1036"/>
  <c r="AG1036"/>
  <c r="AF1036"/>
  <c r="AK1036" s="1"/>
  <c r="AC1036"/>
  <c r="AJ1035"/>
  <c r="AI1035"/>
  <c r="AH1035"/>
  <c r="AG1035"/>
  <c r="AF1035"/>
  <c r="AK1035" s="1"/>
  <c r="AC1035"/>
  <c r="AJ1034"/>
  <c r="AI1034"/>
  <c r="AH1034"/>
  <c r="AG1034"/>
  <c r="AF1034"/>
  <c r="AK1034" s="1"/>
  <c r="AC1034"/>
  <c r="AJ1033"/>
  <c r="AI1033"/>
  <c r="AH1033"/>
  <c r="AG1033"/>
  <c r="AF1033"/>
  <c r="AK1033" s="1"/>
  <c r="AC1033"/>
  <c r="AJ1032"/>
  <c r="AI1032"/>
  <c r="AH1032"/>
  <c r="AG1032"/>
  <c r="AF1032"/>
  <c r="AK1032" s="1"/>
  <c r="AC1032"/>
  <c r="AJ1031"/>
  <c r="AI1031"/>
  <c r="AH1031"/>
  <c r="AG1031"/>
  <c r="AF1031"/>
  <c r="AK1031" s="1"/>
  <c r="AC1031"/>
  <c r="AJ1030"/>
  <c r="AI1030"/>
  <c r="AH1030"/>
  <c r="AG1030"/>
  <c r="AF1030"/>
  <c r="AK1030" s="1"/>
  <c r="AC1030"/>
  <c r="AJ1029"/>
  <c r="AI1029"/>
  <c r="AH1029"/>
  <c r="AG1029"/>
  <c r="AF1029"/>
  <c r="AK1029" s="1"/>
  <c r="AC1029"/>
  <c r="AJ1028"/>
  <c r="AI1028"/>
  <c r="AH1028"/>
  <c r="AG1028"/>
  <c r="AF1028"/>
  <c r="AK1028" s="1"/>
  <c r="AC1028"/>
  <c r="AJ1027"/>
  <c r="AI1027"/>
  <c r="AH1027"/>
  <c r="AG1027"/>
  <c r="AF1027"/>
  <c r="AK1027" s="1"/>
  <c r="AC1027"/>
  <c r="AJ1026"/>
  <c r="AI1026"/>
  <c r="AH1026"/>
  <c r="AG1026"/>
  <c r="AF1026"/>
  <c r="AK1026" s="1"/>
  <c r="AC1026"/>
  <c r="AJ1025"/>
  <c r="AI1025"/>
  <c r="AH1025"/>
  <c r="AG1025"/>
  <c r="AF1025"/>
  <c r="AK1025" s="1"/>
  <c r="AC1025"/>
  <c r="AJ1024"/>
  <c r="AI1024"/>
  <c r="AH1024"/>
  <c r="AG1024"/>
  <c r="AF1024"/>
  <c r="AK1024" s="1"/>
  <c r="AC1024"/>
  <c r="AJ1023"/>
  <c r="AI1023"/>
  <c r="AH1023"/>
  <c r="AG1023"/>
  <c r="AF1023"/>
  <c r="AK1023" s="1"/>
  <c r="AC1023"/>
  <c r="AJ1022"/>
  <c r="AI1022"/>
  <c r="AH1022"/>
  <c r="AG1022"/>
  <c r="AF1022"/>
  <c r="AK1022" s="1"/>
  <c r="AC1022"/>
  <c r="AJ1021"/>
  <c r="AI1021"/>
  <c r="AH1021"/>
  <c r="AG1021"/>
  <c r="AF1021"/>
  <c r="AK1021" s="1"/>
  <c r="AC1021"/>
  <c r="AJ1020"/>
  <c r="AI1020"/>
  <c r="AH1020"/>
  <c r="AG1020"/>
  <c r="AF1020"/>
  <c r="AK1020" s="1"/>
  <c r="AC1020"/>
  <c r="AJ1019"/>
  <c r="AI1019"/>
  <c r="AH1019"/>
  <c r="AG1019"/>
  <c r="AF1019"/>
  <c r="AK1019" s="1"/>
  <c r="AC1019"/>
  <c r="AJ1018"/>
  <c r="AI1018"/>
  <c r="AH1018"/>
  <c r="AG1018"/>
  <c r="AF1018"/>
  <c r="AK1018" s="1"/>
  <c r="AC1018"/>
  <c r="AJ1017"/>
  <c r="AI1017"/>
  <c r="AH1017"/>
  <c r="AG1017"/>
  <c r="AF1017"/>
  <c r="AK1017" s="1"/>
  <c r="AC1017"/>
  <c r="AJ1016"/>
  <c r="AI1016"/>
  <c r="AH1016"/>
  <c r="AG1016"/>
  <c r="AF1016"/>
  <c r="AK1016" s="1"/>
  <c r="AC1016"/>
  <c r="AJ1015"/>
  <c r="AI1015"/>
  <c r="AH1015"/>
  <c r="AG1015"/>
  <c r="AF1015"/>
  <c r="AK1015" s="1"/>
  <c r="AC1015"/>
  <c r="AJ1014"/>
  <c r="AI1014"/>
  <c r="AH1014"/>
  <c r="AG1014"/>
  <c r="AF1014"/>
  <c r="AK1014" s="1"/>
  <c r="AC1014"/>
  <c r="AJ1013"/>
  <c r="AI1013"/>
  <c r="AH1013"/>
  <c r="AG1013"/>
  <c r="AF1013"/>
  <c r="AK1013" s="1"/>
  <c r="AC1013"/>
  <c r="AJ1012"/>
  <c r="AI1012"/>
  <c r="AH1012"/>
  <c r="AG1012"/>
  <c r="AF1012"/>
  <c r="AK1012" s="1"/>
  <c r="AC1012"/>
  <c r="AJ1011"/>
  <c r="AI1011"/>
  <c r="AH1011"/>
  <c r="AG1011"/>
  <c r="AF1011"/>
  <c r="AK1011" s="1"/>
  <c r="AC1011"/>
  <c r="AJ1010"/>
  <c r="AI1010"/>
  <c r="AH1010"/>
  <c r="AG1010"/>
  <c r="AF1010"/>
  <c r="AK1010" s="1"/>
  <c r="AC1010"/>
  <c r="AJ1009"/>
  <c r="AI1009"/>
  <c r="AH1009"/>
  <c r="AG1009"/>
  <c r="AF1009"/>
  <c r="AK1009" s="1"/>
  <c r="AC1009"/>
  <c r="AJ1008"/>
  <c r="AI1008"/>
  <c r="AH1008"/>
  <c r="AG1008"/>
  <c r="AF1008"/>
  <c r="AK1008" s="1"/>
  <c r="AC1008"/>
  <c r="AJ1007"/>
  <c r="AI1007"/>
  <c r="AH1007"/>
  <c r="AG1007"/>
  <c r="AF1007"/>
  <c r="AK1007" s="1"/>
  <c r="AC1007"/>
  <c r="AJ1006"/>
  <c r="AI1006"/>
  <c r="AH1006"/>
  <c r="AG1006"/>
  <c r="AF1006"/>
  <c r="AK1006" s="1"/>
  <c r="AC1006"/>
  <c r="AJ1005"/>
  <c r="AI1005"/>
  <c r="AH1005"/>
  <c r="AG1005"/>
  <c r="AF1005"/>
  <c r="AK1005" s="1"/>
  <c r="AC1005"/>
  <c r="AJ1004"/>
  <c r="AI1004"/>
  <c r="AH1004"/>
  <c r="AG1004"/>
  <c r="AF1004"/>
  <c r="AK1004" s="1"/>
  <c r="AC1004"/>
  <c r="AJ1003"/>
  <c r="AI1003"/>
  <c r="AH1003"/>
  <c r="AG1003"/>
  <c r="AF1003"/>
  <c r="AK1003" s="1"/>
  <c r="AC1003"/>
  <c r="AJ1002"/>
  <c r="AI1002"/>
  <c r="AH1002"/>
  <c r="AG1002"/>
  <c r="AF1002"/>
  <c r="AK1002" s="1"/>
  <c r="AC1002"/>
  <c r="AJ1001"/>
  <c r="AI1001"/>
  <c r="AH1001"/>
  <c r="AG1001"/>
  <c r="AF1001"/>
  <c r="AK1001" s="1"/>
  <c r="AC1001"/>
  <c r="AJ1000"/>
  <c r="AI1000"/>
  <c r="AH1000"/>
  <c r="AG1000"/>
  <c r="AF1000"/>
  <c r="AK1000" s="1"/>
  <c r="AC1000"/>
  <c r="AJ999"/>
  <c r="AI999"/>
  <c r="AH999"/>
  <c r="AG999"/>
  <c r="AF999"/>
  <c r="AK999" s="1"/>
  <c r="AC999"/>
  <c r="AJ998"/>
  <c r="AI998"/>
  <c r="AH998"/>
  <c r="AG998"/>
  <c r="AF998"/>
  <c r="AK998" s="1"/>
  <c r="AC998"/>
  <c r="AJ997"/>
  <c r="AI997"/>
  <c r="AH997"/>
  <c r="AG997"/>
  <c r="AF997"/>
  <c r="AK997" s="1"/>
  <c r="AC997"/>
  <c r="AJ996"/>
  <c r="AI996"/>
  <c r="AH996"/>
  <c r="AG996"/>
  <c r="AF996"/>
  <c r="AK996" s="1"/>
  <c r="AC996"/>
  <c r="AJ995"/>
  <c r="AI995"/>
  <c r="AH995"/>
  <c r="AG995"/>
  <c r="AF995"/>
  <c r="AK995" s="1"/>
  <c r="AC995"/>
  <c r="AJ994"/>
  <c r="AI994"/>
  <c r="AH994"/>
  <c r="AG994"/>
  <c r="AF994"/>
  <c r="AK994" s="1"/>
  <c r="AC994"/>
  <c r="AJ993"/>
  <c r="AI993"/>
  <c r="AH993"/>
  <c r="AG993"/>
  <c r="AF993"/>
  <c r="AK993" s="1"/>
  <c r="AC993"/>
  <c r="AJ992"/>
  <c r="AI992"/>
  <c r="AH992"/>
  <c r="AG992"/>
  <c r="AF992"/>
  <c r="AK992" s="1"/>
  <c r="AC992"/>
  <c r="AJ991"/>
  <c r="AI991"/>
  <c r="AH991"/>
  <c r="AG991"/>
  <c r="AF991"/>
  <c r="AK991" s="1"/>
  <c r="AC991"/>
  <c r="AJ990"/>
  <c r="AI990"/>
  <c r="AH990"/>
  <c r="AG990"/>
  <c r="AF990"/>
  <c r="AK990" s="1"/>
  <c r="AC990"/>
  <c r="AJ989"/>
  <c r="AI989"/>
  <c r="AH989"/>
  <c r="AG989"/>
  <c r="AF989"/>
  <c r="AK989" s="1"/>
  <c r="AC989"/>
  <c r="AJ988"/>
  <c r="AI988"/>
  <c r="AH988"/>
  <c r="AG988"/>
  <c r="AF988"/>
  <c r="AK988" s="1"/>
  <c r="AC988"/>
  <c r="AJ987"/>
  <c r="AI987"/>
  <c r="AH987"/>
  <c r="AG987"/>
  <c r="AF987"/>
  <c r="AK987" s="1"/>
  <c r="AC987"/>
  <c r="AJ986"/>
  <c r="AI986"/>
  <c r="AH986"/>
  <c r="AG986"/>
  <c r="AF986"/>
  <c r="AK986" s="1"/>
  <c r="AC986"/>
  <c r="AJ985"/>
  <c r="AI985"/>
  <c r="AH985"/>
  <c r="AG985"/>
  <c r="AF985"/>
  <c r="AK985" s="1"/>
  <c r="AC985"/>
  <c r="AJ984"/>
  <c r="AI984"/>
  <c r="AH984"/>
  <c r="AG984"/>
  <c r="AF984"/>
  <c r="AK984" s="1"/>
  <c r="AC984"/>
  <c r="AJ983"/>
  <c r="AI983"/>
  <c r="AH983"/>
  <c r="AG983"/>
  <c r="AF983"/>
  <c r="AK983" s="1"/>
  <c r="AC983"/>
  <c r="AJ982"/>
  <c r="AI982"/>
  <c r="AH982"/>
  <c r="AG982"/>
  <c r="AF982"/>
  <c r="AK982" s="1"/>
  <c r="AC982"/>
  <c r="AJ981"/>
  <c r="AI981"/>
  <c r="AH981"/>
  <c r="AG981"/>
  <c r="AF981"/>
  <c r="AK981" s="1"/>
  <c r="AC981"/>
  <c r="AJ980"/>
  <c r="AI980"/>
  <c r="AH980"/>
  <c r="AG980"/>
  <c r="AF980"/>
  <c r="AK980" s="1"/>
  <c r="AC980"/>
  <c r="AJ979"/>
  <c r="AI979"/>
  <c r="AH979"/>
  <c r="AG979"/>
  <c r="AF979"/>
  <c r="AK979" s="1"/>
  <c r="AC979"/>
  <c r="AJ978"/>
  <c r="AI978"/>
  <c r="AH978"/>
  <c r="AG978"/>
  <c r="AF978"/>
  <c r="AK978" s="1"/>
  <c r="AC978"/>
  <c r="AJ977"/>
  <c r="AI977"/>
  <c r="AH977"/>
  <c r="AG977"/>
  <c r="AF977"/>
  <c r="AK977" s="1"/>
  <c r="AC977"/>
  <c r="AJ976"/>
  <c r="AI976"/>
  <c r="AH976"/>
  <c r="AG976"/>
  <c r="AF976"/>
  <c r="AK976" s="1"/>
  <c r="AC976"/>
  <c r="AJ975"/>
  <c r="AI975"/>
  <c r="AH975"/>
  <c r="AG975"/>
  <c r="AF975"/>
  <c r="AK975" s="1"/>
  <c r="AC975"/>
  <c r="AJ974"/>
  <c r="AI974"/>
  <c r="AH974"/>
  <c r="AG974"/>
  <c r="AF974"/>
  <c r="AK974" s="1"/>
  <c r="AC974"/>
  <c r="AJ973"/>
  <c r="AI973"/>
  <c r="AH973"/>
  <c r="AG973"/>
  <c r="AF973"/>
  <c r="AK973" s="1"/>
  <c r="AC973"/>
  <c r="AJ972"/>
  <c r="AI972"/>
  <c r="AH972"/>
  <c r="AG972"/>
  <c r="AF972"/>
  <c r="AK972" s="1"/>
  <c r="AC972"/>
  <c r="AJ971"/>
  <c r="AI971"/>
  <c r="AH971"/>
  <c r="AG971"/>
  <c r="AF971"/>
  <c r="AK971" s="1"/>
  <c r="AC971"/>
  <c r="AJ970"/>
  <c r="AI970"/>
  <c r="AH970"/>
  <c r="AG970"/>
  <c r="AF970"/>
  <c r="AK970" s="1"/>
  <c r="AC970"/>
  <c r="AJ969"/>
  <c r="AI969"/>
  <c r="AH969"/>
  <c r="AG969"/>
  <c r="AF969"/>
  <c r="AK969" s="1"/>
  <c r="AC969"/>
  <c r="AJ968"/>
  <c r="AI968"/>
  <c r="AH968"/>
  <c r="AG968"/>
  <c r="AF968"/>
  <c r="AK968" s="1"/>
  <c r="AC968"/>
  <c r="AJ967"/>
  <c r="AI967"/>
  <c r="AH967"/>
  <c r="AG967"/>
  <c r="AF967"/>
  <c r="AK967" s="1"/>
  <c r="AC967"/>
  <c r="AJ966"/>
  <c r="AI966"/>
  <c r="AH966"/>
  <c r="AG966"/>
  <c r="AF966"/>
  <c r="AK966" s="1"/>
  <c r="AC966"/>
  <c r="AJ965"/>
  <c r="AI965"/>
  <c r="AH965"/>
  <c r="AG965"/>
  <c r="AF965"/>
  <c r="AK965" s="1"/>
  <c r="AC965"/>
  <c r="AJ964"/>
  <c r="AI964"/>
  <c r="AH964"/>
  <c r="AG964"/>
  <c r="AF964"/>
  <c r="AK964" s="1"/>
  <c r="AC964"/>
  <c r="AJ963"/>
  <c r="AI963"/>
  <c r="AH963"/>
  <c r="AG963"/>
  <c r="AF963"/>
  <c r="AK963" s="1"/>
  <c r="AC963"/>
  <c r="AJ962"/>
  <c r="AI962"/>
  <c r="AH962"/>
  <c r="AG962"/>
  <c r="AF962"/>
  <c r="AK962" s="1"/>
  <c r="AC962"/>
  <c r="AJ961"/>
  <c r="AI961"/>
  <c r="AH961"/>
  <c r="AG961"/>
  <c r="AF961"/>
  <c r="AK961" s="1"/>
  <c r="AC961"/>
  <c r="AJ960"/>
  <c r="AI960"/>
  <c r="AH960"/>
  <c r="AG960"/>
  <c r="AF960"/>
  <c r="AK960" s="1"/>
  <c r="AC960"/>
  <c r="AJ959"/>
  <c r="AI959"/>
  <c r="AH959"/>
  <c r="AG959"/>
  <c r="AF959"/>
  <c r="AK959" s="1"/>
  <c r="AC959"/>
  <c r="AJ958"/>
  <c r="AI958"/>
  <c r="AH958"/>
  <c r="AG958"/>
  <c r="AF958"/>
  <c r="AK958" s="1"/>
  <c r="AC958"/>
  <c r="AJ957"/>
  <c r="AI957"/>
  <c r="AH957"/>
  <c r="AG957"/>
  <c r="AF957"/>
  <c r="AK957" s="1"/>
  <c r="AC957"/>
  <c r="AJ956"/>
  <c r="AI956"/>
  <c r="AH956"/>
  <c r="AG956"/>
  <c r="AF956"/>
  <c r="AK956" s="1"/>
  <c r="AC956"/>
  <c r="AJ955"/>
  <c r="AI955"/>
  <c r="AH955"/>
  <c r="AG955"/>
  <c r="AF955"/>
  <c r="AK955" s="1"/>
  <c r="AC955"/>
  <c r="AJ954"/>
  <c r="AI954"/>
  <c r="AH954"/>
  <c r="AG954"/>
  <c r="AF954"/>
  <c r="AK954" s="1"/>
  <c r="AC954"/>
  <c r="AJ953"/>
  <c r="AI953"/>
  <c r="AH953"/>
  <c r="AG953"/>
  <c r="AF953"/>
  <c r="AK953" s="1"/>
  <c r="AC953"/>
  <c r="AJ952"/>
  <c r="AI952"/>
  <c r="AH952"/>
  <c r="AG952"/>
  <c r="AF952"/>
  <c r="AK952" s="1"/>
  <c r="AC952"/>
  <c r="AJ951"/>
  <c r="AI951"/>
  <c r="AH951"/>
  <c r="AG951"/>
  <c r="AF951"/>
  <c r="AK951" s="1"/>
  <c r="AC951"/>
  <c r="AJ950"/>
  <c r="AI950"/>
  <c r="AH950"/>
  <c r="AG950"/>
  <c r="AF950"/>
  <c r="AK950" s="1"/>
  <c r="AC950"/>
  <c r="AJ949"/>
  <c r="AI949"/>
  <c r="AH949"/>
  <c r="AG949"/>
  <c r="AF949"/>
  <c r="AK949" s="1"/>
  <c r="AC949"/>
  <c r="AJ948"/>
  <c r="AI948"/>
  <c r="AH948"/>
  <c r="AG948"/>
  <c r="AF948"/>
  <c r="AK948" s="1"/>
  <c r="AC948"/>
  <c r="AJ947"/>
  <c r="AI947"/>
  <c r="AH947"/>
  <c r="AG947"/>
  <c r="AF947"/>
  <c r="AK947" s="1"/>
  <c r="AC947"/>
  <c r="AJ946"/>
  <c r="AI946"/>
  <c r="AH946"/>
  <c r="AG946"/>
  <c r="AF946"/>
  <c r="AK946" s="1"/>
  <c r="AC946"/>
  <c r="AJ945"/>
  <c r="AI945"/>
  <c r="AH945"/>
  <c r="AG945"/>
  <c r="AF945"/>
  <c r="AK945" s="1"/>
  <c r="AC945"/>
  <c r="AJ944"/>
  <c r="AI944"/>
  <c r="AH944"/>
  <c r="AG944"/>
  <c r="AF944"/>
  <c r="AK944" s="1"/>
  <c r="AC944"/>
  <c r="AJ943"/>
  <c r="AI943"/>
  <c r="AH943"/>
  <c r="AG943"/>
  <c r="AF943"/>
  <c r="AK943" s="1"/>
  <c r="AC943"/>
  <c r="AJ942"/>
  <c r="AI942"/>
  <c r="AH942"/>
  <c r="AG942"/>
  <c r="AF942"/>
  <c r="AK942" s="1"/>
  <c r="AC942"/>
  <c r="AJ941"/>
  <c r="AI941"/>
  <c r="AH941"/>
  <c r="AG941"/>
  <c r="AF941"/>
  <c r="AK941" s="1"/>
  <c r="AC941"/>
  <c r="AJ940"/>
  <c r="AI940"/>
  <c r="AH940"/>
  <c r="AG940"/>
  <c r="AF940"/>
  <c r="AK940" s="1"/>
  <c r="AC940"/>
  <c r="AJ939"/>
  <c r="AI939"/>
  <c r="AH939"/>
  <c r="AG939"/>
  <c r="AF939"/>
  <c r="AK939" s="1"/>
  <c r="AC939"/>
  <c r="AJ938"/>
  <c r="AI938"/>
  <c r="AH938"/>
  <c r="AG938"/>
  <c r="AF938"/>
  <c r="AK938" s="1"/>
  <c r="AC938"/>
  <c r="AJ937"/>
  <c r="AI937"/>
  <c r="AH937"/>
  <c r="AG937"/>
  <c r="AF937"/>
  <c r="AK937" s="1"/>
  <c r="AC937"/>
  <c r="AJ936"/>
  <c r="AI936"/>
  <c r="AH936"/>
  <c r="AG936"/>
  <c r="AF936"/>
  <c r="AK936" s="1"/>
  <c r="AC936"/>
  <c r="AJ935"/>
  <c r="AI935"/>
  <c r="AH935"/>
  <c r="AG935"/>
  <c r="AF935"/>
  <c r="AK935" s="1"/>
  <c r="AC935"/>
  <c r="AJ934"/>
  <c r="AI934"/>
  <c r="AH934"/>
  <c r="AG934"/>
  <c r="AF934"/>
  <c r="AK934" s="1"/>
  <c r="AC934"/>
  <c r="AJ933"/>
  <c r="AI933"/>
  <c r="AH933"/>
  <c r="AG933"/>
  <c r="AF933"/>
  <c r="AK933" s="1"/>
  <c r="AC933"/>
  <c r="AJ932"/>
  <c r="AI932"/>
  <c r="AH932"/>
  <c r="AG932"/>
  <c r="AF932"/>
  <c r="AK932" s="1"/>
  <c r="AC932"/>
  <c r="AJ931"/>
  <c r="AI931"/>
  <c r="AH931"/>
  <c r="AG931"/>
  <c r="AF931"/>
  <c r="AK931" s="1"/>
  <c r="AC931"/>
  <c r="AJ930"/>
  <c r="AI930"/>
  <c r="AH930"/>
  <c r="AG930"/>
  <c r="AF930"/>
  <c r="AK930" s="1"/>
  <c r="AC930"/>
  <c r="AJ929"/>
  <c r="AI929"/>
  <c r="AH929"/>
  <c r="AG929"/>
  <c r="AF929"/>
  <c r="AK929" s="1"/>
  <c r="AC929"/>
  <c r="AJ928"/>
  <c r="AI928"/>
  <c r="AH928"/>
  <c r="AG928"/>
  <c r="AF928"/>
  <c r="AK928" s="1"/>
  <c r="AC928"/>
  <c r="AJ927"/>
  <c r="AI927"/>
  <c r="AH927"/>
  <c r="AG927"/>
  <c r="AF927"/>
  <c r="AK927" s="1"/>
  <c r="AC927"/>
  <c r="AJ926"/>
  <c r="AI926"/>
  <c r="AH926"/>
  <c r="AG926"/>
  <c r="AF926"/>
  <c r="AK926" s="1"/>
  <c r="AC926"/>
  <c r="AJ925"/>
  <c r="AI925"/>
  <c r="AH925"/>
  <c r="AG925"/>
  <c r="AF925"/>
  <c r="AK925" s="1"/>
  <c r="AC925"/>
  <c r="AJ924"/>
  <c r="AI924"/>
  <c r="AH924"/>
  <c r="AG924"/>
  <c r="AF924"/>
  <c r="AK924" s="1"/>
  <c r="AC924"/>
  <c r="AJ923"/>
  <c r="AI923"/>
  <c r="AH923"/>
  <c r="AG923"/>
  <c r="AF923"/>
  <c r="AK923" s="1"/>
  <c r="AC923"/>
  <c r="AJ922"/>
  <c r="AI922"/>
  <c r="AH922"/>
  <c r="AG922"/>
  <c r="AF922"/>
  <c r="AK922" s="1"/>
  <c r="AC922"/>
  <c r="AJ921"/>
  <c r="AI921"/>
  <c r="AH921"/>
  <c r="AG921"/>
  <c r="AF921"/>
  <c r="AK921" s="1"/>
  <c r="AC921"/>
  <c r="AJ920"/>
  <c r="AI920"/>
  <c r="AH920"/>
  <c r="AG920"/>
  <c r="AF920"/>
  <c r="AK920" s="1"/>
  <c r="AC920"/>
  <c r="AJ919"/>
  <c r="AI919"/>
  <c r="AH919"/>
  <c r="AG919"/>
  <c r="AF919"/>
  <c r="AK919" s="1"/>
  <c r="AC919"/>
  <c r="AJ918"/>
  <c r="AI918"/>
  <c r="AH918"/>
  <c r="AG918"/>
  <c r="AF918"/>
  <c r="AK918" s="1"/>
  <c r="AC918"/>
  <c r="AJ917"/>
  <c r="AI917"/>
  <c r="AH917"/>
  <c r="AG917"/>
  <c r="AF917"/>
  <c r="AK917" s="1"/>
  <c r="AC917"/>
  <c r="AJ916"/>
  <c r="AI916"/>
  <c r="AH916"/>
  <c r="AG916"/>
  <c r="AF916"/>
  <c r="AK916" s="1"/>
  <c r="AC916"/>
  <c r="AJ915"/>
  <c r="AI915"/>
  <c r="AH915"/>
  <c r="AG915"/>
  <c r="AF915"/>
  <c r="AK915" s="1"/>
  <c r="AC915"/>
  <c r="AJ914"/>
  <c r="AI914"/>
  <c r="AH914"/>
  <c r="AG914"/>
  <c r="AF914"/>
  <c r="AK914" s="1"/>
  <c r="AC914"/>
  <c r="AJ913"/>
  <c r="AI913"/>
  <c r="AH913"/>
  <c r="AG913"/>
  <c r="AF913"/>
  <c r="AK913" s="1"/>
  <c r="AC913"/>
  <c r="AJ912"/>
  <c r="AI912"/>
  <c r="AH912"/>
  <c r="AG912"/>
  <c r="AF912"/>
  <c r="AK912" s="1"/>
  <c r="AC912"/>
  <c r="AJ911"/>
  <c r="AI911"/>
  <c r="AH911"/>
  <c r="AG911"/>
  <c r="AF911"/>
  <c r="AK911" s="1"/>
  <c r="AC911"/>
  <c r="AJ910"/>
  <c r="AI910"/>
  <c r="AH910"/>
  <c r="AG910"/>
  <c r="AF910"/>
  <c r="AK910" s="1"/>
  <c r="AC910"/>
  <c r="AJ909"/>
  <c r="AI909"/>
  <c r="AH909"/>
  <c r="AG909"/>
  <c r="AF909"/>
  <c r="AK909" s="1"/>
  <c r="AC909"/>
  <c r="AJ908"/>
  <c r="AI908"/>
  <c r="AH908"/>
  <c r="AG908"/>
  <c r="AF908"/>
  <c r="AK908" s="1"/>
  <c r="AC908"/>
  <c r="AJ907"/>
  <c r="AI907"/>
  <c r="AH907"/>
  <c r="AG907"/>
  <c r="AF907"/>
  <c r="AK907" s="1"/>
  <c r="AC907"/>
  <c r="AJ906"/>
  <c r="AI906"/>
  <c r="AH906"/>
  <c r="AG906"/>
  <c r="AF906"/>
  <c r="AK906" s="1"/>
  <c r="AC906"/>
  <c r="AJ905"/>
  <c r="AI905"/>
  <c r="AH905"/>
  <c r="AG905"/>
  <c r="AF905"/>
  <c r="AK905" s="1"/>
  <c r="AC905"/>
  <c r="AJ904"/>
  <c r="AI904"/>
  <c r="AH904"/>
  <c r="AG904"/>
  <c r="AF904"/>
  <c r="AK904" s="1"/>
  <c r="AC904"/>
  <c r="AJ903"/>
  <c r="AI903"/>
  <c r="AH903"/>
  <c r="AG903"/>
  <c r="AF903"/>
  <c r="AK903" s="1"/>
  <c r="AC903"/>
  <c r="AJ902"/>
  <c r="AI902"/>
  <c r="AH902"/>
  <c r="AG902"/>
  <c r="AF902"/>
  <c r="AK902" s="1"/>
  <c r="AC902"/>
  <c r="AJ901"/>
  <c r="AI901"/>
  <c r="AH901"/>
  <c r="AG901"/>
  <c r="AF901"/>
  <c r="AK901" s="1"/>
  <c r="AC901"/>
  <c r="AJ900"/>
  <c r="AI900"/>
  <c r="AH900"/>
  <c r="AG900"/>
  <c r="AF900"/>
  <c r="AK900" s="1"/>
  <c r="AC900"/>
  <c r="AJ899"/>
  <c r="AI899"/>
  <c r="AH899"/>
  <c r="AG899"/>
  <c r="AF899"/>
  <c r="AK899" s="1"/>
  <c r="AC899"/>
  <c r="AJ898"/>
  <c r="AI898"/>
  <c r="AH898"/>
  <c r="AG898"/>
  <c r="AF898"/>
  <c r="AK898" s="1"/>
  <c r="AC898"/>
  <c r="AJ897"/>
  <c r="AI897"/>
  <c r="AH897"/>
  <c r="AG897"/>
  <c r="AF897"/>
  <c r="AK897" s="1"/>
  <c r="AC897"/>
  <c r="AJ896"/>
  <c r="AI896"/>
  <c r="AH896"/>
  <c r="AG896"/>
  <c r="AF896"/>
  <c r="AK896" s="1"/>
  <c r="AC896"/>
  <c r="AJ895"/>
  <c r="AI895"/>
  <c r="AH895"/>
  <c r="AG895"/>
  <c r="AF895"/>
  <c r="AK895" s="1"/>
  <c r="AC895"/>
  <c r="AJ894"/>
  <c r="AI894"/>
  <c r="AH894"/>
  <c r="AG894"/>
  <c r="AF894"/>
  <c r="AK894" s="1"/>
  <c r="AC894"/>
  <c r="AJ893"/>
  <c r="AI893"/>
  <c r="AH893"/>
  <c r="AG893"/>
  <c r="AF893"/>
  <c r="AK893" s="1"/>
  <c r="AC893"/>
  <c r="AJ892"/>
  <c r="AI892"/>
  <c r="AH892"/>
  <c r="AG892"/>
  <c r="AF892"/>
  <c r="AK892" s="1"/>
  <c r="AC892"/>
  <c r="AJ891"/>
  <c r="AI891"/>
  <c r="AH891"/>
  <c r="AG891"/>
  <c r="AF891"/>
  <c r="AK891" s="1"/>
  <c r="AC891"/>
  <c r="AJ890"/>
  <c r="AI890"/>
  <c r="AH890"/>
  <c r="AG890"/>
  <c r="AF890"/>
  <c r="AK890" s="1"/>
  <c r="AC890"/>
  <c r="AJ889"/>
  <c r="AI889"/>
  <c r="AH889"/>
  <c r="AG889"/>
  <c r="AF889"/>
  <c r="AK889" s="1"/>
  <c r="AC889"/>
  <c r="AJ888"/>
  <c r="AI888"/>
  <c r="AH888"/>
  <c r="AG888"/>
  <c r="AF888"/>
  <c r="AK888" s="1"/>
  <c r="AC888"/>
  <c r="AJ887"/>
  <c r="AI887"/>
  <c r="AH887"/>
  <c r="AG887"/>
  <c r="AF887"/>
  <c r="AK887" s="1"/>
  <c r="AC887"/>
  <c r="AJ886"/>
  <c r="AI886"/>
  <c r="AH886"/>
  <c r="AG886"/>
  <c r="AF886"/>
  <c r="AK886" s="1"/>
  <c r="AC886"/>
  <c r="AJ885"/>
  <c r="AI885"/>
  <c r="AH885"/>
  <c r="AG885"/>
  <c r="AF885"/>
  <c r="AK885" s="1"/>
  <c r="AC885"/>
  <c r="AJ884"/>
  <c r="AI884"/>
  <c r="AH884"/>
  <c r="AG884"/>
  <c r="AF884"/>
  <c r="AK884" s="1"/>
  <c r="AC884"/>
  <c r="AJ883"/>
  <c r="AI883"/>
  <c r="AH883"/>
  <c r="AG883"/>
  <c r="AF883"/>
  <c r="AK883" s="1"/>
  <c r="AC883"/>
  <c r="AJ882"/>
  <c r="AI882"/>
  <c r="AH882"/>
  <c r="AG882"/>
  <c r="AF882"/>
  <c r="AK882" s="1"/>
  <c r="AC882"/>
  <c r="AJ881"/>
  <c r="AI881"/>
  <c r="AH881"/>
  <c r="AG881"/>
  <c r="AF881"/>
  <c r="AK881" s="1"/>
  <c r="AC881"/>
  <c r="AJ880"/>
  <c r="AI880"/>
  <c r="AH880"/>
  <c r="AG880"/>
  <c r="AF880"/>
  <c r="AK880" s="1"/>
  <c r="AC880"/>
  <c r="AJ879"/>
  <c r="AI879"/>
  <c r="AH879"/>
  <c r="AG879"/>
  <c r="AF879"/>
  <c r="AK879" s="1"/>
  <c r="AC879"/>
  <c r="AJ878"/>
  <c r="AI878"/>
  <c r="AH878"/>
  <c r="AG878"/>
  <c r="AF878"/>
  <c r="AK878" s="1"/>
  <c r="AC878"/>
  <c r="AJ877"/>
  <c r="AI877"/>
  <c r="AH877"/>
  <c r="AG877"/>
  <c r="AF877"/>
  <c r="AK877" s="1"/>
  <c r="AC877"/>
  <c r="AJ876"/>
  <c r="AI876"/>
  <c r="AH876"/>
  <c r="AG876"/>
  <c r="AF876"/>
  <c r="AK876" s="1"/>
  <c r="AC876"/>
  <c r="AJ875"/>
  <c r="AI875"/>
  <c r="AH875"/>
  <c r="AG875"/>
  <c r="AF875"/>
  <c r="AK875" s="1"/>
  <c r="AC875"/>
  <c r="AJ874"/>
  <c r="AI874"/>
  <c r="AH874"/>
  <c r="AG874"/>
  <c r="AF874"/>
  <c r="AK874" s="1"/>
  <c r="AC874"/>
  <c r="AJ873"/>
  <c r="AI873"/>
  <c r="AH873"/>
  <c r="AG873"/>
  <c r="AF873"/>
  <c r="AK873" s="1"/>
  <c r="AC873"/>
  <c r="AJ872"/>
  <c r="AI872"/>
  <c r="AH872"/>
  <c r="AG872"/>
  <c r="AF872"/>
  <c r="AK872" s="1"/>
  <c r="AC872"/>
  <c r="AJ871"/>
  <c r="AI871"/>
  <c r="AH871"/>
  <c r="AG871"/>
  <c r="AF871"/>
  <c r="AK871" s="1"/>
  <c r="AC871"/>
  <c r="AJ870"/>
  <c r="AI870"/>
  <c r="AH870"/>
  <c r="AG870"/>
  <c r="AF870"/>
  <c r="AK870" s="1"/>
  <c r="AC870"/>
  <c r="AJ869"/>
  <c r="AI869"/>
  <c r="AH869"/>
  <c r="AG869"/>
  <c r="AF869"/>
  <c r="AK869" s="1"/>
  <c r="AC869"/>
  <c r="AJ868"/>
  <c r="AI868"/>
  <c r="AH868"/>
  <c r="AG868"/>
  <c r="AF868"/>
  <c r="AK868" s="1"/>
  <c r="AC868"/>
  <c r="AJ867"/>
  <c r="AI867"/>
  <c r="AH867"/>
  <c r="AG867"/>
  <c r="AF867"/>
  <c r="AK867" s="1"/>
  <c r="AC867"/>
  <c r="AJ866"/>
  <c r="AI866"/>
  <c r="AH866"/>
  <c r="AG866"/>
  <c r="AF866"/>
  <c r="AK866" s="1"/>
  <c r="AC866"/>
  <c r="AJ865"/>
  <c r="AI865"/>
  <c r="AH865"/>
  <c r="AG865"/>
  <c r="AF865"/>
  <c r="AK865" s="1"/>
  <c r="AC865"/>
  <c r="AJ864"/>
  <c r="AI864"/>
  <c r="AH864"/>
  <c r="AG864"/>
  <c r="AF864"/>
  <c r="AK864" s="1"/>
  <c r="AC864"/>
  <c r="AJ863"/>
  <c r="AI863"/>
  <c r="AH863"/>
  <c r="AG863"/>
  <c r="AF863"/>
  <c r="AK863" s="1"/>
  <c r="AC863"/>
  <c r="AJ862"/>
  <c r="AI862"/>
  <c r="AH862"/>
  <c r="AG862"/>
  <c r="AF862"/>
  <c r="AK862" s="1"/>
  <c r="AC862"/>
  <c r="AJ861"/>
  <c r="AI861"/>
  <c r="AH861"/>
  <c r="AG861"/>
  <c r="AF861"/>
  <c r="AK861" s="1"/>
  <c r="AC861"/>
  <c r="AJ860"/>
  <c r="AI860"/>
  <c r="AH860"/>
  <c r="AG860"/>
  <c r="AF860"/>
  <c r="AK860" s="1"/>
  <c r="AC860"/>
  <c r="AJ859"/>
  <c r="AI859"/>
  <c r="AH859"/>
  <c r="AG859"/>
  <c r="AF859"/>
  <c r="AK859" s="1"/>
  <c r="AC859"/>
  <c r="AJ858"/>
  <c r="AI858"/>
  <c r="AH858"/>
  <c r="AG858"/>
  <c r="AF858"/>
  <c r="AK858" s="1"/>
  <c r="AC858"/>
  <c r="AJ857"/>
  <c r="AI857"/>
  <c r="AH857"/>
  <c r="AG857"/>
  <c r="AF857"/>
  <c r="AK857" s="1"/>
  <c r="AC857"/>
  <c r="AJ856"/>
  <c r="AI856"/>
  <c r="AH856"/>
  <c r="AG856"/>
  <c r="AF856"/>
  <c r="AK856" s="1"/>
  <c r="AC856"/>
  <c r="AJ855"/>
  <c r="AI855"/>
  <c r="AH855"/>
  <c r="AG855"/>
  <c r="AF855"/>
  <c r="AK855" s="1"/>
  <c r="AC855"/>
  <c r="AJ854"/>
  <c r="AI854"/>
  <c r="AH854"/>
  <c r="AG854"/>
  <c r="AF854"/>
  <c r="AK854" s="1"/>
  <c r="AC854"/>
  <c r="AJ853"/>
  <c r="AI853"/>
  <c r="AH853"/>
  <c r="AG853"/>
  <c r="AF853"/>
  <c r="AK853" s="1"/>
  <c r="AC853"/>
  <c r="AJ852"/>
  <c r="AI852"/>
  <c r="AH852"/>
  <c r="AG852"/>
  <c r="AF852"/>
  <c r="AK852" s="1"/>
  <c r="AC852"/>
  <c r="AJ851"/>
  <c r="AI851"/>
  <c r="AH851"/>
  <c r="AG851"/>
  <c r="AF851"/>
  <c r="AK851" s="1"/>
  <c r="AC851"/>
  <c r="AJ850"/>
  <c r="AI850"/>
  <c r="AH850"/>
  <c r="AG850"/>
  <c r="AF850"/>
  <c r="AK850" s="1"/>
  <c r="AC850"/>
  <c r="AJ849"/>
  <c r="AI849"/>
  <c r="AH849"/>
  <c r="AG849"/>
  <c r="AF849"/>
  <c r="AK849" s="1"/>
  <c r="AC849"/>
  <c r="AJ848"/>
  <c r="AI848"/>
  <c r="AH848"/>
  <c r="AG848"/>
  <c r="AF848"/>
  <c r="AK848" s="1"/>
  <c r="AC848"/>
  <c r="AJ847"/>
  <c r="AI847"/>
  <c r="AH847"/>
  <c r="AG847"/>
  <c r="AF847"/>
  <c r="AK847" s="1"/>
  <c r="AC847"/>
  <c r="AJ846"/>
  <c r="AI846"/>
  <c r="AH846"/>
  <c r="AG846"/>
  <c r="AF846"/>
  <c r="AK846" s="1"/>
  <c r="AC846"/>
  <c r="AJ845"/>
  <c r="AI845"/>
  <c r="AH845"/>
  <c r="AG845"/>
  <c r="AF845"/>
  <c r="AK845" s="1"/>
  <c r="AC845"/>
  <c r="AJ844"/>
  <c r="AI844"/>
  <c r="AH844"/>
  <c r="AG844"/>
  <c r="AF844"/>
  <c r="AK844" s="1"/>
  <c r="AC844"/>
  <c r="AJ843"/>
  <c r="AI843"/>
  <c r="AH843"/>
  <c r="AG843"/>
  <c r="AF843"/>
  <c r="AK843" s="1"/>
  <c r="AC843"/>
  <c r="AJ842"/>
  <c r="AI842"/>
  <c r="AH842"/>
  <c r="AG842"/>
  <c r="AF842"/>
  <c r="AK842" s="1"/>
  <c r="AC842"/>
  <c r="AJ841"/>
  <c r="AI841"/>
  <c r="AH841"/>
  <c r="AG841"/>
  <c r="AF841"/>
  <c r="AK841" s="1"/>
  <c r="AC841"/>
  <c r="AJ840"/>
  <c r="AI840"/>
  <c r="AH840"/>
  <c r="AG840"/>
  <c r="AF840"/>
  <c r="AK840" s="1"/>
  <c r="AC840"/>
  <c r="AJ839"/>
  <c r="AI839"/>
  <c r="AH839"/>
  <c r="AG839"/>
  <c r="AF839"/>
  <c r="AK839" s="1"/>
  <c r="AC839"/>
  <c r="AJ838"/>
  <c r="AI838"/>
  <c r="AH838"/>
  <c r="AG838"/>
  <c r="AF838"/>
  <c r="AK838" s="1"/>
  <c r="AC838"/>
  <c r="AJ837"/>
  <c r="AI837"/>
  <c r="AH837"/>
  <c r="AG837"/>
  <c r="AF837"/>
  <c r="AK837" s="1"/>
  <c r="AC837"/>
  <c r="AJ836"/>
  <c r="AI836"/>
  <c r="AH836"/>
  <c r="AG836"/>
  <c r="AF836"/>
  <c r="AK836" s="1"/>
  <c r="AC836"/>
  <c r="AJ835"/>
  <c r="AI835"/>
  <c r="AH835"/>
  <c r="AG835"/>
  <c r="AF835"/>
  <c r="AK835" s="1"/>
  <c r="AC835"/>
  <c r="AJ834"/>
  <c r="AI834"/>
  <c r="AH834"/>
  <c r="AG834"/>
  <c r="AF834"/>
  <c r="AK834" s="1"/>
  <c r="AC834"/>
  <c r="AJ833"/>
  <c r="AI833"/>
  <c r="AH833"/>
  <c r="AG833"/>
  <c r="AF833"/>
  <c r="AK833" s="1"/>
  <c r="AC833"/>
  <c r="AJ832"/>
  <c r="AI832"/>
  <c r="AH832"/>
  <c r="AG832"/>
  <c r="AF832"/>
  <c r="AK832" s="1"/>
  <c r="AC832"/>
  <c r="AJ831"/>
  <c r="AI831"/>
  <c r="AH831"/>
  <c r="AG831"/>
  <c r="AF831"/>
  <c r="AK831" s="1"/>
  <c r="AC831"/>
  <c r="AJ830"/>
  <c r="AI830"/>
  <c r="AH830"/>
  <c r="AG830"/>
  <c r="AF830"/>
  <c r="AK830" s="1"/>
  <c r="AC830"/>
  <c r="AJ829"/>
  <c r="AI829"/>
  <c r="AH829"/>
  <c r="AG829"/>
  <c r="AF829"/>
  <c r="AK829" s="1"/>
  <c r="AC829"/>
  <c r="AJ828"/>
  <c r="AI828"/>
  <c r="AH828"/>
  <c r="AG828"/>
  <c r="AF828"/>
  <c r="AK828" s="1"/>
  <c r="AC828"/>
  <c r="AJ827"/>
  <c r="AI827"/>
  <c r="AH827"/>
  <c r="AG827"/>
  <c r="AF827"/>
  <c r="AK827" s="1"/>
  <c r="AC827"/>
  <c r="AJ826"/>
  <c r="AI826"/>
  <c r="AH826"/>
  <c r="AG826"/>
  <c r="AF826"/>
  <c r="AK826" s="1"/>
  <c r="AC826"/>
  <c r="AJ825"/>
  <c r="AI825"/>
  <c r="AH825"/>
  <c r="AG825"/>
  <c r="AF825"/>
  <c r="AK825" s="1"/>
  <c r="AC825"/>
  <c r="AJ824"/>
  <c r="AI824"/>
  <c r="AH824"/>
  <c r="AG824"/>
  <c r="AF824"/>
  <c r="AK824" s="1"/>
  <c r="AC824"/>
  <c r="AJ823"/>
  <c r="AI823"/>
  <c r="AH823"/>
  <c r="AG823"/>
  <c r="AF823"/>
  <c r="AK823" s="1"/>
  <c r="AC823"/>
  <c r="AJ822"/>
  <c r="AI822"/>
  <c r="AH822"/>
  <c r="AG822"/>
  <c r="AF822"/>
  <c r="AK822" s="1"/>
  <c r="AC822"/>
  <c r="AJ821"/>
  <c r="AI821"/>
  <c r="AH821"/>
  <c r="AG821"/>
  <c r="AF821"/>
  <c r="AK821" s="1"/>
  <c r="AC821"/>
  <c r="AJ820"/>
  <c r="AI820"/>
  <c r="AH820"/>
  <c r="AG820"/>
  <c r="AF820"/>
  <c r="AK820" s="1"/>
  <c r="AC820"/>
  <c r="AJ819"/>
  <c r="AI819"/>
  <c r="AH819"/>
  <c r="AG819"/>
  <c r="AF819"/>
  <c r="AK819" s="1"/>
  <c r="AC819"/>
  <c r="AJ818"/>
  <c r="AI818"/>
  <c r="AH818"/>
  <c r="AG818"/>
  <c r="AF818"/>
  <c r="AK818" s="1"/>
  <c r="AC818"/>
  <c r="AJ817"/>
  <c r="AI817"/>
  <c r="AH817"/>
  <c r="AG817"/>
  <c r="AF817"/>
  <c r="AK817" s="1"/>
  <c r="AC817"/>
  <c r="AJ816"/>
  <c r="AI816"/>
  <c r="AH816"/>
  <c r="AG816"/>
  <c r="AF816"/>
  <c r="AK816" s="1"/>
  <c r="AC816"/>
  <c r="AJ815"/>
  <c r="AI815"/>
  <c r="AH815"/>
  <c r="AG815"/>
  <c r="AF815"/>
  <c r="AK815" s="1"/>
  <c r="AC815"/>
  <c r="AJ814"/>
  <c r="AI814"/>
  <c r="AH814"/>
  <c r="AG814"/>
  <c r="AF814"/>
  <c r="AK814" s="1"/>
  <c r="AC814"/>
  <c r="AJ813"/>
  <c r="AI813"/>
  <c r="AH813"/>
  <c r="AG813"/>
  <c r="AF813"/>
  <c r="AK813" s="1"/>
  <c r="AC813"/>
  <c r="AJ812"/>
  <c r="AI812"/>
  <c r="AH812"/>
  <c r="AG812"/>
  <c r="AF812"/>
  <c r="AK812" s="1"/>
  <c r="AC812"/>
  <c r="AJ811"/>
  <c r="AI811"/>
  <c r="AH811"/>
  <c r="AG811"/>
  <c r="AF811"/>
  <c r="AK811" s="1"/>
  <c r="AC811"/>
  <c r="AJ810"/>
  <c r="AI810"/>
  <c r="AH810"/>
  <c r="AG810"/>
  <c r="AF810"/>
  <c r="AK810" s="1"/>
  <c r="AC810"/>
  <c r="AJ809"/>
  <c r="AI809"/>
  <c r="AH809"/>
  <c r="AG809"/>
  <c r="AF809"/>
  <c r="AK809" s="1"/>
  <c r="AC809"/>
  <c r="AJ808"/>
  <c r="AI808"/>
  <c r="AH808"/>
  <c r="AG808"/>
  <c r="AF808"/>
  <c r="AK808" s="1"/>
  <c r="AC808"/>
  <c r="AJ807"/>
  <c r="AI807"/>
  <c r="AH807"/>
  <c r="AG807"/>
  <c r="AF807"/>
  <c r="AK807" s="1"/>
  <c r="AC807"/>
  <c r="AJ806"/>
  <c r="AI806"/>
  <c r="AH806"/>
  <c r="AG806"/>
  <c r="AF806"/>
  <c r="AK806" s="1"/>
  <c r="AC806"/>
  <c r="AJ805"/>
  <c r="AI805"/>
  <c r="AH805"/>
  <c r="AG805"/>
  <c r="AF805"/>
  <c r="AK805" s="1"/>
  <c r="AC805"/>
  <c r="AJ804"/>
  <c r="AI804"/>
  <c r="AH804"/>
  <c r="AG804"/>
  <c r="AF804"/>
  <c r="AK804" s="1"/>
  <c r="AC804"/>
  <c r="AJ803"/>
  <c r="AI803"/>
  <c r="AH803"/>
  <c r="AG803"/>
  <c r="AF803"/>
  <c r="AK803" s="1"/>
  <c r="AC803"/>
  <c r="AJ802"/>
  <c r="AI802"/>
  <c r="AH802"/>
  <c r="AG802"/>
  <c r="AF802"/>
  <c r="AK802" s="1"/>
  <c r="AC802"/>
  <c r="AJ801"/>
  <c r="AI801"/>
  <c r="AH801"/>
  <c r="AG801"/>
  <c r="AF801"/>
  <c r="AK801" s="1"/>
  <c r="AC801"/>
  <c r="AJ800"/>
  <c r="AI800"/>
  <c r="AH800"/>
  <c r="AG800"/>
  <c r="AF800"/>
  <c r="AK800" s="1"/>
  <c r="AC800"/>
  <c r="AJ799"/>
  <c r="AI799"/>
  <c r="AH799"/>
  <c r="AG799"/>
  <c r="AF799"/>
  <c r="AK799" s="1"/>
  <c r="AC799"/>
  <c r="AJ798"/>
  <c r="AI798"/>
  <c r="AH798"/>
  <c r="AG798"/>
  <c r="AF798"/>
  <c r="AK798" s="1"/>
  <c r="AC798"/>
  <c r="AJ797"/>
  <c r="AI797"/>
  <c r="AH797"/>
  <c r="AG797"/>
  <c r="AF797"/>
  <c r="AK797" s="1"/>
  <c r="AC797"/>
  <c r="AJ796"/>
  <c r="AI796"/>
  <c r="AH796"/>
  <c r="AG796"/>
  <c r="AF796"/>
  <c r="AK796" s="1"/>
  <c r="AC796"/>
  <c r="AJ795"/>
  <c r="AI795"/>
  <c r="AH795"/>
  <c r="AG795"/>
  <c r="AF795"/>
  <c r="AK795" s="1"/>
  <c r="AC795"/>
  <c r="AJ794"/>
  <c r="AI794"/>
  <c r="AH794"/>
  <c r="AG794"/>
  <c r="AF794"/>
  <c r="AK794" s="1"/>
  <c r="AC794"/>
  <c r="AJ793"/>
  <c r="AI793"/>
  <c r="AH793"/>
  <c r="AG793"/>
  <c r="AF793"/>
  <c r="AK793" s="1"/>
  <c r="AC793"/>
  <c r="AJ792"/>
  <c r="AI792"/>
  <c r="AH792"/>
  <c r="AG792"/>
  <c r="AF792"/>
  <c r="AK792" s="1"/>
  <c r="AC792"/>
  <c r="AJ791"/>
  <c r="AI791"/>
  <c r="AH791"/>
  <c r="AG791"/>
  <c r="AF791"/>
  <c r="AK791" s="1"/>
  <c r="AC791"/>
  <c r="AJ790"/>
  <c r="AI790"/>
  <c r="AH790"/>
  <c r="AG790"/>
  <c r="AF790"/>
  <c r="AK790" s="1"/>
  <c r="AC790"/>
  <c r="AJ789"/>
  <c r="AI789"/>
  <c r="AH789"/>
  <c r="AG789"/>
  <c r="AF789"/>
  <c r="AK789" s="1"/>
  <c r="AC789"/>
  <c r="AJ788"/>
  <c r="AI788"/>
  <c r="AH788"/>
  <c r="AG788"/>
  <c r="AF788"/>
  <c r="AK788" s="1"/>
  <c r="AC788"/>
  <c r="AJ787"/>
  <c r="AI787"/>
  <c r="AH787"/>
  <c r="AG787"/>
  <c r="AF787"/>
  <c r="AK787" s="1"/>
  <c r="AC787"/>
  <c r="AJ786"/>
  <c r="AI786"/>
  <c r="AH786"/>
  <c r="AG786"/>
  <c r="AF786"/>
  <c r="AK786" s="1"/>
  <c r="AC786"/>
  <c r="AJ785"/>
  <c r="AI785"/>
  <c r="AH785"/>
  <c r="AG785"/>
  <c r="AF785"/>
  <c r="AK785" s="1"/>
  <c r="AC785"/>
  <c r="AJ784"/>
  <c r="AI784"/>
  <c r="AH784"/>
  <c r="AG784"/>
  <c r="AF784"/>
  <c r="AK784" s="1"/>
  <c r="AC784"/>
  <c r="AJ783"/>
  <c r="AI783"/>
  <c r="AH783"/>
  <c r="AG783"/>
  <c r="AF783"/>
  <c r="AK783" s="1"/>
  <c r="AC783"/>
  <c r="AJ782"/>
  <c r="AI782"/>
  <c r="AH782"/>
  <c r="AG782"/>
  <c r="AF782"/>
  <c r="AK782" s="1"/>
  <c r="AC782"/>
  <c r="AJ781"/>
  <c r="AI781"/>
  <c r="AH781"/>
  <c r="AG781"/>
  <c r="AF781"/>
  <c r="AK781" s="1"/>
  <c r="AC781"/>
  <c r="AJ780"/>
  <c r="AI780"/>
  <c r="AH780"/>
  <c r="AG780"/>
  <c r="AF780"/>
  <c r="AK780" s="1"/>
  <c r="AC780"/>
  <c r="AJ779"/>
  <c r="AI779"/>
  <c r="AH779"/>
  <c r="AG779"/>
  <c r="AF779"/>
  <c r="AK779" s="1"/>
  <c r="AC779"/>
  <c r="AJ778"/>
  <c r="AI778"/>
  <c r="AH778"/>
  <c r="AG778"/>
  <c r="AF778"/>
  <c r="AK778" s="1"/>
  <c r="AC778"/>
  <c r="AJ777"/>
  <c r="AI777"/>
  <c r="AH777"/>
  <c r="AG777"/>
  <c r="AF777"/>
  <c r="AK777" s="1"/>
  <c r="AC777"/>
  <c r="AJ776"/>
  <c r="AI776"/>
  <c r="AH776"/>
  <c r="AG776"/>
  <c r="AF776"/>
  <c r="AK776" s="1"/>
  <c r="AC776"/>
  <c r="AJ775"/>
  <c r="AI775"/>
  <c r="AH775"/>
  <c r="AG775"/>
  <c r="AF775"/>
  <c r="AK775" s="1"/>
  <c r="AC775"/>
  <c r="AJ774"/>
  <c r="AI774"/>
  <c r="AH774"/>
  <c r="AG774"/>
  <c r="AF774"/>
  <c r="AK774" s="1"/>
  <c r="AC774"/>
  <c r="AJ773"/>
  <c r="AI773"/>
  <c r="AH773"/>
  <c r="AG773"/>
  <c r="AF773"/>
  <c r="AK773" s="1"/>
  <c r="AC773"/>
  <c r="AJ772"/>
  <c r="AI772"/>
  <c r="AH772"/>
  <c r="AG772"/>
  <c r="AF772"/>
  <c r="AK772" s="1"/>
  <c r="AC772"/>
  <c r="AJ771"/>
  <c r="AI771"/>
  <c r="AH771"/>
  <c r="AG771"/>
  <c r="AF771"/>
  <c r="AK771" s="1"/>
  <c r="AC771"/>
  <c r="AJ770"/>
  <c r="AI770"/>
  <c r="AH770"/>
  <c r="AG770"/>
  <c r="AF770"/>
  <c r="AK770" s="1"/>
  <c r="AC770"/>
  <c r="AJ769"/>
  <c r="AI769"/>
  <c r="AH769"/>
  <c r="AG769"/>
  <c r="AF769"/>
  <c r="AK769" s="1"/>
  <c r="AC769"/>
  <c r="AJ768"/>
  <c r="AI768"/>
  <c r="AH768"/>
  <c r="AG768"/>
  <c r="AF768"/>
  <c r="AK768" s="1"/>
  <c r="AC768"/>
  <c r="AJ767"/>
  <c r="AI767"/>
  <c r="AH767"/>
  <c r="AG767"/>
  <c r="AF767"/>
  <c r="AK767" s="1"/>
  <c r="AC767"/>
  <c r="AJ766"/>
  <c r="AI766"/>
  <c r="AH766"/>
  <c r="AG766"/>
  <c r="AF766"/>
  <c r="AK766" s="1"/>
  <c r="AC766"/>
  <c r="AJ765"/>
  <c r="AI765"/>
  <c r="AH765"/>
  <c r="AG765"/>
  <c r="AF765"/>
  <c r="AK765" s="1"/>
  <c r="AC765"/>
  <c r="AJ764"/>
  <c r="AI764"/>
  <c r="AH764"/>
  <c r="AG764"/>
  <c r="AF764"/>
  <c r="AK764" s="1"/>
  <c r="AC764"/>
  <c r="AJ763"/>
  <c r="AI763"/>
  <c r="AH763"/>
  <c r="AG763"/>
  <c r="AF763"/>
  <c r="AK763" s="1"/>
  <c r="AC763"/>
  <c r="AJ762"/>
  <c r="AI762"/>
  <c r="AH762"/>
  <c r="AG762"/>
  <c r="AF762"/>
  <c r="AK762" s="1"/>
  <c r="AC762"/>
  <c r="AJ761"/>
  <c r="AI761"/>
  <c r="AH761"/>
  <c r="AG761"/>
  <c r="AF761"/>
  <c r="AK761" s="1"/>
  <c r="AC761"/>
  <c r="AJ760"/>
  <c r="AI760"/>
  <c r="AH760"/>
  <c r="AG760"/>
  <c r="AF760"/>
  <c r="AK760" s="1"/>
  <c r="AC760"/>
  <c r="AJ759"/>
  <c r="AI759"/>
  <c r="AH759"/>
  <c r="AG759"/>
  <c r="AF759"/>
  <c r="AK759" s="1"/>
  <c r="AC759"/>
  <c r="AJ758"/>
  <c r="AI758"/>
  <c r="AH758"/>
  <c r="AG758"/>
  <c r="AF758"/>
  <c r="AK758" s="1"/>
  <c r="AC758"/>
  <c r="AJ757"/>
  <c r="AI757"/>
  <c r="AH757"/>
  <c r="AG757"/>
  <c r="AF757"/>
  <c r="AK757" s="1"/>
  <c r="AC757"/>
  <c r="AJ756"/>
  <c r="AI756"/>
  <c r="AH756"/>
  <c r="AG756"/>
  <c r="AF756"/>
  <c r="AK756" s="1"/>
  <c r="AC756"/>
  <c r="AJ755"/>
  <c r="AI755"/>
  <c r="AH755"/>
  <c r="AG755"/>
  <c r="AF755"/>
  <c r="AK755" s="1"/>
  <c r="AC755"/>
  <c r="AJ754"/>
  <c r="AI754"/>
  <c r="AH754"/>
  <c r="AG754"/>
  <c r="AF754"/>
  <c r="AK754" s="1"/>
  <c r="AC754"/>
  <c r="AJ753"/>
  <c r="AI753"/>
  <c r="AH753"/>
  <c r="AG753"/>
  <c r="AF753"/>
  <c r="AK753" s="1"/>
  <c r="AC753"/>
  <c r="AJ752"/>
  <c r="AI752"/>
  <c r="AH752"/>
  <c r="AG752"/>
  <c r="AF752"/>
  <c r="AK752" s="1"/>
  <c r="AC752"/>
  <c r="AJ751"/>
  <c r="AI751"/>
  <c r="AH751"/>
  <c r="AG751"/>
  <c r="AF751"/>
  <c r="AK751" s="1"/>
  <c r="AC751"/>
  <c r="AJ750"/>
  <c r="AI750"/>
  <c r="AH750"/>
  <c r="AG750"/>
  <c r="AF750"/>
  <c r="AK750" s="1"/>
  <c r="AC750"/>
  <c r="AJ749"/>
  <c r="AI749"/>
  <c r="AH749"/>
  <c r="AG749"/>
  <c r="AF749"/>
  <c r="AK749" s="1"/>
  <c r="AC749"/>
  <c r="AJ748"/>
  <c r="AI748"/>
  <c r="AH748"/>
  <c r="AG748"/>
  <c r="AF748"/>
  <c r="AK748" s="1"/>
  <c r="AC748"/>
  <c r="AJ747"/>
  <c r="AI747"/>
  <c r="AH747"/>
  <c r="AG747"/>
  <c r="AF747"/>
  <c r="AK747" s="1"/>
  <c r="AC747"/>
  <c r="AJ746"/>
  <c r="AI746"/>
  <c r="AH746"/>
  <c r="AG746"/>
  <c r="AF746"/>
  <c r="AK746" s="1"/>
  <c r="AC746"/>
  <c r="AJ745"/>
  <c r="AI745"/>
  <c r="AH745"/>
  <c r="AG745"/>
  <c r="AF745"/>
  <c r="AK745" s="1"/>
  <c r="AC745"/>
  <c r="AJ744"/>
  <c r="AI744"/>
  <c r="AH744"/>
  <c r="AG744"/>
  <c r="AF744"/>
  <c r="AK744" s="1"/>
  <c r="AC744"/>
  <c r="AJ743"/>
  <c r="AI743"/>
  <c r="AH743"/>
  <c r="AG743"/>
  <c r="AF743"/>
  <c r="AK743" s="1"/>
  <c r="AC743"/>
  <c r="AJ742"/>
  <c r="AI742"/>
  <c r="AH742"/>
  <c r="AG742"/>
  <c r="AF742"/>
  <c r="AK742" s="1"/>
  <c r="AC742"/>
  <c r="AJ741"/>
  <c r="AI741"/>
  <c r="AH741"/>
  <c r="AG741"/>
  <c r="AF741"/>
  <c r="AK741" s="1"/>
  <c r="AC741"/>
  <c r="AJ740"/>
  <c r="AI740"/>
  <c r="AH740"/>
  <c r="AG740"/>
  <c r="AF740"/>
  <c r="AK740" s="1"/>
  <c r="AC740"/>
  <c r="AJ739"/>
  <c r="AI739"/>
  <c r="AH739"/>
  <c r="AG739"/>
  <c r="AF739"/>
  <c r="AK739" s="1"/>
  <c r="AC739"/>
  <c r="AJ738"/>
  <c r="AI738"/>
  <c r="AH738"/>
  <c r="AG738"/>
  <c r="AF738"/>
  <c r="AK738" s="1"/>
  <c r="AC738"/>
  <c r="AJ737"/>
  <c r="AI737"/>
  <c r="AH737"/>
  <c r="AG737"/>
  <c r="AF737"/>
  <c r="AK737" s="1"/>
  <c r="AC737"/>
  <c r="AJ736"/>
  <c r="AI736"/>
  <c r="AH736"/>
  <c r="AG736"/>
  <c r="AF736"/>
  <c r="AK736" s="1"/>
  <c r="AC736"/>
  <c r="AJ735"/>
  <c r="AI735"/>
  <c r="AH735"/>
  <c r="AG735"/>
  <c r="AF735"/>
  <c r="AK735" s="1"/>
  <c r="AC735"/>
  <c r="AJ734"/>
  <c r="AI734"/>
  <c r="AH734"/>
  <c r="AG734"/>
  <c r="AF734"/>
  <c r="AK734" s="1"/>
  <c r="AC734"/>
  <c r="AJ733"/>
  <c r="AI733"/>
  <c r="AH733"/>
  <c r="AG733"/>
  <c r="AF733"/>
  <c r="AK733" s="1"/>
  <c r="AC733"/>
  <c r="AJ732"/>
  <c r="AI732"/>
  <c r="AH732"/>
  <c r="AG732"/>
  <c r="AF732"/>
  <c r="AK732" s="1"/>
  <c r="AC732"/>
  <c r="AJ731"/>
  <c r="AI731"/>
  <c r="AH731"/>
  <c r="AG731"/>
  <c r="AF731"/>
  <c r="AK731" s="1"/>
  <c r="AC731"/>
  <c r="AJ730"/>
  <c r="AI730"/>
  <c r="AH730"/>
  <c r="AG730"/>
  <c r="AF730"/>
  <c r="AK730" s="1"/>
  <c r="AC730"/>
  <c r="AJ729"/>
  <c r="AI729"/>
  <c r="AH729"/>
  <c r="AG729"/>
  <c r="AF729"/>
  <c r="AK729" s="1"/>
  <c r="AC729"/>
  <c r="AJ728"/>
  <c r="AI728"/>
  <c r="AH728"/>
  <c r="AG728"/>
  <c r="AF728"/>
  <c r="AK728" s="1"/>
  <c r="AC728"/>
  <c r="AJ727"/>
  <c r="AI727"/>
  <c r="AH727"/>
  <c r="AG727"/>
  <c r="AF727"/>
  <c r="AK727" s="1"/>
  <c r="AC727"/>
  <c r="AJ726"/>
  <c r="AI726"/>
  <c r="AH726"/>
  <c r="AG726"/>
  <c r="AF726"/>
  <c r="AK726" s="1"/>
  <c r="AC726"/>
  <c r="AJ725"/>
  <c r="AI725"/>
  <c r="AH725"/>
  <c r="AG725"/>
  <c r="AF725"/>
  <c r="AK725" s="1"/>
  <c r="AC725"/>
  <c r="AJ724"/>
  <c r="AI724"/>
  <c r="AH724"/>
  <c r="AG724"/>
  <c r="AF724"/>
  <c r="AK724" s="1"/>
  <c r="AC724"/>
  <c r="AJ723"/>
  <c r="AI723"/>
  <c r="AH723"/>
  <c r="AG723"/>
  <c r="AF723"/>
  <c r="AK723" s="1"/>
  <c r="AC723"/>
  <c r="AJ722"/>
  <c r="AI722"/>
  <c r="AH722"/>
  <c r="AG722"/>
  <c r="AF722"/>
  <c r="AK722" s="1"/>
  <c r="AC722"/>
  <c r="AJ721"/>
  <c r="AI721"/>
  <c r="AH721"/>
  <c r="AG721"/>
  <c r="AF721"/>
  <c r="AK721" s="1"/>
  <c r="AC721"/>
  <c r="AJ720"/>
  <c r="AI720"/>
  <c r="AH720"/>
  <c r="AG720"/>
  <c r="AF720"/>
  <c r="AK720" s="1"/>
  <c r="AC720"/>
  <c r="AJ719"/>
  <c r="AI719"/>
  <c r="AH719"/>
  <c r="AG719"/>
  <c r="AF719"/>
  <c r="AK719" s="1"/>
  <c r="AC719"/>
  <c r="AJ718"/>
  <c r="AI718"/>
  <c r="AH718"/>
  <c r="AG718"/>
  <c r="AF718"/>
  <c r="AK718" s="1"/>
  <c r="AC718"/>
  <c r="AJ717"/>
  <c r="AI717"/>
  <c r="AH717"/>
  <c r="AG717"/>
  <c r="AF717"/>
  <c r="AK717" s="1"/>
  <c r="AC717"/>
  <c r="AJ716"/>
  <c r="AI716"/>
  <c r="AH716"/>
  <c r="AG716"/>
  <c r="AF716"/>
  <c r="AK716" s="1"/>
  <c r="AC716"/>
  <c r="AJ715"/>
  <c r="AI715"/>
  <c r="AH715"/>
  <c r="AG715"/>
  <c r="AF715"/>
  <c r="AK715" s="1"/>
  <c r="AC715"/>
  <c r="AJ714"/>
  <c r="AI714"/>
  <c r="AH714"/>
  <c r="AG714"/>
  <c r="AF714"/>
  <c r="AK714" s="1"/>
  <c r="AC714"/>
  <c r="AJ713"/>
  <c r="AI713"/>
  <c r="AH713"/>
  <c r="AG713"/>
  <c r="AF713"/>
  <c r="AK713" s="1"/>
  <c r="AC713"/>
  <c r="AJ712"/>
  <c r="AI712"/>
  <c r="AH712"/>
  <c r="AG712"/>
  <c r="AF712"/>
  <c r="AK712" s="1"/>
  <c r="AC712"/>
  <c r="AJ711"/>
  <c r="AI711"/>
  <c r="AH711"/>
  <c r="AG711"/>
  <c r="AF711"/>
  <c r="AK711" s="1"/>
  <c r="AC711"/>
  <c r="AJ710"/>
  <c r="AI710"/>
  <c r="AH710"/>
  <c r="AG710"/>
  <c r="AF710"/>
  <c r="AK710" s="1"/>
  <c r="AC710"/>
  <c r="AJ709"/>
  <c r="AI709"/>
  <c r="AH709"/>
  <c r="AG709"/>
  <c r="AF709"/>
  <c r="AK709" s="1"/>
  <c r="AC709"/>
  <c r="AJ708"/>
  <c r="AI708"/>
  <c r="AH708"/>
  <c r="AG708"/>
  <c r="AF708"/>
  <c r="AK708" s="1"/>
  <c r="AC708"/>
  <c r="AJ707"/>
  <c r="AI707"/>
  <c r="AH707"/>
  <c r="AG707"/>
  <c r="AF707"/>
  <c r="AK707" s="1"/>
  <c r="AC707"/>
  <c r="AJ706"/>
  <c r="AI706"/>
  <c r="AH706"/>
  <c r="AG706"/>
  <c r="AF706"/>
  <c r="AK706" s="1"/>
  <c r="AC706"/>
  <c r="AJ705"/>
  <c r="AI705"/>
  <c r="AH705"/>
  <c r="AG705"/>
  <c r="AF705"/>
  <c r="AK705" s="1"/>
  <c r="AC705"/>
  <c r="AJ704"/>
  <c r="AI704"/>
  <c r="AH704"/>
  <c r="AG704"/>
  <c r="AF704"/>
  <c r="AK704" s="1"/>
  <c r="AC704"/>
  <c r="AJ703"/>
  <c r="AI703"/>
  <c r="AH703"/>
  <c r="AG703"/>
  <c r="AF703"/>
  <c r="AK703" s="1"/>
  <c r="AC703"/>
  <c r="AJ702"/>
  <c r="AI702"/>
  <c r="AH702"/>
  <c r="AG702"/>
  <c r="AF702"/>
  <c r="AK702" s="1"/>
  <c r="AC702"/>
  <c r="AJ701"/>
  <c r="AI701"/>
  <c r="AH701"/>
  <c r="AG701"/>
  <c r="AF701"/>
  <c r="AK701" s="1"/>
  <c r="AC701"/>
  <c r="AJ700"/>
  <c r="AI700"/>
  <c r="AH700"/>
  <c r="AG700"/>
  <c r="AF700"/>
  <c r="AK700" s="1"/>
  <c r="AC700"/>
  <c r="AJ699"/>
  <c r="AI699"/>
  <c r="AH699"/>
  <c r="AG699"/>
  <c r="AF699"/>
  <c r="AK699" s="1"/>
  <c r="AC699"/>
  <c r="AJ698"/>
  <c r="AI698"/>
  <c r="AH698"/>
  <c r="AG698"/>
  <c r="AF698"/>
  <c r="AK698" s="1"/>
  <c r="AC698"/>
  <c r="AJ697"/>
  <c r="AI697"/>
  <c r="AH697"/>
  <c r="AG697"/>
  <c r="AF697"/>
  <c r="AK697" s="1"/>
  <c r="AC697"/>
  <c r="AJ696"/>
  <c r="AI696"/>
  <c r="AH696"/>
  <c r="AG696"/>
  <c r="AF696"/>
  <c r="AK696" s="1"/>
  <c r="AC696"/>
  <c r="AJ695"/>
  <c r="AI695"/>
  <c r="AH695"/>
  <c r="AG695"/>
  <c r="AF695"/>
  <c r="AK695" s="1"/>
  <c r="AC695"/>
  <c r="AJ694"/>
  <c r="AI694"/>
  <c r="AH694"/>
  <c r="AG694"/>
  <c r="AF694"/>
  <c r="AK694" s="1"/>
  <c r="AC694"/>
  <c r="AJ693"/>
  <c r="AI693"/>
  <c r="AH693"/>
  <c r="AG693"/>
  <c r="AF693"/>
  <c r="AK693" s="1"/>
  <c r="AC693"/>
  <c r="AJ692"/>
  <c r="AI692"/>
  <c r="AH692"/>
  <c r="AG692"/>
  <c r="AF692"/>
  <c r="AK692" s="1"/>
  <c r="AC692"/>
  <c r="AJ691"/>
  <c r="AI691"/>
  <c r="AH691"/>
  <c r="AG691"/>
  <c r="AF691"/>
  <c r="AK691" s="1"/>
  <c r="AC691"/>
  <c r="AJ690"/>
  <c r="AI690"/>
  <c r="AH690"/>
  <c r="AG690"/>
  <c r="AF690"/>
  <c r="AK690" s="1"/>
  <c r="AC690"/>
  <c r="AJ689"/>
  <c r="AI689"/>
  <c r="AH689"/>
  <c r="AG689"/>
  <c r="AF689"/>
  <c r="AK689" s="1"/>
  <c r="AC689"/>
  <c r="AJ688"/>
  <c r="AI688"/>
  <c r="AH688"/>
  <c r="AG688"/>
  <c r="AF688"/>
  <c r="AK688" s="1"/>
  <c r="AC688"/>
  <c r="AJ687"/>
  <c r="AI687"/>
  <c r="AH687"/>
  <c r="AG687"/>
  <c r="AF687"/>
  <c r="AK687" s="1"/>
  <c r="AC687"/>
  <c r="AJ686"/>
  <c r="AI686"/>
  <c r="AH686"/>
  <c r="AG686"/>
  <c r="AF686"/>
  <c r="AK686" s="1"/>
  <c r="AC686"/>
  <c r="AJ685"/>
  <c r="AI685"/>
  <c r="AH685"/>
  <c r="AG685"/>
  <c r="AF685"/>
  <c r="AK685" s="1"/>
  <c r="AC685"/>
  <c r="AJ684"/>
  <c r="AI684"/>
  <c r="AH684"/>
  <c r="AG684"/>
  <c r="AF684"/>
  <c r="AK684" s="1"/>
  <c r="AC684"/>
  <c r="AJ683"/>
  <c r="AI683"/>
  <c r="AH683"/>
  <c r="AG683"/>
  <c r="AF683"/>
  <c r="AK683" s="1"/>
  <c r="AC683"/>
  <c r="AJ682"/>
  <c r="AI682"/>
  <c r="AH682"/>
  <c r="AG682"/>
  <c r="AF682"/>
  <c r="AK682" s="1"/>
  <c r="AC682"/>
  <c r="AJ681"/>
  <c r="AI681"/>
  <c r="AH681"/>
  <c r="AG681"/>
  <c r="AF681"/>
  <c r="AK681" s="1"/>
  <c r="AC681"/>
  <c r="AJ680"/>
  <c r="AI680"/>
  <c r="AH680"/>
  <c r="AG680"/>
  <c r="AF680"/>
  <c r="AK680" s="1"/>
  <c r="AC680"/>
  <c r="AJ679"/>
  <c r="AI679"/>
  <c r="AH679"/>
  <c r="AG679"/>
  <c r="AF679"/>
  <c r="AK679" s="1"/>
  <c r="AC679"/>
  <c r="AJ678"/>
  <c r="AI678"/>
  <c r="AH678"/>
  <c r="AG678"/>
  <c r="AF678"/>
  <c r="AK678" s="1"/>
  <c r="AC678"/>
  <c r="AJ677"/>
  <c r="AI677"/>
  <c r="AH677"/>
  <c r="AG677"/>
  <c r="AF677"/>
  <c r="AK677" s="1"/>
  <c r="AC677"/>
  <c r="AJ676"/>
  <c r="AI676"/>
  <c r="AH676"/>
  <c r="AG676"/>
  <c r="AF676"/>
  <c r="AK676" s="1"/>
  <c r="AC676"/>
  <c r="AJ675"/>
  <c r="AI675"/>
  <c r="AH675"/>
  <c r="AG675"/>
  <c r="AF675"/>
  <c r="AK675" s="1"/>
  <c r="AC675"/>
  <c r="AJ674"/>
  <c r="AI674"/>
  <c r="AH674"/>
  <c r="AG674"/>
  <c r="AF674"/>
  <c r="AK674" s="1"/>
  <c r="AC674"/>
  <c r="AJ673"/>
  <c r="AI673"/>
  <c r="AH673"/>
  <c r="AG673"/>
  <c r="AF673"/>
  <c r="AK673" s="1"/>
  <c r="AC673"/>
  <c r="AJ672"/>
  <c r="AI672"/>
  <c r="AH672"/>
  <c r="AG672"/>
  <c r="AF672"/>
  <c r="AK672" s="1"/>
  <c r="AC672"/>
  <c r="AJ671"/>
  <c r="AI671"/>
  <c r="AH671"/>
  <c r="AG671"/>
  <c r="AF671"/>
  <c r="AK671" s="1"/>
  <c r="AC671"/>
  <c r="AJ670"/>
  <c r="AI670"/>
  <c r="AH670"/>
  <c r="AG670"/>
  <c r="AF670"/>
  <c r="AK670" s="1"/>
  <c r="AC670"/>
  <c r="AJ669"/>
  <c r="AI669"/>
  <c r="AH669"/>
  <c r="AG669"/>
  <c r="AF669"/>
  <c r="AK669" s="1"/>
  <c r="AC669"/>
  <c r="AJ668"/>
  <c r="AI668"/>
  <c r="AH668"/>
  <c r="AG668"/>
  <c r="AF668"/>
  <c r="AK668" s="1"/>
  <c r="AC668"/>
  <c r="AJ667"/>
  <c r="AI667"/>
  <c r="AH667"/>
  <c r="AG667"/>
  <c r="AF667"/>
  <c r="AK667" s="1"/>
  <c r="AC667"/>
  <c r="AJ666"/>
  <c r="AI666"/>
  <c r="AH666"/>
  <c r="AG666"/>
  <c r="AF666"/>
  <c r="AK666" s="1"/>
  <c r="AC666"/>
  <c r="AJ665"/>
  <c r="AI665"/>
  <c r="AH665"/>
  <c r="AG665"/>
  <c r="AF665"/>
  <c r="AK665" s="1"/>
  <c r="AC665"/>
  <c r="AJ664"/>
  <c r="AI664"/>
  <c r="AH664"/>
  <c r="AG664"/>
  <c r="AF664"/>
  <c r="AK664" s="1"/>
  <c r="AC664"/>
  <c r="AJ663"/>
  <c r="AI663"/>
  <c r="AH663"/>
  <c r="AG663"/>
  <c r="AF663"/>
  <c r="AK663" s="1"/>
  <c r="AC663"/>
  <c r="AJ662"/>
  <c r="AI662"/>
  <c r="AH662"/>
  <c r="AG662"/>
  <c r="AF662"/>
  <c r="AK662" s="1"/>
  <c r="AC662"/>
  <c r="AJ661"/>
  <c r="AI661"/>
  <c r="AH661"/>
  <c r="AG661"/>
  <c r="AF661"/>
  <c r="AK661" s="1"/>
  <c r="AC661"/>
  <c r="AJ660"/>
  <c r="AI660"/>
  <c r="AH660"/>
  <c r="AG660"/>
  <c r="AF660"/>
  <c r="AK660" s="1"/>
  <c r="AC660"/>
  <c r="AJ659"/>
  <c r="AI659"/>
  <c r="AH659"/>
  <c r="AG659"/>
  <c r="AF659"/>
  <c r="AK659" s="1"/>
  <c r="AC659"/>
  <c r="AJ658"/>
  <c r="AI658"/>
  <c r="AH658"/>
  <c r="AG658"/>
  <c r="AF658"/>
  <c r="AK658" s="1"/>
  <c r="AC658"/>
  <c r="AJ657"/>
  <c r="AI657"/>
  <c r="AH657"/>
  <c r="AG657"/>
  <c r="AF657"/>
  <c r="AK657" s="1"/>
  <c r="AC657"/>
  <c r="AJ656"/>
  <c r="AI656"/>
  <c r="AH656"/>
  <c r="AG656"/>
  <c r="AF656"/>
  <c r="AK656" s="1"/>
  <c r="AC656"/>
  <c r="AJ655"/>
  <c r="AI655"/>
  <c r="AH655"/>
  <c r="AG655"/>
  <c r="AF655"/>
  <c r="AK655" s="1"/>
  <c r="AC655"/>
  <c r="AJ654"/>
  <c r="AI654"/>
  <c r="AH654"/>
  <c r="AG654"/>
  <c r="AF654"/>
  <c r="AK654" s="1"/>
  <c r="AC654"/>
  <c r="AJ653"/>
  <c r="AI653"/>
  <c r="AH653"/>
  <c r="AG653"/>
  <c r="AF653"/>
  <c r="AK653" s="1"/>
  <c r="AC653"/>
  <c r="AJ652"/>
  <c r="AI652"/>
  <c r="AH652"/>
  <c r="AG652"/>
  <c r="AF652"/>
  <c r="AK652" s="1"/>
  <c r="AC652"/>
  <c r="AJ651"/>
  <c r="AI651"/>
  <c r="AH651"/>
  <c r="AG651"/>
  <c r="AF651"/>
  <c r="AK651" s="1"/>
  <c r="AC651"/>
  <c r="AJ650"/>
  <c r="AI650"/>
  <c r="AH650"/>
  <c r="AG650"/>
  <c r="AF650"/>
  <c r="AK650" s="1"/>
  <c r="AC650"/>
  <c r="AJ649"/>
  <c r="AI649"/>
  <c r="AH649"/>
  <c r="AG649"/>
  <c r="AF649"/>
  <c r="AK649" s="1"/>
  <c r="AC649"/>
  <c r="AJ648"/>
  <c r="AI648"/>
  <c r="AH648"/>
  <c r="AG648"/>
  <c r="AF648"/>
  <c r="AK648" s="1"/>
  <c r="AC648"/>
  <c r="AJ647"/>
  <c r="AI647"/>
  <c r="AH647"/>
  <c r="AG647"/>
  <c r="AF647"/>
  <c r="AK647" s="1"/>
  <c r="AC647"/>
  <c r="AJ646"/>
  <c r="AI646"/>
  <c r="AH646"/>
  <c r="AG646"/>
  <c r="AF646"/>
  <c r="AK646" s="1"/>
  <c r="AC646"/>
  <c r="AJ645"/>
  <c r="AI645"/>
  <c r="AH645"/>
  <c r="AG645"/>
  <c r="AF645"/>
  <c r="AK645" s="1"/>
  <c r="AC645"/>
  <c r="AJ644"/>
  <c r="AI644"/>
  <c r="AH644"/>
  <c r="AG644"/>
  <c r="AF644"/>
  <c r="AK644" s="1"/>
  <c r="AC644"/>
  <c r="AJ643"/>
  <c r="AI643"/>
  <c r="AH643"/>
  <c r="AG643"/>
  <c r="AF643"/>
  <c r="AK643" s="1"/>
  <c r="AC643"/>
  <c r="AJ642"/>
  <c r="AI642"/>
  <c r="AH642"/>
  <c r="AG642"/>
  <c r="AF642"/>
  <c r="AK642" s="1"/>
  <c r="AC642"/>
  <c r="AJ641"/>
  <c r="AI641"/>
  <c r="AH641"/>
  <c r="AG641"/>
  <c r="AF641"/>
  <c r="AK641" s="1"/>
  <c r="AC641"/>
  <c r="AJ640"/>
  <c r="AI640"/>
  <c r="AH640"/>
  <c r="AG640"/>
  <c r="AF640"/>
  <c r="AK640" s="1"/>
  <c r="AC640"/>
  <c r="AJ639"/>
  <c r="AI639"/>
  <c r="AH639"/>
  <c r="AG639"/>
  <c r="AF639"/>
  <c r="AK639" s="1"/>
  <c r="AC639"/>
  <c r="AJ638"/>
  <c r="AI638"/>
  <c r="AH638"/>
  <c r="AG638"/>
  <c r="AF638"/>
  <c r="AK638" s="1"/>
  <c r="AC638"/>
  <c r="AJ637"/>
  <c r="AI637"/>
  <c r="AH637"/>
  <c r="AG637"/>
  <c r="AF637"/>
  <c r="AK637" s="1"/>
  <c r="AC637"/>
  <c r="AJ636"/>
  <c r="AI636"/>
  <c r="AH636"/>
  <c r="AG636"/>
  <c r="AF636"/>
  <c r="AK636" s="1"/>
  <c r="AC636"/>
  <c r="AJ635"/>
  <c r="AI635"/>
  <c r="AH635"/>
  <c r="AG635"/>
  <c r="AF635"/>
  <c r="AK635" s="1"/>
  <c r="AC635"/>
  <c r="AJ634"/>
  <c r="AI634"/>
  <c r="AH634"/>
  <c r="AG634"/>
  <c r="AF634"/>
  <c r="AK634" s="1"/>
  <c r="AC634"/>
  <c r="AJ633"/>
  <c r="AI633"/>
  <c r="AH633"/>
  <c r="AG633"/>
  <c r="AF633"/>
  <c r="AK633" s="1"/>
  <c r="AC633"/>
  <c r="AJ632"/>
  <c r="AI632"/>
  <c r="AH632"/>
  <c r="AG632"/>
  <c r="AF632"/>
  <c r="AK632" s="1"/>
  <c r="AC632"/>
  <c r="AJ631"/>
  <c r="AI631"/>
  <c r="AH631"/>
  <c r="AG631"/>
  <c r="AF631"/>
  <c r="AK631" s="1"/>
  <c r="AC631"/>
  <c r="AJ630"/>
  <c r="AI630"/>
  <c r="AH630"/>
  <c r="AG630"/>
  <c r="AF630"/>
  <c r="AK630" s="1"/>
  <c r="AC630"/>
  <c r="AJ629"/>
  <c r="AI629"/>
  <c r="AH629"/>
  <c r="AG629"/>
  <c r="AF629"/>
  <c r="AK629" s="1"/>
  <c r="AC629"/>
  <c r="AJ628"/>
  <c r="AI628"/>
  <c r="AH628"/>
  <c r="AG628"/>
  <c r="AF628"/>
  <c r="AK628" s="1"/>
  <c r="AC628"/>
  <c r="AJ627"/>
  <c r="AI627"/>
  <c r="AH627"/>
  <c r="AG627"/>
  <c r="AF627"/>
  <c r="AK627" s="1"/>
  <c r="AC627"/>
  <c r="AJ626"/>
  <c r="AI626"/>
  <c r="AH626"/>
  <c r="AG626"/>
  <c r="AF626"/>
  <c r="AK626" s="1"/>
  <c r="AC626"/>
  <c r="AJ625"/>
  <c r="AI625"/>
  <c r="AH625"/>
  <c r="AG625"/>
  <c r="AF625"/>
  <c r="AK625" s="1"/>
  <c r="AC625"/>
  <c r="AJ624"/>
  <c r="AI624"/>
  <c r="AH624"/>
  <c r="AG624"/>
  <c r="AF624"/>
  <c r="AK624" s="1"/>
  <c r="AC624"/>
  <c r="AJ623"/>
  <c r="AI623"/>
  <c r="AH623"/>
  <c r="AG623"/>
  <c r="AF623"/>
  <c r="AK623" s="1"/>
  <c r="AC623"/>
  <c r="AJ622"/>
  <c r="AI622"/>
  <c r="AH622"/>
  <c r="AG622"/>
  <c r="AF622"/>
  <c r="AK622" s="1"/>
  <c r="AC622"/>
  <c r="AJ621"/>
  <c r="AI621"/>
  <c r="AH621"/>
  <c r="AG621"/>
  <c r="AF621"/>
  <c r="AK621" s="1"/>
  <c r="AC621"/>
  <c r="AJ620"/>
  <c r="AI620"/>
  <c r="AH620"/>
  <c r="AG620"/>
  <c r="AF620"/>
  <c r="AK620" s="1"/>
  <c r="AC620"/>
  <c r="AJ619"/>
  <c r="AI619"/>
  <c r="AH619"/>
  <c r="AG619"/>
  <c r="AF619"/>
  <c r="AK619" s="1"/>
  <c r="AC619"/>
  <c r="AJ618"/>
  <c r="AI618"/>
  <c r="AH618"/>
  <c r="AG618"/>
  <c r="AF618"/>
  <c r="AK618" s="1"/>
  <c r="AC618"/>
  <c r="AJ617"/>
  <c r="AI617"/>
  <c r="AH617"/>
  <c r="AG617"/>
  <c r="AF617"/>
  <c r="AK617" s="1"/>
  <c r="AC617"/>
  <c r="AJ616"/>
  <c r="AI616"/>
  <c r="AH616"/>
  <c r="AG616"/>
  <c r="AF616"/>
  <c r="AK616" s="1"/>
  <c r="AC616"/>
  <c r="AJ615"/>
  <c r="AI615"/>
  <c r="AH615"/>
  <c r="AG615"/>
  <c r="AF615"/>
  <c r="AK615" s="1"/>
  <c r="AC615"/>
  <c r="AJ614"/>
  <c r="AI614"/>
  <c r="AH614"/>
  <c r="AG614"/>
  <c r="AF614"/>
  <c r="AK614" s="1"/>
  <c r="AC614"/>
  <c r="AJ613"/>
  <c r="AI613"/>
  <c r="AH613"/>
  <c r="AG613"/>
  <c r="AF613"/>
  <c r="AK613" s="1"/>
  <c r="AC613"/>
  <c r="AJ612"/>
  <c r="AI612"/>
  <c r="AH612"/>
  <c r="AG612"/>
  <c r="AF612"/>
  <c r="AK612" s="1"/>
  <c r="AC612"/>
  <c r="AJ611"/>
  <c r="AI611"/>
  <c r="AH611"/>
  <c r="AG611"/>
  <c r="AF611"/>
  <c r="AK611" s="1"/>
  <c r="AC611"/>
  <c r="AJ610"/>
  <c r="AI610"/>
  <c r="AH610"/>
  <c r="AG610"/>
  <c r="AF610"/>
  <c r="AK610" s="1"/>
  <c r="AC610"/>
  <c r="AJ609"/>
  <c r="AI609"/>
  <c r="AH609"/>
  <c r="AG609"/>
  <c r="AF609"/>
  <c r="AK609" s="1"/>
  <c r="AC609"/>
  <c r="AJ608"/>
  <c r="AI608"/>
  <c r="AH608"/>
  <c r="AG608"/>
  <c r="AF608"/>
  <c r="AK608" s="1"/>
  <c r="AC608"/>
  <c r="AJ607"/>
  <c r="AI607"/>
  <c r="AH607"/>
  <c r="AG607"/>
  <c r="AF607"/>
  <c r="AK607" s="1"/>
  <c r="AC607"/>
  <c r="AJ606"/>
  <c r="AI606"/>
  <c r="AH606"/>
  <c r="AG606"/>
  <c r="AF606"/>
  <c r="AK606" s="1"/>
  <c r="AC606"/>
  <c r="AJ605"/>
  <c r="AI605"/>
  <c r="AH605"/>
  <c r="AG605"/>
  <c r="AF605"/>
  <c r="AK605" s="1"/>
  <c r="AC605"/>
  <c r="AJ604"/>
  <c r="AI604"/>
  <c r="AH604"/>
  <c r="AG604"/>
  <c r="AF604"/>
  <c r="AK604" s="1"/>
  <c r="AC604"/>
  <c r="AJ603"/>
  <c r="AI603"/>
  <c r="AH603"/>
  <c r="AG603"/>
  <c r="AF603"/>
  <c r="AK603" s="1"/>
  <c r="AC603"/>
  <c r="AJ602"/>
  <c r="AI602"/>
  <c r="AH602"/>
  <c r="AG602"/>
  <c r="AF602"/>
  <c r="AK602" s="1"/>
  <c r="AC602"/>
  <c r="AJ601"/>
  <c r="AI601"/>
  <c r="AH601"/>
  <c r="AG601"/>
  <c r="AF601"/>
  <c r="AK601" s="1"/>
  <c r="AC601"/>
  <c r="AJ600"/>
  <c r="AI600"/>
  <c r="AH600"/>
  <c r="AG600"/>
  <c r="AF600"/>
  <c r="AK600" s="1"/>
  <c r="AC600"/>
  <c r="AJ599"/>
  <c r="AI599"/>
  <c r="AH599"/>
  <c r="AG599"/>
  <c r="AF599"/>
  <c r="AK599" s="1"/>
  <c r="AC599"/>
  <c r="AJ598"/>
  <c r="AI598"/>
  <c r="AH598"/>
  <c r="AG598"/>
  <c r="AF598"/>
  <c r="AK598" s="1"/>
  <c r="AC598"/>
  <c r="AJ597"/>
  <c r="AI597"/>
  <c r="AH597"/>
  <c r="AG597"/>
  <c r="AF597"/>
  <c r="AK597" s="1"/>
  <c r="AC597"/>
  <c r="AJ596"/>
  <c r="AI596"/>
  <c r="AH596"/>
  <c r="AG596"/>
  <c r="AF596"/>
  <c r="AK596" s="1"/>
  <c r="AC596"/>
  <c r="AJ595"/>
  <c r="AI595"/>
  <c r="AH595"/>
  <c r="AG595"/>
  <c r="AF595"/>
  <c r="AK595" s="1"/>
  <c r="AC595"/>
  <c r="AJ594"/>
  <c r="AI594"/>
  <c r="AH594"/>
  <c r="AG594"/>
  <c r="AF594"/>
  <c r="AK594" s="1"/>
  <c r="AC594"/>
  <c r="AJ593"/>
  <c r="AI593"/>
  <c r="AH593"/>
  <c r="AG593"/>
  <c r="AF593"/>
  <c r="AK593" s="1"/>
  <c r="AC593"/>
  <c r="AJ592"/>
  <c r="AI592"/>
  <c r="AH592"/>
  <c r="AG592"/>
  <c r="AF592"/>
  <c r="AK592" s="1"/>
  <c r="AC592"/>
  <c r="AJ591"/>
  <c r="AI591"/>
  <c r="AH591"/>
  <c r="AG591"/>
  <c r="AF591"/>
  <c r="AK591" s="1"/>
  <c r="AC591"/>
  <c r="AJ590"/>
  <c r="AI590"/>
  <c r="AH590"/>
  <c r="AG590"/>
  <c r="AF590"/>
  <c r="AK590" s="1"/>
  <c r="AC590"/>
  <c r="AJ589"/>
  <c r="AI589"/>
  <c r="AH589"/>
  <c r="AG589"/>
  <c r="AF589"/>
  <c r="AK589" s="1"/>
  <c r="AC589"/>
  <c r="AJ588"/>
  <c r="AI588"/>
  <c r="AH588"/>
  <c r="AG588"/>
  <c r="AF588"/>
  <c r="AK588" s="1"/>
  <c r="AC588"/>
  <c r="AJ587"/>
  <c r="AI587"/>
  <c r="AH587"/>
  <c r="AG587"/>
  <c r="AF587"/>
  <c r="AK587" s="1"/>
  <c r="AC587"/>
  <c r="AJ586"/>
  <c r="AI586"/>
  <c r="AH586"/>
  <c r="AG586"/>
  <c r="AF586"/>
  <c r="AK586" s="1"/>
  <c r="AC586"/>
  <c r="AJ585"/>
  <c r="AI585"/>
  <c r="AH585"/>
  <c r="AG585"/>
  <c r="AF585"/>
  <c r="AK585" s="1"/>
  <c r="AC585"/>
  <c r="AJ584"/>
  <c r="AI584"/>
  <c r="AH584"/>
  <c r="AG584"/>
  <c r="AF584"/>
  <c r="AK584" s="1"/>
  <c r="AC584"/>
  <c r="AJ583"/>
  <c r="AI583"/>
  <c r="AH583"/>
  <c r="AG583"/>
  <c r="AF583"/>
  <c r="AK583" s="1"/>
  <c r="AC583"/>
  <c r="AJ582"/>
  <c r="AI582"/>
  <c r="AH582"/>
  <c r="AG582"/>
  <c r="AF582"/>
  <c r="AK582" s="1"/>
  <c r="AC582"/>
  <c r="AJ581"/>
  <c r="AI581"/>
  <c r="AH581"/>
  <c r="AG581"/>
  <c r="AF581"/>
  <c r="AK581" s="1"/>
  <c r="AC581"/>
  <c r="AJ580"/>
  <c r="AI580"/>
  <c r="AH580"/>
  <c r="AG580"/>
  <c r="AF580"/>
  <c r="AK580" s="1"/>
  <c r="AC580"/>
  <c r="AJ579"/>
  <c r="AI579"/>
  <c r="AH579"/>
  <c r="AG579"/>
  <c r="AF579"/>
  <c r="AK579" s="1"/>
  <c r="AC579"/>
  <c r="AJ578"/>
  <c r="AI578"/>
  <c r="AH578"/>
  <c r="AG578"/>
  <c r="AF578"/>
  <c r="AK578" s="1"/>
  <c r="AC578"/>
  <c r="AJ577"/>
  <c r="AI577"/>
  <c r="AH577"/>
  <c r="AG577"/>
  <c r="AF577"/>
  <c r="AK577" s="1"/>
  <c r="AC577"/>
  <c r="AJ576"/>
  <c r="AI576"/>
  <c r="AH576"/>
  <c r="AG576"/>
  <c r="AF576"/>
  <c r="AK576" s="1"/>
  <c r="AC576"/>
  <c r="AJ575"/>
  <c r="AI575"/>
  <c r="AH575"/>
  <c r="AG575"/>
  <c r="AF575"/>
  <c r="AK575" s="1"/>
  <c r="AC575"/>
  <c r="AJ574"/>
  <c r="AI574"/>
  <c r="AH574"/>
  <c r="AG574"/>
  <c r="AF574"/>
  <c r="AK574" s="1"/>
  <c r="AC574"/>
  <c r="AJ573"/>
  <c r="AI573"/>
  <c r="AH573"/>
  <c r="AG573"/>
  <c r="AF573"/>
  <c r="AK573" s="1"/>
  <c r="AC573"/>
  <c r="AJ572"/>
  <c r="AI572"/>
  <c r="AH572"/>
  <c r="AG572"/>
  <c r="AF572"/>
  <c r="AK572" s="1"/>
  <c r="AC572"/>
  <c r="AJ571"/>
  <c r="AI571"/>
  <c r="AH571"/>
  <c r="AG571"/>
  <c r="AF571"/>
  <c r="AK571" s="1"/>
  <c r="AC571"/>
  <c r="AJ570"/>
  <c r="AI570"/>
  <c r="AH570"/>
  <c r="AG570"/>
  <c r="AF570"/>
  <c r="AK570" s="1"/>
  <c r="AC570"/>
  <c r="AJ569"/>
  <c r="AI569"/>
  <c r="AH569"/>
  <c r="AG569"/>
  <c r="AF569"/>
  <c r="AK569" s="1"/>
  <c r="AC569"/>
  <c r="AJ568"/>
  <c r="AI568"/>
  <c r="AH568"/>
  <c r="AG568"/>
  <c r="AF568"/>
  <c r="AK568" s="1"/>
  <c r="AC568"/>
  <c r="AJ567"/>
  <c r="AI567"/>
  <c r="AH567"/>
  <c r="AG567"/>
  <c r="AF567"/>
  <c r="AK567" s="1"/>
  <c r="AC567"/>
  <c r="AJ566"/>
  <c r="AI566"/>
  <c r="AH566"/>
  <c r="AG566"/>
  <c r="AF566"/>
  <c r="AK566" s="1"/>
  <c r="AC566"/>
  <c r="AJ565"/>
  <c r="AI565"/>
  <c r="AH565"/>
  <c r="AG565"/>
  <c r="AF565"/>
  <c r="AK565" s="1"/>
  <c r="AC565"/>
  <c r="AJ564"/>
  <c r="AI564"/>
  <c r="AH564"/>
  <c r="AG564"/>
  <c r="AF564"/>
  <c r="AK564" s="1"/>
  <c r="AC564"/>
  <c r="AJ563"/>
  <c r="AI563"/>
  <c r="AH563"/>
  <c r="AG563"/>
  <c r="AF563"/>
  <c r="AK563" s="1"/>
  <c r="AC563"/>
  <c r="AJ562"/>
  <c r="AI562"/>
  <c r="AH562"/>
  <c r="AG562"/>
  <c r="AF562"/>
  <c r="AK562" s="1"/>
  <c r="AC562"/>
  <c r="AJ561"/>
  <c r="AI561"/>
  <c r="AH561"/>
  <c r="AG561"/>
  <c r="AF561"/>
  <c r="AK561" s="1"/>
  <c r="AC561"/>
  <c r="AJ560"/>
  <c r="AI560"/>
  <c r="AH560"/>
  <c r="AG560"/>
  <c r="AF560"/>
  <c r="AK560" s="1"/>
  <c r="AC560"/>
  <c r="AJ559"/>
  <c r="AI559"/>
  <c r="AH559"/>
  <c r="AG559"/>
  <c r="AF559"/>
  <c r="AK559" s="1"/>
  <c r="AC559"/>
  <c r="AJ558"/>
  <c r="AI558"/>
  <c r="AH558"/>
  <c r="AG558"/>
  <c r="AF558"/>
  <c r="AK558" s="1"/>
  <c r="AC558"/>
  <c r="AJ557"/>
  <c r="AI557"/>
  <c r="AH557"/>
  <c r="AG557"/>
  <c r="AF557"/>
  <c r="AK557" s="1"/>
  <c r="AC557"/>
  <c r="AJ556"/>
  <c r="AI556"/>
  <c r="AH556"/>
  <c r="AG556"/>
  <c r="AF556"/>
  <c r="AK556" s="1"/>
  <c r="AC556"/>
  <c r="AJ555"/>
  <c r="AI555"/>
  <c r="AH555"/>
  <c r="AG555"/>
  <c r="AF555"/>
  <c r="AK555" s="1"/>
  <c r="AC555"/>
  <c r="AJ554"/>
  <c r="AI554"/>
  <c r="AH554"/>
  <c r="AG554"/>
  <c r="AF554"/>
  <c r="AK554" s="1"/>
  <c r="AC554"/>
  <c r="AJ553"/>
  <c r="AI553"/>
  <c r="AH553"/>
  <c r="AG553"/>
  <c r="AF553"/>
  <c r="AK553" s="1"/>
  <c r="AC553"/>
  <c r="AJ552"/>
  <c r="AI552"/>
  <c r="AH552"/>
  <c r="AG552"/>
  <c r="AF552"/>
  <c r="AK552" s="1"/>
  <c r="AC552"/>
  <c r="AJ551"/>
  <c r="AI551"/>
  <c r="AH551"/>
  <c r="AG551"/>
  <c r="AF551"/>
  <c r="AK551" s="1"/>
  <c r="AC551"/>
  <c r="AJ550"/>
  <c r="AI550"/>
  <c r="AH550"/>
  <c r="AG550"/>
  <c r="AF550"/>
  <c r="AK550" s="1"/>
  <c r="AC550"/>
  <c r="AJ549"/>
  <c r="AI549"/>
  <c r="AH549"/>
  <c r="AG549"/>
  <c r="AF549"/>
  <c r="AK549" s="1"/>
  <c r="AC549"/>
  <c r="AJ548"/>
  <c r="AI548"/>
  <c r="AH548"/>
  <c r="AG548"/>
  <c r="AF548"/>
  <c r="AK548" s="1"/>
  <c r="AC548"/>
  <c r="AJ547"/>
  <c r="AI547"/>
  <c r="AH547"/>
  <c r="AG547"/>
  <c r="AF547"/>
  <c r="AK547" s="1"/>
  <c r="AC547"/>
  <c r="AJ546"/>
  <c r="AI546"/>
  <c r="AH546"/>
  <c r="AG546"/>
  <c r="AF546"/>
  <c r="AK546" s="1"/>
  <c r="AC546"/>
  <c r="AJ545"/>
  <c r="AI545"/>
  <c r="AH545"/>
  <c r="AG545"/>
  <c r="AF545"/>
  <c r="AK545" s="1"/>
  <c r="AC545"/>
  <c r="AJ544"/>
  <c r="AI544"/>
  <c r="AH544"/>
  <c r="AG544"/>
  <c r="AF544"/>
  <c r="AK544" s="1"/>
  <c r="AC544"/>
  <c r="AJ543"/>
  <c r="AI543"/>
  <c r="AH543"/>
  <c r="AG543"/>
  <c r="AF543"/>
  <c r="AK543" s="1"/>
  <c r="AC543"/>
  <c r="AJ542"/>
  <c r="AI542"/>
  <c r="AH542"/>
  <c r="AG542"/>
  <c r="AF542"/>
  <c r="AK542" s="1"/>
  <c r="AC542"/>
  <c r="AJ541"/>
  <c r="AI541"/>
  <c r="AH541"/>
  <c r="AG541"/>
  <c r="AF541"/>
  <c r="AK541" s="1"/>
  <c r="AC541"/>
  <c r="AJ540"/>
  <c r="AI540"/>
  <c r="AH540"/>
  <c r="AG540"/>
  <c r="AF540"/>
  <c r="AK540" s="1"/>
  <c r="AC540"/>
  <c r="AJ539"/>
  <c r="AI539"/>
  <c r="AH539"/>
  <c r="AG539"/>
  <c r="AF539"/>
  <c r="AK539" s="1"/>
  <c r="AC539"/>
  <c r="AJ538"/>
  <c r="AI538"/>
  <c r="AH538"/>
  <c r="AG538"/>
  <c r="AF538"/>
  <c r="AK538" s="1"/>
  <c r="AC538"/>
  <c r="AJ537"/>
  <c r="AI537"/>
  <c r="AH537"/>
  <c r="AG537"/>
  <c r="AF537"/>
  <c r="AK537" s="1"/>
  <c r="AC537"/>
  <c r="AJ536"/>
  <c r="AI536"/>
  <c r="AH536"/>
  <c r="AG536"/>
  <c r="AF536"/>
  <c r="AK536" s="1"/>
  <c r="AC536"/>
  <c r="AJ535"/>
  <c r="AI535"/>
  <c r="AH535"/>
  <c r="AG535"/>
  <c r="AF535"/>
  <c r="AK535" s="1"/>
  <c r="AC535"/>
  <c r="AJ534"/>
  <c r="AI534"/>
  <c r="AH534"/>
  <c r="AG534"/>
  <c r="AF534"/>
  <c r="AK534" s="1"/>
  <c r="AC534"/>
  <c r="AJ533"/>
  <c r="AI533"/>
  <c r="AH533"/>
  <c r="AG533"/>
  <c r="AF533"/>
  <c r="AK533" s="1"/>
  <c r="AC533"/>
  <c r="AJ532"/>
  <c r="AI532"/>
  <c r="AH532"/>
  <c r="AG532"/>
  <c r="AF532"/>
  <c r="AK532" s="1"/>
  <c r="AC532"/>
  <c r="AJ531"/>
  <c r="AI531"/>
  <c r="AH531"/>
  <c r="AG531"/>
  <c r="AF531"/>
  <c r="AK531" s="1"/>
  <c r="AC531"/>
  <c r="AJ530"/>
  <c r="AI530"/>
  <c r="AH530"/>
  <c r="AG530"/>
  <c r="AF530"/>
  <c r="AK530" s="1"/>
  <c r="AC530"/>
  <c r="AJ529"/>
  <c r="AI529"/>
  <c r="AH529"/>
  <c r="AG529"/>
  <c r="AF529"/>
  <c r="AK529" s="1"/>
  <c r="AC529"/>
  <c r="AJ528"/>
  <c r="AI528"/>
  <c r="AH528"/>
  <c r="AG528"/>
  <c r="AF528"/>
  <c r="AK528" s="1"/>
  <c r="AC528"/>
  <c r="AJ527"/>
  <c r="AI527"/>
  <c r="AH527"/>
  <c r="AG527"/>
  <c r="AF527"/>
  <c r="AK527" s="1"/>
  <c r="AC527"/>
  <c r="AJ526"/>
  <c r="AI526"/>
  <c r="AH526"/>
  <c r="AG526"/>
  <c r="AF526"/>
  <c r="AK526" s="1"/>
  <c r="AC526"/>
  <c r="AJ525"/>
  <c r="AI525"/>
  <c r="AH525"/>
  <c r="AG525"/>
  <c r="AF525"/>
  <c r="AK525" s="1"/>
  <c r="AC525"/>
  <c r="AJ524"/>
  <c r="AI524"/>
  <c r="AH524"/>
  <c r="AG524"/>
  <c r="AF524"/>
  <c r="AK524" s="1"/>
  <c r="AC524"/>
  <c r="AJ523"/>
  <c r="AI523"/>
  <c r="AH523"/>
  <c r="AG523"/>
  <c r="AF523"/>
  <c r="AK523" s="1"/>
  <c r="AC523"/>
  <c r="AJ522"/>
  <c r="AI522"/>
  <c r="AH522"/>
  <c r="AG522"/>
  <c r="AF522"/>
  <c r="AK522" s="1"/>
  <c r="AC522"/>
  <c r="AJ521"/>
  <c r="AI521"/>
  <c r="AH521"/>
  <c r="AG521"/>
  <c r="AF521"/>
  <c r="AK521" s="1"/>
  <c r="AC521"/>
  <c r="AJ520"/>
  <c r="AI520"/>
  <c r="AH520"/>
  <c r="AG520"/>
  <c r="AF520"/>
  <c r="AK520" s="1"/>
  <c r="AC520"/>
  <c r="AJ519"/>
  <c r="AI519"/>
  <c r="AH519"/>
  <c r="AG519"/>
  <c r="AF519"/>
  <c r="AK519" s="1"/>
  <c r="AC519"/>
  <c r="AJ518"/>
  <c r="AI518"/>
  <c r="AH518"/>
  <c r="AG518"/>
  <c r="AF518"/>
  <c r="AK518" s="1"/>
  <c r="AC518"/>
  <c r="AJ517"/>
  <c r="AI517"/>
  <c r="AH517"/>
  <c r="AG517"/>
  <c r="AF517"/>
  <c r="AK517" s="1"/>
  <c r="AC517"/>
  <c r="AJ516"/>
  <c r="AI516"/>
  <c r="AH516"/>
  <c r="AG516"/>
  <c r="AF516"/>
  <c r="AK516" s="1"/>
  <c r="AC516"/>
  <c r="AJ515"/>
  <c r="AI515"/>
  <c r="AH515"/>
  <c r="AG515"/>
  <c r="AF515"/>
  <c r="AK515" s="1"/>
  <c r="AC515"/>
  <c r="AJ514"/>
  <c r="AI514"/>
  <c r="AH514"/>
  <c r="AG514"/>
  <c r="AF514"/>
  <c r="AK514" s="1"/>
  <c r="AC514"/>
  <c r="AJ513"/>
  <c r="AI513"/>
  <c r="AH513"/>
  <c r="AG513"/>
  <c r="AF513"/>
  <c r="AK513" s="1"/>
  <c r="AC513"/>
  <c r="AJ512"/>
  <c r="AI512"/>
  <c r="AH512"/>
  <c r="AG512"/>
  <c r="AF512"/>
  <c r="AK512" s="1"/>
  <c r="AC512"/>
  <c r="AJ511"/>
  <c r="AI511"/>
  <c r="AH511"/>
  <c r="AG511"/>
  <c r="AF511"/>
  <c r="AK511" s="1"/>
  <c r="AC511"/>
  <c r="AJ510"/>
  <c r="AI510"/>
  <c r="AH510"/>
  <c r="AG510"/>
  <c r="AF510"/>
  <c r="AK510" s="1"/>
  <c r="AC510"/>
  <c r="AJ509"/>
  <c r="AI509"/>
  <c r="AH509"/>
  <c r="AG509"/>
  <c r="AF509"/>
  <c r="AK509" s="1"/>
  <c r="AC509"/>
  <c r="AJ508"/>
  <c r="AI508"/>
  <c r="AH508"/>
  <c r="AG508"/>
  <c r="AF508"/>
  <c r="AK508" s="1"/>
  <c r="AC508"/>
  <c r="AJ507"/>
  <c r="AI507"/>
  <c r="AH507"/>
  <c r="AG507"/>
  <c r="AF507"/>
  <c r="AK507" s="1"/>
  <c r="AC507"/>
  <c r="AJ506"/>
  <c r="AI506"/>
  <c r="AH506"/>
  <c r="AG506"/>
  <c r="AF506"/>
  <c r="AK506" s="1"/>
  <c r="AC506"/>
  <c r="AJ505"/>
  <c r="AI505"/>
  <c r="AH505"/>
  <c r="AG505"/>
  <c r="AF505"/>
  <c r="AK505" s="1"/>
  <c r="AC505"/>
  <c r="AJ504"/>
  <c r="AI504"/>
  <c r="AH504"/>
  <c r="AG504"/>
  <c r="AF504"/>
  <c r="AK504" s="1"/>
  <c r="AC504"/>
  <c r="AJ503"/>
  <c r="AI503"/>
  <c r="AH503"/>
  <c r="AG503"/>
  <c r="AF503"/>
  <c r="AK503" s="1"/>
  <c r="AC503"/>
  <c r="AJ502"/>
  <c r="AI502"/>
  <c r="AH502"/>
  <c r="AG502"/>
  <c r="AF502"/>
  <c r="AK502" s="1"/>
  <c r="AC502"/>
  <c r="AJ501"/>
  <c r="AI501"/>
  <c r="AH501"/>
  <c r="AG501"/>
  <c r="AF501"/>
  <c r="AK501" s="1"/>
  <c r="AC501"/>
  <c r="AJ500"/>
  <c r="AI500"/>
  <c r="AH500"/>
  <c r="AG500"/>
  <c r="AF500"/>
  <c r="AK500" s="1"/>
  <c r="AC500"/>
  <c r="AJ499"/>
  <c r="AI499"/>
  <c r="AH499"/>
  <c r="AG499"/>
  <c r="AF499"/>
  <c r="AK499" s="1"/>
  <c r="AC499"/>
  <c r="AJ498"/>
  <c r="AI498"/>
  <c r="AH498"/>
  <c r="AG498"/>
  <c r="AF498"/>
  <c r="AK498" s="1"/>
  <c r="AC498"/>
  <c r="AJ497"/>
  <c r="AI497"/>
  <c r="AH497"/>
  <c r="AG497"/>
  <c r="AF497"/>
  <c r="AK497" s="1"/>
  <c r="AC497"/>
  <c r="AJ496"/>
  <c r="AI496"/>
  <c r="AH496"/>
  <c r="AG496"/>
  <c r="AF496"/>
  <c r="AK496" s="1"/>
  <c r="AC496"/>
  <c r="AJ495"/>
  <c r="AI495"/>
  <c r="AH495"/>
  <c r="AG495"/>
  <c r="AF495"/>
  <c r="AK495" s="1"/>
  <c r="AC495"/>
  <c r="AJ494"/>
  <c r="AI494"/>
  <c r="AH494"/>
  <c r="AG494"/>
  <c r="AF494"/>
  <c r="AK494" s="1"/>
  <c r="AC494"/>
  <c r="AJ493"/>
  <c r="AI493"/>
  <c r="AH493"/>
  <c r="AG493"/>
  <c r="AF493"/>
  <c r="AK493" s="1"/>
  <c r="AC493"/>
  <c r="AJ492"/>
  <c r="AI492"/>
  <c r="AH492"/>
  <c r="AG492"/>
  <c r="AF492"/>
  <c r="AK492" s="1"/>
  <c r="AC492"/>
  <c r="AJ491"/>
  <c r="AI491"/>
  <c r="AH491"/>
  <c r="AG491"/>
  <c r="AF491"/>
  <c r="AK491" s="1"/>
  <c r="AC491"/>
  <c r="AJ490"/>
  <c r="AI490"/>
  <c r="AH490"/>
  <c r="AG490"/>
  <c r="AF490"/>
  <c r="AK490" s="1"/>
  <c r="AC490"/>
  <c r="AJ489"/>
  <c r="AI489"/>
  <c r="AH489"/>
  <c r="AG489"/>
  <c r="AF489"/>
  <c r="AK489" s="1"/>
  <c r="AC489"/>
  <c r="AJ488"/>
  <c r="AI488"/>
  <c r="AH488"/>
  <c r="AG488"/>
  <c r="AF488"/>
  <c r="AK488" s="1"/>
  <c r="AC488"/>
  <c r="AJ487"/>
  <c r="AI487"/>
  <c r="AH487"/>
  <c r="AG487"/>
  <c r="AF487"/>
  <c r="AK487" s="1"/>
  <c r="AC487"/>
  <c r="AJ486"/>
  <c r="AI486"/>
  <c r="AH486"/>
  <c r="AG486"/>
  <c r="AF486"/>
  <c r="AK486" s="1"/>
  <c r="AC486"/>
  <c r="AJ485"/>
  <c r="AI485"/>
  <c r="AH485"/>
  <c r="AG485"/>
  <c r="AF485"/>
  <c r="AK485" s="1"/>
  <c r="AC485"/>
  <c r="AJ484"/>
  <c r="AI484"/>
  <c r="AH484"/>
  <c r="AG484"/>
  <c r="AF484"/>
  <c r="AK484" s="1"/>
  <c r="AC484"/>
  <c r="AJ483"/>
  <c r="AI483"/>
  <c r="AH483"/>
  <c r="AG483"/>
  <c r="AF483"/>
  <c r="AK483" s="1"/>
  <c r="AC483"/>
  <c r="AJ482"/>
  <c r="AI482"/>
  <c r="AH482"/>
  <c r="AG482"/>
  <c r="AF482"/>
  <c r="AK482" s="1"/>
  <c r="AC482"/>
  <c r="AJ481"/>
  <c r="AI481"/>
  <c r="AH481"/>
  <c r="AG481"/>
  <c r="AF481"/>
  <c r="AK481" s="1"/>
  <c r="AC481"/>
  <c r="AJ480"/>
  <c r="AI480"/>
  <c r="AH480"/>
  <c r="AG480"/>
  <c r="AF480"/>
  <c r="AK480" s="1"/>
  <c r="AC480"/>
  <c r="AJ479"/>
  <c r="AI479"/>
  <c r="AH479"/>
  <c r="AG479"/>
  <c r="AF479"/>
  <c r="AK479" s="1"/>
  <c r="AC479"/>
  <c r="AJ478"/>
  <c r="AI478"/>
  <c r="AH478"/>
  <c r="AG478"/>
  <c r="AF478"/>
  <c r="AK478" s="1"/>
  <c r="AC478"/>
  <c r="AJ477"/>
  <c r="AI477"/>
  <c r="AH477"/>
  <c r="AG477"/>
  <c r="AF477"/>
  <c r="AK477" s="1"/>
  <c r="AC477"/>
  <c r="AJ476"/>
  <c r="AI476"/>
  <c r="AH476"/>
  <c r="AG476"/>
  <c r="AF476"/>
  <c r="AK476" s="1"/>
  <c r="AC476"/>
  <c r="AJ475"/>
  <c r="AI475"/>
  <c r="AH475"/>
  <c r="AG475"/>
  <c r="AF475"/>
  <c r="AK475" s="1"/>
  <c r="AC475"/>
  <c r="AJ474"/>
  <c r="AI474"/>
  <c r="AH474"/>
  <c r="AG474"/>
  <c r="AF474"/>
  <c r="AK474" s="1"/>
  <c r="AC474"/>
  <c r="AJ473"/>
  <c r="AI473"/>
  <c r="AH473"/>
  <c r="AG473"/>
  <c r="AF473"/>
  <c r="AK473" s="1"/>
  <c r="AC473"/>
  <c r="AJ472"/>
  <c r="AI472"/>
  <c r="AH472"/>
  <c r="AG472"/>
  <c r="AF472"/>
  <c r="AK472" s="1"/>
  <c r="AC472"/>
  <c r="AJ471"/>
  <c r="AI471"/>
  <c r="AH471"/>
  <c r="AG471"/>
  <c r="AF471"/>
  <c r="AK471" s="1"/>
  <c r="AC471"/>
  <c r="AJ470"/>
  <c r="AI470"/>
  <c r="AH470"/>
  <c r="AG470"/>
  <c r="AF470"/>
  <c r="AK470" s="1"/>
  <c r="AC470"/>
  <c r="AJ469"/>
  <c r="AI469"/>
  <c r="AH469"/>
  <c r="AG469"/>
  <c r="AF469"/>
  <c r="AK469" s="1"/>
  <c r="AC469"/>
  <c r="AJ468"/>
  <c r="AI468"/>
  <c r="AH468"/>
  <c r="AG468"/>
  <c r="AF468"/>
  <c r="AK468" s="1"/>
  <c r="AC468"/>
  <c r="AJ467"/>
  <c r="AI467"/>
  <c r="AH467"/>
  <c r="AG467"/>
  <c r="AF467"/>
  <c r="AK467" s="1"/>
  <c r="AC467"/>
  <c r="AJ466"/>
  <c r="AI466"/>
  <c r="AH466"/>
  <c r="AG466"/>
  <c r="AF466"/>
  <c r="AK466" s="1"/>
  <c r="AC466"/>
  <c r="AJ465"/>
  <c r="AI465"/>
  <c r="AH465"/>
  <c r="AG465"/>
  <c r="AF465"/>
  <c r="AK465" s="1"/>
  <c r="AC465"/>
  <c r="AJ464"/>
  <c r="AI464"/>
  <c r="AH464"/>
  <c r="AG464"/>
  <c r="AF464"/>
  <c r="AK464" s="1"/>
  <c r="AC464"/>
  <c r="AJ463"/>
  <c r="AI463"/>
  <c r="AH463"/>
  <c r="AG463"/>
  <c r="AF463"/>
  <c r="AK463" s="1"/>
  <c r="AC463"/>
  <c r="AJ462"/>
  <c r="AI462"/>
  <c r="AH462"/>
  <c r="AG462"/>
  <c r="AF462"/>
  <c r="AK462" s="1"/>
  <c r="AC462"/>
  <c r="AJ461"/>
  <c r="AI461"/>
  <c r="AH461"/>
  <c r="AG461"/>
  <c r="AF461"/>
  <c r="AK461" s="1"/>
  <c r="AC461"/>
  <c r="AJ460"/>
  <c r="AI460"/>
  <c r="AH460"/>
  <c r="AG460"/>
  <c r="AF460"/>
  <c r="AK460" s="1"/>
  <c r="AC460"/>
  <c r="AJ459"/>
  <c r="AI459"/>
  <c r="AH459"/>
  <c r="AG459"/>
  <c r="AF459"/>
  <c r="AK459" s="1"/>
  <c r="AC459"/>
  <c r="AJ458"/>
  <c r="AI458"/>
  <c r="AH458"/>
  <c r="AG458"/>
  <c r="AF458"/>
  <c r="AK458" s="1"/>
  <c r="AC458"/>
  <c r="AJ457"/>
  <c r="AI457"/>
  <c r="AH457"/>
  <c r="AG457"/>
  <c r="AF457"/>
  <c r="AK457" s="1"/>
  <c r="AC457"/>
  <c r="AJ456"/>
  <c r="AI456"/>
  <c r="AH456"/>
  <c r="AG456"/>
  <c r="AF456"/>
  <c r="AK456" s="1"/>
  <c r="AC456"/>
  <c r="AJ455"/>
  <c r="AI455"/>
  <c r="AH455"/>
  <c r="AG455"/>
  <c r="AF455"/>
  <c r="AK455" s="1"/>
  <c r="AC455"/>
  <c r="AJ454"/>
  <c r="AI454"/>
  <c r="AH454"/>
  <c r="AG454"/>
  <c r="AF454"/>
  <c r="AK454" s="1"/>
  <c r="AC454"/>
  <c r="AJ453"/>
  <c r="AI453"/>
  <c r="AH453"/>
  <c r="AG453"/>
  <c r="AF453"/>
  <c r="AK453" s="1"/>
  <c r="AC453"/>
  <c r="AJ452"/>
  <c r="AI452"/>
  <c r="AH452"/>
  <c r="AG452"/>
  <c r="AF452"/>
  <c r="AK452" s="1"/>
  <c r="AC452"/>
  <c r="AJ451"/>
  <c r="AI451"/>
  <c r="AH451"/>
  <c r="AG451"/>
  <c r="AF451"/>
  <c r="AK451" s="1"/>
  <c r="AC451"/>
  <c r="AJ450"/>
  <c r="AI450"/>
  <c r="AH450"/>
  <c r="AG450"/>
  <c r="AF450"/>
  <c r="AK450" s="1"/>
  <c r="AC450"/>
  <c r="AJ449"/>
  <c r="AI449"/>
  <c r="AH449"/>
  <c r="AG449"/>
  <c r="AF449"/>
  <c r="AK449" s="1"/>
  <c r="AC449"/>
  <c r="AJ448"/>
  <c r="AI448"/>
  <c r="AH448"/>
  <c r="AG448"/>
  <c r="AF448"/>
  <c r="AK448" s="1"/>
  <c r="AC448"/>
  <c r="AJ447"/>
  <c r="AI447"/>
  <c r="AH447"/>
  <c r="AG447"/>
  <c r="AF447"/>
  <c r="AK447" s="1"/>
  <c r="AC447"/>
  <c r="AJ446"/>
  <c r="AI446"/>
  <c r="AH446"/>
  <c r="AG446"/>
  <c r="AF446"/>
  <c r="AK446" s="1"/>
  <c r="AC446"/>
  <c r="AJ445"/>
  <c r="AI445"/>
  <c r="AH445"/>
  <c r="AG445"/>
  <c r="AF445"/>
  <c r="AK445" s="1"/>
  <c r="AC445"/>
  <c r="AJ444"/>
  <c r="AI444"/>
  <c r="AH444"/>
  <c r="AG444"/>
  <c r="AF444"/>
  <c r="AK444" s="1"/>
  <c r="AC444"/>
  <c r="AJ443"/>
  <c r="AI443"/>
  <c r="AH443"/>
  <c r="AG443"/>
  <c r="AF443"/>
  <c r="AK443" s="1"/>
  <c r="AC443"/>
  <c r="AJ442"/>
  <c r="AI442"/>
  <c r="AH442"/>
  <c r="AG442"/>
  <c r="AF442"/>
  <c r="AK442" s="1"/>
  <c r="AC442"/>
  <c r="AJ441"/>
  <c r="AI441"/>
  <c r="AH441"/>
  <c r="AG441"/>
  <c r="AF441"/>
  <c r="AK441" s="1"/>
  <c r="AC441"/>
  <c r="AJ440"/>
  <c r="AI440"/>
  <c r="AH440"/>
  <c r="AG440"/>
  <c r="AF440"/>
  <c r="AK440" s="1"/>
  <c r="AC440"/>
  <c r="AJ439"/>
  <c r="AI439"/>
  <c r="AH439"/>
  <c r="AG439"/>
  <c r="AF439"/>
  <c r="AK439" s="1"/>
  <c r="AC439"/>
  <c r="AJ438"/>
  <c r="AI438"/>
  <c r="AH438"/>
  <c r="AG438"/>
  <c r="AF438"/>
  <c r="AK438" s="1"/>
  <c r="AC438"/>
  <c r="AJ437"/>
  <c r="AI437"/>
  <c r="AH437"/>
  <c r="AG437"/>
  <c r="AF437"/>
  <c r="AK437" s="1"/>
  <c r="AC437"/>
  <c r="AJ436"/>
  <c r="AI436"/>
  <c r="AH436"/>
  <c r="AG436"/>
  <c r="AF436"/>
  <c r="AK436" s="1"/>
  <c r="AC436"/>
  <c r="AJ435"/>
  <c r="AI435"/>
  <c r="AH435"/>
  <c r="AG435"/>
  <c r="AF435"/>
  <c r="AK435" s="1"/>
  <c r="AC435"/>
  <c r="AJ434"/>
  <c r="AI434"/>
  <c r="AH434"/>
  <c r="AG434"/>
  <c r="AF434"/>
  <c r="AK434" s="1"/>
  <c r="AC434"/>
  <c r="AJ433"/>
  <c r="AI433"/>
  <c r="AH433"/>
  <c r="AG433"/>
  <c r="AF433"/>
  <c r="AK433" s="1"/>
  <c r="AC433"/>
  <c r="AJ432"/>
  <c r="AI432"/>
  <c r="AH432"/>
  <c r="AG432"/>
  <c r="AF432"/>
  <c r="AK432" s="1"/>
  <c r="AC432"/>
  <c r="AJ431"/>
  <c r="AI431"/>
  <c r="AH431"/>
  <c r="AG431"/>
  <c r="AF431"/>
  <c r="AK431" s="1"/>
  <c r="AC431"/>
  <c r="AJ430"/>
  <c r="AI430"/>
  <c r="AH430"/>
  <c r="AG430"/>
  <c r="AF430"/>
  <c r="AK430" s="1"/>
  <c r="AC430"/>
  <c r="AJ429"/>
  <c r="AI429"/>
  <c r="AH429"/>
  <c r="AG429"/>
  <c r="AF429"/>
  <c r="AK429" s="1"/>
  <c r="AC429"/>
  <c r="AJ428"/>
  <c r="AI428"/>
  <c r="AH428"/>
  <c r="AG428"/>
  <c r="AF428"/>
  <c r="AK428" s="1"/>
  <c r="AC428"/>
  <c r="AJ427"/>
  <c r="AI427"/>
  <c r="AH427"/>
  <c r="AG427"/>
  <c r="AF427"/>
  <c r="AK427" s="1"/>
  <c r="AC427"/>
  <c r="AJ426"/>
  <c r="AI426"/>
  <c r="AH426"/>
  <c r="AG426"/>
  <c r="AF426"/>
  <c r="AK426" s="1"/>
  <c r="AC426"/>
  <c r="AJ425"/>
  <c r="AI425"/>
  <c r="AH425"/>
  <c r="AG425"/>
  <c r="AF425"/>
  <c r="AK425" s="1"/>
  <c r="AC425"/>
  <c r="AJ424"/>
  <c r="AI424"/>
  <c r="AH424"/>
  <c r="AG424"/>
  <c r="AF424"/>
  <c r="AK424" s="1"/>
  <c r="AC424"/>
  <c r="AJ423"/>
  <c r="AI423"/>
  <c r="AH423"/>
  <c r="AG423"/>
  <c r="AF423"/>
  <c r="AK423" s="1"/>
  <c r="AC423"/>
  <c r="AJ422"/>
  <c r="AI422"/>
  <c r="AH422"/>
  <c r="AG422"/>
  <c r="AF422"/>
  <c r="AK422" s="1"/>
  <c r="AC422"/>
  <c r="AJ421"/>
  <c r="AI421"/>
  <c r="AH421"/>
  <c r="AG421"/>
  <c r="AF421"/>
  <c r="AK421" s="1"/>
  <c r="AC421"/>
  <c r="AJ420"/>
  <c r="AI420"/>
  <c r="AH420"/>
  <c r="AG420"/>
  <c r="AF420"/>
  <c r="AK420" s="1"/>
  <c r="AC420"/>
  <c r="AJ419"/>
  <c r="AI419"/>
  <c r="AH419"/>
  <c r="AG419"/>
  <c r="AF419"/>
  <c r="AK419" s="1"/>
  <c r="AC419"/>
  <c r="AJ418"/>
  <c r="AI418"/>
  <c r="AH418"/>
  <c r="AG418"/>
  <c r="AF418"/>
  <c r="AK418" s="1"/>
  <c r="AC418"/>
  <c r="AJ417"/>
  <c r="AI417"/>
  <c r="AH417"/>
  <c r="AG417"/>
  <c r="AF417"/>
  <c r="AK417" s="1"/>
  <c r="AC417"/>
  <c r="AJ416"/>
  <c r="AI416"/>
  <c r="AH416"/>
  <c r="AG416"/>
  <c r="AF416"/>
  <c r="AK416" s="1"/>
  <c r="AC416"/>
  <c r="AJ415"/>
  <c r="AI415"/>
  <c r="AH415"/>
  <c r="AG415"/>
  <c r="AF415"/>
  <c r="AK415" s="1"/>
  <c r="AC415"/>
  <c r="AJ414"/>
  <c r="AI414"/>
  <c r="AH414"/>
  <c r="AG414"/>
  <c r="AF414"/>
  <c r="AK414" s="1"/>
  <c r="AC414"/>
  <c r="AJ413"/>
  <c r="AI413"/>
  <c r="AH413"/>
  <c r="AG413"/>
  <c r="AF413"/>
  <c r="AK413" s="1"/>
  <c r="AC413"/>
  <c r="AJ412"/>
  <c r="AI412"/>
  <c r="AH412"/>
  <c r="AG412"/>
  <c r="AF412"/>
  <c r="AK412" s="1"/>
  <c r="AC412"/>
  <c r="AJ411"/>
  <c r="AI411"/>
  <c r="AH411"/>
  <c r="AG411"/>
  <c r="AF411"/>
  <c r="AK411" s="1"/>
  <c r="AC411"/>
  <c r="AJ410"/>
  <c r="AI410"/>
  <c r="AH410"/>
  <c r="AG410"/>
  <c r="AF410"/>
  <c r="AK410" s="1"/>
  <c r="AC410"/>
  <c r="AJ409"/>
  <c r="AI409"/>
  <c r="AH409"/>
  <c r="AG409"/>
  <c r="AF409"/>
  <c r="AK409" s="1"/>
  <c r="AC409"/>
  <c r="AJ408"/>
  <c r="AI408"/>
  <c r="AH408"/>
  <c r="AG408"/>
  <c r="AF408"/>
  <c r="AK408" s="1"/>
  <c r="AC408"/>
  <c r="AJ407"/>
  <c r="AI407"/>
  <c r="AH407"/>
  <c r="AG407"/>
  <c r="AF407"/>
  <c r="AK407" s="1"/>
  <c r="AC407"/>
  <c r="AJ406"/>
  <c r="AI406"/>
  <c r="AH406"/>
  <c r="AG406"/>
  <c r="AF406"/>
  <c r="AK406" s="1"/>
  <c r="AC406"/>
  <c r="AJ405"/>
  <c r="AI405"/>
  <c r="AH405"/>
  <c r="AG405"/>
  <c r="AF405"/>
  <c r="AK405" s="1"/>
  <c r="AC405"/>
  <c r="AJ404"/>
  <c r="AI404"/>
  <c r="AH404"/>
  <c r="AG404"/>
  <c r="AF404"/>
  <c r="AK404" s="1"/>
  <c r="AC404"/>
  <c r="AJ403"/>
  <c r="AI403"/>
  <c r="AH403"/>
  <c r="AG403"/>
  <c r="AF403"/>
  <c r="AK403" s="1"/>
  <c r="AC403"/>
  <c r="AJ402"/>
  <c r="AI402"/>
  <c r="AH402"/>
  <c r="AG402"/>
  <c r="AF402"/>
  <c r="AK402" s="1"/>
  <c r="AC402"/>
  <c r="AJ401"/>
  <c r="AI401"/>
  <c r="AH401"/>
  <c r="AG401"/>
  <c r="AF401"/>
  <c r="AK401" s="1"/>
  <c r="AC401"/>
  <c r="AJ400"/>
  <c r="AI400"/>
  <c r="AH400"/>
  <c r="AG400"/>
  <c r="AF400"/>
  <c r="AK400" s="1"/>
  <c r="AC400"/>
  <c r="AJ399"/>
  <c r="AI399"/>
  <c r="AH399"/>
  <c r="AG399"/>
  <c r="AF399"/>
  <c r="AK399" s="1"/>
  <c r="AC399"/>
  <c r="AJ398"/>
  <c r="AI398"/>
  <c r="AH398"/>
  <c r="AG398"/>
  <c r="AF398"/>
  <c r="AK398" s="1"/>
  <c r="AC398"/>
  <c r="AJ397"/>
  <c r="AI397"/>
  <c r="AH397"/>
  <c r="AG397"/>
  <c r="AF397"/>
  <c r="AK397" s="1"/>
  <c r="AC397"/>
  <c r="AJ396"/>
  <c r="AI396"/>
  <c r="AH396"/>
  <c r="AG396"/>
  <c r="AF396"/>
  <c r="AK396" s="1"/>
  <c r="AC396"/>
  <c r="AJ395"/>
  <c r="AI395"/>
  <c r="AH395"/>
  <c r="AG395"/>
  <c r="AF395"/>
  <c r="AK395" s="1"/>
  <c r="AC395"/>
  <c r="AJ394"/>
  <c r="AI394"/>
  <c r="AH394"/>
  <c r="AG394"/>
  <c r="AF394"/>
  <c r="AK394" s="1"/>
  <c r="AC394"/>
  <c r="AJ393"/>
  <c r="AI393"/>
  <c r="AH393"/>
  <c r="AG393"/>
  <c r="AF393"/>
  <c r="AK393" s="1"/>
  <c r="AC393"/>
  <c r="AJ392"/>
  <c r="AI392"/>
  <c r="AH392"/>
  <c r="AG392"/>
  <c r="AF392"/>
  <c r="AK392" s="1"/>
  <c r="AC392"/>
  <c r="AJ391"/>
  <c r="AI391"/>
  <c r="AH391"/>
  <c r="AG391"/>
  <c r="AF391"/>
  <c r="AK391" s="1"/>
  <c r="AC391"/>
  <c r="AJ390"/>
  <c r="AI390"/>
  <c r="AH390"/>
  <c r="AG390"/>
  <c r="AF390"/>
  <c r="AK390" s="1"/>
  <c r="AC390"/>
  <c r="AJ389"/>
  <c r="AI389"/>
  <c r="AH389"/>
  <c r="AG389"/>
  <c r="AF389"/>
  <c r="AK389" s="1"/>
  <c r="AC389"/>
  <c r="AJ388"/>
  <c r="AI388"/>
  <c r="AH388"/>
  <c r="AG388"/>
  <c r="AF388"/>
  <c r="AK388" s="1"/>
  <c r="AC388"/>
  <c r="AJ387"/>
  <c r="AI387"/>
  <c r="AH387"/>
  <c r="AG387"/>
  <c r="AF387"/>
  <c r="AK387" s="1"/>
  <c r="AC387"/>
  <c r="AJ386"/>
  <c r="AI386"/>
  <c r="AH386"/>
  <c r="AG386"/>
  <c r="AF386"/>
  <c r="AK386" s="1"/>
  <c r="AC386"/>
  <c r="AJ385"/>
  <c r="AI385"/>
  <c r="AH385"/>
  <c r="AG385"/>
  <c r="AF385"/>
  <c r="AK385" s="1"/>
  <c r="AC385"/>
  <c r="AJ384"/>
  <c r="AI384"/>
  <c r="AH384"/>
  <c r="AG384"/>
  <c r="AF384"/>
  <c r="AK384" s="1"/>
  <c r="AC384"/>
  <c r="AJ383"/>
  <c r="AI383"/>
  <c r="AH383"/>
  <c r="AG383"/>
  <c r="AF383"/>
  <c r="AK383" s="1"/>
  <c r="AC383"/>
  <c r="AJ382"/>
  <c r="AI382"/>
  <c r="AH382"/>
  <c r="AG382"/>
  <c r="AF382"/>
  <c r="AK382" s="1"/>
  <c r="AC382"/>
  <c r="AJ381"/>
  <c r="AI381"/>
  <c r="AH381"/>
  <c r="AG381"/>
  <c r="AF381"/>
  <c r="AK381" s="1"/>
  <c r="AC381"/>
  <c r="AJ380"/>
  <c r="AI380"/>
  <c r="AH380"/>
  <c r="AG380"/>
  <c r="AF380"/>
  <c r="AK380" s="1"/>
  <c r="AC380"/>
  <c r="AJ379"/>
  <c r="AI379"/>
  <c r="AH379"/>
  <c r="AG379"/>
  <c r="AF379"/>
  <c r="AK379" s="1"/>
  <c r="AC379"/>
  <c r="AJ378"/>
  <c r="AI378"/>
  <c r="AH378"/>
  <c r="AG378"/>
  <c r="AF378"/>
  <c r="AK378" s="1"/>
  <c r="AC378"/>
  <c r="AJ377"/>
  <c r="AI377"/>
  <c r="AH377"/>
  <c r="AG377"/>
  <c r="AF377"/>
  <c r="AK377" s="1"/>
  <c r="AC377"/>
  <c r="AJ376"/>
  <c r="AI376"/>
  <c r="AH376"/>
  <c r="AG376"/>
  <c r="AF376"/>
  <c r="AK376" s="1"/>
  <c r="AC376"/>
  <c r="AJ375"/>
  <c r="AI375"/>
  <c r="AH375"/>
  <c r="AG375"/>
  <c r="AF375"/>
  <c r="AK375" s="1"/>
  <c r="AC375"/>
  <c r="AJ374"/>
  <c r="AI374"/>
  <c r="AH374"/>
  <c r="AG374"/>
  <c r="AF374"/>
  <c r="AK374" s="1"/>
  <c r="AC374"/>
  <c r="AJ373"/>
  <c r="AI373"/>
  <c r="AH373"/>
  <c r="AG373"/>
  <c r="AF373"/>
  <c r="AK373" s="1"/>
  <c r="AC373"/>
  <c r="AJ372"/>
  <c r="AI372"/>
  <c r="AH372"/>
  <c r="AG372"/>
  <c r="AF372"/>
  <c r="AK372" s="1"/>
  <c r="AC372"/>
  <c r="AJ371"/>
  <c r="AI371"/>
  <c r="AH371"/>
  <c r="AG371"/>
  <c r="AF371"/>
  <c r="AK371" s="1"/>
  <c r="AC371"/>
  <c r="AJ370"/>
  <c r="AI370"/>
  <c r="AH370"/>
  <c r="AG370"/>
  <c r="AF370"/>
  <c r="AK370" s="1"/>
  <c r="AC370"/>
  <c r="AJ369"/>
  <c r="AI369"/>
  <c r="AH369"/>
  <c r="AG369"/>
  <c r="AF369"/>
  <c r="AK369" s="1"/>
  <c r="AC369"/>
  <c r="AJ368"/>
  <c r="AI368"/>
  <c r="AH368"/>
  <c r="AG368"/>
  <c r="AF368"/>
  <c r="AK368" s="1"/>
  <c r="AC368"/>
  <c r="AJ367"/>
  <c r="AI367"/>
  <c r="AH367"/>
  <c r="AG367"/>
  <c r="AF367"/>
  <c r="AK367" s="1"/>
  <c r="AC367"/>
  <c r="AJ366"/>
  <c r="AI366"/>
  <c r="AH366"/>
  <c r="AG366"/>
  <c r="AF366"/>
  <c r="AK366" s="1"/>
  <c r="AC366"/>
  <c r="AJ365"/>
  <c r="AI365"/>
  <c r="AH365"/>
  <c r="AG365"/>
  <c r="AF365"/>
  <c r="AK365" s="1"/>
  <c r="AC365"/>
  <c r="AJ364"/>
  <c r="AI364"/>
  <c r="AH364"/>
  <c r="AG364"/>
  <c r="AF364"/>
  <c r="AK364" s="1"/>
  <c r="AC364"/>
  <c r="AJ363"/>
  <c r="AI363"/>
  <c r="AH363"/>
  <c r="AG363"/>
  <c r="AF363"/>
  <c r="AK363" s="1"/>
  <c r="AC363"/>
  <c r="AJ362"/>
  <c r="AI362"/>
  <c r="AH362"/>
  <c r="AG362"/>
  <c r="AF362"/>
  <c r="AK362" s="1"/>
  <c r="AC362"/>
  <c r="AJ361"/>
  <c r="AI361"/>
  <c r="AH361"/>
  <c r="AG361"/>
  <c r="AF361"/>
  <c r="AK361" s="1"/>
  <c r="AC361"/>
  <c r="AJ360"/>
  <c r="AI360"/>
  <c r="AH360"/>
  <c r="AG360"/>
  <c r="AF360"/>
  <c r="AK360" s="1"/>
  <c r="AC360"/>
  <c r="AJ359"/>
  <c r="AI359"/>
  <c r="AH359"/>
  <c r="AG359"/>
  <c r="AF359"/>
  <c r="AK359" s="1"/>
  <c r="AC359"/>
  <c r="AJ358"/>
  <c r="AI358"/>
  <c r="AH358"/>
  <c r="AG358"/>
  <c r="AF358"/>
  <c r="AK358" s="1"/>
  <c r="AC358"/>
  <c r="AJ357"/>
  <c r="AI357"/>
  <c r="AH357"/>
  <c r="AG357"/>
  <c r="AF357"/>
  <c r="AK357" s="1"/>
  <c r="AC357"/>
  <c r="AJ356"/>
  <c r="AI356"/>
  <c r="AH356"/>
  <c r="AG356"/>
  <c r="AF356"/>
  <c r="AK356" s="1"/>
  <c r="AC356"/>
  <c r="AJ355"/>
  <c r="AI355"/>
  <c r="AH355"/>
  <c r="AG355"/>
  <c r="AF355"/>
  <c r="AK355" s="1"/>
  <c r="AC355"/>
  <c r="AJ354"/>
  <c r="AI354"/>
  <c r="AH354"/>
  <c r="AG354"/>
  <c r="AF354"/>
  <c r="AK354" s="1"/>
  <c r="AC354"/>
  <c r="AJ353"/>
  <c r="AI353"/>
  <c r="AH353"/>
  <c r="AG353"/>
  <c r="AF353"/>
  <c r="AK353" s="1"/>
  <c r="AC353"/>
  <c r="AJ352"/>
  <c r="AI352"/>
  <c r="AH352"/>
  <c r="AG352"/>
  <c r="AF352"/>
  <c r="AK352" s="1"/>
  <c r="AC352"/>
  <c r="AJ351"/>
  <c r="AI351"/>
  <c r="AH351"/>
  <c r="AG351"/>
  <c r="AF351"/>
  <c r="AK351" s="1"/>
  <c r="AC351"/>
  <c r="AJ350"/>
  <c r="AI350"/>
  <c r="AH350"/>
  <c r="AG350"/>
  <c r="AF350"/>
  <c r="AK350" s="1"/>
  <c r="AC350"/>
  <c r="AJ349"/>
  <c r="AI349"/>
  <c r="AH349"/>
  <c r="AG349"/>
  <c r="AF349"/>
  <c r="AK349" s="1"/>
  <c r="AC349"/>
  <c r="AJ348"/>
  <c r="AI348"/>
  <c r="AH348"/>
  <c r="AG348"/>
  <c r="AF348"/>
  <c r="AK348" s="1"/>
  <c r="AC348"/>
  <c r="AJ347"/>
  <c r="AI347"/>
  <c r="AH347"/>
  <c r="AG347"/>
  <c r="AF347"/>
  <c r="AK347" s="1"/>
  <c r="AC347"/>
  <c r="AJ346"/>
  <c r="AI346"/>
  <c r="AH346"/>
  <c r="AG346"/>
  <c r="AF346"/>
  <c r="AK346" s="1"/>
  <c r="AC346"/>
  <c r="AJ345"/>
  <c r="AI345"/>
  <c r="AH345"/>
  <c r="AG345"/>
  <c r="AF345"/>
  <c r="AK345" s="1"/>
  <c r="AC345"/>
  <c r="AJ344"/>
  <c r="AI344"/>
  <c r="AH344"/>
  <c r="AG344"/>
  <c r="AF344"/>
  <c r="AK344" s="1"/>
  <c r="AC344"/>
  <c r="AJ343"/>
  <c r="AI343"/>
  <c r="AH343"/>
  <c r="AG343"/>
  <c r="AF343"/>
  <c r="AK343" s="1"/>
  <c r="AC343"/>
  <c r="AJ342"/>
  <c r="AI342"/>
  <c r="AH342"/>
  <c r="AG342"/>
  <c r="AF342"/>
  <c r="AK342" s="1"/>
  <c r="AC342"/>
  <c r="AJ341"/>
  <c r="AI341"/>
  <c r="AH341"/>
  <c r="AG341"/>
  <c r="AF341"/>
  <c r="AK341" s="1"/>
  <c r="AC341"/>
  <c r="AJ340"/>
  <c r="AI340"/>
  <c r="AH340"/>
  <c r="AG340"/>
  <c r="AF340"/>
  <c r="AK340" s="1"/>
  <c r="AC340"/>
  <c r="AJ339"/>
  <c r="AI339"/>
  <c r="AH339"/>
  <c r="AG339"/>
  <c r="AF339"/>
  <c r="AK339" s="1"/>
  <c r="AC339"/>
  <c r="AJ338"/>
  <c r="AI338"/>
  <c r="AH338"/>
  <c r="AG338"/>
  <c r="AF338"/>
  <c r="AK338" s="1"/>
  <c r="AC338"/>
  <c r="AJ337"/>
  <c r="AI337"/>
  <c r="AH337"/>
  <c r="AG337"/>
  <c r="AF337"/>
  <c r="AK337" s="1"/>
  <c r="AC337"/>
  <c r="AK336"/>
  <c r="AJ336"/>
  <c r="AI336"/>
  <c r="AH336"/>
  <c r="AG336"/>
  <c r="AF336"/>
  <c r="AC336"/>
  <c r="AJ335"/>
  <c r="AI335"/>
  <c r="AH335"/>
  <c r="AG335"/>
  <c r="AF335"/>
  <c r="AK335" s="1"/>
  <c r="AC335"/>
  <c r="AJ334"/>
  <c r="AI334"/>
  <c r="AH334"/>
  <c r="AG334"/>
  <c r="AF334"/>
  <c r="AK334" s="1"/>
  <c r="AC334"/>
  <c r="AJ333"/>
  <c r="AI333"/>
  <c r="AH333"/>
  <c r="AG333"/>
  <c r="AF333"/>
  <c r="AK333" s="1"/>
  <c r="AC333"/>
  <c r="AJ332"/>
  <c r="AI332"/>
  <c r="AH332"/>
  <c r="AG332"/>
  <c r="AF332"/>
  <c r="AK332" s="1"/>
  <c r="AC332"/>
  <c r="AJ331"/>
  <c r="AI331"/>
  <c r="AH331"/>
  <c r="AG331"/>
  <c r="AF331"/>
  <c r="AK331" s="1"/>
  <c r="AC331"/>
  <c r="AJ330"/>
  <c r="AI330"/>
  <c r="AH330"/>
  <c r="AG330"/>
  <c r="AF330"/>
  <c r="AK330" s="1"/>
  <c r="AC330"/>
  <c r="AJ329"/>
  <c r="AI329"/>
  <c r="AH329"/>
  <c r="AG329"/>
  <c r="AF329"/>
  <c r="AK329" s="1"/>
  <c r="AC329"/>
  <c r="AJ328"/>
  <c r="AI328"/>
  <c r="AH328"/>
  <c r="AG328"/>
  <c r="AF328"/>
  <c r="AK328" s="1"/>
  <c r="AC328"/>
  <c r="AJ327"/>
  <c r="AI327"/>
  <c r="AH327"/>
  <c r="AG327"/>
  <c r="AF327"/>
  <c r="AK327" s="1"/>
  <c r="AC327"/>
  <c r="AJ326"/>
  <c r="AI326"/>
  <c r="AH326"/>
  <c r="AG326"/>
  <c r="AF326"/>
  <c r="AK326" s="1"/>
  <c r="AC326"/>
  <c r="AJ325"/>
  <c r="AI325"/>
  <c r="AH325"/>
  <c r="AG325"/>
  <c r="AF325"/>
  <c r="AK325" s="1"/>
  <c r="AC325"/>
  <c r="AJ324"/>
  <c r="AI324"/>
  <c r="AH324"/>
  <c r="AG324"/>
  <c r="AF324"/>
  <c r="AK324" s="1"/>
  <c r="AC324"/>
  <c r="AJ323"/>
  <c r="AI323"/>
  <c r="AH323"/>
  <c r="AG323"/>
  <c r="AF323"/>
  <c r="AK323" s="1"/>
  <c r="AC323"/>
  <c r="AJ322"/>
  <c r="AI322"/>
  <c r="AH322"/>
  <c r="AG322"/>
  <c r="AF322"/>
  <c r="AK322" s="1"/>
  <c r="AC322"/>
  <c r="AJ321"/>
  <c r="AI321"/>
  <c r="AH321"/>
  <c r="AG321"/>
  <c r="AF321"/>
  <c r="AK321" s="1"/>
  <c r="AC321"/>
  <c r="AJ320"/>
  <c r="AI320"/>
  <c r="AH320"/>
  <c r="AG320"/>
  <c r="AF320"/>
  <c r="AK320" s="1"/>
  <c r="AC320"/>
  <c r="AJ319"/>
  <c r="AI319"/>
  <c r="AH319"/>
  <c r="AG319"/>
  <c r="AF319"/>
  <c r="AK319" s="1"/>
  <c r="AC319"/>
  <c r="AJ318"/>
  <c r="AI318"/>
  <c r="AH318"/>
  <c r="AG318"/>
  <c r="AF318"/>
  <c r="AK318" s="1"/>
  <c r="AC318"/>
  <c r="AJ317"/>
  <c r="AI317"/>
  <c r="AH317"/>
  <c r="AG317"/>
  <c r="AF317"/>
  <c r="AK317" s="1"/>
  <c r="AC317"/>
  <c r="AJ316"/>
  <c r="AI316"/>
  <c r="AH316"/>
  <c r="AG316"/>
  <c r="AF316"/>
  <c r="AK316" s="1"/>
  <c r="AC316"/>
  <c r="AJ315"/>
  <c r="AI315"/>
  <c r="AH315"/>
  <c r="AG315"/>
  <c r="AF315"/>
  <c r="AK315" s="1"/>
  <c r="AC315"/>
  <c r="AJ314"/>
  <c r="AI314"/>
  <c r="AH314"/>
  <c r="AG314"/>
  <c r="AF314"/>
  <c r="AK314" s="1"/>
  <c r="AC314"/>
  <c r="AJ313"/>
  <c r="AI313"/>
  <c r="AH313"/>
  <c r="AG313"/>
  <c r="AF313"/>
  <c r="AK313" s="1"/>
  <c r="AC313"/>
  <c r="AJ312"/>
  <c r="AI312"/>
  <c r="AH312"/>
  <c r="AG312"/>
  <c r="AF312"/>
  <c r="AK312" s="1"/>
  <c r="AC312"/>
  <c r="AJ311"/>
  <c r="AI311"/>
  <c r="AH311"/>
  <c r="AG311"/>
  <c r="AF311"/>
  <c r="AK311" s="1"/>
  <c r="AC311"/>
  <c r="AJ310"/>
  <c r="AI310"/>
  <c r="AH310"/>
  <c r="AG310"/>
  <c r="AF310"/>
  <c r="AK310" s="1"/>
  <c r="AC310"/>
  <c r="AJ309"/>
  <c r="AI309"/>
  <c r="AH309"/>
  <c r="AG309"/>
  <c r="AF309"/>
  <c r="AK309" s="1"/>
  <c r="AC309"/>
  <c r="AJ308"/>
  <c r="AI308"/>
  <c r="AH308"/>
  <c r="AG308"/>
  <c r="AF308"/>
  <c r="AK308" s="1"/>
  <c r="AC308"/>
  <c r="AJ307"/>
  <c r="AI307"/>
  <c r="AH307"/>
  <c r="AG307"/>
  <c r="AF307"/>
  <c r="AK307" s="1"/>
  <c r="AC307"/>
  <c r="AJ306"/>
  <c r="AI306"/>
  <c r="AH306"/>
  <c r="AG306"/>
  <c r="AF306"/>
  <c r="AK306" s="1"/>
  <c r="AC306"/>
  <c r="AJ305"/>
  <c r="AI305"/>
  <c r="AH305"/>
  <c r="AG305"/>
  <c r="AF305"/>
  <c r="AK305" s="1"/>
  <c r="AC305"/>
  <c r="AJ304"/>
  <c r="AI304"/>
  <c r="AH304"/>
  <c r="AG304"/>
  <c r="AF304"/>
  <c r="AK304" s="1"/>
  <c r="AC304"/>
  <c r="AJ303"/>
  <c r="AI303"/>
  <c r="AH303"/>
  <c r="AG303"/>
  <c r="AF303"/>
  <c r="AK303" s="1"/>
  <c r="AC303"/>
  <c r="AJ302"/>
  <c r="AI302"/>
  <c r="AH302"/>
  <c r="AG302"/>
  <c r="AF302"/>
  <c r="AK302" s="1"/>
  <c r="AC302"/>
  <c r="AJ301"/>
  <c r="AI301"/>
  <c r="AH301"/>
  <c r="AG301"/>
  <c r="AF301"/>
  <c r="AK301" s="1"/>
  <c r="AC301"/>
  <c r="AJ300"/>
  <c r="AI300"/>
  <c r="AH300"/>
  <c r="AG300"/>
  <c r="AF300"/>
  <c r="AK300" s="1"/>
  <c r="AC300"/>
  <c r="AJ299"/>
  <c r="AI299"/>
  <c r="AH299"/>
  <c r="AG299"/>
  <c r="AF299"/>
  <c r="AK299" s="1"/>
  <c r="AC299"/>
  <c r="AJ298"/>
  <c r="AI298"/>
  <c r="AH298"/>
  <c r="AG298"/>
  <c r="AF298"/>
  <c r="AK298" s="1"/>
  <c r="AC298"/>
  <c r="AJ297"/>
  <c r="AI297"/>
  <c r="AH297"/>
  <c r="AG297"/>
  <c r="AF297"/>
  <c r="AK297" s="1"/>
  <c r="AC297"/>
  <c r="AJ296"/>
  <c r="AI296"/>
  <c r="AH296"/>
  <c r="AG296"/>
  <c r="AF296"/>
  <c r="AK296" s="1"/>
  <c r="AC296"/>
  <c r="AJ295"/>
  <c r="AI295"/>
  <c r="AH295"/>
  <c r="AG295"/>
  <c r="AF295"/>
  <c r="AK295" s="1"/>
  <c r="AC295"/>
  <c r="AJ294"/>
  <c r="AI294"/>
  <c r="AH294"/>
  <c r="AG294"/>
  <c r="AF294"/>
  <c r="AK294" s="1"/>
  <c r="AC294"/>
  <c r="AJ293"/>
  <c r="AI293"/>
  <c r="AH293"/>
  <c r="AG293"/>
  <c r="AF293"/>
  <c r="AK293" s="1"/>
  <c r="AC293"/>
  <c r="AJ292"/>
  <c r="AI292"/>
  <c r="AH292"/>
  <c r="AG292"/>
  <c r="AF292"/>
  <c r="AK292" s="1"/>
  <c r="AC292"/>
  <c r="AJ291"/>
  <c r="AI291"/>
  <c r="AH291"/>
  <c r="AG291"/>
  <c r="AF291"/>
  <c r="AK291" s="1"/>
  <c r="AC291"/>
  <c r="AJ290"/>
  <c r="AI290"/>
  <c r="AH290"/>
  <c r="AG290"/>
  <c r="AF290"/>
  <c r="AK290" s="1"/>
  <c r="AC290"/>
  <c r="AJ289"/>
  <c r="AI289"/>
  <c r="AH289"/>
  <c r="AG289"/>
  <c r="AF289"/>
  <c r="AK289" s="1"/>
  <c r="AC289"/>
  <c r="AJ288"/>
  <c r="AI288"/>
  <c r="AH288"/>
  <c r="AG288"/>
  <c r="AF288"/>
  <c r="AK288" s="1"/>
  <c r="AC288"/>
  <c r="AJ287"/>
  <c r="AI287"/>
  <c r="AH287"/>
  <c r="AG287"/>
  <c r="AF287"/>
  <c r="AK287" s="1"/>
  <c r="AC287"/>
  <c r="AJ286"/>
  <c r="AI286"/>
  <c r="AH286"/>
  <c r="AG286"/>
  <c r="AF286"/>
  <c r="AK286" s="1"/>
  <c r="AC286"/>
  <c r="AJ285"/>
  <c r="AI285"/>
  <c r="AH285"/>
  <c r="AG285"/>
  <c r="AF285"/>
  <c r="AK285" s="1"/>
  <c r="AC285"/>
  <c r="AJ284"/>
  <c r="AI284"/>
  <c r="AH284"/>
  <c r="AG284"/>
  <c r="AF284"/>
  <c r="AK284" s="1"/>
  <c r="AC284"/>
  <c r="AJ283"/>
  <c r="AI283"/>
  <c r="AH283"/>
  <c r="AG283"/>
  <c r="AF283"/>
  <c r="AK283" s="1"/>
  <c r="AC283"/>
  <c r="AJ282"/>
  <c r="AI282"/>
  <c r="AH282"/>
  <c r="AG282"/>
  <c r="AF282"/>
  <c r="AK282" s="1"/>
  <c r="AC282"/>
  <c r="AJ281"/>
  <c r="AI281"/>
  <c r="AH281"/>
  <c r="AG281"/>
  <c r="AF281"/>
  <c r="AK281" s="1"/>
  <c r="AC281"/>
  <c r="AJ280"/>
  <c r="AI280"/>
  <c r="AH280"/>
  <c r="AG280"/>
  <c r="AF280"/>
  <c r="AK280" s="1"/>
  <c r="AC280"/>
  <c r="AJ279"/>
  <c r="AI279"/>
  <c r="AH279"/>
  <c r="AG279"/>
  <c r="AF279"/>
  <c r="AK279" s="1"/>
  <c r="AC279"/>
  <c r="AJ278"/>
  <c r="AI278"/>
  <c r="AH278"/>
  <c r="AG278"/>
  <c r="AF278"/>
  <c r="AK278" s="1"/>
  <c r="AC278"/>
  <c r="AJ277"/>
  <c r="AI277"/>
  <c r="AH277"/>
  <c r="AG277"/>
  <c r="AF277"/>
  <c r="AK277" s="1"/>
  <c r="AC277"/>
  <c r="AJ276"/>
  <c r="AI276"/>
  <c r="AH276"/>
  <c r="AG276"/>
  <c r="AF276"/>
  <c r="AK276" s="1"/>
  <c r="AC276"/>
  <c r="AJ275"/>
  <c r="AI275"/>
  <c r="AH275"/>
  <c r="AG275"/>
  <c r="AF275"/>
  <c r="AK275" s="1"/>
  <c r="AC275"/>
  <c r="AJ274"/>
  <c r="AI274"/>
  <c r="AH274"/>
  <c r="AG274"/>
  <c r="AF274"/>
  <c r="AK274" s="1"/>
  <c r="AC274"/>
  <c r="AJ273"/>
  <c r="AI273"/>
  <c r="AH273"/>
  <c r="AG273"/>
  <c r="AF273"/>
  <c r="AK273" s="1"/>
  <c r="AC273"/>
  <c r="AJ272"/>
  <c r="AI272"/>
  <c r="AH272"/>
  <c r="AG272"/>
  <c r="AF272"/>
  <c r="AK272" s="1"/>
  <c r="AC272"/>
  <c r="AV271"/>
  <c r="AU271"/>
  <c r="AT271"/>
  <c r="AJ271"/>
  <c r="AI271"/>
  <c r="AH271"/>
  <c r="AG271"/>
  <c r="AF271"/>
  <c r="AK271" s="1"/>
  <c r="AC271"/>
  <c r="AJ270"/>
  <c r="AI270"/>
  <c r="AH270"/>
  <c r="AG270"/>
  <c r="AF270"/>
  <c r="AK270" s="1"/>
  <c r="AC270"/>
  <c r="AJ269"/>
  <c r="AI269"/>
  <c r="AH269"/>
  <c r="AG269"/>
  <c r="AF269"/>
  <c r="AK269" s="1"/>
  <c r="AC269"/>
  <c r="AJ268"/>
  <c r="AI268"/>
  <c r="AH268"/>
  <c r="AG268"/>
  <c r="AF268"/>
  <c r="AK268" s="1"/>
  <c r="AC268"/>
  <c r="AJ267"/>
  <c r="AI267"/>
  <c r="AH267"/>
  <c r="AG267"/>
  <c r="AF267"/>
  <c r="AK267" s="1"/>
  <c r="AC267"/>
  <c r="AJ266"/>
  <c r="AI266"/>
  <c r="AH266"/>
  <c r="AG266"/>
  <c r="AF266"/>
  <c r="AK266" s="1"/>
  <c r="AC266"/>
  <c r="AJ265"/>
  <c r="AI265"/>
  <c r="AH265"/>
  <c r="AG265"/>
  <c r="AF265"/>
  <c r="AK265" s="1"/>
  <c r="AC265"/>
  <c r="AJ264"/>
  <c r="AI264"/>
  <c r="AH264"/>
  <c r="AG264"/>
  <c r="AF264"/>
  <c r="AK264" s="1"/>
  <c r="AC264"/>
  <c r="AJ263"/>
  <c r="AI263"/>
  <c r="AH263"/>
  <c r="AG263"/>
  <c r="AF263"/>
  <c r="AK263" s="1"/>
  <c r="AC263"/>
  <c r="AJ262"/>
  <c r="AI262"/>
  <c r="AH262"/>
  <c r="AG262"/>
  <c r="AF262"/>
  <c r="AK262" s="1"/>
  <c r="AC262"/>
  <c r="AJ261"/>
  <c r="AI261"/>
  <c r="AH261"/>
  <c r="AG261"/>
  <c r="AF261"/>
  <c r="AK261" s="1"/>
  <c r="AC261"/>
  <c r="AJ260"/>
  <c r="AI260"/>
  <c r="AH260"/>
  <c r="AG260"/>
  <c r="AF260"/>
  <c r="AK260" s="1"/>
  <c r="AC260"/>
  <c r="AJ259"/>
  <c r="AI259"/>
  <c r="AH259"/>
  <c r="AG259"/>
  <c r="AF259"/>
  <c r="AK259" s="1"/>
  <c r="AC259"/>
  <c r="AJ258"/>
  <c r="AI258"/>
  <c r="AH258"/>
  <c r="AG258"/>
  <c r="AF258"/>
  <c r="AK258" s="1"/>
  <c r="AC258"/>
  <c r="AJ257"/>
  <c r="AI257"/>
  <c r="AH257"/>
  <c r="AG257"/>
  <c r="AF257"/>
  <c r="AK257" s="1"/>
  <c r="AC257"/>
  <c r="AJ256"/>
  <c r="AI256"/>
  <c r="AH256"/>
  <c r="AG256"/>
  <c r="AF256"/>
  <c r="AK256" s="1"/>
  <c r="AC256"/>
  <c r="AJ255"/>
  <c r="AI255"/>
  <c r="AH255"/>
  <c r="AG255"/>
  <c r="AF255"/>
  <c r="AK255" s="1"/>
  <c r="AC255"/>
  <c r="AJ254"/>
  <c r="AI254"/>
  <c r="AH254"/>
  <c r="AG254"/>
  <c r="AF254"/>
  <c r="AK254" s="1"/>
  <c r="AC254"/>
  <c r="AJ253"/>
  <c r="AI253"/>
  <c r="AH253"/>
  <c r="AG253"/>
  <c r="AF253"/>
  <c r="AK253" s="1"/>
  <c r="AC253"/>
  <c r="AJ252"/>
  <c r="AI252"/>
  <c r="AH252"/>
  <c r="AG252"/>
  <c r="AF252"/>
  <c r="AK252" s="1"/>
  <c r="AC252"/>
  <c r="AJ251"/>
  <c r="AI251"/>
  <c r="AH251"/>
  <c r="AG251"/>
  <c r="AF251"/>
  <c r="AK251" s="1"/>
  <c r="AC251"/>
  <c r="AJ250"/>
  <c r="AI250"/>
  <c r="AH250"/>
  <c r="AG250"/>
  <c r="AF250"/>
  <c r="AK250" s="1"/>
  <c r="AC250"/>
  <c r="AJ249"/>
  <c r="AI249"/>
  <c r="AH249"/>
  <c r="AG249"/>
  <c r="AF249"/>
  <c r="AK249" s="1"/>
  <c r="AC249"/>
  <c r="AJ248"/>
  <c r="AI248"/>
  <c r="AH248"/>
  <c r="AG248"/>
  <c r="AF248"/>
  <c r="AK248" s="1"/>
  <c r="AC248"/>
  <c r="AJ247"/>
  <c r="AI247"/>
  <c r="AH247"/>
  <c r="AG247"/>
  <c r="AF247"/>
  <c r="AK247" s="1"/>
  <c r="AC247"/>
  <c r="AJ246"/>
  <c r="AI246"/>
  <c r="AH246"/>
  <c r="AG246"/>
  <c r="AF246"/>
  <c r="AK246" s="1"/>
  <c r="AC246"/>
  <c r="AV245"/>
  <c r="AU245"/>
  <c r="AT245"/>
  <c r="AJ245"/>
  <c r="AI245"/>
  <c r="AH245"/>
  <c r="AG245"/>
  <c r="AF245"/>
  <c r="AK245" s="1"/>
  <c r="AC245"/>
  <c r="AJ244"/>
  <c r="AI244"/>
  <c r="AH244"/>
  <c r="AG244"/>
  <c r="AF244"/>
  <c r="AK244" s="1"/>
  <c r="AC244"/>
  <c r="AJ243"/>
  <c r="AI243"/>
  <c r="AH243"/>
  <c r="AG243"/>
  <c r="AF243"/>
  <c r="AK243" s="1"/>
  <c r="AC243"/>
  <c r="AJ242"/>
  <c r="AI242"/>
  <c r="AH242"/>
  <c r="AG242"/>
  <c r="AF242"/>
  <c r="AK242" s="1"/>
  <c r="AC242"/>
  <c r="AJ241"/>
  <c r="AI241"/>
  <c r="AH241"/>
  <c r="AG241"/>
  <c r="AF241"/>
  <c r="AK241" s="1"/>
  <c r="AC241"/>
  <c r="AJ240"/>
  <c r="AI240"/>
  <c r="AH240"/>
  <c r="AG240"/>
  <c r="AF240"/>
  <c r="AK240" s="1"/>
  <c r="AC240"/>
  <c r="AJ239"/>
  <c r="AI239"/>
  <c r="AH239"/>
  <c r="AG239"/>
  <c r="AF239"/>
  <c r="AK239" s="1"/>
  <c r="AC239"/>
  <c r="AJ238"/>
  <c r="AI238"/>
  <c r="AH238"/>
  <c r="AG238"/>
  <c r="AF238"/>
  <c r="AK238" s="1"/>
  <c r="AC238"/>
  <c r="AJ237"/>
  <c r="AI237"/>
  <c r="AH237"/>
  <c r="AG237"/>
  <c r="AF237"/>
  <c r="AK237" s="1"/>
  <c r="AC237"/>
  <c r="AJ236"/>
  <c r="AI236"/>
  <c r="AH236"/>
  <c r="AG236"/>
  <c r="AF236"/>
  <c r="AK236" s="1"/>
  <c r="AC236"/>
  <c r="AJ235"/>
  <c r="AI235"/>
  <c r="AH235"/>
  <c r="AG235"/>
  <c r="AF235"/>
  <c r="AK235" s="1"/>
  <c r="AC235"/>
  <c r="AJ234"/>
  <c r="AI234"/>
  <c r="AH234"/>
  <c r="AG234"/>
  <c r="AF234"/>
  <c r="AK234" s="1"/>
  <c r="AC234"/>
  <c r="AJ233"/>
  <c r="AI233"/>
  <c r="AH233"/>
  <c r="AG233"/>
  <c r="AF233"/>
  <c r="AK233" s="1"/>
  <c r="AC233"/>
  <c r="AJ232"/>
  <c r="AI232"/>
  <c r="AH232"/>
  <c r="AG232"/>
  <c r="AF232"/>
  <c r="AK232" s="1"/>
  <c r="AC232"/>
  <c r="AJ231"/>
  <c r="AI231"/>
  <c r="AH231"/>
  <c r="AG231"/>
  <c r="AF231"/>
  <c r="AK231" s="1"/>
  <c r="AC231"/>
  <c r="AJ230"/>
  <c r="AI230"/>
  <c r="AH230"/>
  <c r="AG230"/>
  <c r="AF230"/>
  <c r="AK230" s="1"/>
  <c r="AC230"/>
  <c r="AJ229"/>
  <c r="AI229"/>
  <c r="AH229"/>
  <c r="AG229"/>
  <c r="AF229"/>
  <c r="AK229" s="1"/>
  <c r="AC229"/>
  <c r="AJ228"/>
  <c r="AI228"/>
  <c r="AH228"/>
  <c r="AG228"/>
  <c r="AF228"/>
  <c r="AK228" s="1"/>
  <c r="AC228"/>
  <c r="AJ227"/>
  <c r="AI227"/>
  <c r="AH227"/>
  <c r="AG227"/>
  <c r="AF227"/>
  <c r="AK227" s="1"/>
  <c r="AC227"/>
  <c r="AJ226"/>
  <c r="AI226"/>
  <c r="AH226"/>
  <c r="AG226"/>
  <c r="AF226"/>
  <c r="AK226" s="1"/>
  <c r="AC226"/>
  <c r="AJ225"/>
  <c r="AI225"/>
  <c r="AH225"/>
  <c r="AG225"/>
  <c r="AF225"/>
  <c r="AK225" s="1"/>
  <c r="AC225"/>
  <c r="AJ224"/>
  <c r="AI224"/>
  <c r="AH224"/>
  <c r="AG224"/>
  <c r="AF224"/>
  <c r="AK224" s="1"/>
  <c r="AC224"/>
  <c r="AJ223"/>
  <c r="AI223"/>
  <c r="AH223"/>
  <c r="AG223"/>
  <c r="AF223"/>
  <c r="AK223" s="1"/>
  <c r="AC223"/>
  <c r="AJ222"/>
  <c r="AI222"/>
  <c r="AH222"/>
  <c r="AG222"/>
  <c r="AF222"/>
  <c r="AK222" s="1"/>
  <c r="AC222"/>
  <c r="AJ221"/>
  <c r="AI221"/>
  <c r="AH221"/>
  <c r="AG221"/>
  <c r="AF221"/>
  <c r="AK221" s="1"/>
  <c r="AC221"/>
  <c r="AJ220"/>
  <c r="AI220"/>
  <c r="AH220"/>
  <c r="AG220"/>
  <c r="AF220"/>
  <c r="AK220" s="1"/>
  <c r="AC220"/>
  <c r="AV219"/>
  <c r="AU219"/>
  <c r="AT219"/>
  <c r="AJ219"/>
  <c r="AI219"/>
  <c r="AH219"/>
  <c r="AG219"/>
  <c r="AF219"/>
  <c r="AK219" s="1"/>
  <c r="AC219"/>
  <c r="AJ218"/>
  <c r="AI218"/>
  <c r="AH218"/>
  <c r="AG218"/>
  <c r="AF218"/>
  <c r="AK218" s="1"/>
  <c r="AC218"/>
  <c r="AJ217"/>
  <c r="AI217"/>
  <c r="AH217"/>
  <c r="AG217"/>
  <c r="AF217"/>
  <c r="AK217" s="1"/>
  <c r="AC217"/>
  <c r="AJ216"/>
  <c r="AI216"/>
  <c r="AH216"/>
  <c r="AG216"/>
  <c r="AF216"/>
  <c r="AK216" s="1"/>
  <c r="AC216"/>
  <c r="AJ215"/>
  <c r="AI215"/>
  <c r="AH215"/>
  <c r="AG215"/>
  <c r="AF215"/>
  <c r="AK215" s="1"/>
  <c r="AC215"/>
  <c r="AJ214"/>
  <c r="AI214"/>
  <c r="AH214"/>
  <c r="AG214"/>
  <c r="AF214"/>
  <c r="AK214" s="1"/>
  <c r="AC214"/>
  <c r="AJ213"/>
  <c r="AI213"/>
  <c r="AH213"/>
  <c r="AG213"/>
  <c r="AF213"/>
  <c r="AK213" s="1"/>
  <c r="AC213"/>
  <c r="AJ212"/>
  <c r="AI212"/>
  <c r="AH212"/>
  <c r="AG212"/>
  <c r="AF212"/>
  <c r="AK212" s="1"/>
  <c r="AC212"/>
  <c r="AJ211"/>
  <c r="AI211"/>
  <c r="AH211"/>
  <c r="AG211"/>
  <c r="AF211"/>
  <c r="AK211" s="1"/>
  <c r="AC211"/>
  <c r="AJ210"/>
  <c r="AI210"/>
  <c r="AH210"/>
  <c r="AG210"/>
  <c r="AF210"/>
  <c r="AK210" s="1"/>
  <c r="AC210"/>
  <c r="AJ209"/>
  <c r="AI209"/>
  <c r="AH209"/>
  <c r="AG209"/>
  <c r="AF209"/>
  <c r="AK209" s="1"/>
  <c r="AC209"/>
  <c r="AJ208"/>
  <c r="AI208"/>
  <c r="AH208"/>
  <c r="AG208"/>
  <c r="AF208"/>
  <c r="AK208" s="1"/>
  <c r="AC208"/>
  <c r="AJ207"/>
  <c r="AI207"/>
  <c r="AH207"/>
  <c r="AG207"/>
  <c r="AF207"/>
  <c r="AK207" s="1"/>
  <c r="AC207"/>
  <c r="AJ206"/>
  <c r="AI206"/>
  <c r="AH206"/>
  <c r="AG206"/>
  <c r="AF206"/>
  <c r="AK206" s="1"/>
  <c r="AC206"/>
  <c r="AJ205"/>
  <c r="AI205"/>
  <c r="AH205"/>
  <c r="AG205"/>
  <c r="AF205"/>
  <c r="AK205" s="1"/>
  <c r="AC205"/>
  <c r="AJ204"/>
  <c r="AI204"/>
  <c r="AH204"/>
  <c r="AG204"/>
  <c r="AF204"/>
  <c r="AK204" s="1"/>
  <c r="AC204"/>
  <c r="AJ203"/>
  <c r="AI203"/>
  <c r="AH203"/>
  <c r="AG203"/>
  <c r="AF203"/>
  <c r="AK203" s="1"/>
  <c r="AC203"/>
  <c r="AJ202"/>
  <c r="AI202"/>
  <c r="AH202"/>
  <c r="AG202"/>
  <c r="AF202"/>
  <c r="AK202" s="1"/>
  <c r="AC202"/>
  <c r="AJ201"/>
  <c r="AI201"/>
  <c r="AH201"/>
  <c r="AG201"/>
  <c r="AF201"/>
  <c r="AK201" s="1"/>
  <c r="AC201"/>
  <c r="AJ200"/>
  <c r="AI200"/>
  <c r="AH200"/>
  <c r="AG200"/>
  <c r="AF200"/>
  <c r="AK200" s="1"/>
  <c r="AC200"/>
  <c r="AJ199"/>
  <c r="AI199"/>
  <c r="AH199"/>
  <c r="AG199"/>
  <c r="AF199"/>
  <c r="AK199" s="1"/>
  <c r="AC199"/>
  <c r="AJ198"/>
  <c r="AI198"/>
  <c r="AH198"/>
  <c r="AG198"/>
  <c r="AF198"/>
  <c r="AK198" s="1"/>
  <c r="AC198"/>
  <c r="AJ197"/>
  <c r="AI197"/>
  <c r="AH197"/>
  <c r="AG197"/>
  <c r="AF197"/>
  <c r="AK197" s="1"/>
  <c r="AC197"/>
  <c r="AJ196"/>
  <c r="AI196"/>
  <c r="AH196"/>
  <c r="AG196"/>
  <c r="AF196"/>
  <c r="AK196" s="1"/>
  <c r="AC196"/>
  <c r="AJ195"/>
  <c r="AI195"/>
  <c r="AH195"/>
  <c r="AG195"/>
  <c r="AF195"/>
  <c r="AK195" s="1"/>
  <c r="AC195"/>
  <c r="AJ194"/>
  <c r="AI194"/>
  <c r="AH194"/>
  <c r="AG194"/>
  <c r="AF194"/>
  <c r="AK194" s="1"/>
  <c r="AC194"/>
  <c r="AV193"/>
  <c r="AU193"/>
  <c r="AT193"/>
  <c r="AJ193"/>
  <c r="AI193"/>
  <c r="AH193"/>
  <c r="AG193"/>
  <c r="AF193"/>
  <c r="AK193" s="1"/>
  <c r="AC193"/>
  <c r="AJ192"/>
  <c r="AI192"/>
  <c r="AH192"/>
  <c r="AG192"/>
  <c r="AF192"/>
  <c r="AK192" s="1"/>
  <c r="AC192"/>
  <c r="AJ191"/>
  <c r="AI191"/>
  <c r="AH191"/>
  <c r="AG191"/>
  <c r="AF191"/>
  <c r="AK191" s="1"/>
  <c r="AC191"/>
  <c r="AJ190"/>
  <c r="AI190"/>
  <c r="AH190"/>
  <c r="AG190"/>
  <c r="AF190"/>
  <c r="AK190" s="1"/>
  <c r="AC190"/>
  <c r="AJ189"/>
  <c r="AI189"/>
  <c r="AH189"/>
  <c r="AG189"/>
  <c r="AF189"/>
  <c r="AK189" s="1"/>
  <c r="AC189"/>
  <c r="AJ188"/>
  <c r="AI188"/>
  <c r="AH188"/>
  <c r="AG188"/>
  <c r="AF188"/>
  <c r="AK188" s="1"/>
  <c r="AC188"/>
  <c r="AJ187"/>
  <c r="AI187"/>
  <c r="AH187"/>
  <c r="AG187"/>
  <c r="AF187"/>
  <c r="AK187" s="1"/>
  <c r="AC187"/>
  <c r="AJ186"/>
  <c r="AI186"/>
  <c r="AH186"/>
  <c r="AG186"/>
  <c r="AF186"/>
  <c r="AK186" s="1"/>
  <c r="AC186"/>
  <c r="AJ185"/>
  <c r="AI185"/>
  <c r="AH185"/>
  <c r="AG185"/>
  <c r="AF185"/>
  <c r="AK185" s="1"/>
  <c r="AC185"/>
  <c r="AJ184"/>
  <c r="AI184"/>
  <c r="AH184"/>
  <c r="AG184"/>
  <c r="AF184"/>
  <c r="AK184" s="1"/>
  <c r="AC184"/>
  <c r="AJ183"/>
  <c r="AI183"/>
  <c r="AH183"/>
  <c r="AG183"/>
  <c r="AF183"/>
  <c r="AK183" s="1"/>
  <c r="AC183"/>
  <c r="AJ182"/>
  <c r="AI182"/>
  <c r="AH182"/>
  <c r="AG182"/>
  <c r="AF182"/>
  <c r="AK182" s="1"/>
  <c r="AC182"/>
  <c r="AJ181"/>
  <c r="AI181"/>
  <c r="AH181"/>
  <c r="AG181"/>
  <c r="AF181"/>
  <c r="AK181" s="1"/>
  <c r="AC181"/>
  <c r="AJ180"/>
  <c r="AI180"/>
  <c r="AH180"/>
  <c r="AG180"/>
  <c r="AF180"/>
  <c r="AK180" s="1"/>
  <c r="AC180"/>
  <c r="AJ179"/>
  <c r="AI179"/>
  <c r="AH179"/>
  <c r="AG179"/>
  <c r="AF179"/>
  <c r="AK179" s="1"/>
  <c r="AC179"/>
  <c r="AJ178"/>
  <c r="AI178"/>
  <c r="AH178"/>
  <c r="AG178"/>
  <c r="AF178"/>
  <c r="AK178" s="1"/>
  <c r="AC178"/>
  <c r="AJ177"/>
  <c r="AI177"/>
  <c r="AH177"/>
  <c r="AG177"/>
  <c r="AF177"/>
  <c r="AK177" s="1"/>
  <c r="AC177"/>
  <c r="AJ176"/>
  <c r="AI176"/>
  <c r="AH176"/>
  <c r="AG176"/>
  <c r="AF176"/>
  <c r="AK176" s="1"/>
  <c r="AC176"/>
  <c r="AJ175"/>
  <c r="AI175"/>
  <c r="AH175"/>
  <c r="AG175"/>
  <c r="AF175"/>
  <c r="AK175" s="1"/>
  <c r="AC175"/>
  <c r="AJ174"/>
  <c r="AI174"/>
  <c r="AH174"/>
  <c r="AG174"/>
  <c r="AF174"/>
  <c r="AK174" s="1"/>
  <c r="AC174"/>
  <c r="AJ173"/>
  <c r="AI173"/>
  <c r="AH173"/>
  <c r="AG173"/>
  <c r="AF173"/>
  <c r="AK173" s="1"/>
  <c r="AC173"/>
  <c r="AJ172"/>
  <c r="AI172"/>
  <c r="AH172"/>
  <c r="AG172"/>
  <c r="AF172"/>
  <c r="AK172" s="1"/>
  <c r="AC172"/>
  <c r="AJ171"/>
  <c r="AI171"/>
  <c r="AH171"/>
  <c r="AG171"/>
  <c r="AF171"/>
  <c r="AK171" s="1"/>
  <c r="AC171"/>
  <c r="AJ170"/>
  <c r="AI170"/>
  <c r="AH170"/>
  <c r="AG170"/>
  <c r="AF170"/>
  <c r="AK170" s="1"/>
  <c r="AC170"/>
  <c r="AJ169"/>
  <c r="AI169"/>
  <c r="AH169"/>
  <c r="AG169"/>
  <c r="AF169"/>
  <c r="AK169" s="1"/>
  <c r="AC169"/>
  <c r="AJ168"/>
  <c r="AI168"/>
  <c r="AH168"/>
  <c r="AG168"/>
  <c r="AF168"/>
  <c r="AK168" s="1"/>
  <c r="AC168"/>
  <c r="AV167"/>
  <c r="AU167"/>
  <c r="AT167"/>
  <c r="AJ167"/>
  <c r="AI167"/>
  <c r="AH167"/>
  <c r="AG167"/>
  <c r="AF167"/>
  <c r="AK167" s="1"/>
  <c r="AC167"/>
  <c r="AJ166"/>
  <c r="AI166"/>
  <c r="AH166"/>
  <c r="AG166"/>
  <c r="AF166"/>
  <c r="AK166" s="1"/>
  <c r="AC166"/>
  <c r="AJ165"/>
  <c r="AI165"/>
  <c r="AH165"/>
  <c r="AG165"/>
  <c r="AF165"/>
  <c r="AK165" s="1"/>
  <c r="AC165"/>
  <c r="AJ164"/>
  <c r="AI164"/>
  <c r="AH164"/>
  <c r="AG164"/>
  <c r="AF164"/>
  <c r="AK164" s="1"/>
  <c r="AC164"/>
  <c r="AJ163"/>
  <c r="AI163"/>
  <c r="AH163"/>
  <c r="AG163"/>
  <c r="AF163"/>
  <c r="AK163" s="1"/>
  <c r="AC163"/>
  <c r="AJ162"/>
  <c r="AI162"/>
  <c r="AH162"/>
  <c r="AG162"/>
  <c r="AF162"/>
  <c r="AK162" s="1"/>
  <c r="AC162"/>
  <c r="AJ161"/>
  <c r="AI161"/>
  <c r="AH161"/>
  <c r="AG161"/>
  <c r="AF161"/>
  <c r="AK161" s="1"/>
  <c r="AC161"/>
  <c r="AJ160"/>
  <c r="AI160"/>
  <c r="AH160"/>
  <c r="AG160"/>
  <c r="AF160"/>
  <c r="AK160" s="1"/>
  <c r="AC160"/>
  <c r="AJ159"/>
  <c r="AI159"/>
  <c r="AH159"/>
  <c r="AG159"/>
  <c r="AF159"/>
  <c r="AK159" s="1"/>
  <c r="AC159"/>
  <c r="AJ158"/>
  <c r="AI158"/>
  <c r="AH158"/>
  <c r="AG158"/>
  <c r="AF158"/>
  <c r="AK158" s="1"/>
  <c r="AC158"/>
  <c r="AJ157"/>
  <c r="AI157"/>
  <c r="AH157"/>
  <c r="AG157"/>
  <c r="AF157"/>
  <c r="AK157" s="1"/>
  <c r="AC157"/>
  <c r="AJ156"/>
  <c r="AI156"/>
  <c r="AH156"/>
  <c r="AG156"/>
  <c r="AF156"/>
  <c r="AK156" s="1"/>
  <c r="AC156"/>
  <c r="AJ155"/>
  <c r="AI155"/>
  <c r="AH155"/>
  <c r="AG155"/>
  <c r="AF155"/>
  <c r="AK155" s="1"/>
  <c r="AC155"/>
  <c r="AJ154"/>
  <c r="AI154"/>
  <c r="AH154"/>
  <c r="AG154"/>
  <c r="AF154"/>
  <c r="AK154" s="1"/>
  <c r="AC154"/>
  <c r="AJ153"/>
  <c r="AI153"/>
  <c r="AH153"/>
  <c r="AG153"/>
  <c r="AF153"/>
  <c r="AK153" s="1"/>
  <c r="AC153"/>
  <c r="AJ152"/>
  <c r="AI152"/>
  <c r="AH152"/>
  <c r="AG152"/>
  <c r="AF152"/>
  <c r="AK152" s="1"/>
  <c r="AC152"/>
  <c r="AJ151"/>
  <c r="AI151"/>
  <c r="AH151"/>
  <c r="AG151"/>
  <c r="AF151"/>
  <c r="AK151" s="1"/>
  <c r="AC151"/>
  <c r="AJ150"/>
  <c r="AI150"/>
  <c r="AH150"/>
  <c r="AG150"/>
  <c r="AF150"/>
  <c r="AK150" s="1"/>
  <c r="AC150"/>
  <c r="AJ149"/>
  <c r="AI149"/>
  <c r="AH149"/>
  <c r="AG149"/>
  <c r="AF149"/>
  <c r="AK149" s="1"/>
  <c r="AC149"/>
  <c r="AJ148"/>
  <c r="AI148"/>
  <c r="AH148"/>
  <c r="AG148"/>
  <c r="AF148"/>
  <c r="AK148" s="1"/>
  <c r="AC148"/>
  <c r="AJ147"/>
  <c r="AI147"/>
  <c r="AH147"/>
  <c r="AG147"/>
  <c r="AF147"/>
  <c r="AK147" s="1"/>
  <c r="AC147"/>
  <c r="AJ146"/>
  <c r="AI146"/>
  <c r="AH146"/>
  <c r="AG146"/>
  <c r="AF146"/>
  <c r="AK146" s="1"/>
  <c r="AC146"/>
  <c r="AJ145"/>
  <c r="AI145"/>
  <c r="AH145"/>
  <c r="AG145"/>
  <c r="AF145"/>
  <c r="AK145" s="1"/>
  <c r="AC145"/>
  <c r="AJ144"/>
  <c r="AI144"/>
  <c r="AH144"/>
  <c r="AG144"/>
  <c r="AF144"/>
  <c r="AK144" s="1"/>
  <c r="AC144"/>
  <c r="AJ143"/>
  <c r="AI143"/>
  <c r="AH143"/>
  <c r="AG143"/>
  <c r="AF143"/>
  <c r="AK143" s="1"/>
  <c r="AC143"/>
  <c r="AJ142"/>
  <c r="AI142"/>
  <c r="AH142"/>
  <c r="AG142"/>
  <c r="AF142"/>
  <c r="AK142" s="1"/>
  <c r="AC142"/>
  <c r="AV141"/>
  <c r="AU141"/>
  <c r="AT141"/>
  <c r="AJ141"/>
  <c r="AI141"/>
  <c r="AH141"/>
  <c r="AG141"/>
  <c r="AF141"/>
  <c r="AK141" s="1"/>
  <c r="AC141"/>
  <c r="AJ140"/>
  <c r="AI140"/>
  <c r="AH140"/>
  <c r="AG140"/>
  <c r="AF140"/>
  <c r="AK140" s="1"/>
  <c r="AC140"/>
  <c r="AJ139"/>
  <c r="AI139"/>
  <c r="AH139"/>
  <c r="AG139"/>
  <c r="AF139"/>
  <c r="AK139" s="1"/>
  <c r="AC139"/>
  <c r="AJ138"/>
  <c r="AI138"/>
  <c r="AH138"/>
  <c r="AG138"/>
  <c r="AF138"/>
  <c r="AK138" s="1"/>
  <c r="AC138"/>
  <c r="AJ137"/>
  <c r="AI137"/>
  <c r="AH137"/>
  <c r="AG137"/>
  <c r="AF137"/>
  <c r="AK137" s="1"/>
  <c r="AC137"/>
  <c r="AJ136"/>
  <c r="AI136"/>
  <c r="AH136"/>
  <c r="AG136"/>
  <c r="AF136"/>
  <c r="AK136" s="1"/>
  <c r="AC136"/>
  <c r="AJ135"/>
  <c r="AI135"/>
  <c r="AH135"/>
  <c r="AG135"/>
  <c r="AF135"/>
  <c r="AK135" s="1"/>
  <c r="AC135"/>
  <c r="AJ134"/>
  <c r="AI134"/>
  <c r="AH134"/>
  <c r="AG134"/>
  <c r="AF134"/>
  <c r="AK134" s="1"/>
  <c r="AC134"/>
  <c r="AJ133"/>
  <c r="AI133"/>
  <c r="AH133"/>
  <c r="AG133"/>
  <c r="AF133"/>
  <c r="AK133" s="1"/>
  <c r="AC133"/>
  <c r="AJ132"/>
  <c r="AI132"/>
  <c r="AH132"/>
  <c r="AG132"/>
  <c r="AF132"/>
  <c r="AK132" s="1"/>
  <c r="AC132"/>
  <c r="AJ131"/>
  <c r="AI131"/>
  <c r="AH131"/>
  <c r="AG131"/>
  <c r="AF131"/>
  <c r="AK131" s="1"/>
  <c r="AC131"/>
  <c r="AJ130"/>
  <c r="AI130"/>
  <c r="AH130"/>
  <c r="AG130"/>
  <c r="AF130"/>
  <c r="AK130" s="1"/>
  <c r="AC130"/>
  <c r="AJ129"/>
  <c r="AI129"/>
  <c r="AH129"/>
  <c r="AG129"/>
  <c r="AF129"/>
  <c r="AK129" s="1"/>
  <c r="AC129"/>
  <c r="AJ128"/>
  <c r="AI128"/>
  <c r="AH128"/>
  <c r="AG128"/>
  <c r="AF128"/>
  <c r="AK128" s="1"/>
  <c r="AC128"/>
  <c r="AJ127"/>
  <c r="AI127"/>
  <c r="AH127"/>
  <c r="AG127"/>
  <c r="AF127"/>
  <c r="AK127" s="1"/>
  <c r="AC127"/>
  <c r="AJ126"/>
  <c r="AI126"/>
  <c r="AH126"/>
  <c r="AG126"/>
  <c r="AF126"/>
  <c r="AK126" s="1"/>
  <c r="AC126"/>
  <c r="AJ125"/>
  <c r="AI125"/>
  <c r="AH125"/>
  <c r="AG125"/>
  <c r="AF125"/>
  <c r="AK125" s="1"/>
  <c r="AC125"/>
  <c r="AJ124"/>
  <c r="AI124"/>
  <c r="AH124"/>
  <c r="AG124"/>
  <c r="AF124"/>
  <c r="AK124" s="1"/>
  <c r="AC124"/>
  <c r="AJ123"/>
  <c r="AI123"/>
  <c r="AH123"/>
  <c r="AG123"/>
  <c r="AF123"/>
  <c r="AK123" s="1"/>
  <c r="AC123"/>
  <c r="AJ122"/>
  <c r="AI122"/>
  <c r="AH122"/>
  <c r="AG122"/>
  <c r="AF122"/>
  <c r="AK122" s="1"/>
  <c r="AC122"/>
  <c r="AJ121"/>
  <c r="AI121"/>
  <c r="AH121"/>
  <c r="AG121"/>
  <c r="AF121"/>
  <c r="AK121" s="1"/>
  <c r="AC121"/>
  <c r="AJ120"/>
  <c r="AI120"/>
  <c r="AH120"/>
  <c r="AG120"/>
  <c r="AF120"/>
  <c r="AK120" s="1"/>
  <c r="AC120"/>
  <c r="AJ119"/>
  <c r="AI119"/>
  <c r="AH119"/>
  <c r="AG119"/>
  <c r="AF119"/>
  <c r="AK119" s="1"/>
  <c r="AC119"/>
  <c r="AJ118"/>
  <c r="AI118"/>
  <c r="AH118"/>
  <c r="AG118"/>
  <c r="AF118"/>
  <c r="AK118" s="1"/>
  <c r="AC118"/>
  <c r="AJ117"/>
  <c r="AI117"/>
  <c r="AH117"/>
  <c r="AG117"/>
  <c r="AF117"/>
  <c r="AK117" s="1"/>
  <c r="AC117"/>
  <c r="AJ116"/>
  <c r="AI116"/>
  <c r="AH116"/>
  <c r="AG116"/>
  <c r="AF116"/>
  <c r="AK116" s="1"/>
  <c r="AC116"/>
  <c r="AV115"/>
  <c r="AU115"/>
  <c r="AT115"/>
  <c r="AJ115"/>
  <c r="AI115"/>
  <c r="AH115"/>
  <c r="AG115"/>
  <c r="AF115"/>
  <c r="AK115" s="1"/>
  <c r="AC115"/>
  <c r="AJ114"/>
  <c r="AI114"/>
  <c r="AH114"/>
  <c r="AG114"/>
  <c r="AF114"/>
  <c r="AK114" s="1"/>
  <c r="AC114"/>
  <c r="AJ113"/>
  <c r="AI113"/>
  <c r="AH113"/>
  <c r="AG113"/>
  <c r="AF113"/>
  <c r="AK113" s="1"/>
  <c r="AC113"/>
  <c r="AJ112"/>
  <c r="AI112"/>
  <c r="AH112"/>
  <c r="AG112"/>
  <c r="AF112"/>
  <c r="AK112" s="1"/>
  <c r="AC112"/>
  <c r="AJ111"/>
  <c r="AI111"/>
  <c r="AH111"/>
  <c r="AG111"/>
  <c r="AF111"/>
  <c r="AK111" s="1"/>
  <c r="AC111"/>
  <c r="AJ110"/>
  <c r="AI110"/>
  <c r="AH110"/>
  <c r="AG110"/>
  <c r="AF110"/>
  <c r="AK110" s="1"/>
  <c r="AC110"/>
  <c r="AJ109"/>
  <c r="AI109"/>
  <c r="AH109"/>
  <c r="AG109"/>
  <c r="AF109"/>
  <c r="AK109" s="1"/>
  <c r="AC109"/>
  <c r="AJ108"/>
  <c r="AI108"/>
  <c r="AH108"/>
  <c r="AG108"/>
  <c r="AF108"/>
  <c r="AK108" s="1"/>
  <c r="AC108"/>
  <c r="AJ107"/>
  <c r="AI107"/>
  <c r="AH107"/>
  <c r="AG107"/>
  <c r="AF107"/>
  <c r="AK107" s="1"/>
  <c r="AC107"/>
  <c r="AJ106"/>
  <c r="AI106"/>
  <c r="AH106"/>
  <c r="AG106"/>
  <c r="AF106"/>
  <c r="AK106" s="1"/>
  <c r="AC106"/>
  <c r="AJ105"/>
  <c r="AI105"/>
  <c r="AH105"/>
  <c r="AG105"/>
  <c r="AF105"/>
  <c r="AK105" s="1"/>
  <c r="AC105"/>
  <c r="AJ104"/>
  <c r="AI104"/>
  <c r="AH104"/>
  <c r="AG104"/>
  <c r="AF104"/>
  <c r="AK104" s="1"/>
  <c r="AC104"/>
  <c r="AJ103"/>
  <c r="AI103"/>
  <c r="AH103"/>
  <c r="AG103"/>
  <c r="AF103"/>
  <c r="AK103" s="1"/>
  <c r="AC103"/>
  <c r="AJ102"/>
  <c r="AI102"/>
  <c r="AH102"/>
  <c r="AG102"/>
  <c r="AF102"/>
  <c r="AK102" s="1"/>
  <c r="AC102"/>
  <c r="AJ101"/>
  <c r="AI101"/>
  <c r="AH101"/>
  <c r="AG101"/>
  <c r="AF101"/>
  <c r="AK101" s="1"/>
  <c r="AC101"/>
  <c r="AJ100"/>
  <c r="AI100"/>
  <c r="AH100"/>
  <c r="AG100"/>
  <c r="AF100"/>
  <c r="AK100" s="1"/>
  <c r="AC100"/>
  <c r="AJ99"/>
  <c r="AI99"/>
  <c r="AH99"/>
  <c r="AG99"/>
  <c r="AF99"/>
  <c r="AK99" s="1"/>
  <c r="AC99"/>
  <c r="AJ98"/>
  <c r="AI98"/>
  <c r="AH98"/>
  <c r="AG98"/>
  <c r="AF98"/>
  <c r="AK98" s="1"/>
  <c r="AC98"/>
  <c r="AJ97"/>
  <c r="AI97"/>
  <c r="AH97"/>
  <c r="AG97"/>
  <c r="AF97"/>
  <c r="AK97" s="1"/>
  <c r="AC97"/>
  <c r="AJ96"/>
  <c r="AI96"/>
  <c r="AH96"/>
  <c r="AG96"/>
  <c r="AF96"/>
  <c r="AK96" s="1"/>
  <c r="AC96"/>
  <c r="AJ95"/>
  <c r="AI95"/>
  <c r="AH95"/>
  <c r="AG95"/>
  <c r="AF95"/>
  <c r="AK95" s="1"/>
  <c r="AC95"/>
  <c r="AJ94"/>
  <c r="AI94"/>
  <c r="AH94"/>
  <c r="AG94"/>
  <c r="AF94"/>
  <c r="AK94" s="1"/>
  <c r="AC94"/>
  <c r="AJ93"/>
  <c r="AI93"/>
  <c r="AH93"/>
  <c r="AG93"/>
  <c r="AF93"/>
  <c r="AK93" s="1"/>
  <c r="AC93"/>
  <c r="AJ92"/>
  <c r="AI92"/>
  <c r="AH92"/>
  <c r="AG92"/>
  <c r="AF92"/>
  <c r="AK92" s="1"/>
  <c r="AC92"/>
  <c r="AJ91"/>
  <c r="AI91"/>
  <c r="AH91"/>
  <c r="AG91"/>
  <c r="AF91"/>
  <c r="AK91" s="1"/>
  <c r="AC91"/>
  <c r="AJ90"/>
  <c r="AI90"/>
  <c r="AH90"/>
  <c r="AG90"/>
  <c r="AF90"/>
  <c r="AK90" s="1"/>
  <c r="AC90"/>
  <c r="AV89"/>
  <c r="AU89"/>
  <c r="AT89"/>
  <c r="AJ89"/>
  <c r="AI89"/>
  <c r="AH89"/>
  <c r="AG89"/>
  <c r="AF89"/>
  <c r="AK89" s="1"/>
  <c r="AC89"/>
  <c r="AJ88"/>
  <c r="AI88"/>
  <c r="AH88"/>
  <c r="AG88"/>
  <c r="AF88"/>
  <c r="AK88" s="1"/>
  <c r="AC88"/>
  <c r="AJ87"/>
  <c r="AI87"/>
  <c r="AH87"/>
  <c r="AG87"/>
  <c r="AF87"/>
  <c r="AK87" s="1"/>
  <c r="AC87"/>
  <c r="AJ86"/>
  <c r="AI86"/>
  <c r="AH86"/>
  <c r="AG86"/>
  <c r="AF86"/>
  <c r="AK86" s="1"/>
  <c r="AC86"/>
  <c r="AJ85"/>
  <c r="AI85"/>
  <c r="AH85"/>
  <c r="AG85"/>
  <c r="AF85"/>
  <c r="AK85" s="1"/>
  <c r="AC85"/>
  <c r="AJ84"/>
  <c r="AI84"/>
  <c r="AH84"/>
  <c r="AG84"/>
  <c r="AF84"/>
  <c r="AK84" s="1"/>
  <c r="AC84"/>
  <c r="AJ83"/>
  <c r="AI83"/>
  <c r="AH83"/>
  <c r="AG83"/>
  <c r="AF83"/>
  <c r="AK83" s="1"/>
  <c r="AC83"/>
  <c r="AJ82"/>
  <c r="AI82"/>
  <c r="AH82"/>
  <c r="AG82"/>
  <c r="AF82"/>
  <c r="AK82" s="1"/>
  <c r="AC82"/>
  <c r="AJ81"/>
  <c r="AI81"/>
  <c r="AH81"/>
  <c r="AG81"/>
  <c r="AF81"/>
  <c r="AK81" s="1"/>
  <c r="AC81"/>
  <c r="AJ80"/>
  <c r="AI80"/>
  <c r="AH80"/>
  <c r="AG80"/>
  <c r="AF80"/>
  <c r="AK80" s="1"/>
  <c r="AC80"/>
  <c r="AJ79"/>
  <c r="AI79"/>
  <c r="AH79"/>
  <c r="AG79"/>
  <c r="AF79"/>
  <c r="AK79" s="1"/>
  <c r="AC79"/>
  <c r="AJ78"/>
  <c r="AI78"/>
  <c r="AH78"/>
  <c r="AG78"/>
  <c r="AF78"/>
  <c r="AK78" s="1"/>
  <c r="AC78"/>
  <c r="AJ77"/>
  <c r="AI77"/>
  <c r="AH77"/>
  <c r="AG77"/>
  <c r="AF77"/>
  <c r="AK77" s="1"/>
  <c r="AC77"/>
  <c r="AJ76"/>
  <c r="AI76"/>
  <c r="AH76"/>
  <c r="AG76"/>
  <c r="AF76"/>
  <c r="AK76" s="1"/>
  <c r="AC76"/>
  <c r="AJ75"/>
  <c r="AI75"/>
  <c r="AH75"/>
  <c r="AG75"/>
  <c r="AF75"/>
  <c r="AK75" s="1"/>
  <c r="AC75"/>
  <c r="AJ74"/>
  <c r="AI74"/>
  <c r="AH74"/>
  <c r="AG74"/>
  <c r="AF74"/>
  <c r="AK74" s="1"/>
  <c r="AC74"/>
  <c r="AJ73"/>
  <c r="AI73"/>
  <c r="AH73"/>
  <c r="AG73"/>
  <c r="AF73"/>
  <c r="AK73" s="1"/>
  <c r="AC73"/>
  <c r="AJ72"/>
  <c r="AI72"/>
  <c r="AH72"/>
  <c r="AG72"/>
  <c r="AF72"/>
  <c r="AK72" s="1"/>
  <c r="AC72"/>
  <c r="AJ71"/>
  <c r="AI71"/>
  <c r="AH71"/>
  <c r="AG71"/>
  <c r="AF71"/>
  <c r="AK71" s="1"/>
  <c r="AC71"/>
  <c r="AJ70"/>
  <c r="AI70"/>
  <c r="AH70"/>
  <c r="AG70"/>
  <c r="AF70"/>
  <c r="AK70" s="1"/>
  <c r="AC70"/>
  <c r="A70"/>
  <c r="AJ69"/>
  <c r="AI69"/>
  <c r="AH69"/>
  <c r="AG69"/>
  <c r="AF69"/>
  <c r="AK69" s="1"/>
  <c r="AC69"/>
  <c r="A69"/>
  <c r="AJ68"/>
  <c r="AI68"/>
  <c r="AH68"/>
  <c r="AG68"/>
  <c r="AF68"/>
  <c r="AK68" s="1"/>
  <c r="AC68"/>
  <c r="A68"/>
  <c r="AJ67"/>
  <c r="AR22" s="1"/>
  <c r="AI67"/>
  <c r="AQ22" s="1"/>
  <c r="AH67"/>
  <c r="AP22" s="1"/>
  <c r="A67"/>
  <c r="AJ66"/>
  <c r="AI66"/>
  <c r="AH66"/>
  <c r="AG66"/>
  <c r="AF66"/>
  <c r="AK66" s="1"/>
  <c r="AC66"/>
  <c r="A66"/>
  <c r="AJ65"/>
  <c r="AI65"/>
  <c r="AH65"/>
  <c r="AG65"/>
  <c r="AF65"/>
  <c r="AK65" s="1"/>
  <c r="AC65"/>
  <c r="A65"/>
  <c r="AJ64"/>
  <c r="AI64"/>
  <c r="AH64"/>
  <c r="AG64"/>
  <c r="AF64"/>
  <c r="AK64" s="1"/>
  <c r="AC64"/>
  <c r="A64"/>
  <c r="AV63"/>
  <c r="AU63"/>
  <c r="AT63"/>
  <c r="A63"/>
  <c r="A60"/>
  <c r="AA59"/>
  <c r="A59"/>
  <c r="A58"/>
  <c r="A57"/>
  <c r="A56"/>
  <c r="AA55"/>
  <c r="AI55" s="1"/>
  <c r="A55"/>
  <c r="AJ54"/>
  <c r="AI54"/>
  <c r="AG54"/>
  <c r="AC54"/>
  <c r="AF54" s="1"/>
  <c r="AH54" s="1"/>
  <c r="A54"/>
  <c r="A53"/>
  <c r="A52"/>
  <c r="A51"/>
  <c r="A50"/>
  <c r="A49"/>
  <c r="A48"/>
  <c r="A47"/>
  <c r="A46"/>
  <c r="AA43"/>
  <c r="AH43" s="1"/>
  <c r="AH41"/>
  <c r="AV37"/>
  <c r="AU37"/>
  <c r="AT37"/>
  <c r="AJ37"/>
  <c r="AI37"/>
  <c r="AH37"/>
  <c r="AG37"/>
  <c r="AF37"/>
  <c r="AK37" s="1"/>
  <c r="AC37"/>
  <c r="A37"/>
  <c r="AI35"/>
  <c r="AA35"/>
  <c r="AJ34"/>
  <c r="AI34"/>
  <c r="AA34"/>
  <c r="A34"/>
  <c r="AR33"/>
  <c r="AQ33"/>
  <c r="AP33"/>
  <c r="AO33"/>
  <c r="AA33"/>
  <c r="AI33" s="1"/>
  <c r="AR32"/>
  <c r="AQ32"/>
  <c r="AP32"/>
  <c r="AO32"/>
  <c r="AI32"/>
  <c r="AA32"/>
  <c r="AJ32" s="1"/>
  <c r="A32"/>
  <c r="AR31"/>
  <c r="AQ31"/>
  <c r="AP31"/>
  <c r="AO31"/>
  <c r="AA31"/>
  <c r="AI31" s="1"/>
  <c r="AR30"/>
  <c r="AQ30"/>
  <c r="AP30"/>
  <c r="AO30"/>
  <c r="AI30"/>
  <c r="AA30"/>
  <c r="AJ30" s="1"/>
  <c r="AR29"/>
  <c r="AQ29"/>
  <c r="AP29"/>
  <c r="AO29"/>
  <c r="AI29"/>
  <c r="AA29"/>
  <c r="AA56" s="1"/>
  <c r="AI56" s="1"/>
  <c r="AR28"/>
  <c r="AQ28"/>
  <c r="AP28"/>
  <c r="AO28"/>
  <c r="AA28"/>
  <c r="AR27"/>
  <c r="AQ27"/>
  <c r="AP27"/>
  <c r="AO27"/>
  <c r="AJ27"/>
  <c r="AI27"/>
  <c r="AG27"/>
  <c r="AR26"/>
  <c r="AQ26"/>
  <c r="AP26"/>
  <c r="AO26"/>
  <c r="A26"/>
  <c r="AR25"/>
  <c r="AQ25"/>
  <c r="AP25"/>
  <c r="AO25"/>
  <c r="AA25"/>
  <c r="AR24"/>
  <c r="AQ24"/>
  <c r="AP24"/>
  <c r="AO24"/>
  <c r="AG24"/>
  <c r="AA24"/>
  <c r="AJ24" s="1"/>
  <c r="A24"/>
  <c r="AR23"/>
  <c r="AQ23"/>
  <c r="AP23"/>
  <c r="AO23"/>
  <c r="AA23"/>
  <c r="A23"/>
  <c r="AA22"/>
  <c r="A22"/>
  <c r="AR21"/>
  <c r="AQ21"/>
  <c r="AP21"/>
  <c r="AO21"/>
  <c r="AH21"/>
  <c r="AA21"/>
  <c r="AA48" s="1"/>
  <c r="A21"/>
  <c r="AR20"/>
  <c r="AQ20"/>
  <c r="AP20"/>
  <c r="AO20"/>
  <c r="AA20"/>
  <c r="AH20" s="1"/>
  <c r="AR19"/>
  <c r="AQ19"/>
  <c r="AP19"/>
  <c r="AO19"/>
  <c r="AH19"/>
  <c r="AA19"/>
  <c r="AA18"/>
  <c r="AH18" s="1"/>
  <c r="AR17"/>
  <c r="AQ17"/>
  <c r="AP17"/>
  <c r="AO17"/>
  <c r="AH17"/>
  <c r="AA17"/>
  <c r="A19" s="1"/>
  <c r="AR16"/>
  <c r="AQ16"/>
  <c r="AP16"/>
  <c r="AO16"/>
  <c r="AH16"/>
  <c r="AA16"/>
  <c r="A18" s="1"/>
  <c r="A16"/>
  <c r="AR15"/>
  <c r="AQ15"/>
  <c r="AP15"/>
  <c r="AO15"/>
  <c r="AA15"/>
  <c r="A17" s="1"/>
  <c r="A15"/>
  <c r="AA14"/>
  <c r="AA41" s="1"/>
  <c r="A14"/>
  <c r="AR13"/>
  <c r="AQ13"/>
  <c r="AO13"/>
  <c r="AA13"/>
  <c r="AG13" s="1"/>
  <c r="AH12"/>
  <c r="AG12"/>
  <c r="AA12"/>
  <c r="AA39" s="1"/>
  <c r="AA11"/>
  <c r="AG11" s="1"/>
  <c r="AV271" i="2"/>
  <c r="AU271"/>
  <c r="AT271"/>
  <c r="AV245"/>
  <c r="AU245"/>
  <c r="AT245"/>
  <c r="AV219"/>
  <c r="AU219"/>
  <c r="AT219"/>
  <c r="AV193"/>
  <c r="AU193"/>
  <c r="AT193"/>
  <c r="AV167"/>
  <c r="AU167"/>
  <c r="AT167"/>
  <c r="AV141"/>
  <c r="AU141"/>
  <c r="AT141"/>
  <c r="AV115"/>
  <c r="AU115"/>
  <c r="AT115"/>
  <c r="AV89"/>
  <c r="AU89"/>
  <c r="AT89"/>
  <c r="AV63"/>
  <c r="AU63"/>
  <c r="AT63"/>
  <c r="AT37"/>
  <c r="AV37"/>
  <c r="AU37"/>
  <c r="AA11"/>
  <c r="AA12"/>
  <c r="AJ12" s="1"/>
  <c r="AA13"/>
  <c r="AG13" s="1"/>
  <c r="AJ13"/>
  <c r="AA14"/>
  <c r="AA15"/>
  <c r="AH15" s="1"/>
  <c r="AA16"/>
  <c r="AG16" s="1"/>
  <c r="AA17"/>
  <c r="AA18"/>
  <c r="AI18" s="1"/>
  <c r="AA19"/>
  <c r="A21" s="1"/>
  <c r="AA20"/>
  <c r="AA21"/>
  <c r="AI21" s="1"/>
  <c r="AA22"/>
  <c r="A24" s="1"/>
  <c r="AI22"/>
  <c r="AA23"/>
  <c r="AG23" s="1"/>
  <c r="AA24"/>
  <c r="AA25"/>
  <c r="AJ25" s="1"/>
  <c r="AA26"/>
  <c r="AJ26" s="1"/>
  <c r="AC27"/>
  <c r="AF27"/>
  <c r="AK27" s="1"/>
  <c r="AG27"/>
  <c r="AH27"/>
  <c r="AI27"/>
  <c r="AJ27"/>
  <c r="AA28"/>
  <c r="AH28" s="1"/>
  <c r="AA29"/>
  <c r="AJ29" s="1"/>
  <c r="AA30"/>
  <c r="AI30" s="1"/>
  <c r="AA31"/>
  <c r="AA32"/>
  <c r="AI32" s="1"/>
  <c r="AA33"/>
  <c r="AJ33" s="1"/>
  <c r="AA34"/>
  <c r="AJ34" s="1"/>
  <c r="AA35"/>
  <c r="AH35" s="1"/>
  <c r="AA36"/>
  <c r="AJ36" s="1"/>
  <c r="AC37"/>
  <c r="AF37"/>
  <c r="AK37" s="1"/>
  <c r="AG37"/>
  <c r="AH37"/>
  <c r="AI37"/>
  <c r="AJ37"/>
  <c r="AA40"/>
  <c r="AJ40" s="1"/>
  <c r="AC54"/>
  <c r="AF54"/>
  <c r="AK54" s="1"/>
  <c r="AG54"/>
  <c r="AH54"/>
  <c r="AI54"/>
  <c r="AJ54"/>
  <c r="AC64"/>
  <c r="AF64"/>
  <c r="AK64" s="1"/>
  <c r="AG64"/>
  <c r="AH64"/>
  <c r="AI64"/>
  <c r="AJ64"/>
  <c r="AC65"/>
  <c r="AF65"/>
  <c r="AK65" s="1"/>
  <c r="AG65"/>
  <c r="AH65"/>
  <c r="AI65"/>
  <c r="AJ65"/>
  <c r="AC66"/>
  <c r="AF66"/>
  <c r="AK66" s="1"/>
  <c r="AG66"/>
  <c r="AH66"/>
  <c r="AI66"/>
  <c r="AJ66"/>
  <c r="AH67"/>
  <c r="AI67"/>
  <c r="AJ67"/>
  <c r="AC68"/>
  <c r="AF68"/>
  <c r="AK68" s="1"/>
  <c r="AG68"/>
  <c r="AH68"/>
  <c r="AI68"/>
  <c r="AJ68"/>
  <c r="AC69"/>
  <c r="AF69"/>
  <c r="AK69" s="1"/>
  <c r="AG69"/>
  <c r="AH69"/>
  <c r="AI69"/>
  <c r="AJ69"/>
  <c r="AC70"/>
  <c r="AF70"/>
  <c r="AK70" s="1"/>
  <c r="AG70"/>
  <c r="AH70"/>
  <c r="AI70"/>
  <c r="AJ70"/>
  <c r="AC71"/>
  <c r="AF71"/>
  <c r="AK71" s="1"/>
  <c r="AG71"/>
  <c r="AH71"/>
  <c r="AI71"/>
  <c r="AJ71"/>
  <c r="AC72"/>
  <c r="AF72"/>
  <c r="AK72" s="1"/>
  <c r="AG72"/>
  <c r="AH72"/>
  <c r="AI72"/>
  <c r="AJ72"/>
  <c r="AC73"/>
  <c r="AF73"/>
  <c r="AK73" s="1"/>
  <c r="AG73"/>
  <c r="AH73"/>
  <c r="AI73"/>
  <c r="AJ73"/>
  <c r="AC74"/>
  <c r="AF74"/>
  <c r="AK74" s="1"/>
  <c r="AG74"/>
  <c r="AH74"/>
  <c r="AI74"/>
  <c r="AJ74"/>
  <c r="AC75"/>
  <c r="AF75"/>
  <c r="AK75" s="1"/>
  <c r="AG75"/>
  <c r="AH75"/>
  <c r="AI75"/>
  <c r="AJ75"/>
  <c r="AC76"/>
  <c r="AF76"/>
  <c r="AK76" s="1"/>
  <c r="AG76"/>
  <c r="AH76"/>
  <c r="AI76"/>
  <c r="AJ76"/>
  <c r="AC77"/>
  <c r="AF77"/>
  <c r="AK77" s="1"/>
  <c r="AG77"/>
  <c r="AH77"/>
  <c r="AI77"/>
  <c r="AJ77"/>
  <c r="AC78"/>
  <c r="AF78"/>
  <c r="AK78" s="1"/>
  <c r="AG78"/>
  <c r="AH78"/>
  <c r="AI78"/>
  <c r="AJ78"/>
  <c r="AC79"/>
  <c r="AF79"/>
  <c r="AK79" s="1"/>
  <c r="AG79"/>
  <c r="AH79"/>
  <c r="AI79"/>
  <c r="AJ79"/>
  <c r="AC80"/>
  <c r="AF80"/>
  <c r="AK80" s="1"/>
  <c r="AG80"/>
  <c r="AH80"/>
  <c r="AI80"/>
  <c r="AJ80"/>
  <c r="AC81"/>
  <c r="AF81"/>
  <c r="AK81" s="1"/>
  <c r="AG81"/>
  <c r="AH81"/>
  <c r="AI81"/>
  <c r="AJ81"/>
  <c r="AC82"/>
  <c r="AF82"/>
  <c r="AK82" s="1"/>
  <c r="AG82"/>
  <c r="AH82"/>
  <c r="AI82"/>
  <c r="AJ82"/>
  <c r="AC83"/>
  <c r="AF83"/>
  <c r="AK83" s="1"/>
  <c r="AG83"/>
  <c r="AH83"/>
  <c r="AI83"/>
  <c r="AJ83"/>
  <c r="AC84"/>
  <c r="AF84"/>
  <c r="AK84" s="1"/>
  <c r="AG84"/>
  <c r="AH84"/>
  <c r="AI84"/>
  <c r="AJ84"/>
  <c r="AC85"/>
  <c r="AF85"/>
  <c r="AK85" s="1"/>
  <c r="AG85"/>
  <c r="AH85"/>
  <c r="AI85"/>
  <c r="AJ85"/>
  <c r="AC86"/>
  <c r="AF86"/>
  <c r="AK86" s="1"/>
  <c r="AG86"/>
  <c r="AH86"/>
  <c r="AI86"/>
  <c r="AJ86"/>
  <c r="AC87"/>
  <c r="AF87"/>
  <c r="AK87" s="1"/>
  <c r="AG87"/>
  <c r="AH87"/>
  <c r="AI87"/>
  <c r="AJ87"/>
  <c r="AC88"/>
  <c r="AF88"/>
  <c r="AK88" s="1"/>
  <c r="AG88"/>
  <c r="AH88"/>
  <c r="AI88"/>
  <c r="AJ88"/>
  <c r="AC89"/>
  <c r="AF89"/>
  <c r="AK89" s="1"/>
  <c r="AG89"/>
  <c r="AH89"/>
  <c r="AI89"/>
  <c r="AJ89"/>
  <c r="AC90"/>
  <c r="AF90"/>
  <c r="AK90" s="1"/>
  <c r="AG90"/>
  <c r="AH90"/>
  <c r="AI90"/>
  <c r="AJ90"/>
  <c r="AC91"/>
  <c r="AF91"/>
  <c r="AK91" s="1"/>
  <c r="AG91"/>
  <c r="AH91"/>
  <c r="AI91"/>
  <c r="AJ91"/>
  <c r="AC92"/>
  <c r="AF92"/>
  <c r="AK92" s="1"/>
  <c r="AG92"/>
  <c r="AH92"/>
  <c r="AI92"/>
  <c r="AJ92"/>
  <c r="AC93"/>
  <c r="AF93"/>
  <c r="AK93" s="1"/>
  <c r="AG93"/>
  <c r="AH93"/>
  <c r="AI93"/>
  <c r="AJ93"/>
  <c r="AC94"/>
  <c r="AF94"/>
  <c r="AK94" s="1"/>
  <c r="AG94"/>
  <c r="AH94"/>
  <c r="AI94"/>
  <c r="AJ94"/>
  <c r="AC95"/>
  <c r="AF95"/>
  <c r="AK95" s="1"/>
  <c r="AG95"/>
  <c r="AH95"/>
  <c r="AI95"/>
  <c r="AJ95"/>
  <c r="AC96"/>
  <c r="AF96"/>
  <c r="AK96" s="1"/>
  <c r="AG96"/>
  <c r="AH96"/>
  <c r="AI96"/>
  <c r="AJ96"/>
  <c r="AC97"/>
  <c r="AF97"/>
  <c r="AK97" s="1"/>
  <c r="AG97"/>
  <c r="AH97"/>
  <c r="AI97"/>
  <c r="AJ97"/>
  <c r="AC98"/>
  <c r="AF98"/>
  <c r="AK98" s="1"/>
  <c r="AG98"/>
  <c r="AH98"/>
  <c r="AI98"/>
  <c r="AJ98"/>
  <c r="AC99"/>
  <c r="AF99"/>
  <c r="AK99" s="1"/>
  <c r="AG99"/>
  <c r="AH99"/>
  <c r="AI99"/>
  <c r="AJ99"/>
  <c r="AC100"/>
  <c r="AF100"/>
  <c r="AK100" s="1"/>
  <c r="AG100"/>
  <c r="AH100"/>
  <c r="AI100"/>
  <c r="AJ100"/>
  <c r="AC101"/>
  <c r="AF101"/>
  <c r="AK101" s="1"/>
  <c r="AG101"/>
  <c r="AH101"/>
  <c r="AI101"/>
  <c r="AJ101"/>
  <c r="AC102"/>
  <c r="AF102"/>
  <c r="AK102" s="1"/>
  <c r="AG102"/>
  <c r="AH102"/>
  <c r="AI102"/>
  <c r="AJ102"/>
  <c r="AC103"/>
  <c r="AF103"/>
  <c r="AK103" s="1"/>
  <c r="AG103"/>
  <c r="AH103"/>
  <c r="AI103"/>
  <c r="AJ103"/>
  <c r="AC104"/>
  <c r="AF104"/>
  <c r="AK104" s="1"/>
  <c r="AG104"/>
  <c r="AH104"/>
  <c r="AI104"/>
  <c r="AJ104"/>
  <c r="AC105"/>
  <c r="AF105"/>
  <c r="AK105" s="1"/>
  <c r="AG105"/>
  <c r="AH105"/>
  <c r="AI105"/>
  <c r="AJ105"/>
  <c r="AC106"/>
  <c r="AF106"/>
  <c r="AK106" s="1"/>
  <c r="AG106"/>
  <c r="AH106"/>
  <c r="AI106"/>
  <c r="AJ106"/>
  <c r="AC107"/>
  <c r="AF107"/>
  <c r="AK107" s="1"/>
  <c r="AG107"/>
  <c r="AH107"/>
  <c r="AI107"/>
  <c r="AJ107"/>
  <c r="AC108"/>
  <c r="AF108"/>
  <c r="AK108" s="1"/>
  <c r="AG108"/>
  <c r="AH108"/>
  <c r="AI108"/>
  <c r="AJ108"/>
  <c r="AC109"/>
  <c r="AF109"/>
  <c r="AK109" s="1"/>
  <c r="AG109"/>
  <c r="AH109"/>
  <c r="AI109"/>
  <c r="AJ109"/>
  <c r="AC110"/>
  <c r="AF110"/>
  <c r="AK110" s="1"/>
  <c r="AG110"/>
  <c r="AH110"/>
  <c r="AI110"/>
  <c r="AJ110"/>
  <c r="AC111"/>
  <c r="AF111"/>
  <c r="AK111" s="1"/>
  <c r="AG111"/>
  <c r="AH111"/>
  <c r="AI111"/>
  <c r="AJ111"/>
  <c r="AC112"/>
  <c r="AF112"/>
  <c r="AK112" s="1"/>
  <c r="AG112"/>
  <c r="AH112"/>
  <c r="AI112"/>
  <c r="AJ112"/>
  <c r="AC113"/>
  <c r="AF113"/>
  <c r="AK113" s="1"/>
  <c r="AG113"/>
  <c r="AH113"/>
  <c r="AI113"/>
  <c r="AJ113"/>
  <c r="AC114"/>
  <c r="AF114"/>
  <c r="AK114" s="1"/>
  <c r="AG114"/>
  <c r="AH114"/>
  <c r="AI114"/>
  <c r="AJ114"/>
  <c r="AC115"/>
  <c r="AF115"/>
  <c r="AK115" s="1"/>
  <c r="AG115"/>
  <c r="AH115"/>
  <c r="AI115"/>
  <c r="AJ115"/>
  <c r="AC116"/>
  <c r="AF116"/>
  <c r="AK116" s="1"/>
  <c r="AG116"/>
  <c r="AH116"/>
  <c r="AI116"/>
  <c r="AJ116"/>
  <c r="AC117"/>
  <c r="AF117"/>
  <c r="AK117" s="1"/>
  <c r="AG117"/>
  <c r="AH117"/>
  <c r="AI117"/>
  <c r="AJ117"/>
  <c r="AC118"/>
  <c r="AF118"/>
  <c r="AK118" s="1"/>
  <c r="AG118"/>
  <c r="AH118"/>
  <c r="AI118"/>
  <c r="AJ118"/>
  <c r="AC119"/>
  <c r="AF119"/>
  <c r="AK119" s="1"/>
  <c r="AG119"/>
  <c r="AH119"/>
  <c r="AI119"/>
  <c r="AJ119"/>
  <c r="AC120"/>
  <c r="AF120"/>
  <c r="AK120" s="1"/>
  <c r="AG120"/>
  <c r="AH120"/>
  <c r="AI120"/>
  <c r="AJ120"/>
  <c r="AC121"/>
  <c r="AF121"/>
  <c r="AK121" s="1"/>
  <c r="AG121"/>
  <c r="AH121"/>
  <c r="AI121"/>
  <c r="AJ121"/>
  <c r="AC122"/>
  <c r="AF122"/>
  <c r="AK122" s="1"/>
  <c r="AG122"/>
  <c r="AH122"/>
  <c r="AI122"/>
  <c r="AJ122"/>
  <c r="AC123"/>
  <c r="AF123"/>
  <c r="AK123" s="1"/>
  <c r="AG123"/>
  <c r="AH123"/>
  <c r="AI123"/>
  <c r="AJ123"/>
  <c r="AC124"/>
  <c r="AF124"/>
  <c r="AK124" s="1"/>
  <c r="AG124"/>
  <c r="AH124"/>
  <c r="AI124"/>
  <c r="AJ124"/>
  <c r="AC125"/>
  <c r="AF125"/>
  <c r="AK125" s="1"/>
  <c r="AG125"/>
  <c r="AH125"/>
  <c r="AI125"/>
  <c r="AJ125"/>
  <c r="AC126"/>
  <c r="AF126"/>
  <c r="AK126" s="1"/>
  <c r="AG126"/>
  <c r="AH126"/>
  <c r="AI126"/>
  <c r="AJ126"/>
  <c r="AC127"/>
  <c r="AF127"/>
  <c r="AK127" s="1"/>
  <c r="AG127"/>
  <c r="AH127"/>
  <c r="AI127"/>
  <c r="AJ127"/>
  <c r="AC128"/>
  <c r="AF128"/>
  <c r="AK128" s="1"/>
  <c r="AG128"/>
  <c r="AH128"/>
  <c r="AI128"/>
  <c r="AJ128"/>
  <c r="AC129"/>
  <c r="AF129"/>
  <c r="AK129" s="1"/>
  <c r="AG129"/>
  <c r="AH129"/>
  <c r="AI129"/>
  <c r="AJ129"/>
  <c r="AC130"/>
  <c r="AF130"/>
  <c r="AK130" s="1"/>
  <c r="AG130"/>
  <c r="AH130"/>
  <c r="AI130"/>
  <c r="AJ130"/>
  <c r="AC131"/>
  <c r="AF131"/>
  <c r="AK131" s="1"/>
  <c r="AG131"/>
  <c r="AH131"/>
  <c r="AI131"/>
  <c r="AJ131"/>
  <c r="AC132"/>
  <c r="AF132"/>
  <c r="AK132" s="1"/>
  <c r="AG132"/>
  <c r="AH132"/>
  <c r="AI132"/>
  <c r="AJ132"/>
  <c r="AC133"/>
  <c r="AF133"/>
  <c r="AK133" s="1"/>
  <c r="AG133"/>
  <c r="AH133"/>
  <c r="AI133"/>
  <c r="AJ133"/>
  <c r="AC134"/>
  <c r="AF134"/>
  <c r="AK134" s="1"/>
  <c r="AG134"/>
  <c r="AH134"/>
  <c r="AI134"/>
  <c r="AJ134"/>
  <c r="AC135"/>
  <c r="AF135"/>
  <c r="AK135" s="1"/>
  <c r="AG135"/>
  <c r="AH135"/>
  <c r="AI135"/>
  <c r="AJ135"/>
  <c r="AC136"/>
  <c r="AF136"/>
  <c r="AK136" s="1"/>
  <c r="AG136"/>
  <c r="AH136"/>
  <c r="AI136"/>
  <c r="AJ136"/>
  <c r="AC137"/>
  <c r="AF137"/>
  <c r="AK137" s="1"/>
  <c r="AG137"/>
  <c r="AH137"/>
  <c r="AI137"/>
  <c r="AJ137"/>
  <c r="AC138"/>
  <c r="AF138"/>
  <c r="AK138" s="1"/>
  <c r="AG138"/>
  <c r="AH138"/>
  <c r="AI138"/>
  <c r="AJ138"/>
  <c r="AC139"/>
  <c r="AF139"/>
  <c r="AK139" s="1"/>
  <c r="AG139"/>
  <c r="AH139"/>
  <c r="AI139"/>
  <c r="AJ139"/>
  <c r="AC140"/>
  <c r="AF140"/>
  <c r="AK140" s="1"/>
  <c r="AG140"/>
  <c r="AH140"/>
  <c r="AI140"/>
  <c r="AJ140"/>
  <c r="AC141"/>
  <c r="AF141"/>
  <c r="AK141" s="1"/>
  <c r="AG141"/>
  <c r="AH141"/>
  <c r="AI141"/>
  <c r="AJ141"/>
  <c r="AC142"/>
  <c r="AF142"/>
  <c r="AK142" s="1"/>
  <c r="AG142"/>
  <c r="AH142"/>
  <c r="AI142"/>
  <c r="AJ142"/>
  <c r="AC143"/>
  <c r="AF143"/>
  <c r="AK143" s="1"/>
  <c r="AG143"/>
  <c r="AH143"/>
  <c r="AI143"/>
  <c r="AJ143"/>
  <c r="AC144"/>
  <c r="AF144"/>
  <c r="AK144" s="1"/>
  <c r="AG144"/>
  <c r="AH144"/>
  <c r="AI144"/>
  <c r="AJ144"/>
  <c r="AC145"/>
  <c r="AF145"/>
  <c r="AK145" s="1"/>
  <c r="AG145"/>
  <c r="AH145"/>
  <c r="AI145"/>
  <c r="AJ145"/>
  <c r="AC146"/>
  <c r="AF146"/>
  <c r="AK146" s="1"/>
  <c r="AG146"/>
  <c r="AH146"/>
  <c r="AI146"/>
  <c r="AJ146"/>
  <c r="AC147"/>
  <c r="AF147"/>
  <c r="AK147" s="1"/>
  <c r="AG147"/>
  <c r="AH147"/>
  <c r="AI147"/>
  <c r="AJ147"/>
  <c r="AC148"/>
  <c r="AF148"/>
  <c r="AK148" s="1"/>
  <c r="AG148"/>
  <c r="AH148"/>
  <c r="AI148"/>
  <c r="AJ148"/>
  <c r="AC149"/>
  <c r="AF149"/>
  <c r="AK149" s="1"/>
  <c r="AG149"/>
  <c r="AH149"/>
  <c r="AI149"/>
  <c r="AJ149"/>
  <c r="AC150"/>
  <c r="AF150"/>
  <c r="AK150" s="1"/>
  <c r="AG150"/>
  <c r="AH150"/>
  <c r="AI150"/>
  <c r="AJ150"/>
  <c r="AC151"/>
  <c r="AF151"/>
  <c r="AK151" s="1"/>
  <c r="AG151"/>
  <c r="AH151"/>
  <c r="AI151"/>
  <c r="AJ151"/>
  <c r="AC152"/>
  <c r="AF152"/>
  <c r="AK152" s="1"/>
  <c r="AG152"/>
  <c r="AH152"/>
  <c r="AI152"/>
  <c r="AJ152"/>
  <c r="AC153"/>
  <c r="AF153"/>
  <c r="AK153" s="1"/>
  <c r="AG153"/>
  <c r="AH153"/>
  <c r="AI153"/>
  <c r="AJ153"/>
  <c r="AC154"/>
  <c r="AF154"/>
  <c r="AK154" s="1"/>
  <c r="AG154"/>
  <c r="AH154"/>
  <c r="AI154"/>
  <c r="AJ154"/>
  <c r="AC155"/>
  <c r="AF155"/>
  <c r="AK155" s="1"/>
  <c r="AG155"/>
  <c r="AH155"/>
  <c r="AI155"/>
  <c r="AJ155"/>
  <c r="AC156"/>
  <c r="AF156"/>
  <c r="AK156" s="1"/>
  <c r="AG156"/>
  <c r="AH156"/>
  <c r="AI156"/>
  <c r="AJ156"/>
  <c r="AC157"/>
  <c r="AF157"/>
  <c r="AK157" s="1"/>
  <c r="AG157"/>
  <c r="AH157"/>
  <c r="AI157"/>
  <c r="AJ157"/>
  <c r="AC158"/>
  <c r="AF158"/>
  <c r="AK158" s="1"/>
  <c r="AG158"/>
  <c r="AH158"/>
  <c r="AI158"/>
  <c r="AJ158"/>
  <c r="AC159"/>
  <c r="AF159"/>
  <c r="AK159" s="1"/>
  <c r="AG159"/>
  <c r="AH159"/>
  <c r="AI159"/>
  <c r="AJ159"/>
  <c r="AC160"/>
  <c r="AF160"/>
  <c r="AK160" s="1"/>
  <c r="AG160"/>
  <c r="AH160"/>
  <c r="AI160"/>
  <c r="AJ160"/>
  <c r="AC161"/>
  <c r="AF161"/>
  <c r="AK161" s="1"/>
  <c r="AG161"/>
  <c r="AH161"/>
  <c r="AI161"/>
  <c r="AJ161"/>
  <c r="AC162"/>
  <c r="AF162"/>
  <c r="AK162" s="1"/>
  <c r="AG162"/>
  <c r="AH162"/>
  <c r="AI162"/>
  <c r="AJ162"/>
  <c r="AC163"/>
  <c r="AF163"/>
  <c r="AK163" s="1"/>
  <c r="AG163"/>
  <c r="AH163"/>
  <c r="AI163"/>
  <c r="AJ163"/>
  <c r="AC164"/>
  <c r="AF164"/>
  <c r="AK164" s="1"/>
  <c r="AG164"/>
  <c r="AH164"/>
  <c r="AI164"/>
  <c r="AJ164"/>
  <c r="AC165"/>
  <c r="AF165"/>
  <c r="AK165" s="1"/>
  <c r="AG165"/>
  <c r="AH165"/>
  <c r="AI165"/>
  <c r="AJ165"/>
  <c r="AC166"/>
  <c r="AF166"/>
  <c r="AK166" s="1"/>
  <c r="AG166"/>
  <c r="AH166"/>
  <c r="AI166"/>
  <c r="AJ166"/>
  <c r="AC167"/>
  <c r="AF167"/>
  <c r="AK167" s="1"/>
  <c r="AG167"/>
  <c r="AH167"/>
  <c r="AI167"/>
  <c r="AJ167"/>
  <c r="AC168"/>
  <c r="AF168"/>
  <c r="AK168" s="1"/>
  <c r="AG168"/>
  <c r="AH168"/>
  <c r="AI168"/>
  <c r="AJ168"/>
  <c r="AC169"/>
  <c r="AF169"/>
  <c r="AK169" s="1"/>
  <c r="AG169"/>
  <c r="AH169"/>
  <c r="AI169"/>
  <c r="AJ169"/>
  <c r="AC170"/>
  <c r="AF170"/>
  <c r="AK170" s="1"/>
  <c r="AG170"/>
  <c r="AH170"/>
  <c r="AI170"/>
  <c r="AJ170"/>
  <c r="AC171"/>
  <c r="AF171"/>
  <c r="AK171" s="1"/>
  <c r="AG171"/>
  <c r="AH171"/>
  <c r="AI171"/>
  <c r="AJ171"/>
  <c r="AC172"/>
  <c r="AF172"/>
  <c r="AK172" s="1"/>
  <c r="AG172"/>
  <c r="AH172"/>
  <c r="AI172"/>
  <c r="AJ172"/>
  <c r="AC173"/>
  <c r="AF173"/>
  <c r="AK173" s="1"/>
  <c r="AG173"/>
  <c r="AH173"/>
  <c r="AI173"/>
  <c r="AJ173"/>
  <c r="AC174"/>
  <c r="AF174"/>
  <c r="AK174" s="1"/>
  <c r="AG174"/>
  <c r="AH174"/>
  <c r="AI174"/>
  <c r="AJ174"/>
  <c r="AC175"/>
  <c r="AF175"/>
  <c r="AK175" s="1"/>
  <c r="AG175"/>
  <c r="AH175"/>
  <c r="AI175"/>
  <c r="AJ175"/>
  <c r="AC176"/>
  <c r="AF176"/>
  <c r="AK176" s="1"/>
  <c r="AG176"/>
  <c r="AH176"/>
  <c r="AI176"/>
  <c r="AJ176"/>
  <c r="AC177"/>
  <c r="AF177"/>
  <c r="AK177" s="1"/>
  <c r="AG177"/>
  <c r="AH177"/>
  <c r="AI177"/>
  <c r="AJ177"/>
  <c r="AC178"/>
  <c r="AF178"/>
  <c r="AK178" s="1"/>
  <c r="AG178"/>
  <c r="AH178"/>
  <c r="AI178"/>
  <c r="AJ178"/>
  <c r="AC179"/>
  <c r="AF179"/>
  <c r="AK179" s="1"/>
  <c r="AG179"/>
  <c r="AH179"/>
  <c r="AI179"/>
  <c r="AJ179"/>
  <c r="AC180"/>
  <c r="AF180"/>
  <c r="AK180" s="1"/>
  <c r="AG180"/>
  <c r="AH180"/>
  <c r="AI180"/>
  <c r="AJ180"/>
  <c r="AC181"/>
  <c r="AF181"/>
  <c r="AK181" s="1"/>
  <c r="AG181"/>
  <c r="AH181"/>
  <c r="AI181"/>
  <c r="AJ181"/>
  <c r="AC182"/>
  <c r="AF182"/>
  <c r="AK182" s="1"/>
  <c r="AG182"/>
  <c r="AH182"/>
  <c r="AI182"/>
  <c r="AJ182"/>
  <c r="AC183"/>
  <c r="AF183"/>
  <c r="AK183" s="1"/>
  <c r="AG183"/>
  <c r="AH183"/>
  <c r="AI183"/>
  <c r="AJ183"/>
  <c r="AC184"/>
  <c r="AF184"/>
  <c r="AK184" s="1"/>
  <c r="AG184"/>
  <c r="AH184"/>
  <c r="AI184"/>
  <c r="AJ184"/>
  <c r="AC185"/>
  <c r="AF185"/>
  <c r="AK185" s="1"/>
  <c r="AG185"/>
  <c r="AH185"/>
  <c r="AI185"/>
  <c r="AJ185"/>
  <c r="AC186"/>
  <c r="AF186"/>
  <c r="AK186" s="1"/>
  <c r="AG186"/>
  <c r="AH186"/>
  <c r="AI186"/>
  <c r="AJ186"/>
  <c r="AC187"/>
  <c r="AF187"/>
  <c r="AK187" s="1"/>
  <c r="AG187"/>
  <c r="AH187"/>
  <c r="AI187"/>
  <c r="AJ187"/>
  <c r="AC188"/>
  <c r="AF188"/>
  <c r="AK188" s="1"/>
  <c r="AG188"/>
  <c r="AH188"/>
  <c r="AI188"/>
  <c r="AJ188"/>
  <c r="AC189"/>
  <c r="AF189"/>
  <c r="AK189" s="1"/>
  <c r="AG189"/>
  <c r="AH189"/>
  <c r="AI189"/>
  <c r="AJ189"/>
  <c r="AC190"/>
  <c r="AF190"/>
  <c r="AK190" s="1"/>
  <c r="AG190"/>
  <c r="AH190"/>
  <c r="AI190"/>
  <c r="AJ190"/>
  <c r="AC191"/>
  <c r="AF191"/>
  <c r="AK191" s="1"/>
  <c r="AG191"/>
  <c r="AH191"/>
  <c r="AI191"/>
  <c r="AJ191"/>
  <c r="AC192"/>
  <c r="AF192"/>
  <c r="AK192" s="1"/>
  <c r="AG192"/>
  <c r="AH192"/>
  <c r="AI192"/>
  <c r="AJ192"/>
  <c r="AC193"/>
  <c r="AF193"/>
  <c r="AK193" s="1"/>
  <c r="AG193"/>
  <c r="AH193"/>
  <c r="AI193"/>
  <c r="AJ193"/>
  <c r="AC194"/>
  <c r="AF194"/>
  <c r="AK194" s="1"/>
  <c r="AG194"/>
  <c r="AH194"/>
  <c r="AI194"/>
  <c r="AJ194"/>
  <c r="AC195"/>
  <c r="AF195"/>
  <c r="AK195" s="1"/>
  <c r="AG195"/>
  <c r="AH195"/>
  <c r="AI195"/>
  <c r="AJ195"/>
  <c r="AC196"/>
  <c r="AF196"/>
  <c r="AK196" s="1"/>
  <c r="AG196"/>
  <c r="AH196"/>
  <c r="AI196"/>
  <c r="AJ196"/>
  <c r="AC197"/>
  <c r="AF197"/>
  <c r="AK197" s="1"/>
  <c r="AG197"/>
  <c r="AH197"/>
  <c r="AI197"/>
  <c r="AJ197"/>
  <c r="AC198"/>
  <c r="AF198"/>
  <c r="AK198" s="1"/>
  <c r="AG198"/>
  <c r="AH198"/>
  <c r="AI198"/>
  <c r="AJ198"/>
  <c r="AC199"/>
  <c r="AF199"/>
  <c r="AK199" s="1"/>
  <c r="AG199"/>
  <c r="AH199"/>
  <c r="AI199"/>
  <c r="AJ199"/>
  <c r="AC200"/>
  <c r="AF200"/>
  <c r="AK200" s="1"/>
  <c r="AG200"/>
  <c r="AH200"/>
  <c r="AI200"/>
  <c r="AJ200"/>
  <c r="AC201"/>
  <c r="AF201"/>
  <c r="AK201" s="1"/>
  <c r="AG201"/>
  <c r="AH201"/>
  <c r="AI201"/>
  <c r="AJ201"/>
  <c r="AC202"/>
  <c r="AF202"/>
  <c r="AK202" s="1"/>
  <c r="AG202"/>
  <c r="AH202"/>
  <c r="AI202"/>
  <c r="AJ202"/>
  <c r="AC203"/>
  <c r="AF203"/>
  <c r="AK203" s="1"/>
  <c r="AG203"/>
  <c r="AH203"/>
  <c r="AI203"/>
  <c r="AJ203"/>
  <c r="AC204"/>
  <c r="AF204"/>
  <c r="AK204" s="1"/>
  <c r="AG204"/>
  <c r="AH204"/>
  <c r="AI204"/>
  <c r="AJ204"/>
  <c r="AC205"/>
  <c r="AF205"/>
  <c r="AK205" s="1"/>
  <c r="AG205"/>
  <c r="AH205"/>
  <c r="AI205"/>
  <c r="AJ205"/>
  <c r="AC206"/>
  <c r="AF206"/>
  <c r="AK206" s="1"/>
  <c r="AG206"/>
  <c r="AH206"/>
  <c r="AI206"/>
  <c r="AJ206"/>
  <c r="AC207"/>
  <c r="AF207"/>
  <c r="AK207" s="1"/>
  <c r="AG207"/>
  <c r="AH207"/>
  <c r="AI207"/>
  <c r="AJ207"/>
  <c r="AC208"/>
  <c r="AF208"/>
  <c r="AK208" s="1"/>
  <c r="AG208"/>
  <c r="AH208"/>
  <c r="AI208"/>
  <c r="AJ208"/>
  <c r="AC209"/>
  <c r="AF209"/>
  <c r="AK209" s="1"/>
  <c r="AG209"/>
  <c r="AH209"/>
  <c r="AI209"/>
  <c r="AJ209"/>
  <c r="AC210"/>
  <c r="AF210"/>
  <c r="AK210" s="1"/>
  <c r="AG210"/>
  <c r="AH210"/>
  <c r="AI210"/>
  <c r="AJ210"/>
  <c r="AC211"/>
  <c r="AF211"/>
  <c r="AK211" s="1"/>
  <c r="AG211"/>
  <c r="AH211"/>
  <c r="AI211"/>
  <c r="AJ211"/>
  <c r="AC212"/>
  <c r="AF212"/>
  <c r="AK212" s="1"/>
  <c r="AG212"/>
  <c r="AH212"/>
  <c r="AI212"/>
  <c r="AJ212"/>
  <c r="AC213"/>
  <c r="AF213"/>
  <c r="AK213" s="1"/>
  <c r="AG213"/>
  <c r="AH213"/>
  <c r="AI213"/>
  <c r="AJ213"/>
  <c r="AC214"/>
  <c r="AF214"/>
  <c r="AK214" s="1"/>
  <c r="AG214"/>
  <c r="AH214"/>
  <c r="AI214"/>
  <c r="AJ214"/>
  <c r="AC215"/>
  <c r="AF215"/>
  <c r="AK215" s="1"/>
  <c r="AG215"/>
  <c r="AH215"/>
  <c r="AI215"/>
  <c r="AJ215"/>
  <c r="AC216"/>
  <c r="AF216"/>
  <c r="AK216" s="1"/>
  <c r="AG216"/>
  <c r="AH216"/>
  <c r="AI216"/>
  <c r="AJ216"/>
  <c r="AC217"/>
  <c r="AF217"/>
  <c r="AK217" s="1"/>
  <c r="AG217"/>
  <c r="AH217"/>
  <c r="AI217"/>
  <c r="AJ217"/>
  <c r="AC218"/>
  <c r="AF218"/>
  <c r="AK218" s="1"/>
  <c r="AG218"/>
  <c r="AH218"/>
  <c r="AI218"/>
  <c r="AJ218"/>
  <c r="AC219"/>
  <c r="AF219"/>
  <c r="AK219" s="1"/>
  <c r="AG219"/>
  <c r="AH219"/>
  <c r="AI219"/>
  <c r="AJ219"/>
  <c r="AC220"/>
  <c r="AF220"/>
  <c r="AK220" s="1"/>
  <c r="AG220"/>
  <c r="AH220"/>
  <c r="AI220"/>
  <c r="AJ220"/>
  <c r="AC221"/>
  <c r="AF221"/>
  <c r="AK221" s="1"/>
  <c r="AG221"/>
  <c r="AH221"/>
  <c r="AI221"/>
  <c r="AJ221"/>
  <c r="AC222"/>
  <c r="AF222"/>
  <c r="AK222" s="1"/>
  <c r="AG222"/>
  <c r="AH222"/>
  <c r="AI222"/>
  <c r="AJ222"/>
  <c r="AC223"/>
  <c r="AF223"/>
  <c r="AK223" s="1"/>
  <c r="AG223"/>
  <c r="AH223"/>
  <c r="AI223"/>
  <c r="AJ223"/>
  <c r="AC224"/>
  <c r="AF224"/>
  <c r="AK224" s="1"/>
  <c r="AG224"/>
  <c r="AH224"/>
  <c r="AI224"/>
  <c r="AJ224"/>
  <c r="AC225"/>
  <c r="AF225"/>
  <c r="AK225" s="1"/>
  <c r="AG225"/>
  <c r="AH225"/>
  <c r="AI225"/>
  <c r="AJ225"/>
  <c r="AC226"/>
  <c r="AF226"/>
  <c r="AK226" s="1"/>
  <c r="AG226"/>
  <c r="AH226"/>
  <c r="AI226"/>
  <c r="AJ226"/>
  <c r="AC227"/>
  <c r="AF227"/>
  <c r="AK227" s="1"/>
  <c r="AG227"/>
  <c r="AH227"/>
  <c r="AI227"/>
  <c r="AJ227"/>
  <c r="AC228"/>
  <c r="AF228"/>
  <c r="AK228" s="1"/>
  <c r="AG228"/>
  <c r="AH228"/>
  <c r="AI228"/>
  <c r="AJ228"/>
  <c r="AC229"/>
  <c r="AF229"/>
  <c r="AK229" s="1"/>
  <c r="AG229"/>
  <c r="AH229"/>
  <c r="AI229"/>
  <c r="AJ229"/>
  <c r="AC230"/>
  <c r="AF230"/>
  <c r="AK230" s="1"/>
  <c r="AG230"/>
  <c r="AH230"/>
  <c r="AI230"/>
  <c r="AJ230"/>
  <c r="AC231"/>
  <c r="AF231"/>
  <c r="AK231" s="1"/>
  <c r="AG231"/>
  <c r="AH231"/>
  <c r="AI231"/>
  <c r="AJ231"/>
  <c r="AC232"/>
  <c r="AF232"/>
  <c r="AK232" s="1"/>
  <c r="AG232"/>
  <c r="AH232"/>
  <c r="AI232"/>
  <c r="AJ232"/>
  <c r="AC233"/>
  <c r="AF233"/>
  <c r="AK233" s="1"/>
  <c r="AG233"/>
  <c r="AH233"/>
  <c r="AI233"/>
  <c r="AJ233"/>
  <c r="AC234"/>
  <c r="AF234"/>
  <c r="AK234" s="1"/>
  <c r="AG234"/>
  <c r="AH234"/>
  <c r="AI234"/>
  <c r="AJ234"/>
  <c r="AC235"/>
  <c r="AF235"/>
  <c r="AK235" s="1"/>
  <c r="AG235"/>
  <c r="AH235"/>
  <c r="AI235"/>
  <c r="AJ235"/>
  <c r="AC236"/>
  <c r="AF236"/>
  <c r="AK236" s="1"/>
  <c r="AG236"/>
  <c r="AH236"/>
  <c r="AI236"/>
  <c r="AJ236"/>
  <c r="AC237"/>
  <c r="AF237"/>
  <c r="AK237" s="1"/>
  <c r="AG237"/>
  <c r="AH237"/>
  <c r="AI237"/>
  <c r="AJ237"/>
  <c r="AC238"/>
  <c r="AF238"/>
  <c r="AK238" s="1"/>
  <c r="AG238"/>
  <c r="AH238"/>
  <c r="AI238"/>
  <c r="AJ238"/>
  <c r="AC239"/>
  <c r="AF239"/>
  <c r="AK239" s="1"/>
  <c r="AG239"/>
  <c r="AH239"/>
  <c r="AI239"/>
  <c r="AJ239"/>
  <c r="AC240"/>
  <c r="AF240"/>
  <c r="AK240" s="1"/>
  <c r="AG240"/>
  <c r="AH240"/>
  <c r="AI240"/>
  <c r="AJ240"/>
  <c r="AC241"/>
  <c r="AF241"/>
  <c r="AK241" s="1"/>
  <c r="AG241"/>
  <c r="AH241"/>
  <c r="AI241"/>
  <c r="AJ241"/>
  <c r="AC242"/>
  <c r="AF242"/>
  <c r="AK242" s="1"/>
  <c r="AG242"/>
  <c r="AH242"/>
  <c r="AI242"/>
  <c r="AJ242"/>
  <c r="AC243"/>
  <c r="AF243"/>
  <c r="AK243" s="1"/>
  <c r="AG243"/>
  <c r="AH243"/>
  <c r="AI243"/>
  <c r="AJ243"/>
  <c r="AC244"/>
  <c r="AF244"/>
  <c r="AK244" s="1"/>
  <c r="AG244"/>
  <c r="AH244"/>
  <c r="AI244"/>
  <c r="AJ244"/>
  <c r="AC245"/>
  <c r="AF245"/>
  <c r="AK245" s="1"/>
  <c r="AG245"/>
  <c r="AH245"/>
  <c r="AI245"/>
  <c r="AJ245"/>
  <c r="AC246"/>
  <c r="AF246"/>
  <c r="AK246" s="1"/>
  <c r="AG246"/>
  <c r="AH246"/>
  <c r="AI246"/>
  <c r="AJ246"/>
  <c r="AC247"/>
  <c r="AF247"/>
  <c r="AK247" s="1"/>
  <c r="AG247"/>
  <c r="AH247"/>
  <c r="AI247"/>
  <c r="AJ247"/>
  <c r="AC248"/>
  <c r="AF248"/>
  <c r="AK248" s="1"/>
  <c r="AG248"/>
  <c r="AH248"/>
  <c r="AI248"/>
  <c r="AJ248"/>
  <c r="AC249"/>
  <c r="AF249"/>
  <c r="AK249" s="1"/>
  <c r="AG249"/>
  <c r="AH249"/>
  <c r="AI249"/>
  <c r="AJ249"/>
  <c r="AC250"/>
  <c r="AF250"/>
  <c r="AK250" s="1"/>
  <c r="AG250"/>
  <c r="AH250"/>
  <c r="AI250"/>
  <c r="AJ250"/>
  <c r="AC251"/>
  <c r="AF251"/>
  <c r="AK251" s="1"/>
  <c r="AG251"/>
  <c r="AH251"/>
  <c r="AI251"/>
  <c r="AJ251"/>
  <c r="AC252"/>
  <c r="AF252"/>
  <c r="AK252" s="1"/>
  <c r="AG252"/>
  <c r="AH252"/>
  <c r="AI252"/>
  <c r="AJ252"/>
  <c r="AC253"/>
  <c r="AF253"/>
  <c r="AK253" s="1"/>
  <c r="AG253"/>
  <c r="AH253"/>
  <c r="AI253"/>
  <c r="AJ253"/>
  <c r="AC254"/>
  <c r="AF254"/>
  <c r="AK254" s="1"/>
  <c r="AG254"/>
  <c r="AH254"/>
  <c r="AI254"/>
  <c r="AJ254"/>
  <c r="AC255"/>
  <c r="AF255"/>
  <c r="AK255" s="1"/>
  <c r="AG255"/>
  <c r="AH255"/>
  <c r="AI255"/>
  <c r="AJ255"/>
  <c r="AC256"/>
  <c r="AF256"/>
  <c r="AK256" s="1"/>
  <c r="AG256"/>
  <c r="AH256"/>
  <c r="AI256"/>
  <c r="AJ256"/>
  <c r="AC257"/>
  <c r="AF257"/>
  <c r="AK257" s="1"/>
  <c r="AG257"/>
  <c r="AH257"/>
  <c r="AI257"/>
  <c r="AJ257"/>
  <c r="AC258"/>
  <c r="AF258"/>
  <c r="AK258" s="1"/>
  <c r="AG258"/>
  <c r="AH258"/>
  <c r="AI258"/>
  <c r="AJ258"/>
  <c r="AC259"/>
  <c r="AF259"/>
  <c r="AK259" s="1"/>
  <c r="AG259"/>
  <c r="AH259"/>
  <c r="AI259"/>
  <c r="AJ259"/>
  <c r="AC260"/>
  <c r="AF260"/>
  <c r="AK260" s="1"/>
  <c r="AG260"/>
  <c r="AH260"/>
  <c r="AI260"/>
  <c r="AJ260"/>
  <c r="AC261"/>
  <c r="AF261"/>
  <c r="AK261" s="1"/>
  <c r="AG261"/>
  <c r="AH261"/>
  <c r="AI261"/>
  <c r="AJ261"/>
  <c r="AC262"/>
  <c r="AF262"/>
  <c r="AK262" s="1"/>
  <c r="AG262"/>
  <c r="AH262"/>
  <c r="AI262"/>
  <c r="AJ262"/>
  <c r="AC263"/>
  <c r="AF263"/>
  <c r="AK263" s="1"/>
  <c r="AG263"/>
  <c r="AH263"/>
  <c r="AI263"/>
  <c r="AJ263"/>
  <c r="AC264"/>
  <c r="AF264"/>
  <c r="AK264" s="1"/>
  <c r="AG264"/>
  <c r="AH264"/>
  <c r="AI264"/>
  <c r="AJ264"/>
  <c r="AC265"/>
  <c r="AF265"/>
  <c r="AK265" s="1"/>
  <c r="AG265"/>
  <c r="AH265"/>
  <c r="AI265"/>
  <c r="AJ265"/>
  <c r="AC266"/>
  <c r="AF266"/>
  <c r="AK266" s="1"/>
  <c r="AG266"/>
  <c r="AH266"/>
  <c r="AI266"/>
  <c r="AJ266"/>
  <c r="AC267"/>
  <c r="AF267"/>
  <c r="AK267" s="1"/>
  <c r="AG267"/>
  <c r="AH267"/>
  <c r="AI267"/>
  <c r="AJ267"/>
  <c r="AC268"/>
  <c r="AF268"/>
  <c r="AK268" s="1"/>
  <c r="AG268"/>
  <c r="AH268"/>
  <c r="AI268"/>
  <c r="AJ268"/>
  <c r="AC269"/>
  <c r="AF269"/>
  <c r="AK269" s="1"/>
  <c r="AG269"/>
  <c r="AH269"/>
  <c r="AI269"/>
  <c r="AJ269"/>
  <c r="AC270"/>
  <c r="AF270"/>
  <c r="AK270" s="1"/>
  <c r="AG270"/>
  <c r="AH270"/>
  <c r="AI270"/>
  <c r="AJ270"/>
  <c r="AC271"/>
  <c r="AF271"/>
  <c r="AK271" s="1"/>
  <c r="AG271"/>
  <c r="AH271"/>
  <c r="AI271"/>
  <c r="AJ271"/>
  <c r="AC272"/>
  <c r="AF272"/>
  <c r="AK272" s="1"/>
  <c r="AG272"/>
  <c r="AH272"/>
  <c r="AI272"/>
  <c r="AJ272"/>
  <c r="AC273"/>
  <c r="AF273"/>
  <c r="AK273" s="1"/>
  <c r="AG273"/>
  <c r="AH273"/>
  <c r="AI273"/>
  <c r="AJ273"/>
  <c r="AC274"/>
  <c r="AF274"/>
  <c r="AK274" s="1"/>
  <c r="AG274"/>
  <c r="AH274"/>
  <c r="AI274"/>
  <c r="AJ274"/>
  <c r="AC275"/>
  <c r="AF275"/>
  <c r="AK275" s="1"/>
  <c r="AG275"/>
  <c r="AH275"/>
  <c r="AI275"/>
  <c r="AJ275"/>
  <c r="AC276"/>
  <c r="AF276"/>
  <c r="AK276" s="1"/>
  <c r="AG276"/>
  <c r="AH276"/>
  <c r="AI276"/>
  <c r="AJ276"/>
  <c r="AC277"/>
  <c r="AF277"/>
  <c r="AK277" s="1"/>
  <c r="AG277"/>
  <c r="AH277"/>
  <c r="AI277"/>
  <c r="AJ277"/>
  <c r="AC278"/>
  <c r="AF278"/>
  <c r="AK278" s="1"/>
  <c r="AG278"/>
  <c r="AH278"/>
  <c r="AI278"/>
  <c r="AJ278"/>
  <c r="AC279"/>
  <c r="AF279"/>
  <c r="AK279" s="1"/>
  <c r="AG279"/>
  <c r="AH279"/>
  <c r="AI279"/>
  <c r="AJ279"/>
  <c r="AC280"/>
  <c r="AF280"/>
  <c r="AK280" s="1"/>
  <c r="AG280"/>
  <c r="AH280"/>
  <c r="AI280"/>
  <c r="AJ280"/>
  <c r="AC281"/>
  <c r="AF281"/>
  <c r="AK281" s="1"/>
  <c r="AG281"/>
  <c r="AH281"/>
  <c r="AI281"/>
  <c r="AJ281"/>
  <c r="AC282"/>
  <c r="AF282"/>
  <c r="AK282" s="1"/>
  <c r="AG282"/>
  <c r="AH282"/>
  <c r="AI282"/>
  <c r="AJ282"/>
  <c r="AC283"/>
  <c r="AF283"/>
  <c r="AK283" s="1"/>
  <c r="AG283"/>
  <c r="AH283"/>
  <c r="AI283"/>
  <c r="AJ283"/>
  <c r="AC284"/>
  <c r="AF284"/>
  <c r="AK284" s="1"/>
  <c r="AG284"/>
  <c r="AH284"/>
  <c r="AI284"/>
  <c r="AJ284"/>
  <c r="AC285"/>
  <c r="AF285"/>
  <c r="AK285" s="1"/>
  <c r="AG285"/>
  <c r="AH285"/>
  <c r="AI285"/>
  <c r="AJ285"/>
  <c r="AC286"/>
  <c r="AF286"/>
  <c r="AK286" s="1"/>
  <c r="AG286"/>
  <c r="AH286"/>
  <c r="AI286"/>
  <c r="AJ286"/>
  <c r="AC287"/>
  <c r="AF287"/>
  <c r="AK287" s="1"/>
  <c r="AG287"/>
  <c r="AH287"/>
  <c r="AI287"/>
  <c r="AJ287"/>
  <c r="AC288"/>
  <c r="AF288"/>
  <c r="AK288" s="1"/>
  <c r="AG288"/>
  <c r="AH288"/>
  <c r="AI288"/>
  <c r="AJ288"/>
  <c r="AC289"/>
  <c r="AF289"/>
  <c r="AK289" s="1"/>
  <c r="AG289"/>
  <c r="AH289"/>
  <c r="AI289"/>
  <c r="AJ289"/>
  <c r="AC290"/>
  <c r="AF290"/>
  <c r="AK290" s="1"/>
  <c r="AG290"/>
  <c r="AH290"/>
  <c r="AI290"/>
  <c r="AJ290"/>
  <c r="AC291"/>
  <c r="AF291"/>
  <c r="AK291" s="1"/>
  <c r="AG291"/>
  <c r="AH291"/>
  <c r="AI291"/>
  <c r="AJ291"/>
  <c r="AC292"/>
  <c r="AF292"/>
  <c r="AK292" s="1"/>
  <c r="AG292"/>
  <c r="AH292"/>
  <c r="AI292"/>
  <c r="AJ292"/>
  <c r="AC293"/>
  <c r="AF293"/>
  <c r="AK293" s="1"/>
  <c r="AG293"/>
  <c r="AH293"/>
  <c r="AI293"/>
  <c r="AJ293"/>
  <c r="AC294"/>
  <c r="AF294"/>
  <c r="AK294" s="1"/>
  <c r="AG294"/>
  <c r="AH294"/>
  <c r="AI294"/>
  <c r="AJ294"/>
  <c r="AC295"/>
  <c r="AF295"/>
  <c r="AK295" s="1"/>
  <c r="AG295"/>
  <c r="AH295"/>
  <c r="AI295"/>
  <c r="AJ295"/>
  <c r="AC296"/>
  <c r="AF296"/>
  <c r="AK296" s="1"/>
  <c r="AG296"/>
  <c r="AH296"/>
  <c r="AI296"/>
  <c r="AJ296"/>
  <c r="AC297"/>
  <c r="AF297"/>
  <c r="AK297" s="1"/>
  <c r="AG297"/>
  <c r="AH297"/>
  <c r="AI297"/>
  <c r="AJ297"/>
  <c r="AC298"/>
  <c r="AF298"/>
  <c r="AK298" s="1"/>
  <c r="AG298"/>
  <c r="AH298"/>
  <c r="AI298"/>
  <c r="AJ298"/>
  <c r="AC299"/>
  <c r="AF299"/>
  <c r="AK299" s="1"/>
  <c r="AG299"/>
  <c r="AH299"/>
  <c r="AI299"/>
  <c r="AJ299"/>
  <c r="AC300"/>
  <c r="AF300"/>
  <c r="AK300" s="1"/>
  <c r="AG300"/>
  <c r="AH300"/>
  <c r="AI300"/>
  <c r="AJ300"/>
  <c r="AC301"/>
  <c r="AF301"/>
  <c r="AK301" s="1"/>
  <c r="AG301"/>
  <c r="AH301"/>
  <c r="AI301"/>
  <c r="AJ301"/>
  <c r="AC302"/>
  <c r="AF302"/>
  <c r="AK302" s="1"/>
  <c r="AG302"/>
  <c r="AH302"/>
  <c r="AI302"/>
  <c r="AJ302"/>
  <c r="AC303"/>
  <c r="AF303"/>
  <c r="AK303" s="1"/>
  <c r="AG303"/>
  <c r="AH303"/>
  <c r="AI303"/>
  <c r="AJ303"/>
  <c r="AC304"/>
  <c r="AF304"/>
  <c r="AK304" s="1"/>
  <c r="AG304"/>
  <c r="AH304"/>
  <c r="AI304"/>
  <c r="AJ304"/>
  <c r="AC305"/>
  <c r="AF305"/>
  <c r="AK305" s="1"/>
  <c r="AG305"/>
  <c r="AH305"/>
  <c r="AI305"/>
  <c r="AJ305"/>
  <c r="AC306"/>
  <c r="AF306"/>
  <c r="AK306" s="1"/>
  <c r="AG306"/>
  <c r="AH306"/>
  <c r="AI306"/>
  <c r="AJ306"/>
  <c r="AC307"/>
  <c r="AF307"/>
  <c r="AK307" s="1"/>
  <c r="AG307"/>
  <c r="AH307"/>
  <c r="AI307"/>
  <c r="AJ307"/>
  <c r="AC308"/>
  <c r="AF308"/>
  <c r="AK308" s="1"/>
  <c r="AG308"/>
  <c r="AH308"/>
  <c r="AI308"/>
  <c r="AJ308"/>
  <c r="AC309"/>
  <c r="AF309"/>
  <c r="AK309" s="1"/>
  <c r="AG309"/>
  <c r="AH309"/>
  <c r="AI309"/>
  <c r="AJ309"/>
  <c r="AC310"/>
  <c r="AF310"/>
  <c r="AK310" s="1"/>
  <c r="AG310"/>
  <c r="AH310"/>
  <c r="AI310"/>
  <c r="AJ310"/>
  <c r="AC311"/>
  <c r="AF311"/>
  <c r="AK311" s="1"/>
  <c r="AG311"/>
  <c r="AH311"/>
  <c r="AI311"/>
  <c r="AJ311"/>
  <c r="AC312"/>
  <c r="AF312"/>
  <c r="AK312" s="1"/>
  <c r="AG312"/>
  <c r="AH312"/>
  <c r="AI312"/>
  <c r="AJ312"/>
  <c r="AC313"/>
  <c r="AF313"/>
  <c r="AK313" s="1"/>
  <c r="AG313"/>
  <c r="AH313"/>
  <c r="AI313"/>
  <c r="AJ313"/>
  <c r="AC314"/>
  <c r="AF314"/>
  <c r="AK314" s="1"/>
  <c r="AG314"/>
  <c r="AH314"/>
  <c r="AI314"/>
  <c r="AJ314"/>
  <c r="AC315"/>
  <c r="AF315"/>
  <c r="AK315" s="1"/>
  <c r="AG315"/>
  <c r="AH315"/>
  <c r="AI315"/>
  <c r="AJ315"/>
  <c r="AC316"/>
  <c r="AF316"/>
  <c r="AK316" s="1"/>
  <c r="AG316"/>
  <c r="AH316"/>
  <c r="AI316"/>
  <c r="AJ316"/>
  <c r="AC317"/>
  <c r="AF317"/>
  <c r="AK317" s="1"/>
  <c r="AG317"/>
  <c r="AH317"/>
  <c r="AI317"/>
  <c r="AJ317"/>
  <c r="AC318"/>
  <c r="AF318"/>
  <c r="AK318" s="1"/>
  <c r="AG318"/>
  <c r="AH318"/>
  <c r="AI318"/>
  <c r="AJ318"/>
  <c r="AC319"/>
  <c r="AF319"/>
  <c r="AK319" s="1"/>
  <c r="AG319"/>
  <c r="AH319"/>
  <c r="AI319"/>
  <c r="AJ319"/>
  <c r="AC320"/>
  <c r="AF320"/>
  <c r="AK320" s="1"/>
  <c r="AG320"/>
  <c r="AH320"/>
  <c r="AI320"/>
  <c r="AJ320"/>
  <c r="AC321"/>
  <c r="AF321"/>
  <c r="AK321" s="1"/>
  <c r="AG321"/>
  <c r="AH321"/>
  <c r="AI321"/>
  <c r="AJ321"/>
  <c r="AC322"/>
  <c r="AF322"/>
  <c r="AK322" s="1"/>
  <c r="AG322"/>
  <c r="AH322"/>
  <c r="AI322"/>
  <c r="AJ322"/>
  <c r="AC323"/>
  <c r="AF323"/>
  <c r="AK323" s="1"/>
  <c r="AG323"/>
  <c r="AH323"/>
  <c r="AI323"/>
  <c r="AJ323"/>
  <c r="AC324"/>
  <c r="AF324"/>
  <c r="AK324" s="1"/>
  <c r="AG324"/>
  <c r="AH324"/>
  <c r="AI324"/>
  <c r="AJ324"/>
  <c r="AC325"/>
  <c r="AF325"/>
  <c r="AK325" s="1"/>
  <c r="AG325"/>
  <c r="AH325"/>
  <c r="AI325"/>
  <c r="AJ325"/>
  <c r="AC326"/>
  <c r="AF326"/>
  <c r="AK326" s="1"/>
  <c r="AG326"/>
  <c r="AH326"/>
  <c r="AI326"/>
  <c r="AJ326"/>
  <c r="AC327"/>
  <c r="AF327"/>
  <c r="AK327" s="1"/>
  <c r="AG327"/>
  <c r="AH327"/>
  <c r="AI327"/>
  <c r="AJ327"/>
  <c r="AC328"/>
  <c r="AF328"/>
  <c r="AK328" s="1"/>
  <c r="AG328"/>
  <c r="AH328"/>
  <c r="AI328"/>
  <c r="AJ328"/>
  <c r="AC329"/>
  <c r="AF329"/>
  <c r="AK329" s="1"/>
  <c r="AG329"/>
  <c r="AH329"/>
  <c r="AI329"/>
  <c r="AJ329"/>
  <c r="AC330"/>
  <c r="AF330"/>
  <c r="AK330" s="1"/>
  <c r="AG330"/>
  <c r="AH330"/>
  <c r="AI330"/>
  <c r="AJ330"/>
  <c r="AC331"/>
  <c r="AF331"/>
  <c r="AK331" s="1"/>
  <c r="AG331"/>
  <c r="AH331"/>
  <c r="AI331"/>
  <c r="AJ331"/>
  <c r="AC332"/>
  <c r="AF332"/>
  <c r="AK332" s="1"/>
  <c r="AG332"/>
  <c r="AH332"/>
  <c r="AI332"/>
  <c r="AJ332"/>
  <c r="AC333"/>
  <c r="AF333"/>
  <c r="AK333" s="1"/>
  <c r="AG333"/>
  <c r="AH333"/>
  <c r="AI333"/>
  <c r="AJ333"/>
  <c r="AC334"/>
  <c r="AF334"/>
  <c r="AK334" s="1"/>
  <c r="AG334"/>
  <c r="AH334"/>
  <c r="AI334"/>
  <c r="AJ334"/>
  <c r="AC335"/>
  <c r="AF335"/>
  <c r="AK335" s="1"/>
  <c r="AG335"/>
  <c r="AH335"/>
  <c r="AI335"/>
  <c r="AJ335"/>
  <c r="AC336"/>
  <c r="AF336"/>
  <c r="AK336" s="1"/>
  <c r="AG336"/>
  <c r="AH336"/>
  <c r="AI336"/>
  <c r="AJ336"/>
  <c r="AC337"/>
  <c r="AF337"/>
  <c r="AK337" s="1"/>
  <c r="AG337"/>
  <c r="AH337"/>
  <c r="AI337"/>
  <c r="AJ337"/>
  <c r="AC338"/>
  <c r="AF338"/>
  <c r="AK338" s="1"/>
  <c r="AG338"/>
  <c r="AH338"/>
  <c r="AI338"/>
  <c r="AJ338"/>
  <c r="AC339"/>
  <c r="AF339"/>
  <c r="AK339" s="1"/>
  <c r="AG339"/>
  <c r="AH339"/>
  <c r="AI339"/>
  <c r="AJ339"/>
  <c r="AC340"/>
  <c r="AF340"/>
  <c r="AK340" s="1"/>
  <c r="AG340"/>
  <c r="AH340"/>
  <c r="AI340"/>
  <c r="AJ340"/>
  <c r="AC341"/>
  <c r="AF341"/>
  <c r="AK341" s="1"/>
  <c r="AG341"/>
  <c r="AH341"/>
  <c r="AI341"/>
  <c r="AJ341"/>
  <c r="AC342"/>
  <c r="AF342"/>
  <c r="AK342" s="1"/>
  <c r="AG342"/>
  <c r="AH342"/>
  <c r="AI342"/>
  <c r="AJ342"/>
  <c r="AC343"/>
  <c r="AF343"/>
  <c r="AK343" s="1"/>
  <c r="AG343"/>
  <c r="AH343"/>
  <c r="AI343"/>
  <c r="AJ343"/>
  <c r="AC344"/>
  <c r="AF344"/>
  <c r="AK344" s="1"/>
  <c r="AG344"/>
  <c r="AH344"/>
  <c r="AI344"/>
  <c r="AJ344"/>
  <c r="AC345"/>
  <c r="AF345"/>
  <c r="AK345" s="1"/>
  <c r="AG345"/>
  <c r="AH345"/>
  <c r="AI345"/>
  <c r="AJ345"/>
  <c r="AC346"/>
  <c r="AF346"/>
  <c r="AK346" s="1"/>
  <c r="AG346"/>
  <c r="AH346"/>
  <c r="AI346"/>
  <c r="AJ346"/>
  <c r="AC347"/>
  <c r="AF347"/>
  <c r="AK347" s="1"/>
  <c r="AG347"/>
  <c r="AH347"/>
  <c r="AI347"/>
  <c r="AJ347"/>
  <c r="AC348"/>
  <c r="AF348"/>
  <c r="AK348" s="1"/>
  <c r="AG348"/>
  <c r="AH348"/>
  <c r="AI348"/>
  <c r="AJ348"/>
  <c r="AC349"/>
  <c r="AF349"/>
  <c r="AK349" s="1"/>
  <c r="AG349"/>
  <c r="AH349"/>
  <c r="AI349"/>
  <c r="AJ349"/>
  <c r="AC350"/>
  <c r="AF350"/>
  <c r="AK350" s="1"/>
  <c r="AG350"/>
  <c r="AH350"/>
  <c r="AI350"/>
  <c r="AJ350"/>
  <c r="AC351"/>
  <c r="AF351"/>
  <c r="AK351" s="1"/>
  <c r="AG351"/>
  <c r="AH351"/>
  <c r="AI351"/>
  <c r="AJ351"/>
  <c r="AC352"/>
  <c r="AF352"/>
  <c r="AK352" s="1"/>
  <c r="AG352"/>
  <c r="AH352"/>
  <c r="AI352"/>
  <c r="AJ352"/>
  <c r="AC353"/>
  <c r="AF353"/>
  <c r="AK353" s="1"/>
  <c r="AG353"/>
  <c r="AH353"/>
  <c r="AI353"/>
  <c r="AJ353"/>
  <c r="AC354"/>
  <c r="AF354"/>
  <c r="AK354" s="1"/>
  <c r="AG354"/>
  <c r="AH354"/>
  <c r="AI354"/>
  <c r="AJ354"/>
  <c r="AC355"/>
  <c r="AF355"/>
  <c r="AK355" s="1"/>
  <c r="AG355"/>
  <c r="AH355"/>
  <c r="AI355"/>
  <c r="AJ355"/>
  <c r="AC356"/>
  <c r="AF356"/>
  <c r="AK356" s="1"/>
  <c r="AG356"/>
  <c r="AH356"/>
  <c r="AI356"/>
  <c r="AJ356"/>
  <c r="AC357"/>
  <c r="AF357"/>
  <c r="AK357" s="1"/>
  <c r="AG357"/>
  <c r="AH357"/>
  <c r="AI357"/>
  <c r="AJ357"/>
  <c r="AC358"/>
  <c r="AF358"/>
  <c r="AK358" s="1"/>
  <c r="AG358"/>
  <c r="AH358"/>
  <c r="AI358"/>
  <c r="AJ358"/>
  <c r="AC359"/>
  <c r="AF359"/>
  <c r="AK359" s="1"/>
  <c r="AG359"/>
  <c r="AH359"/>
  <c r="AI359"/>
  <c r="AJ359"/>
  <c r="AC360"/>
  <c r="AF360"/>
  <c r="AK360" s="1"/>
  <c r="AG360"/>
  <c r="AH360"/>
  <c r="AI360"/>
  <c r="AJ360"/>
  <c r="AC361"/>
  <c r="AF361"/>
  <c r="AK361" s="1"/>
  <c r="AG361"/>
  <c r="AH361"/>
  <c r="AI361"/>
  <c r="AJ361"/>
  <c r="AC362"/>
  <c r="AF362"/>
  <c r="AK362" s="1"/>
  <c r="AG362"/>
  <c r="AH362"/>
  <c r="AI362"/>
  <c r="AJ362"/>
  <c r="AC363"/>
  <c r="AF363"/>
  <c r="AK363" s="1"/>
  <c r="AG363"/>
  <c r="AH363"/>
  <c r="AI363"/>
  <c r="AJ363"/>
  <c r="AC364"/>
  <c r="AF364"/>
  <c r="AK364" s="1"/>
  <c r="AG364"/>
  <c r="AH364"/>
  <c r="AI364"/>
  <c r="AJ364"/>
  <c r="AC365"/>
  <c r="AF365"/>
  <c r="AK365" s="1"/>
  <c r="AG365"/>
  <c r="AH365"/>
  <c r="AI365"/>
  <c r="AJ365"/>
  <c r="AC366"/>
  <c r="AF366"/>
  <c r="AK366" s="1"/>
  <c r="AG366"/>
  <c r="AH366"/>
  <c r="AI366"/>
  <c r="AJ366"/>
  <c r="AC367"/>
  <c r="AF367"/>
  <c r="AK367" s="1"/>
  <c r="AG367"/>
  <c r="AH367"/>
  <c r="AI367"/>
  <c r="AJ367"/>
  <c r="AC368"/>
  <c r="AF368"/>
  <c r="AK368" s="1"/>
  <c r="AG368"/>
  <c r="AH368"/>
  <c r="AI368"/>
  <c r="AJ368"/>
  <c r="AC369"/>
  <c r="AF369"/>
  <c r="AK369" s="1"/>
  <c r="AG369"/>
  <c r="AH369"/>
  <c r="AI369"/>
  <c r="AJ369"/>
  <c r="AC370"/>
  <c r="AF370"/>
  <c r="AK370" s="1"/>
  <c r="AG370"/>
  <c r="AH370"/>
  <c r="AI370"/>
  <c r="AJ370"/>
  <c r="AC371"/>
  <c r="AF371"/>
  <c r="AK371" s="1"/>
  <c r="AG371"/>
  <c r="AH371"/>
  <c r="AI371"/>
  <c r="AJ371"/>
  <c r="AC372"/>
  <c r="AF372"/>
  <c r="AK372" s="1"/>
  <c r="AG372"/>
  <c r="AH372"/>
  <c r="AI372"/>
  <c r="AJ372"/>
  <c r="AC373"/>
  <c r="AF373"/>
  <c r="AK373" s="1"/>
  <c r="AG373"/>
  <c r="AH373"/>
  <c r="AI373"/>
  <c r="AJ373"/>
  <c r="AC374"/>
  <c r="AF374"/>
  <c r="AK374" s="1"/>
  <c r="AG374"/>
  <c r="AH374"/>
  <c r="AI374"/>
  <c r="AJ374"/>
  <c r="AC375"/>
  <c r="AF375"/>
  <c r="AK375" s="1"/>
  <c r="AG375"/>
  <c r="AH375"/>
  <c r="AI375"/>
  <c r="AJ375"/>
  <c r="AC376"/>
  <c r="AF376"/>
  <c r="AK376" s="1"/>
  <c r="AG376"/>
  <c r="AH376"/>
  <c r="AI376"/>
  <c r="AJ376"/>
  <c r="AC377"/>
  <c r="AF377"/>
  <c r="AK377" s="1"/>
  <c r="AG377"/>
  <c r="AH377"/>
  <c r="AI377"/>
  <c r="AJ377"/>
  <c r="AC378"/>
  <c r="AF378"/>
  <c r="AK378" s="1"/>
  <c r="AG378"/>
  <c r="AH378"/>
  <c r="AI378"/>
  <c r="AJ378"/>
  <c r="AC379"/>
  <c r="AF379"/>
  <c r="AK379" s="1"/>
  <c r="AG379"/>
  <c r="AH379"/>
  <c r="AI379"/>
  <c r="AJ379"/>
  <c r="AC380"/>
  <c r="AF380"/>
  <c r="AK380" s="1"/>
  <c r="AG380"/>
  <c r="AH380"/>
  <c r="AI380"/>
  <c r="AJ380"/>
  <c r="AC381"/>
  <c r="AF381"/>
  <c r="AK381" s="1"/>
  <c r="AG381"/>
  <c r="AH381"/>
  <c r="AI381"/>
  <c r="AJ381"/>
  <c r="AC382"/>
  <c r="AF382"/>
  <c r="AK382" s="1"/>
  <c r="AG382"/>
  <c r="AH382"/>
  <c r="AI382"/>
  <c r="AJ382"/>
  <c r="AC383"/>
  <c r="AF383"/>
  <c r="AK383" s="1"/>
  <c r="AG383"/>
  <c r="AH383"/>
  <c r="AI383"/>
  <c r="AJ383"/>
  <c r="AC384"/>
  <c r="AF384"/>
  <c r="AK384" s="1"/>
  <c r="AG384"/>
  <c r="AH384"/>
  <c r="AI384"/>
  <c r="AJ384"/>
  <c r="AC385"/>
  <c r="AF385"/>
  <c r="AK385" s="1"/>
  <c r="AG385"/>
  <c r="AH385"/>
  <c r="AI385"/>
  <c r="AJ385"/>
  <c r="AC386"/>
  <c r="AF386"/>
  <c r="AK386" s="1"/>
  <c r="AG386"/>
  <c r="AH386"/>
  <c r="AI386"/>
  <c r="AJ386"/>
  <c r="AC387"/>
  <c r="AF387"/>
  <c r="AK387" s="1"/>
  <c r="AG387"/>
  <c r="AH387"/>
  <c r="AI387"/>
  <c r="AJ387"/>
  <c r="AC388"/>
  <c r="AF388"/>
  <c r="AK388" s="1"/>
  <c r="AG388"/>
  <c r="AH388"/>
  <c r="AI388"/>
  <c r="AJ388"/>
  <c r="AC389"/>
  <c r="AF389"/>
  <c r="AK389" s="1"/>
  <c r="AG389"/>
  <c r="AH389"/>
  <c r="AI389"/>
  <c r="AJ389"/>
  <c r="AC390"/>
  <c r="AF390"/>
  <c r="AK390" s="1"/>
  <c r="AG390"/>
  <c r="AH390"/>
  <c r="AI390"/>
  <c r="AJ390"/>
  <c r="AC391"/>
  <c r="AF391"/>
  <c r="AK391" s="1"/>
  <c r="AG391"/>
  <c r="AH391"/>
  <c r="AI391"/>
  <c r="AJ391"/>
  <c r="AC392"/>
  <c r="AF392"/>
  <c r="AK392" s="1"/>
  <c r="AG392"/>
  <c r="AH392"/>
  <c r="AI392"/>
  <c r="AJ392"/>
  <c r="AC393"/>
  <c r="AF393"/>
  <c r="AK393" s="1"/>
  <c r="AG393"/>
  <c r="AH393"/>
  <c r="AI393"/>
  <c r="AJ393"/>
  <c r="AC394"/>
  <c r="AF394"/>
  <c r="AK394" s="1"/>
  <c r="AG394"/>
  <c r="AH394"/>
  <c r="AI394"/>
  <c r="AJ394"/>
  <c r="AC395"/>
  <c r="AF395"/>
  <c r="AK395" s="1"/>
  <c r="AG395"/>
  <c r="AH395"/>
  <c r="AI395"/>
  <c r="AJ395"/>
  <c r="AC396"/>
  <c r="AF396"/>
  <c r="AK396" s="1"/>
  <c r="AG396"/>
  <c r="AH396"/>
  <c r="AI396"/>
  <c r="AJ396"/>
  <c r="AC397"/>
  <c r="AF397"/>
  <c r="AK397" s="1"/>
  <c r="AG397"/>
  <c r="AH397"/>
  <c r="AI397"/>
  <c r="AJ397"/>
  <c r="AC398"/>
  <c r="AF398"/>
  <c r="AK398" s="1"/>
  <c r="AG398"/>
  <c r="AH398"/>
  <c r="AI398"/>
  <c r="AJ398"/>
  <c r="AC399"/>
  <c r="AF399"/>
  <c r="AK399" s="1"/>
  <c r="AG399"/>
  <c r="AH399"/>
  <c r="AI399"/>
  <c r="AJ399"/>
  <c r="AC400"/>
  <c r="AF400"/>
  <c r="AK400" s="1"/>
  <c r="AG400"/>
  <c r="AH400"/>
  <c r="AI400"/>
  <c r="AJ400"/>
  <c r="AC401"/>
  <c r="AF401"/>
  <c r="AK401" s="1"/>
  <c r="AG401"/>
  <c r="AH401"/>
  <c r="AI401"/>
  <c r="AJ401"/>
  <c r="AC402"/>
  <c r="AF402"/>
  <c r="AK402" s="1"/>
  <c r="AG402"/>
  <c r="AH402"/>
  <c r="AI402"/>
  <c r="AJ402"/>
  <c r="AC403"/>
  <c r="AF403"/>
  <c r="AK403" s="1"/>
  <c r="AG403"/>
  <c r="AH403"/>
  <c r="AI403"/>
  <c r="AJ403"/>
  <c r="AC404"/>
  <c r="AF404"/>
  <c r="AK404" s="1"/>
  <c r="AG404"/>
  <c r="AH404"/>
  <c r="AI404"/>
  <c r="AJ404"/>
  <c r="AC405"/>
  <c r="AF405"/>
  <c r="AK405" s="1"/>
  <c r="AG405"/>
  <c r="AH405"/>
  <c r="AI405"/>
  <c r="AJ405"/>
  <c r="AC406"/>
  <c r="AF406"/>
  <c r="AK406" s="1"/>
  <c r="AG406"/>
  <c r="AH406"/>
  <c r="AI406"/>
  <c r="AJ406"/>
  <c r="AC407"/>
  <c r="AF407"/>
  <c r="AK407" s="1"/>
  <c r="AG407"/>
  <c r="AH407"/>
  <c r="AI407"/>
  <c r="AJ407"/>
  <c r="AC408"/>
  <c r="AF408"/>
  <c r="AK408" s="1"/>
  <c r="AG408"/>
  <c r="AH408"/>
  <c r="AI408"/>
  <c r="AJ408"/>
  <c r="AC409"/>
  <c r="AF409"/>
  <c r="AK409" s="1"/>
  <c r="AG409"/>
  <c r="AH409"/>
  <c r="AI409"/>
  <c r="AJ409"/>
  <c r="AC410"/>
  <c r="AF410"/>
  <c r="AK410" s="1"/>
  <c r="AG410"/>
  <c r="AH410"/>
  <c r="AI410"/>
  <c r="AJ410"/>
  <c r="AC411"/>
  <c r="AF411"/>
  <c r="AK411" s="1"/>
  <c r="AG411"/>
  <c r="AH411"/>
  <c r="AI411"/>
  <c r="AJ411"/>
  <c r="AC412"/>
  <c r="AF412"/>
  <c r="AK412" s="1"/>
  <c r="AG412"/>
  <c r="AH412"/>
  <c r="AI412"/>
  <c r="AJ412"/>
  <c r="AC413"/>
  <c r="AF413"/>
  <c r="AK413" s="1"/>
  <c r="AG413"/>
  <c r="AH413"/>
  <c r="AI413"/>
  <c r="AJ413"/>
  <c r="AC414"/>
  <c r="AF414"/>
  <c r="AK414" s="1"/>
  <c r="AG414"/>
  <c r="AH414"/>
  <c r="AI414"/>
  <c r="AJ414"/>
  <c r="AC415"/>
  <c r="AF415"/>
  <c r="AK415" s="1"/>
  <c r="AG415"/>
  <c r="AH415"/>
  <c r="AI415"/>
  <c r="AJ415"/>
  <c r="AC416"/>
  <c r="AF416"/>
  <c r="AK416" s="1"/>
  <c r="AG416"/>
  <c r="AH416"/>
  <c r="AI416"/>
  <c r="AJ416"/>
  <c r="AC417"/>
  <c r="AF417"/>
  <c r="AK417" s="1"/>
  <c r="AG417"/>
  <c r="AH417"/>
  <c r="AI417"/>
  <c r="AJ417"/>
  <c r="AC418"/>
  <c r="AF418"/>
  <c r="AK418" s="1"/>
  <c r="AG418"/>
  <c r="AH418"/>
  <c r="AI418"/>
  <c r="AJ418"/>
  <c r="AC419"/>
  <c r="AF419"/>
  <c r="AK419" s="1"/>
  <c r="AG419"/>
  <c r="AH419"/>
  <c r="AI419"/>
  <c r="AJ419"/>
  <c r="AC420"/>
  <c r="AF420"/>
  <c r="AK420" s="1"/>
  <c r="AG420"/>
  <c r="AH420"/>
  <c r="AI420"/>
  <c r="AJ420"/>
  <c r="AC421"/>
  <c r="AF421"/>
  <c r="AK421" s="1"/>
  <c r="AG421"/>
  <c r="AH421"/>
  <c r="AI421"/>
  <c r="AJ421"/>
  <c r="AC422"/>
  <c r="AF422"/>
  <c r="AK422" s="1"/>
  <c r="AG422"/>
  <c r="AH422"/>
  <c r="AI422"/>
  <c r="AJ422"/>
  <c r="AC423"/>
  <c r="AF423"/>
  <c r="AK423" s="1"/>
  <c r="AG423"/>
  <c r="AH423"/>
  <c r="AI423"/>
  <c r="AJ423"/>
  <c r="AC424"/>
  <c r="AF424"/>
  <c r="AK424" s="1"/>
  <c r="AG424"/>
  <c r="AH424"/>
  <c r="AI424"/>
  <c r="AJ424"/>
  <c r="AC425"/>
  <c r="AF425"/>
  <c r="AK425" s="1"/>
  <c r="AG425"/>
  <c r="AH425"/>
  <c r="AI425"/>
  <c r="AJ425"/>
  <c r="AC426"/>
  <c r="AF426"/>
  <c r="AK426" s="1"/>
  <c r="AG426"/>
  <c r="AH426"/>
  <c r="AI426"/>
  <c r="AJ426"/>
  <c r="AC427"/>
  <c r="AF427"/>
  <c r="AK427" s="1"/>
  <c r="AG427"/>
  <c r="AH427"/>
  <c r="AI427"/>
  <c r="AJ427"/>
  <c r="AC428"/>
  <c r="AF428"/>
  <c r="AK428" s="1"/>
  <c r="AG428"/>
  <c r="AH428"/>
  <c r="AI428"/>
  <c r="AJ428"/>
  <c r="AC429"/>
  <c r="AF429"/>
  <c r="AK429" s="1"/>
  <c r="AG429"/>
  <c r="AH429"/>
  <c r="AI429"/>
  <c r="AJ429"/>
  <c r="AC430"/>
  <c r="AF430"/>
  <c r="AK430" s="1"/>
  <c r="AG430"/>
  <c r="AH430"/>
  <c r="AI430"/>
  <c r="AJ430"/>
  <c r="AC431"/>
  <c r="AF431"/>
  <c r="AK431" s="1"/>
  <c r="AG431"/>
  <c r="AH431"/>
  <c r="AI431"/>
  <c r="AJ431"/>
  <c r="AC432"/>
  <c r="AF432"/>
  <c r="AK432" s="1"/>
  <c r="AG432"/>
  <c r="AH432"/>
  <c r="AI432"/>
  <c r="AJ432"/>
  <c r="AC433"/>
  <c r="AF433"/>
  <c r="AK433" s="1"/>
  <c r="AG433"/>
  <c r="AH433"/>
  <c r="AI433"/>
  <c r="AJ433"/>
  <c r="AC434"/>
  <c r="AF434"/>
  <c r="AK434" s="1"/>
  <c r="AG434"/>
  <c r="AH434"/>
  <c r="AI434"/>
  <c r="AJ434"/>
  <c r="AC435"/>
  <c r="AF435"/>
  <c r="AK435" s="1"/>
  <c r="AG435"/>
  <c r="AH435"/>
  <c r="AI435"/>
  <c r="AJ435"/>
  <c r="AC436"/>
  <c r="AF436"/>
  <c r="AK436" s="1"/>
  <c r="AG436"/>
  <c r="AH436"/>
  <c r="AI436"/>
  <c r="AJ436"/>
  <c r="AC437"/>
  <c r="AF437"/>
  <c r="AK437" s="1"/>
  <c r="AG437"/>
  <c r="AH437"/>
  <c r="AI437"/>
  <c r="AJ437"/>
  <c r="AC438"/>
  <c r="AF438"/>
  <c r="AK438" s="1"/>
  <c r="AG438"/>
  <c r="AH438"/>
  <c r="AI438"/>
  <c r="AJ438"/>
  <c r="AC439"/>
  <c r="AF439"/>
  <c r="AK439" s="1"/>
  <c r="AG439"/>
  <c r="AH439"/>
  <c r="AI439"/>
  <c r="AJ439"/>
  <c r="AC440"/>
  <c r="AF440"/>
  <c r="AK440" s="1"/>
  <c r="AG440"/>
  <c r="AH440"/>
  <c r="AI440"/>
  <c r="AJ440"/>
  <c r="AC441"/>
  <c r="AF441"/>
  <c r="AK441" s="1"/>
  <c r="AG441"/>
  <c r="AH441"/>
  <c r="AI441"/>
  <c r="AJ441"/>
  <c r="AC442"/>
  <c r="AF442"/>
  <c r="AK442" s="1"/>
  <c r="AG442"/>
  <c r="AH442"/>
  <c r="AI442"/>
  <c r="AJ442"/>
  <c r="AC443"/>
  <c r="AF443"/>
  <c r="AK443" s="1"/>
  <c r="AG443"/>
  <c r="AH443"/>
  <c r="AI443"/>
  <c r="AJ443"/>
  <c r="AC444"/>
  <c r="AF444"/>
  <c r="AK444" s="1"/>
  <c r="AG444"/>
  <c r="AH444"/>
  <c r="AI444"/>
  <c r="AJ444"/>
  <c r="AC445"/>
  <c r="AF445"/>
  <c r="AK445" s="1"/>
  <c r="AG445"/>
  <c r="AH445"/>
  <c r="AI445"/>
  <c r="AJ445"/>
  <c r="AC446"/>
  <c r="AF446"/>
  <c r="AK446" s="1"/>
  <c r="AG446"/>
  <c r="AH446"/>
  <c r="AI446"/>
  <c r="AJ446"/>
  <c r="AC447"/>
  <c r="AF447"/>
  <c r="AK447" s="1"/>
  <c r="AG447"/>
  <c r="AH447"/>
  <c r="AI447"/>
  <c r="AJ447"/>
  <c r="AC448"/>
  <c r="AF448"/>
  <c r="AK448" s="1"/>
  <c r="AG448"/>
  <c r="AH448"/>
  <c r="AI448"/>
  <c r="AJ448"/>
  <c r="AC449"/>
  <c r="AF449"/>
  <c r="AK449" s="1"/>
  <c r="AG449"/>
  <c r="AH449"/>
  <c r="AI449"/>
  <c r="AJ449"/>
  <c r="AC450"/>
  <c r="AF450"/>
  <c r="AK450" s="1"/>
  <c r="AG450"/>
  <c r="AH450"/>
  <c r="AI450"/>
  <c r="AJ450"/>
  <c r="AC451"/>
  <c r="AF451"/>
  <c r="AK451" s="1"/>
  <c r="AG451"/>
  <c r="AH451"/>
  <c r="AI451"/>
  <c r="AJ451"/>
  <c r="AC452"/>
  <c r="AF452"/>
  <c r="AK452" s="1"/>
  <c r="AG452"/>
  <c r="AH452"/>
  <c r="AI452"/>
  <c r="AJ452"/>
  <c r="AC453"/>
  <c r="AF453"/>
  <c r="AK453" s="1"/>
  <c r="AG453"/>
  <c r="AH453"/>
  <c r="AI453"/>
  <c r="AJ453"/>
  <c r="AC454"/>
  <c r="AF454"/>
  <c r="AK454" s="1"/>
  <c r="AG454"/>
  <c r="AH454"/>
  <c r="AI454"/>
  <c r="AJ454"/>
  <c r="AC455"/>
  <c r="AF455"/>
  <c r="AK455" s="1"/>
  <c r="AG455"/>
  <c r="AH455"/>
  <c r="AI455"/>
  <c r="AJ455"/>
  <c r="AC456"/>
  <c r="AF456"/>
  <c r="AK456" s="1"/>
  <c r="AG456"/>
  <c r="AH456"/>
  <c r="AI456"/>
  <c r="AJ456"/>
  <c r="AC457"/>
  <c r="AF457"/>
  <c r="AK457" s="1"/>
  <c r="AG457"/>
  <c r="AH457"/>
  <c r="AI457"/>
  <c r="AJ457"/>
  <c r="AC458"/>
  <c r="AF458"/>
  <c r="AK458" s="1"/>
  <c r="AG458"/>
  <c r="AH458"/>
  <c r="AI458"/>
  <c r="AJ458"/>
  <c r="AC459"/>
  <c r="AF459"/>
  <c r="AK459" s="1"/>
  <c r="AG459"/>
  <c r="AH459"/>
  <c r="AI459"/>
  <c r="AJ459"/>
  <c r="AC460"/>
  <c r="AF460"/>
  <c r="AK460" s="1"/>
  <c r="AG460"/>
  <c r="AH460"/>
  <c r="AI460"/>
  <c r="AJ460"/>
  <c r="AC461"/>
  <c r="AF461"/>
  <c r="AK461" s="1"/>
  <c r="AG461"/>
  <c r="AH461"/>
  <c r="AI461"/>
  <c r="AJ461"/>
  <c r="AC462"/>
  <c r="AF462"/>
  <c r="AK462" s="1"/>
  <c r="AG462"/>
  <c r="AH462"/>
  <c r="AI462"/>
  <c r="AJ462"/>
  <c r="AC463"/>
  <c r="AF463"/>
  <c r="AK463" s="1"/>
  <c r="AG463"/>
  <c r="AH463"/>
  <c r="AI463"/>
  <c r="AJ463"/>
  <c r="AC464"/>
  <c r="AF464"/>
  <c r="AK464" s="1"/>
  <c r="AG464"/>
  <c r="AH464"/>
  <c r="AI464"/>
  <c r="AJ464"/>
  <c r="AC465"/>
  <c r="AF465"/>
  <c r="AK465" s="1"/>
  <c r="AG465"/>
  <c r="AH465"/>
  <c r="AI465"/>
  <c r="AJ465"/>
  <c r="AC466"/>
  <c r="AF466"/>
  <c r="AK466" s="1"/>
  <c r="AG466"/>
  <c r="AH466"/>
  <c r="AI466"/>
  <c r="AJ466"/>
  <c r="AC467"/>
  <c r="AF467"/>
  <c r="AK467" s="1"/>
  <c r="AG467"/>
  <c r="AH467"/>
  <c r="AI467"/>
  <c r="AJ467"/>
  <c r="AC468"/>
  <c r="AF468"/>
  <c r="AK468" s="1"/>
  <c r="AG468"/>
  <c r="AH468"/>
  <c r="AI468"/>
  <c r="AJ468"/>
  <c r="AC469"/>
  <c r="AF469"/>
  <c r="AK469" s="1"/>
  <c r="AG469"/>
  <c r="AH469"/>
  <c r="AI469"/>
  <c r="AJ469"/>
  <c r="AC470"/>
  <c r="AF470"/>
  <c r="AK470" s="1"/>
  <c r="AG470"/>
  <c r="AH470"/>
  <c r="AI470"/>
  <c r="AJ470"/>
  <c r="AC471"/>
  <c r="AF471"/>
  <c r="AK471" s="1"/>
  <c r="AG471"/>
  <c r="AH471"/>
  <c r="AI471"/>
  <c r="AJ471"/>
  <c r="AC472"/>
  <c r="AF472"/>
  <c r="AK472" s="1"/>
  <c r="AG472"/>
  <c r="AH472"/>
  <c r="AI472"/>
  <c r="AJ472"/>
  <c r="AC473"/>
  <c r="AF473"/>
  <c r="AK473" s="1"/>
  <c r="AG473"/>
  <c r="AH473"/>
  <c r="AI473"/>
  <c r="AJ473"/>
  <c r="AC474"/>
  <c r="AF474"/>
  <c r="AK474" s="1"/>
  <c r="AG474"/>
  <c r="AH474"/>
  <c r="AI474"/>
  <c r="AJ474"/>
  <c r="AC475"/>
  <c r="AF475"/>
  <c r="AK475" s="1"/>
  <c r="AG475"/>
  <c r="AH475"/>
  <c r="AI475"/>
  <c r="AJ475"/>
  <c r="AC476"/>
  <c r="AF476"/>
  <c r="AK476" s="1"/>
  <c r="AG476"/>
  <c r="AH476"/>
  <c r="AI476"/>
  <c r="AJ476"/>
  <c r="AC477"/>
  <c r="AF477"/>
  <c r="AK477" s="1"/>
  <c r="AG477"/>
  <c r="AH477"/>
  <c r="AI477"/>
  <c r="AJ477"/>
  <c r="AC478"/>
  <c r="AF478"/>
  <c r="AK478" s="1"/>
  <c r="AG478"/>
  <c r="AH478"/>
  <c r="AI478"/>
  <c r="AJ478"/>
  <c r="AC479"/>
  <c r="AF479"/>
  <c r="AK479" s="1"/>
  <c r="AG479"/>
  <c r="AH479"/>
  <c r="AI479"/>
  <c r="AJ479"/>
  <c r="AC480"/>
  <c r="AF480"/>
  <c r="AK480" s="1"/>
  <c r="AG480"/>
  <c r="AH480"/>
  <c r="AI480"/>
  <c r="AJ480"/>
  <c r="AC481"/>
  <c r="AF481"/>
  <c r="AK481" s="1"/>
  <c r="AG481"/>
  <c r="AH481"/>
  <c r="AI481"/>
  <c r="AJ481"/>
  <c r="AC482"/>
  <c r="AF482"/>
  <c r="AK482" s="1"/>
  <c r="AG482"/>
  <c r="AH482"/>
  <c r="AI482"/>
  <c r="AJ482"/>
  <c r="AC483"/>
  <c r="AF483"/>
  <c r="AK483" s="1"/>
  <c r="AG483"/>
  <c r="AH483"/>
  <c r="AI483"/>
  <c r="AJ483"/>
  <c r="AC484"/>
  <c r="AF484"/>
  <c r="AK484" s="1"/>
  <c r="AG484"/>
  <c r="AH484"/>
  <c r="AI484"/>
  <c r="AJ484"/>
  <c r="AC485"/>
  <c r="AF485"/>
  <c r="AK485" s="1"/>
  <c r="AG485"/>
  <c r="AH485"/>
  <c r="AI485"/>
  <c r="AJ485"/>
  <c r="AC486"/>
  <c r="AF486"/>
  <c r="AK486" s="1"/>
  <c r="AG486"/>
  <c r="AH486"/>
  <c r="AI486"/>
  <c r="AJ486"/>
  <c r="AC487"/>
  <c r="AF487"/>
  <c r="AK487" s="1"/>
  <c r="AG487"/>
  <c r="AH487"/>
  <c r="AI487"/>
  <c r="AJ487"/>
  <c r="AC488"/>
  <c r="AF488"/>
  <c r="AK488" s="1"/>
  <c r="AG488"/>
  <c r="AH488"/>
  <c r="AI488"/>
  <c r="AJ488"/>
  <c r="AC489"/>
  <c r="AF489"/>
  <c r="AK489" s="1"/>
  <c r="AG489"/>
  <c r="AH489"/>
  <c r="AI489"/>
  <c r="AJ489"/>
  <c r="AC490"/>
  <c r="AF490"/>
  <c r="AK490" s="1"/>
  <c r="AG490"/>
  <c r="AH490"/>
  <c r="AI490"/>
  <c r="AJ490"/>
  <c r="AC491"/>
  <c r="AF491"/>
  <c r="AK491" s="1"/>
  <c r="AG491"/>
  <c r="AH491"/>
  <c r="AI491"/>
  <c r="AJ491"/>
  <c r="AC492"/>
  <c r="AF492"/>
  <c r="AK492" s="1"/>
  <c r="AG492"/>
  <c r="AH492"/>
  <c r="AI492"/>
  <c r="AJ492"/>
  <c r="AC493"/>
  <c r="AF493"/>
  <c r="AK493" s="1"/>
  <c r="AG493"/>
  <c r="AH493"/>
  <c r="AI493"/>
  <c r="AJ493"/>
  <c r="AC494"/>
  <c r="AF494"/>
  <c r="AK494" s="1"/>
  <c r="AG494"/>
  <c r="AH494"/>
  <c r="AI494"/>
  <c r="AJ494"/>
  <c r="AC495"/>
  <c r="AF495"/>
  <c r="AK495" s="1"/>
  <c r="AG495"/>
  <c r="AH495"/>
  <c r="AI495"/>
  <c r="AJ495"/>
  <c r="AC496"/>
  <c r="AF496"/>
  <c r="AK496" s="1"/>
  <c r="AG496"/>
  <c r="AH496"/>
  <c r="AI496"/>
  <c r="AJ496"/>
  <c r="AC497"/>
  <c r="AF497"/>
  <c r="AK497" s="1"/>
  <c r="AG497"/>
  <c r="AH497"/>
  <c r="AI497"/>
  <c r="AJ497"/>
  <c r="AC498"/>
  <c r="AF498"/>
  <c r="AK498" s="1"/>
  <c r="AG498"/>
  <c r="AH498"/>
  <c r="AI498"/>
  <c r="AJ498"/>
  <c r="AC499"/>
  <c r="AF499"/>
  <c r="AK499" s="1"/>
  <c r="AG499"/>
  <c r="AH499"/>
  <c r="AI499"/>
  <c r="AJ499"/>
  <c r="AC500"/>
  <c r="AF500"/>
  <c r="AK500" s="1"/>
  <c r="AG500"/>
  <c r="AH500"/>
  <c r="AI500"/>
  <c r="AJ500"/>
  <c r="AC501"/>
  <c r="AF501"/>
  <c r="AK501" s="1"/>
  <c r="AG501"/>
  <c r="AH501"/>
  <c r="AI501"/>
  <c r="AJ501"/>
  <c r="AC502"/>
  <c r="AF502"/>
  <c r="AK502" s="1"/>
  <c r="AG502"/>
  <c r="AH502"/>
  <c r="AI502"/>
  <c r="AJ502"/>
  <c r="AC503"/>
  <c r="AF503"/>
  <c r="AK503" s="1"/>
  <c r="AG503"/>
  <c r="AH503"/>
  <c r="AI503"/>
  <c r="AJ503"/>
  <c r="AC504"/>
  <c r="AF504"/>
  <c r="AK504" s="1"/>
  <c r="AG504"/>
  <c r="AH504"/>
  <c r="AI504"/>
  <c r="AJ504"/>
  <c r="AC505"/>
  <c r="AF505"/>
  <c r="AK505" s="1"/>
  <c r="AG505"/>
  <c r="AH505"/>
  <c r="AI505"/>
  <c r="AJ505"/>
  <c r="AC506"/>
  <c r="AF506"/>
  <c r="AK506" s="1"/>
  <c r="AG506"/>
  <c r="AH506"/>
  <c r="AI506"/>
  <c r="AJ506"/>
  <c r="AC507"/>
  <c r="AF507"/>
  <c r="AK507" s="1"/>
  <c r="AG507"/>
  <c r="AH507"/>
  <c r="AI507"/>
  <c r="AJ507"/>
  <c r="AC508"/>
  <c r="AF508"/>
  <c r="AK508" s="1"/>
  <c r="AG508"/>
  <c r="AH508"/>
  <c r="AI508"/>
  <c r="AJ508"/>
  <c r="AC509"/>
  <c r="AF509"/>
  <c r="AK509" s="1"/>
  <c r="AG509"/>
  <c r="AH509"/>
  <c r="AI509"/>
  <c r="AJ509"/>
  <c r="AC510"/>
  <c r="AF510"/>
  <c r="AK510" s="1"/>
  <c r="AG510"/>
  <c r="AH510"/>
  <c r="AI510"/>
  <c r="AJ510"/>
  <c r="AC511"/>
  <c r="AF511"/>
  <c r="AK511" s="1"/>
  <c r="AG511"/>
  <c r="AH511"/>
  <c r="AI511"/>
  <c r="AJ511"/>
  <c r="AC512"/>
  <c r="AF512"/>
  <c r="AK512" s="1"/>
  <c r="AG512"/>
  <c r="AH512"/>
  <c r="AI512"/>
  <c r="AJ512"/>
  <c r="AC513"/>
  <c r="AF513"/>
  <c r="AK513" s="1"/>
  <c r="AG513"/>
  <c r="AH513"/>
  <c r="AI513"/>
  <c r="AJ513"/>
  <c r="AC514"/>
  <c r="AF514"/>
  <c r="AK514" s="1"/>
  <c r="AG514"/>
  <c r="AH514"/>
  <c r="AI514"/>
  <c r="AJ514"/>
  <c r="AC515"/>
  <c r="AF515"/>
  <c r="AK515" s="1"/>
  <c r="AG515"/>
  <c r="AH515"/>
  <c r="AI515"/>
  <c r="AJ515"/>
  <c r="AC516"/>
  <c r="AF516"/>
  <c r="AK516" s="1"/>
  <c r="AG516"/>
  <c r="AH516"/>
  <c r="AI516"/>
  <c r="AJ516"/>
  <c r="AC517"/>
  <c r="AF517"/>
  <c r="AK517" s="1"/>
  <c r="AG517"/>
  <c r="AH517"/>
  <c r="AI517"/>
  <c r="AJ517"/>
  <c r="AC518"/>
  <c r="AF518"/>
  <c r="AK518" s="1"/>
  <c r="AG518"/>
  <c r="AH518"/>
  <c r="AI518"/>
  <c r="AJ518"/>
  <c r="AC519"/>
  <c r="AF519"/>
  <c r="AK519" s="1"/>
  <c r="AG519"/>
  <c r="AH519"/>
  <c r="AI519"/>
  <c r="AJ519"/>
  <c r="AC520"/>
  <c r="AF520"/>
  <c r="AK520" s="1"/>
  <c r="AG520"/>
  <c r="AH520"/>
  <c r="AI520"/>
  <c r="AJ520"/>
  <c r="AC521"/>
  <c r="AF521"/>
  <c r="AK521" s="1"/>
  <c r="AG521"/>
  <c r="AH521"/>
  <c r="AI521"/>
  <c r="AJ521"/>
  <c r="AC522"/>
  <c r="AF522"/>
  <c r="AK522" s="1"/>
  <c r="AG522"/>
  <c r="AH522"/>
  <c r="AI522"/>
  <c r="AJ522"/>
  <c r="AC523"/>
  <c r="AF523"/>
  <c r="AK523" s="1"/>
  <c r="AG523"/>
  <c r="AH523"/>
  <c r="AI523"/>
  <c r="AJ523"/>
  <c r="AC524"/>
  <c r="AF524"/>
  <c r="AK524" s="1"/>
  <c r="AG524"/>
  <c r="AH524"/>
  <c r="AI524"/>
  <c r="AJ524"/>
  <c r="AC525"/>
  <c r="AF525"/>
  <c r="AK525" s="1"/>
  <c r="AG525"/>
  <c r="AH525"/>
  <c r="AI525"/>
  <c r="AJ525"/>
  <c r="AC526"/>
  <c r="AF526"/>
  <c r="AK526" s="1"/>
  <c r="AG526"/>
  <c r="AH526"/>
  <c r="AI526"/>
  <c r="AJ526"/>
  <c r="AC527"/>
  <c r="AF527"/>
  <c r="AK527" s="1"/>
  <c r="AG527"/>
  <c r="AH527"/>
  <c r="AI527"/>
  <c r="AJ527"/>
  <c r="AC528"/>
  <c r="AF528"/>
  <c r="AK528" s="1"/>
  <c r="AG528"/>
  <c r="AH528"/>
  <c r="AI528"/>
  <c r="AJ528"/>
  <c r="AC529"/>
  <c r="AF529"/>
  <c r="AK529" s="1"/>
  <c r="AG529"/>
  <c r="AH529"/>
  <c r="AI529"/>
  <c r="AJ529"/>
  <c r="AC530"/>
  <c r="AF530"/>
  <c r="AK530" s="1"/>
  <c r="AG530"/>
  <c r="AH530"/>
  <c r="AI530"/>
  <c r="AJ530"/>
  <c r="AC531"/>
  <c r="AF531"/>
  <c r="AK531" s="1"/>
  <c r="AG531"/>
  <c r="AH531"/>
  <c r="AI531"/>
  <c r="AJ531"/>
  <c r="AC532"/>
  <c r="AF532"/>
  <c r="AK532" s="1"/>
  <c r="AG532"/>
  <c r="AH532"/>
  <c r="AI532"/>
  <c r="AJ532"/>
  <c r="AC533"/>
  <c r="AF533"/>
  <c r="AK533" s="1"/>
  <c r="AG533"/>
  <c r="AH533"/>
  <c r="AI533"/>
  <c r="AJ533"/>
  <c r="AC534"/>
  <c r="AF534"/>
  <c r="AK534" s="1"/>
  <c r="AG534"/>
  <c r="AH534"/>
  <c r="AI534"/>
  <c r="AJ534"/>
  <c r="AC535"/>
  <c r="AF535"/>
  <c r="AK535" s="1"/>
  <c r="AG535"/>
  <c r="AH535"/>
  <c r="AI535"/>
  <c r="AJ535"/>
  <c r="AC536"/>
  <c r="AF536"/>
  <c r="AK536" s="1"/>
  <c r="AG536"/>
  <c r="AH536"/>
  <c r="AI536"/>
  <c r="AJ536"/>
  <c r="AC537"/>
  <c r="AF537"/>
  <c r="AK537" s="1"/>
  <c r="AG537"/>
  <c r="AH537"/>
  <c r="AI537"/>
  <c r="AJ537"/>
  <c r="AC538"/>
  <c r="AF538"/>
  <c r="AK538" s="1"/>
  <c r="AG538"/>
  <c r="AH538"/>
  <c r="AI538"/>
  <c r="AJ538"/>
  <c r="AC539"/>
  <c r="AF539"/>
  <c r="AK539" s="1"/>
  <c r="AG539"/>
  <c r="AH539"/>
  <c r="AI539"/>
  <c r="AJ539"/>
  <c r="AC540"/>
  <c r="AF540"/>
  <c r="AK540" s="1"/>
  <c r="AG540"/>
  <c r="AH540"/>
  <c r="AI540"/>
  <c r="AJ540"/>
  <c r="AC541"/>
  <c r="AF541"/>
  <c r="AK541" s="1"/>
  <c r="AG541"/>
  <c r="AH541"/>
  <c r="AI541"/>
  <c r="AJ541"/>
  <c r="AC542"/>
  <c r="AF542"/>
  <c r="AK542" s="1"/>
  <c r="AG542"/>
  <c r="AH542"/>
  <c r="AI542"/>
  <c r="AJ542"/>
  <c r="AC543"/>
  <c r="AF543"/>
  <c r="AK543" s="1"/>
  <c r="AG543"/>
  <c r="AH543"/>
  <c r="AI543"/>
  <c r="AJ543"/>
  <c r="AC544"/>
  <c r="AF544"/>
  <c r="AK544" s="1"/>
  <c r="AG544"/>
  <c r="AH544"/>
  <c r="AI544"/>
  <c r="AJ544"/>
  <c r="AC545"/>
  <c r="AF545"/>
  <c r="AK545" s="1"/>
  <c r="AG545"/>
  <c r="AH545"/>
  <c r="AI545"/>
  <c r="AJ545"/>
  <c r="AC546"/>
  <c r="AF546"/>
  <c r="AK546" s="1"/>
  <c r="AG546"/>
  <c r="AH546"/>
  <c r="AI546"/>
  <c r="AJ546"/>
  <c r="AC547"/>
  <c r="AF547"/>
  <c r="AK547" s="1"/>
  <c r="AG547"/>
  <c r="AH547"/>
  <c r="AI547"/>
  <c r="AJ547"/>
  <c r="AC548"/>
  <c r="AF548"/>
  <c r="AK548" s="1"/>
  <c r="AG548"/>
  <c r="AH548"/>
  <c r="AI548"/>
  <c r="AJ548"/>
  <c r="AC549"/>
  <c r="AF549"/>
  <c r="AK549" s="1"/>
  <c r="AG549"/>
  <c r="AH549"/>
  <c r="AI549"/>
  <c r="AJ549"/>
  <c r="AC550"/>
  <c r="AF550"/>
  <c r="AK550" s="1"/>
  <c r="AG550"/>
  <c r="AH550"/>
  <c r="AI550"/>
  <c r="AJ550"/>
  <c r="AC551"/>
  <c r="AF551"/>
  <c r="AK551" s="1"/>
  <c r="AG551"/>
  <c r="AH551"/>
  <c r="AI551"/>
  <c r="AJ551"/>
  <c r="AC552"/>
  <c r="AF552"/>
  <c r="AK552" s="1"/>
  <c r="AG552"/>
  <c r="AH552"/>
  <c r="AI552"/>
  <c r="AJ552"/>
  <c r="AC553"/>
  <c r="AF553"/>
  <c r="AK553" s="1"/>
  <c r="AG553"/>
  <c r="AH553"/>
  <c r="AI553"/>
  <c r="AJ553"/>
  <c r="AC554"/>
  <c r="AF554"/>
  <c r="AK554" s="1"/>
  <c r="AG554"/>
  <c r="AH554"/>
  <c r="AI554"/>
  <c r="AJ554"/>
  <c r="AC555"/>
  <c r="AF555"/>
  <c r="AK555" s="1"/>
  <c r="AG555"/>
  <c r="AH555"/>
  <c r="AI555"/>
  <c r="AJ555"/>
  <c r="AC556"/>
  <c r="AF556"/>
  <c r="AK556" s="1"/>
  <c r="AG556"/>
  <c r="AH556"/>
  <c r="AI556"/>
  <c r="AJ556"/>
  <c r="AC557"/>
  <c r="AF557"/>
  <c r="AK557" s="1"/>
  <c r="AG557"/>
  <c r="AH557"/>
  <c r="AI557"/>
  <c r="AJ557"/>
  <c r="AC558"/>
  <c r="AF558"/>
  <c r="AK558" s="1"/>
  <c r="AG558"/>
  <c r="AH558"/>
  <c r="AI558"/>
  <c r="AJ558"/>
  <c r="AC559"/>
  <c r="AF559"/>
  <c r="AK559" s="1"/>
  <c r="AG559"/>
  <c r="AH559"/>
  <c r="AI559"/>
  <c r="AJ559"/>
  <c r="AC560"/>
  <c r="AF560"/>
  <c r="AK560" s="1"/>
  <c r="AG560"/>
  <c r="AH560"/>
  <c r="AI560"/>
  <c r="AJ560"/>
  <c r="AC561"/>
  <c r="AF561"/>
  <c r="AK561" s="1"/>
  <c r="AG561"/>
  <c r="AH561"/>
  <c r="AI561"/>
  <c r="AJ561"/>
  <c r="AC562"/>
  <c r="AF562"/>
  <c r="AK562" s="1"/>
  <c r="AG562"/>
  <c r="AH562"/>
  <c r="AI562"/>
  <c r="AJ562"/>
  <c r="AC563"/>
  <c r="AF563"/>
  <c r="AK563" s="1"/>
  <c r="AG563"/>
  <c r="AH563"/>
  <c r="AI563"/>
  <c r="AJ563"/>
  <c r="AC564"/>
  <c r="AF564"/>
  <c r="AK564" s="1"/>
  <c r="AG564"/>
  <c r="AH564"/>
  <c r="AI564"/>
  <c r="AJ564"/>
  <c r="AC565"/>
  <c r="AF565"/>
  <c r="AK565" s="1"/>
  <c r="AG565"/>
  <c r="AH565"/>
  <c r="AI565"/>
  <c r="AJ565"/>
  <c r="AC566"/>
  <c r="AF566"/>
  <c r="AK566" s="1"/>
  <c r="AG566"/>
  <c r="AH566"/>
  <c r="AI566"/>
  <c r="AJ566"/>
  <c r="AC567"/>
  <c r="AF567"/>
  <c r="AK567" s="1"/>
  <c r="AG567"/>
  <c r="AH567"/>
  <c r="AI567"/>
  <c r="AJ567"/>
  <c r="AC568"/>
  <c r="AF568"/>
  <c r="AK568" s="1"/>
  <c r="AG568"/>
  <c r="AH568"/>
  <c r="AI568"/>
  <c r="AJ568"/>
  <c r="AC569"/>
  <c r="AF569"/>
  <c r="AK569" s="1"/>
  <c r="AG569"/>
  <c r="AH569"/>
  <c r="AI569"/>
  <c r="AJ569"/>
  <c r="AC570"/>
  <c r="AF570"/>
  <c r="AK570" s="1"/>
  <c r="AG570"/>
  <c r="AH570"/>
  <c r="AI570"/>
  <c r="AJ570"/>
  <c r="AC571"/>
  <c r="AF571"/>
  <c r="AK571" s="1"/>
  <c r="AG571"/>
  <c r="AH571"/>
  <c r="AI571"/>
  <c r="AJ571"/>
  <c r="AC572"/>
  <c r="AF572"/>
  <c r="AK572" s="1"/>
  <c r="AG572"/>
  <c r="AH572"/>
  <c r="AI572"/>
  <c r="AJ572"/>
  <c r="AC573"/>
  <c r="AF573"/>
  <c r="AK573" s="1"/>
  <c r="AG573"/>
  <c r="AH573"/>
  <c r="AI573"/>
  <c r="AJ573"/>
  <c r="AC574"/>
  <c r="AF574"/>
  <c r="AK574" s="1"/>
  <c r="AG574"/>
  <c r="AH574"/>
  <c r="AI574"/>
  <c r="AJ574"/>
  <c r="AC575"/>
  <c r="AF575"/>
  <c r="AK575" s="1"/>
  <c r="AG575"/>
  <c r="AH575"/>
  <c r="AI575"/>
  <c r="AJ575"/>
  <c r="AC576"/>
  <c r="AF576"/>
  <c r="AK576" s="1"/>
  <c r="AG576"/>
  <c r="AH576"/>
  <c r="AI576"/>
  <c r="AJ576"/>
  <c r="AC577"/>
  <c r="AF577"/>
  <c r="AK577" s="1"/>
  <c r="AG577"/>
  <c r="AH577"/>
  <c r="AI577"/>
  <c r="AJ577"/>
  <c r="AC578"/>
  <c r="AF578"/>
  <c r="AK578" s="1"/>
  <c r="AG578"/>
  <c r="AH578"/>
  <c r="AI578"/>
  <c r="AJ578"/>
  <c r="AC579"/>
  <c r="AF579"/>
  <c r="AK579" s="1"/>
  <c r="AG579"/>
  <c r="AH579"/>
  <c r="AI579"/>
  <c r="AJ579"/>
  <c r="AC580"/>
  <c r="AF580"/>
  <c r="AK580" s="1"/>
  <c r="AG580"/>
  <c r="AH580"/>
  <c r="AI580"/>
  <c r="AJ580"/>
  <c r="AC581"/>
  <c r="AF581"/>
  <c r="AK581" s="1"/>
  <c r="AG581"/>
  <c r="AH581"/>
  <c r="AI581"/>
  <c r="AJ581"/>
  <c r="AC582"/>
  <c r="AF582"/>
  <c r="AK582" s="1"/>
  <c r="AG582"/>
  <c r="AH582"/>
  <c r="AI582"/>
  <c r="AJ582"/>
  <c r="AC583"/>
  <c r="AF583"/>
  <c r="AK583" s="1"/>
  <c r="AG583"/>
  <c r="AH583"/>
  <c r="AI583"/>
  <c r="AJ583"/>
  <c r="AC584"/>
  <c r="AF584"/>
  <c r="AK584" s="1"/>
  <c r="AG584"/>
  <c r="AH584"/>
  <c r="AI584"/>
  <c r="AJ584"/>
  <c r="AC585"/>
  <c r="AF585"/>
  <c r="AK585" s="1"/>
  <c r="AG585"/>
  <c r="AH585"/>
  <c r="AI585"/>
  <c r="AJ585"/>
  <c r="AC586"/>
  <c r="AF586"/>
  <c r="AK586" s="1"/>
  <c r="AG586"/>
  <c r="AH586"/>
  <c r="AI586"/>
  <c r="AJ586"/>
  <c r="AC587"/>
  <c r="AF587"/>
  <c r="AK587" s="1"/>
  <c r="AG587"/>
  <c r="AH587"/>
  <c r="AI587"/>
  <c r="AJ587"/>
  <c r="AC588"/>
  <c r="AF588"/>
  <c r="AK588" s="1"/>
  <c r="AG588"/>
  <c r="AH588"/>
  <c r="AI588"/>
  <c r="AJ588"/>
  <c r="AC589"/>
  <c r="AF589"/>
  <c r="AK589" s="1"/>
  <c r="AG589"/>
  <c r="AH589"/>
  <c r="AI589"/>
  <c r="AJ589"/>
  <c r="AC590"/>
  <c r="AF590"/>
  <c r="AK590" s="1"/>
  <c r="AG590"/>
  <c r="AH590"/>
  <c r="AI590"/>
  <c r="AJ590"/>
  <c r="AC591"/>
  <c r="AF591"/>
  <c r="AK591" s="1"/>
  <c r="AG591"/>
  <c r="AH591"/>
  <c r="AI591"/>
  <c r="AJ591"/>
  <c r="AC592"/>
  <c r="AF592"/>
  <c r="AK592" s="1"/>
  <c r="AG592"/>
  <c r="AH592"/>
  <c r="AI592"/>
  <c r="AJ592"/>
  <c r="AC593"/>
  <c r="AF593"/>
  <c r="AK593" s="1"/>
  <c r="AG593"/>
  <c r="AH593"/>
  <c r="AI593"/>
  <c r="AJ593"/>
  <c r="AC594"/>
  <c r="AF594"/>
  <c r="AK594" s="1"/>
  <c r="AG594"/>
  <c r="AH594"/>
  <c r="AI594"/>
  <c r="AJ594"/>
  <c r="AC595"/>
  <c r="AF595"/>
  <c r="AK595" s="1"/>
  <c r="AG595"/>
  <c r="AH595"/>
  <c r="AI595"/>
  <c r="AJ595"/>
  <c r="AC596"/>
  <c r="AF596"/>
  <c r="AK596" s="1"/>
  <c r="AG596"/>
  <c r="AH596"/>
  <c r="AI596"/>
  <c r="AJ596"/>
  <c r="AC597"/>
  <c r="AF597"/>
  <c r="AK597" s="1"/>
  <c r="AG597"/>
  <c r="AH597"/>
  <c r="AI597"/>
  <c r="AJ597"/>
  <c r="AC598"/>
  <c r="AF598"/>
  <c r="AK598" s="1"/>
  <c r="AG598"/>
  <c r="AH598"/>
  <c r="AI598"/>
  <c r="AJ598"/>
  <c r="AC599"/>
  <c r="AF599"/>
  <c r="AK599" s="1"/>
  <c r="AG599"/>
  <c r="AH599"/>
  <c r="AI599"/>
  <c r="AJ599"/>
  <c r="AC600"/>
  <c r="AF600"/>
  <c r="AK600" s="1"/>
  <c r="AG600"/>
  <c r="AH600"/>
  <c r="AI600"/>
  <c r="AJ600"/>
  <c r="AC601"/>
  <c r="AF601"/>
  <c r="AK601" s="1"/>
  <c r="AG601"/>
  <c r="AH601"/>
  <c r="AI601"/>
  <c r="AJ601"/>
  <c r="AC602"/>
  <c r="AF602"/>
  <c r="AK602" s="1"/>
  <c r="AG602"/>
  <c r="AH602"/>
  <c r="AI602"/>
  <c r="AJ602"/>
  <c r="AC603"/>
  <c r="AF603"/>
  <c r="AK603" s="1"/>
  <c r="AG603"/>
  <c r="AH603"/>
  <c r="AI603"/>
  <c r="AJ603"/>
  <c r="AC604"/>
  <c r="AF604"/>
  <c r="AK604" s="1"/>
  <c r="AG604"/>
  <c r="AH604"/>
  <c r="AI604"/>
  <c r="AJ604"/>
  <c r="AC605"/>
  <c r="AF605"/>
  <c r="AK605" s="1"/>
  <c r="AG605"/>
  <c r="AH605"/>
  <c r="AI605"/>
  <c r="AJ605"/>
  <c r="AC606"/>
  <c r="AF606"/>
  <c r="AK606" s="1"/>
  <c r="AG606"/>
  <c r="AH606"/>
  <c r="AI606"/>
  <c r="AJ606"/>
  <c r="AC607"/>
  <c r="AF607"/>
  <c r="AK607" s="1"/>
  <c r="AG607"/>
  <c r="AH607"/>
  <c r="AI607"/>
  <c r="AJ607"/>
  <c r="AC608"/>
  <c r="AF608"/>
  <c r="AK608" s="1"/>
  <c r="AG608"/>
  <c r="AH608"/>
  <c r="AI608"/>
  <c r="AJ608"/>
  <c r="AC609"/>
  <c r="AF609"/>
  <c r="AK609" s="1"/>
  <c r="AG609"/>
  <c r="AH609"/>
  <c r="AI609"/>
  <c r="AJ609"/>
  <c r="AC610"/>
  <c r="AF610"/>
  <c r="AK610" s="1"/>
  <c r="AG610"/>
  <c r="AH610"/>
  <c r="AI610"/>
  <c r="AJ610"/>
  <c r="AC611"/>
  <c r="AF611"/>
  <c r="AK611" s="1"/>
  <c r="AG611"/>
  <c r="AH611"/>
  <c r="AI611"/>
  <c r="AJ611"/>
  <c r="AC612"/>
  <c r="AF612"/>
  <c r="AK612" s="1"/>
  <c r="AG612"/>
  <c r="AH612"/>
  <c r="AI612"/>
  <c r="AJ612"/>
  <c r="AC613"/>
  <c r="AF613"/>
  <c r="AK613" s="1"/>
  <c r="AG613"/>
  <c r="AH613"/>
  <c r="AI613"/>
  <c r="AJ613"/>
  <c r="AC614"/>
  <c r="AF614"/>
  <c r="AK614" s="1"/>
  <c r="AG614"/>
  <c r="AH614"/>
  <c r="AI614"/>
  <c r="AJ614"/>
  <c r="AC615"/>
  <c r="AF615"/>
  <c r="AK615" s="1"/>
  <c r="AG615"/>
  <c r="AH615"/>
  <c r="AI615"/>
  <c r="AJ615"/>
  <c r="AC616"/>
  <c r="AF616"/>
  <c r="AK616" s="1"/>
  <c r="AG616"/>
  <c r="AH616"/>
  <c r="AI616"/>
  <c r="AJ616"/>
  <c r="AC617"/>
  <c r="AF617"/>
  <c r="AK617" s="1"/>
  <c r="AG617"/>
  <c r="AH617"/>
  <c r="AI617"/>
  <c r="AJ617"/>
  <c r="AC618"/>
  <c r="AF618"/>
  <c r="AK618" s="1"/>
  <c r="AG618"/>
  <c r="AH618"/>
  <c r="AI618"/>
  <c r="AJ618"/>
  <c r="AC619"/>
  <c r="AF619"/>
  <c r="AK619" s="1"/>
  <c r="AG619"/>
  <c r="AH619"/>
  <c r="AI619"/>
  <c r="AJ619"/>
  <c r="AC620"/>
  <c r="AF620"/>
  <c r="AK620" s="1"/>
  <c r="AG620"/>
  <c r="AH620"/>
  <c r="AI620"/>
  <c r="AJ620"/>
  <c r="AC621"/>
  <c r="AF621"/>
  <c r="AK621" s="1"/>
  <c r="AG621"/>
  <c r="AH621"/>
  <c r="AI621"/>
  <c r="AJ621"/>
  <c r="AC622"/>
  <c r="AF622"/>
  <c r="AK622" s="1"/>
  <c r="AG622"/>
  <c r="AH622"/>
  <c r="AI622"/>
  <c r="AJ622"/>
  <c r="AC623"/>
  <c r="AF623"/>
  <c r="AK623" s="1"/>
  <c r="AG623"/>
  <c r="AH623"/>
  <c r="AI623"/>
  <c r="AJ623"/>
  <c r="AC624"/>
  <c r="AF624"/>
  <c r="AK624" s="1"/>
  <c r="AG624"/>
  <c r="AH624"/>
  <c r="AI624"/>
  <c r="AJ624"/>
  <c r="AC625"/>
  <c r="AF625"/>
  <c r="AK625" s="1"/>
  <c r="AG625"/>
  <c r="AH625"/>
  <c r="AI625"/>
  <c r="AJ625"/>
  <c r="AC626"/>
  <c r="AF626"/>
  <c r="AK626" s="1"/>
  <c r="AG626"/>
  <c r="AH626"/>
  <c r="AI626"/>
  <c r="AJ626"/>
  <c r="AC627"/>
  <c r="AF627"/>
  <c r="AK627" s="1"/>
  <c r="AG627"/>
  <c r="AH627"/>
  <c r="AI627"/>
  <c r="AJ627"/>
  <c r="AC628"/>
  <c r="AF628"/>
  <c r="AK628" s="1"/>
  <c r="AG628"/>
  <c r="AH628"/>
  <c r="AI628"/>
  <c r="AJ628"/>
  <c r="AC629"/>
  <c r="AF629"/>
  <c r="AK629" s="1"/>
  <c r="AG629"/>
  <c r="AH629"/>
  <c r="AI629"/>
  <c r="AJ629"/>
  <c r="AC630"/>
  <c r="AF630"/>
  <c r="AK630" s="1"/>
  <c r="AG630"/>
  <c r="AH630"/>
  <c r="AI630"/>
  <c r="AJ630"/>
  <c r="AC631"/>
  <c r="AF631"/>
  <c r="AK631" s="1"/>
  <c r="AG631"/>
  <c r="AH631"/>
  <c r="AI631"/>
  <c r="AJ631"/>
  <c r="AC632"/>
  <c r="AF632"/>
  <c r="AK632" s="1"/>
  <c r="AG632"/>
  <c r="AH632"/>
  <c r="AI632"/>
  <c r="AJ632"/>
  <c r="AC633"/>
  <c r="AF633"/>
  <c r="AK633" s="1"/>
  <c r="AG633"/>
  <c r="AH633"/>
  <c r="AI633"/>
  <c r="AJ633"/>
  <c r="AC634"/>
  <c r="AF634"/>
  <c r="AK634" s="1"/>
  <c r="AG634"/>
  <c r="AH634"/>
  <c r="AI634"/>
  <c r="AJ634"/>
  <c r="AC635"/>
  <c r="AF635"/>
  <c r="AK635" s="1"/>
  <c r="AG635"/>
  <c r="AH635"/>
  <c r="AI635"/>
  <c r="AJ635"/>
  <c r="AC636"/>
  <c r="AF636"/>
  <c r="AK636" s="1"/>
  <c r="AG636"/>
  <c r="AH636"/>
  <c r="AI636"/>
  <c r="AJ636"/>
  <c r="AC637"/>
  <c r="AF637"/>
  <c r="AK637" s="1"/>
  <c r="AG637"/>
  <c r="AH637"/>
  <c r="AI637"/>
  <c r="AJ637"/>
  <c r="AC638"/>
  <c r="AF638"/>
  <c r="AK638" s="1"/>
  <c r="AG638"/>
  <c r="AH638"/>
  <c r="AI638"/>
  <c r="AJ638"/>
  <c r="AC639"/>
  <c r="AF639"/>
  <c r="AK639" s="1"/>
  <c r="AG639"/>
  <c r="AH639"/>
  <c r="AI639"/>
  <c r="AJ639"/>
  <c r="AC640"/>
  <c r="AF640"/>
  <c r="AK640" s="1"/>
  <c r="AG640"/>
  <c r="AH640"/>
  <c r="AI640"/>
  <c r="AJ640"/>
  <c r="AC641"/>
  <c r="AF641"/>
  <c r="AK641" s="1"/>
  <c r="AG641"/>
  <c r="AH641"/>
  <c r="AI641"/>
  <c r="AJ641"/>
  <c r="AC642"/>
  <c r="AF642"/>
  <c r="AK642" s="1"/>
  <c r="AG642"/>
  <c r="AH642"/>
  <c r="AI642"/>
  <c r="AJ642"/>
  <c r="AC643"/>
  <c r="AF643"/>
  <c r="AK643" s="1"/>
  <c r="AG643"/>
  <c r="AH643"/>
  <c r="AI643"/>
  <c r="AJ643"/>
  <c r="AC644"/>
  <c r="AF644"/>
  <c r="AK644" s="1"/>
  <c r="AG644"/>
  <c r="AH644"/>
  <c r="AI644"/>
  <c r="AJ644"/>
  <c r="AC645"/>
  <c r="AF645"/>
  <c r="AK645" s="1"/>
  <c r="AG645"/>
  <c r="AH645"/>
  <c r="AI645"/>
  <c r="AJ645"/>
  <c r="AC646"/>
  <c r="AF646"/>
  <c r="AK646" s="1"/>
  <c r="AG646"/>
  <c r="AH646"/>
  <c r="AI646"/>
  <c r="AJ646"/>
  <c r="AC647"/>
  <c r="AF647"/>
  <c r="AK647" s="1"/>
  <c r="AG647"/>
  <c r="AH647"/>
  <c r="AI647"/>
  <c r="AJ647"/>
  <c r="AC648"/>
  <c r="AF648"/>
  <c r="AK648" s="1"/>
  <c r="AG648"/>
  <c r="AH648"/>
  <c r="AI648"/>
  <c r="AJ648"/>
  <c r="AC649"/>
  <c r="AF649"/>
  <c r="AK649" s="1"/>
  <c r="AG649"/>
  <c r="AH649"/>
  <c r="AI649"/>
  <c r="AJ649"/>
  <c r="AC650"/>
  <c r="AF650"/>
  <c r="AK650" s="1"/>
  <c r="AG650"/>
  <c r="AH650"/>
  <c r="AI650"/>
  <c r="AJ650"/>
  <c r="AC651"/>
  <c r="AF651"/>
  <c r="AK651" s="1"/>
  <c r="AG651"/>
  <c r="AH651"/>
  <c r="AI651"/>
  <c r="AJ651"/>
  <c r="AC652"/>
  <c r="AF652"/>
  <c r="AK652" s="1"/>
  <c r="AG652"/>
  <c r="AH652"/>
  <c r="AI652"/>
  <c r="AJ652"/>
  <c r="AC653"/>
  <c r="AF653"/>
  <c r="AK653" s="1"/>
  <c r="AG653"/>
  <c r="AH653"/>
  <c r="AI653"/>
  <c r="AJ653"/>
  <c r="AC654"/>
  <c r="AF654"/>
  <c r="AK654" s="1"/>
  <c r="AG654"/>
  <c r="AH654"/>
  <c r="AI654"/>
  <c r="AJ654"/>
  <c r="AC655"/>
  <c r="AF655"/>
  <c r="AK655" s="1"/>
  <c r="AG655"/>
  <c r="AH655"/>
  <c r="AI655"/>
  <c r="AJ655"/>
  <c r="AC656"/>
  <c r="AF656"/>
  <c r="AK656" s="1"/>
  <c r="AG656"/>
  <c r="AH656"/>
  <c r="AI656"/>
  <c r="AJ656"/>
  <c r="AC657"/>
  <c r="AF657"/>
  <c r="AK657" s="1"/>
  <c r="AG657"/>
  <c r="AH657"/>
  <c r="AI657"/>
  <c r="AJ657"/>
  <c r="AC658"/>
  <c r="AF658"/>
  <c r="AK658" s="1"/>
  <c r="AG658"/>
  <c r="AH658"/>
  <c r="AI658"/>
  <c r="AJ658"/>
  <c r="AC659"/>
  <c r="AF659"/>
  <c r="AK659" s="1"/>
  <c r="AG659"/>
  <c r="AH659"/>
  <c r="AI659"/>
  <c r="AJ659"/>
  <c r="AC660"/>
  <c r="AF660"/>
  <c r="AK660" s="1"/>
  <c r="AG660"/>
  <c r="AH660"/>
  <c r="AI660"/>
  <c r="AJ660"/>
  <c r="AC661"/>
  <c r="AF661"/>
  <c r="AK661" s="1"/>
  <c r="AG661"/>
  <c r="AH661"/>
  <c r="AI661"/>
  <c r="AJ661"/>
  <c r="AC662"/>
  <c r="AF662"/>
  <c r="AK662" s="1"/>
  <c r="AG662"/>
  <c r="AH662"/>
  <c r="AI662"/>
  <c r="AJ662"/>
  <c r="AC663"/>
  <c r="AF663"/>
  <c r="AK663" s="1"/>
  <c r="AG663"/>
  <c r="AH663"/>
  <c r="AI663"/>
  <c r="AJ663"/>
  <c r="AC664"/>
  <c r="AF664"/>
  <c r="AK664" s="1"/>
  <c r="AG664"/>
  <c r="AH664"/>
  <c r="AI664"/>
  <c r="AJ664"/>
  <c r="AC665"/>
  <c r="AF665"/>
  <c r="AK665" s="1"/>
  <c r="AG665"/>
  <c r="AH665"/>
  <c r="AI665"/>
  <c r="AJ665"/>
  <c r="AC666"/>
  <c r="AF666"/>
  <c r="AK666" s="1"/>
  <c r="AG666"/>
  <c r="AH666"/>
  <c r="AI666"/>
  <c r="AJ666"/>
  <c r="AC667"/>
  <c r="AF667"/>
  <c r="AK667" s="1"/>
  <c r="AG667"/>
  <c r="AH667"/>
  <c r="AI667"/>
  <c r="AJ667"/>
  <c r="AC668"/>
  <c r="AF668"/>
  <c r="AK668" s="1"/>
  <c r="AG668"/>
  <c r="AH668"/>
  <c r="AI668"/>
  <c r="AJ668"/>
  <c r="AC669"/>
  <c r="AF669"/>
  <c r="AK669" s="1"/>
  <c r="AG669"/>
  <c r="AH669"/>
  <c r="AI669"/>
  <c r="AJ669"/>
  <c r="AC670"/>
  <c r="AF670"/>
  <c r="AK670" s="1"/>
  <c r="AG670"/>
  <c r="AH670"/>
  <c r="AI670"/>
  <c r="AJ670"/>
  <c r="AC671"/>
  <c r="AF671"/>
  <c r="AK671" s="1"/>
  <c r="AG671"/>
  <c r="AH671"/>
  <c r="AI671"/>
  <c r="AJ671"/>
  <c r="AC672"/>
  <c r="AF672"/>
  <c r="AK672" s="1"/>
  <c r="AG672"/>
  <c r="AH672"/>
  <c r="AI672"/>
  <c r="AJ672"/>
  <c r="AC673"/>
  <c r="AF673"/>
  <c r="AK673" s="1"/>
  <c r="AG673"/>
  <c r="AH673"/>
  <c r="AI673"/>
  <c r="AJ673"/>
  <c r="AC674"/>
  <c r="AF674"/>
  <c r="AK674" s="1"/>
  <c r="AG674"/>
  <c r="AH674"/>
  <c r="AI674"/>
  <c r="AJ674"/>
  <c r="AC675"/>
  <c r="AF675"/>
  <c r="AK675" s="1"/>
  <c r="AG675"/>
  <c r="AH675"/>
  <c r="AI675"/>
  <c r="AJ675"/>
  <c r="AC676"/>
  <c r="AF676"/>
  <c r="AK676" s="1"/>
  <c r="AG676"/>
  <c r="AH676"/>
  <c r="AI676"/>
  <c r="AJ676"/>
  <c r="AC677"/>
  <c r="AF677"/>
  <c r="AK677" s="1"/>
  <c r="AG677"/>
  <c r="AH677"/>
  <c r="AI677"/>
  <c r="AJ677"/>
  <c r="AC678"/>
  <c r="AF678"/>
  <c r="AK678" s="1"/>
  <c r="AG678"/>
  <c r="AH678"/>
  <c r="AI678"/>
  <c r="AJ678"/>
  <c r="AC679"/>
  <c r="AF679"/>
  <c r="AK679" s="1"/>
  <c r="AG679"/>
  <c r="AH679"/>
  <c r="AI679"/>
  <c r="AJ679"/>
  <c r="AC680"/>
  <c r="AF680"/>
  <c r="AK680" s="1"/>
  <c r="AG680"/>
  <c r="AH680"/>
  <c r="AI680"/>
  <c r="AJ680"/>
  <c r="AC681"/>
  <c r="AF681"/>
  <c r="AK681" s="1"/>
  <c r="AG681"/>
  <c r="AH681"/>
  <c r="AI681"/>
  <c r="AJ681"/>
  <c r="AC682"/>
  <c r="AF682"/>
  <c r="AK682" s="1"/>
  <c r="AG682"/>
  <c r="AH682"/>
  <c r="AI682"/>
  <c r="AJ682"/>
  <c r="AC683"/>
  <c r="AF683"/>
  <c r="AK683" s="1"/>
  <c r="AG683"/>
  <c r="AH683"/>
  <c r="AI683"/>
  <c r="AJ683"/>
  <c r="AC684"/>
  <c r="AF684"/>
  <c r="AK684" s="1"/>
  <c r="AG684"/>
  <c r="AH684"/>
  <c r="AI684"/>
  <c r="AJ684"/>
  <c r="AC685"/>
  <c r="AF685"/>
  <c r="AK685" s="1"/>
  <c r="AG685"/>
  <c r="AH685"/>
  <c r="AI685"/>
  <c r="AJ685"/>
  <c r="AC686"/>
  <c r="AF686"/>
  <c r="AK686" s="1"/>
  <c r="AG686"/>
  <c r="AH686"/>
  <c r="AI686"/>
  <c r="AJ686"/>
  <c r="AC687"/>
  <c r="AF687"/>
  <c r="AK687" s="1"/>
  <c r="AG687"/>
  <c r="AH687"/>
  <c r="AI687"/>
  <c r="AJ687"/>
  <c r="AC688"/>
  <c r="AF688"/>
  <c r="AK688" s="1"/>
  <c r="AG688"/>
  <c r="AH688"/>
  <c r="AI688"/>
  <c r="AJ688"/>
  <c r="AC689"/>
  <c r="AF689"/>
  <c r="AK689" s="1"/>
  <c r="AG689"/>
  <c r="AH689"/>
  <c r="AI689"/>
  <c r="AJ689"/>
  <c r="AC690"/>
  <c r="AF690"/>
  <c r="AK690" s="1"/>
  <c r="AG690"/>
  <c r="AH690"/>
  <c r="AI690"/>
  <c r="AJ690"/>
  <c r="AC691"/>
  <c r="AF691"/>
  <c r="AK691" s="1"/>
  <c r="AG691"/>
  <c r="AH691"/>
  <c r="AI691"/>
  <c r="AJ691"/>
  <c r="AC692"/>
  <c r="AF692"/>
  <c r="AK692" s="1"/>
  <c r="AG692"/>
  <c r="AH692"/>
  <c r="AI692"/>
  <c r="AJ692"/>
  <c r="AC693"/>
  <c r="AF693"/>
  <c r="AK693" s="1"/>
  <c r="AG693"/>
  <c r="AH693"/>
  <c r="AI693"/>
  <c r="AJ693"/>
  <c r="AC694"/>
  <c r="AF694"/>
  <c r="AK694" s="1"/>
  <c r="AG694"/>
  <c r="AH694"/>
  <c r="AI694"/>
  <c r="AJ694"/>
  <c r="AC695"/>
  <c r="AF695"/>
  <c r="AK695" s="1"/>
  <c r="AG695"/>
  <c r="AH695"/>
  <c r="AI695"/>
  <c r="AJ695"/>
  <c r="AC696"/>
  <c r="AF696"/>
  <c r="AK696" s="1"/>
  <c r="AG696"/>
  <c r="AH696"/>
  <c r="AI696"/>
  <c r="AJ696"/>
  <c r="AC697"/>
  <c r="AF697"/>
  <c r="AK697" s="1"/>
  <c r="AG697"/>
  <c r="AH697"/>
  <c r="AI697"/>
  <c r="AJ697"/>
  <c r="AC698"/>
  <c r="AF698"/>
  <c r="AK698" s="1"/>
  <c r="AG698"/>
  <c r="AH698"/>
  <c r="AI698"/>
  <c r="AJ698"/>
  <c r="AC699"/>
  <c r="AF699"/>
  <c r="AK699" s="1"/>
  <c r="AG699"/>
  <c r="AH699"/>
  <c r="AI699"/>
  <c r="AJ699"/>
  <c r="AC700"/>
  <c r="AF700"/>
  <c r="AK700" s="1"/>
  <c r="AG700"/>
  <c r="AH700"/>
  <c r="AI700"/>
  <c r="AJ700"/>
  <c r="AC701"/>
  <c r="AF701"/>
  <c r="AK701" s="1"/>
  <c r="AG701"/>
  <c r="AH701"/>
  <c r="AI701"/>
  <c r="AJ701"/>
  <c r="AC702"/>
  <c r="AF702"/>
  <c r="AK702" s="1"/>
  <c r="AG702"/>
  <c r="AH702"/>
  <c r="AI702"/>
  <c r="AJ702"/>
  <c r="AC703"/>
  <c r="AF703"/>
  <c r="AK703" s="1"/>
  <c r="AG703"/>
  <c r="AH703"/>
  <c r="AI703"/>
  <c r="AJ703"/>
  <c r="AC704"/>
  <c r="AF704"/>
  <c r="AK704" s="1"/>
  <c r="AG704"/>
  <c r="AH704"/>
  <c r="AI704"/>
  <c r="AJ704"/>
  <c r="AC705"/>
  <c r="AF705"/>
  <c r="AK705" s="1"/>
  <c r="AG705"/>
  <c r="AH705"/>
  <c r="AI705"/>
  <c r="AJ705"/>
  <c r="AC706"/>
  <c r="AF706"/>
  <c r="AK706" s="1"/>
  <c r="AG706"/>
  <c r="AH706"/>
  <c r="AI706"/>
  <c r="AJ706"/>
  <c r="AC707"/>
  <c r="AF707"/>
  <c r="AK707" s="1"/>
  <c r="AG707"/>
  <c r="AH707"/>
  <c r="AI707"/>
  <c r="AJ707"/>
  <c r="AC708"/>
  <c r="AF708"/>
  <c r="AK708" s="1"/>
  <c r="AG708"/>
  <c r="AH708"/>
  <c r="AI708"/>
  <c r="AJ708"/>
  <c r="AC709"/>
  <c r="AF709"/>
  <c r="AK709" s="1"/>
  <c r="AG709"/>
  <c r="AH709"/>
  <c r="AI709"/>
  <c r="AJ709"/>
  <c r="AC710"/>
  <c r="AF710"/>
  <c r="AK710" s="1"/>
  <c r="AG710"/>
  <c r="AH710"/>
  <c r="AI710"/>
  <c r="AJ710"/>
  <c r="AC711"/>
  <c r="AF711"/>
  <c r="AK711" s="1"/>
  <c r="AG711"/>
  <c r="AH711"/>
  <c r="AI711"/>
  <c r="AJ711"/>
  <c r="AC712"/>
  <c r="AF712"/>
  <c r="AK712" s="1"/>
  <c r="AG712"/>
  <c r="AH712"/>
  <c r="AI712"/>
  <c r="AJ712"/>
  <c r="AC713"/>
  <c r="AF713"/>
  <c r="AK713" s="1"/>
  <c r="AG713"/>
  <c r="AH713"/>
  <c r="AI713"/>
  <c r="AJ713"/>
  <c r="AC714"/>
  <c r="AF714"/>
  <c r="AK714" s="1"/>
  <c r="AG714"/>
  <c r="AH714"/>
  <c r="AI714"/>
  <c r="AJ714"/>
  <c r="AC715"/>
  <c r="AF715"/>
  <c r="AK715" s="1"/>
  <c r="AG715"/>
  <c r="AH715"/>
  <c r="AI715"/>
  <c r="AJ715"/>
  <c r="AC716"/>
  <c r="AF716"/>
  <c r="AK716" s="1"/>
  <c r="AG716"/>
  <c r="AH716"/>
  <c r="AI716"/>
  <c r="AJ716"/>
  <c r="AC717"/>
  <c r="AF717"/>
  <c r="AK717" s="1"/>
  <c r="AG717"/>
  <c r="AH717"/>
  <c r="AI717"/>
  <c r="AJ717"/>
  <c r="AC718"/>
  <c r="AF718"/>
  <c r="AK718" s="1"/>
  <c r="AG718"/>
  <c r="AH718"/>
  <c r="AI718"/>
  <c r="AJ718"/>
  <c r="AC719"/>
  <c r="AF719"/>
  <c r="AK719" s="1"/>
  <c r="AG719"/>
  <c r="AH719"/>
  <c r="AI719"/>
  <c r="AJ719"/>
  <c r="AC720"/>
  <c r="AF720"/>
  <c r="AK720" s="1"/>
  <c r="AG720"/>
  <c r="AH720"/>
  <c r="AI720"/>
  <c r="AJ720"/>
  <c r="AC721"/>
  <c r="AF721"/>
  <c r="AK721" s="1"/>
  <c r="AG721"/>
  <c r="AH721"/>
  <c r="AI721"/>
  <c r="AJ721"/>
  <c r="AC722"/>
  <c r="AF722"/>
  <c r="AK722" s="1"/>
  <c r="AG722"/>
  <c r="AH722"/>
  <c r="AI722"/>
  <c r="AJ722"/>
  <c r="AC723"/>
  <c r="AF723"/>
  <c r="AK723" s="1"/>
  <c r="AG723"/>
  <c r="AH723"/>
  <c r="AI723"/>
  <c r="AJ723"/>
  <c r="AC724"/>
  <c r="AF724"/>
  <c r="AK724" s="1"/>
  <c r="AG724"/>
  <c r="AH724"/>
  <c r="AI724"/>
  <c r="AJ724"/>
  <c r="AC725"/>
  <c r="AF725"/>
  <c r="AK725" s="1"/>
  <c r="AG725"/>
  <c r="AH725"/>
  <c r="AI725"/>
  <c r="AJ725"/>
  <c r="AC726"/>
  <c r="AF726"/>
  <c r="AK726" s="1"/>
  <c r="AG726"/>
  <c r="AH726"/>
  <c r="AI726"/>
  <c r="AJ726"/>
  <c r="AC727"/>
  <c r="AF727"/>
  <c r="AK727" s="1"/>
  <c r="AG727"/>
  <c r="AH727"/>
  <c r="AI727"/>
  <c r="AJ727"/>
  <c r="AC728"/>
  <c r="AF728"/>
  <c r="AK728" s="1"/>
  <c r="AG728"/>
  <c r="AH728"/>
  <c r="AI728"/>
  <c r="AJ728"/>
  <c r="AC729"/>
  <c r="AF729"/>
  <c r="AK729" s="1"/>
  <c r="AG729"/>
  <c r="AH729"/>
  <c r="AI729"/>
  <c r="AJ729"/>
  <c r="AC730"/>
  <c r="AF730"/>
  <c r="AK730" s="1"/>
  <c r="AG730"/>
  <c r="AH730"/>
  <c r="AI730"/>
  <c r="AJ730"/>
  <c r="AC731"/>
  <c r="AF731"/>
  <c r="AK731" s="1"/>
  <c r="AG731"/>
  <c r="AH731"/>
  <c r="AI731"/>
  <c r="AJ731"/>
  <c r="AC732"/>
  <c r="AF732"/>
  <c r="AK732" s="1"/>
  <c r="AG732"/>
  <c r="AH732"/>
  <c r="AI732"/>
  <c r="AJ732"/>
  <c r="AC733"/>
  <c r="AF733"/>
  <c r="AK733" s="1"/>
  <c r="AG733"/>
  <c r="AH733"/>
  <c r="AI733"/>
  <c r="AJ733"/>
  <c r="AC734"/>
  <c r="AF734"/>
  <c r="AK734" s="1"/>
  <c r="AG734"/>
  <c r="AH734"/>
  <c r="AI734"/>
  <c r="AJ734"/>
  <c r="AC735"/>
  <c r="AF735"/>
  <c r="AK735" s="1"/>
  <c r="AG735"/>
  <c r="AH735"/>
  <c r="AI735"/>
  <c r="AJ735"/>
  <c r="AC736"/>
  <c r="AF736"/>
  <c r="AK736" s="1"/>
  <c r="AG736"/>
  <c r="AH736"/>
  <c r="AI736"/>
  <c r="AJ736"/>
  <c r="AC737"/>
  <c r="AF737"/>
  <c r="AK737" s="1"/>
  <c r="AG737"/>
  <c r="AH737"/>
  <c r="AI737"/>
  <c r="AJ737"/>
  <c r="AC738"/>
  <c r="AF738"/>
  <c r="AK738" s="1"/>
  <c r="AG738"/>
  <c r="AH738"/>
  <c r="AI738"/>
  <c r="AJ738"/>
  <c r="AC739"/>
  <c r="AF739"/>
  <c r="AK739" s="1"/>
  <c r="AG739"/>
  <c r="AH739"/>
  <c r="AI739"/>
  <c r="AJ739"/>
  <c r="AC740"/>
  <c r="AF740"/>
  <c r="AK740" s="1"/>
  <c r="AG740"/>
  <c r="AH740"/>
  <c r="AI740"/>
  <c r="AJ740"/>
  <c r="AC741"/>
  <c r="AF741"/>
  <c r="AK741" s="1"/>
  <c r="AG741"/>
  <c r="AH741"/>
  <c r="AI741"/>
  <c r="AJ741"/>
  <c r="AC742"/>
  <c r="AF742"/>
  <c r="AK742" s="1"/>
  <c r="AG742"/>
  <c r="AH742"/>
  <c r="AI742"/>
  <c r="AJ742"/>
  <c r="AC743"/>
  <c r="AF743"/>
  <c r="AK743" s="1"/>
  <c r="AG743"/>
  <c r="AH743"/>
  <c r="AI743"/>
  <c r="AJ743"/>
  <c r="AC744"/>
  <c r="AF744"/>
  <c r="AK744" s="1"/>
  <c r="AG744"/>
  <c r="AH744"/>
  <c r="AI744"/>
  <c r="AJ744"/>
  <c r="AC745"/>
  <c r="AF745"/>
  <c r="AK745" s="1"/>
  <c r="AG745"/>
  <c r="AH745"/>
  <c r="AI745"/>
  <c r="AJ745"/>
  <c r="AC746"/>
  <c r="AF746"/>
  <c r="AK746" s="1"/>
  <c r="AG746"/>
  <c r="AH746"/>
  <c r="AI746"/>
  <c r="AJ746"/>
  <c r="AC747"/>
  <c r="AF747"/>
  <c r="AK747" s="1"/>
  <c r="AG747"/>
  <c r="AH747"/>
  <c r="AI747"/>
  <c r="AJ747"/>
  <c r="AC748"/>
  <c r="AF748"/>
  <c r="AK748" s="1"/>
  <c r="AG748"/>
  <c r="AH748"/>
  <c r="AI748"/>
  <c r="AJ748"/>
  <c r="AC749"/>
  <c r="AF749"/>
  <c r="AK749" s="1"/>
  <c r="AG749"/>
  <c r="AH749"/>
  <c r="AI749"/>
  <c r="AJ749"/>
  <c r="AC750"/>
  <c r="AF750"/>
  <c r="AK750" s="1"/>
  <c r="AG750"/>
  <c r="AH750"/>
  <c r="AI750"/>
  <c r="AJ750"/>
  <c r="AC751"/>
  <c r="AF751"/>
  <c r="AK751" s="1"/>
  <c r="AG751"/>
  <c r="AH751"/>
  <c r="AI751"/>
  <c r="AJ751"/>
  <c r="AC752"/>
  <c r="AF752"/>
  <c r="AK752" s="1"/>
  <c r="AG752"/>
  <c r="AH752"/>
  <c r="AI752"/>
  <c r="AJ752"/>
  <c r="AC753"/>
  <c r="AF753"/>
  <c r="AK753" s="1"/>
  <c r="AG753"/>
  <c r="AH753"/>
  <c r="AI753"/>
  <c r="AJ753"/>
  <c r="AC754"/>
  <c r="AF754"/>
  <c r="AK754" s="1"/>
  <c r="AG754"/>
  <c r="AH754"/>
  <c r="AI754"/>
  <c r="AJ754"/>
  <c r="AC755"/>
  <c r="AF755"/>
  <c r="AK755" s="1"/>
  <c r="AG755"/>
  <c r="AH755"/>
  <c r="AI755"/>
  <c r="AJ755"/>
  <c r="AC756"/>
  <c r="AF756"/>
  <c r="AK756" s="1"/>
  <c r="AG756"/>
  <c r="AH756"/>
  <c r="AI756"/>
  <c r="AJ756"/>
  <c r="AC757"/>
  <c r="AF757"/>
  <c r="AK757" s="1"/>
  <c r="AG757"/>
  <c r="AH757"/>
  <c r="AI757"/>
  <c r="AJ757"/>
  <c r="AC758"/>
  <c r="AF758"/>
  <c r="AK758" s="1"/>
  <c r="AG758"/>
  <c r="AH758"/>
  <c r="AI758"/>
  <c r="AJ758"/>
  <c r="AC759"/>
  <c r="AF759"/>
  <c r="AK759" s="1"/>
  <c r="AG759"/>
  <c r="AH759"/>
  <c r="AI759"/>
  <c r="AJ759"/>
  <c r="AC760"/>
  <c r="AF760"/>
  <c r="AK760" s="1"/>
  <c r="AG760"/>
  <c r="AH760"/>
  <c r="AI760"/>
  <c r="AJ760"/>
  <c r="AC761"/>
  <c r="AF761"/>
  <c r="AK761" s="1"/>
  <c r="AG761"/>
  <c r="AH761"/>
  <c r="AI761"/>
  <c r="AJ761"/>
  <c r="AC762"/>
  <c r="AF762"/>
  <c r="AK762" s="1"/>
  <c r="AG762"/>
  <c r="AH762"/>
  <c r="AI762"/>
  <c r="AJ762"/>
  <c r="AC763"/>
  <c r="AF763"/>
  <c r="AK763" s="1"/>
  <c r="AG763"/>
  <c r="AH763"/>
  <c r="AI763"/>
  <c r="AJ763"/>
  <c r="AC764"/>
  <c r="AF764"/>
  <c r="AK764" s="1"/>
  <c r="AG764"/>
  <c r="AH764"/>
  <c r="AI764"/>
  <c r="AJ764"/>
  <c r="AC765"/>
  <c r="AF765"/>
  <c r="AK765" s="1"/>
  <c r="AG765"/>
  <c r="AH765"/>
  <c r="AI765"/>
  <c r="AJ765"/>
  <c r="AC766"/>
  <c r="AF766"/>
  <c r="AK766" s="1"/>
  <c r="AG766"/>
  <c r="AH766"/>
  <c r="AI766"/>
  <c r="AJ766"/>
  <c r="AC767"/>
  <c r="AF767"/>
  <c r="AK767" s="1"/>
  <c r="AG767"/>
  <c r="AH767"/>
  <c r="AI767"/>
  <c r="AJ767"/>
  <c r="AC768"/>
  <c r="AF768"/>
  <c r="AK768" s="1"/>
  <c r="AG768"/>
  <c r="AH768"/>
  <c r="AI768"/>
  <c r="AJ768"/>
  <c r="AC769"/>
  <c r="AF769"/>
  <c r="AK769" s="1"/>
  <c r="AG769"/>
  <c r="AH769"/>
  <c r="AI769"/>
  <c r="AJ769"/>
  <c r="AC770"/>
  <c r="AF770"/>
  <c r="AK770" s="1"/>
  <c r="AG770"/>
  <c r="AH770"/>
  <c r="AI770"/>
  <c r="AJ770"/>
  <c r="AC771"/>
  <c r="AF771"/>
  <c r="AK771" s="1"/>
  <c r="AG771"/>
  <c r="AH771"/>
  <c r="AI771"/>
  <c r="AJ771"/>
  <c r="AC772"/>
  <c r="AF772"/>
  <c r="AK772" s="1"/>
  <c r="AG772"/>
  <c r="AH772"/>
  <c r="AI772"/>
  <c r="AJ772"/>
  <c r="AC773"/>
  <c r="AF773"/>
  <c r="AK773" s="1"/>
  <c r="AG773"/>
  <c r="AH773"/>
  <c r="AI773"/>
  <c r="AJ773"/>
  <c r="AC774"/>
  <c r="AF774"/>
  <c r="AK774" s="1"/>
  <c r="AG774"/>
  <c r="AH774"/>
  <c r="AI774"/>
  <c r="AJ774"/>
  <c r="AC775"/>
  <c r="AF775"/>
  <c r="AK775" s="1"/>
  <c r="AG775"/>
  <c r="AH775"/>
  <c r="AI775"/>
  <c r="AJ775"/>
  <c r="AC776"/>
  <c r="AF776"/>
  <c r="AK776" s="1"/>
  <c r="AG776"/>
  <c r="AH776"/>
  <c r="AI776"/>
  <c r="AJ776"/>
  <c r="AC777"/>
  <c r="AF777"/>
  <c r="AK777" s="1"/>
  <c r="AG777"/>
  <c r="AH777"/>
  <c r="AI777"/>
  <c r="AJ777"/>
  <c r="AC778"/>
  <c r="AF778"/>
  <c r="AK778" s="1"/>
  <c r="AG778"/>
  <c r="AH778"/>
  <c r="AI778"/>
  <c r="AJ778"/>
  <c r="AC779"/>
  <c r="AF779"/>
  <c r="AK779" s="1"/>
  <c r="AG779"/>
  <c r="AH779"/>
  <c r="AI779"/>
  <c r="AJ779"/>
  <c r="AC780"/>
  <c r="AF780"/>
  <c r="AK780" s="1"/>
  <c r="AG780"/>
  <c r="AH780"/>
  <c r="AI780"/>
  <c r="AJ780"/>
  <c r="AC781"/>
  <c r="AF781"/>
  <c r="AK781" s="1"/>
  <c r="AG781"/>
  <c r="AH781"/>
  <c r="AI781"/>
  <c r="AJ781"/>
  <c r="AC782"/>
  <c r="AF782"/>
  <c r="AK782" s="1"/>
  <c r="AG782"/>
  <c r="AH782"/>
  <c r="AI782"/>
  <c r="AJ782"/>
  <c r="AC783"/>
  <c r="AF783"/>
  <c r="AK783" s="1"/>
  <c r="AG783"/>
  <c r="AH783"/>
  <c r="AI783"/>
  <c r="AJ783"/>
  <c r="AC784"/>
  <c r="AF784"/>
  <c r="AK784" s="1"/>
  <c r="AG784"/>
  <c r="AH784"/>
  <c r="AI784"/>
  <c r="AJ784"/>
  <c r="AC785"/>
  <c r="AF785"/>
  <c r="AK785" s="1"/>
  <c r="AG785"/>
  <c r="AH785"/>
  <c r="AI785"/>
  <c r="AJ785"/>
  <c r="AC786"/>
  <c r="AF786"/>
  <c r="AK786" s="1"/>
  <c r="AG786"/>
  <c r="AH786"/>
  <c r="AI786"/>
  <c r="AJ786"/>
  <c r="AC787"/>
  <c r="AF787"/>
  <c r="AK787" s="1"/>
  <c r="AG787"/>
  <c r="AH787"/>
  <c r="AI787"/>
  <c r="AJ787"/>
  <c r="AC788"/>
  <c r="AF788"/>
  <c r="AK788" s="1"/>
  <c r="AG788"/>
  <c r="AH788"/>
  <c r="AI788"/>
  <c r="AJ788"/>
  <c r="AC789"/>
  <c r="AF789"/>
  <c r="AK789" s="1"/>
  <c r="AG789"/>
  <c r="AH789"/>
  <c r="AI789"/>
  <c r="AJ789"/>
  <c r="AC790"/>
  <c r="AF790"/>
  <c r="AK790" s="1"/>
  <c r="AG790"/>
  <c r="AH790"/>
  <c r="AI790"/>
  <c r="AJ790"/>
  <c r="AC791"/>
  <c r="AF791"/>
  <c r="AK791" s="1"/>
  <c r="AG791"/>
  <c r="AH791"/>
  <c r="AI791"/>
  <c r="AJ791"/>
  <c r="AC792"/>
  <c r="AF792"/>
  <c r="AK792" s="1"/>
  <c r="AG792"/>
  <c r="AH792"/>
  <c r="AI792"/>
  <c r="AJ792"/>
  <c r="AC793"/>
  <c r="AF793"/>
  <c r="AK793" s="1"/>
  <c r="AG793"/>
  <c r="AH793"/>
  <c r="AI793"/>
  <c r="AJ793"/>
  <c r="AC794"/>
  <c r="AF794"/>
  <c r="AK794" s="1"/>
  <c r="AG794"/>
  <c r="AH794"/>
  <c r="AI794"/>
  <c r="AJ794"/>
  <c r="AC795"/>
  <c r="AF795"/>
  <c r="AK795" s="1"/>
  <c r="AG795"/>
  <c r="AH795"/>
  <c r="AI795"/>
  <c r="AJ795"/>
  <c r="AC796"/>
  <c r="AF796"/>
  <c r="AK796" s="1"/>
  <c r="AG796"/>
  <c r="AH796"/>
  <c r="AI796"/>
  <c r="AJ796"/>
  <c r="AC797"/>
  <c r="AF797"/>
  <c r="AK797" s="1"/>
  <c r="AG797"/>
  <c r="AH797"/>
  <c r="AI797"/>
  <c r="AJ797"/>
  <c r="AC798"/>
  <c r="AF798"/>
  <c r="AK798" s="1"/>
  <c r="AG798"/>
  <c r="AH798"/>
  <c r="AI798"/>
  <c r="AJ798"/>
  <c r="AC799"/>
  <c r="AF799"/>
  <c r="AK799" s="1"/>
  <c r="AG799"/>
  <c r="AH799"/>
  <c r="AI799"/>
  <c r="AJ799"/>
  <c r="AC800"/>
  <c r="AF800"/>
  <c r="AK800" s="1"/>
  <c r="AG800"/>
  <c r="AH800"/>
  <c r="AI800"/>
  <c r="AJ800"/>
  <c r="AC801"/>
  <c r="AF801"/>
  <c r="AK801" s="1"/>
  <c r="AG801"/>
  <c r="AH801"/>
  <c r="AI801"/>
  <c r="AJ801"/>
  <c r="AC802"/>
  <c r="AF802"/>
  <c r="AK802" s="1"/>
  <c r="AG802"/>
  <c r="AH802"/>
  <c r="AI802"/>
  <c r="AJ802"/>
  <c r="AC803"/>
  <c r="AF803"/>
  <c r="AK803" s="1"/>
  <c r="AG803"/>
  <c r="AH803"/>
  <c r="AI803"/>
  <c r="AJ803"/>
  <c r="AC804"/>
  <c r="AF804"/>
  <c r="AK804" s="1"/>
  <c r="AG804"/>
  <c r="AH804"/>
  <c r="AI804"/>
  <c r="AJ804"/>
  <c r="AC805"/>
  <c r="AF805"/>
  <c r="AK805" s="1"/>
  <c r="AG805"/>
  <c r="AH805"/>
  <c r="AI805"/>
  <c r="AJ805"/>
  <c r="AC806"/>
  <c r="AF806"/>
  <c r="AK806" s="1"/>
  <c r="AG806"/>
  <c r="AH806"/>
  <c r="AI806"/>
  <c r="AJ806"/>
  <c r="AC807"/>
  <c r="AF807"/>
  <c r="AK807" s="1"/>
  <c r="AG807"/>
  <c r="AH807"/>
  <c r="AI807"/>
  <c r="AJ807"/>
  <c r="AC808"/>
  <c r="AF808"/>
  <c r="AK808" s="1"/>
  <c r="AG808"/>
  <c r="AH808"/>
  <c r="AI808"/>
  <c r="AJ808"/>
  <c r="AC809"/>
  <c r="AF809"/>
  <c r="AK809" s="1"/>
  <c r="AG809"/>
  <c r="AH809"/>
  <c r="AI809"/>
  <c r="AJ809"/>
  <c r="AC810"/>
  <c r="AF810"/>
  <c r="AK810" s="1"/>
  <c r="AG810"/>
  <c r="AH810"/>
  <c r="AI810"/>
  <c r="AJ810"/>
  <c r="AC811"/>
  <c r="AF811"/>
  <c r="AK811" s="1"/>
  <c r="AG811"/>
  <c r="AH811"/>
  <c r="AI811"/>
  <c r="AJ811"/>
  <c r="AC812"/>
  <c r="AF812"/>
  <c r="AK812" s="1"/>
  <c r="AG812"/>
  <c r="AH812"/>
  <c r="AI812"/>
  <c r="AJ812"/>
  <c r="AC813"/>
  <c r="AF813"/>
  <c r="AK813" s="1"/>
  <c r="AG813"/>
  <c r="AH813"/>
  <c r="AI813"/>
  <c r="AJ813"/>
  <c r="AC814"/>
  <c r="AF814"/>
  <c r="AK814" s="1"/>
  <c r="AG814"/>
  <c r="AH814"/>
  <c r="AI814"/>
  <c r="AJ814"/>
  <c r="AC815"/>
  <c r="AF815"/>
  <c r="AK815" s="1"/>
  <c r="AG815"/>
  <c r="AH815"/>
  <c r="AI815"/>
  <c r="AJ815"/>
  <c r="AC816"/>
  <c r="AF816"/>
  <c r="AK816" s="1"/>
  <c r="AG816"/>
  <c r="AH816"/>
  <c r="AI816"/>
  <c r="AJ816"/>
  <c r="AC817"/>
  <c r="AF817"/>
  <c r="AK817" s="1"/>
  <c r="AG817"/>
  <c r="AH817"/>
  <c r="AI817"/>
  <c r="AJ817"/>
  <c r="AC818"/>
  <c r="AF818"/>
  <c r="AK818" s="1"/>
  <c r="AG818"/>
  <c r="AH818"/>
  <c r="AI818"/>
  <c r="AJ818"/>
  <c r="AC819"/>
  <c r="AF819"/>
  <c r="AK819" s="1"/>
  <c r="AG819"/>
  <c r="AH819"/>
  <c r="AI819"/>
  <c r="AJ819"/>
  <c r="AC820"/>
  <c r="AF820"/>
  <c r="AK820" s="1"/>
  <c r="AG820"/>
  <c r="AH820"/>
  <c r="AI820"/>
  <c r="AJ820"/>
  <c r="AC821"/>
  <c r="AF821"/>
  <c r="AK821" s="1"/>
  <c r="AG821"/>
  <c r="AH821"/>
  <c r="AI821"/>
  <c r="AJ821"/>
  <c r="AC822"/>
  <c r="AF822"/>
  <c r="AK822" s="1"/>
  <c r="AG822"/>
  <c r="AH822"/>
  <c r="AI822"/>
  <c r="AJ822"/>
  <c r="AC823"/>
  <c r="AF823"/>
  <c r="AK823" s="1"/>
  <c r="AG823"/>
  <c r="AH823"/>
  <c r="AI823"/>
  <c r="AJ823"/>
  <c r="AC824"/>
  <c r="AF824"/>
  <c r="AK824" s="1"/>
  <c r="AG824"/>
  <c r="AH824"/>
  <c r="AI824"/>
  <c r="AJ824"/>
  <c r="AC825"/>
  <c r="AF825"/>
  <c r="AK825" s="1"/>
  <c r="AG825"/>
  <c r="AH825"/>
  <c r="AI825"/>
  <c r="AJ825"/>
  <c r="AC826"/>
  <c r="AF826"/>
  <c r="AK826" s="1"/>
  <c r="AG826"/>
  <c r="AH826"/>
  <c r="AI826"/>
  <c r="AJ826"/>
  <c r="AC827"/>
  <c r="AF827"/>
  <c r="AK827" s="1"/>
  <c r="AG827"/>
  <c r="AH827"/>
  <c r="AI827"/>
  <c r="AJ827"/>
  <c r="AC828"/>
  <c r="AF828"/>
  <c r="AK828" s="1"/>
  <c r="AG828"/>
  <c r="AH828"/>
  <c r="AI828"/>
  <c r="AJ828"/>
  <c r="AC829"/>
  <c r="AF829"/>
  <c r="AK829" s="1"/>
  <c r="AG829"/>
  <c r="AH829"/>
  <c r="AI829"/>
  <c r="AJ829"/>
  <c r="AC830"/>
  <c r="AF830"/>
  <c r="AK830" s="1"/>
  <c r="AG830"/>
  <c r="AH830"/>
  <c r="AI830"/>
  <c r="AJ830"/>
  <c r="AC831"/>
  <c r="AF831"/>
  <c r="AK831" s="1"/>
  <c r="AG831"/>
  <c r="AH831"/>
  <c r="AI831"/>
  <c r="AJ831"/>
  <c r="AC832"/>
  <c r="AF832"/>
  <c r="AK832" s="1"/>
  <c r="AG832"/>
  <c r="AH832"/>
  <c r="AI832"/>
  <c r="AJ832"/>
  <c r="AC833"/>
  <c r="AF833"/>
  <c r="AK833" s="1"/>
  <c r="AG833"/>
  <c r="AH833"/>
  <c r="AI833"/>
  <c r="AJ833"/>
  <c r="AC834"/>
  <c r="AF834"/>
  <c r="AK834" s="1"/>
  <c r="AG834"/>
  <c r="AH834"/>
  <c r="AI834"/>
  <c r="AJ834"/>
  <c r="AC835"/>
  <c r="AF835"/>
  <c r="AK835" s="1"/>
  <c r="AG835"/>
  <c r="AH835"/>
  <c r="AI835"/>
  <c r="AJ835"/>
  <c r="AC836"/>
  <c r="AF836"/>
  <c r="AK836" s="1"/>
  <c r="AG836"/>
  <c r="AH836"/>
  <c r="AI836"/>
  <c r="AJ836"/>
  <c r="AC837"/>
  <c r="AF837"/>
  <c r="AK837" s="1"/>
  <c r="AG837"/>
  <c r="AH837"/>
  <c r="AI837"/>
  <c r="AJ837"/>
  <c r="AC838"/>
  <c r="AF838"/>
  <c r="AK838" s="1"/>
  <c r="AG838"/>
  <c r="AH838"/>
  <c r="AI838"/>
  <c r="AJ838"/>
  <c r="AC839"/>
  <c r="AF839"/>
  <c r="AK839" s="1"/>
  <c r="AG839"/>
  <c r="AH839"/>
  <c r="AI839"/>
  <c r="AJ839"/>
  <c r="AC840"/>
  <c r="AF840"/>
  <c r="AK840" s="1"/>
  <c r="AG840"/>
  <c r="AH840"/>
  <c r="AI840"/>
  <c r="AJ840"/>
  <c r="AC841"/>
  <c r="AF841"/>
  <c r="AK841" s="1"/>
  <c r="AG841"/>
  <c r="AH841"/>
  <c r="AI841"/>
  <c r="AJ841"/>
  <c r="AC842"/>
  <c r="AF842"/>
  <c r="AK842" s="1"/>
  <c r="AG842"/>
  <c r="AH842"/>
  <c r="AI842"/>
  <c r="AJ842"/>
  <c r="AC843"/>
  <c r="AF843"/>
  <c r="AK843" s="1"/>
  <c r="AG843"/>
  <c r="AH843"/>
  <c r="AI843"/>
  <c r="AJ843"/>
  <c r="AC844"/>
  <c r="AF844"/>
  <c r="AK844" s="1"/>
  <c r="AG844"/>
  <c r="AH844"/>
  <c r="AI844"/>
  <c r="AJ844"/>
  <c r="AC845"/>
  <c r="AF845"/>
  <c r="AK845" s="1"/>
  <c r="AG845"/>
  <c r="AH845"/>
  <c r="AI845"/>
  <c r="AJ845"/>
  <c r="AC846"/>
  <c r="AF846"/>
  <c r="AK846" s="1"/>
  <c r="AG846"/>
  <c r="AH846"/>
  <c r="AI846"/>
  <c r="AJ846"/>
  <c r="AC847"/>
  <c r="AF847"/>
  <c r="AK847" s="1"/>
  <c r="AG847"/>
  <c r="AH847"/>
  <c r="AI847"/>
  <c r="AJ847"/>
  <c r="AC848"/>
  <c r="AF848"/>
  <c r="AK848" s="1"/>
  <c r="AG848"/>
  <c r="AH848"/>
  <c r="AI848"/>
  <c r="AJ848"/>
  <c r="AC849"/>
  <c r="AF849"/>
  <c r="AK849" s="1"/>
  <c r="AG849"/>
  <c r="AH849"/>
  <c r="AI849"/>
  <c r="AJ849"/>
  <c r="AC850"/>
  <c r="AF850"/>
  <c r="AK850" s="1"/>
  <c r="AG850"/>
  <c r="AH850"/>
  <c r="AI850"/>
  <c r="AJ850"/>
  <c r="AC851"/>
  <c r="AF851"/>
  <c r="AK851" s="1"/>
  <c r="AG851"/>
  <c r="AH851"/>
  <c r="AI851"/>
  <c r="AJ851"/>
  <c r="AC852"/>
  <c r="AF852"/>
  <c r="AK852" s="1"/>
  <c r="AG852"/>
  <c r="AH852"/>
  <c r="AI852"/>
  <c r="AJ852"/>
  <c r="AC853"/>
  <c r="AF853"/>
  <c r="AK853" s="1"/>
  <c r="AG853"/>
  <c r="AH853"/>
  <c r="AI853"/>
  <c r="AJ853"/>
  <c r="AC854"/>
  <c r="AF854"/>
  <c r="AK854" s="1"/>
  <c r="AG854"/>
  <c r="AH854"/>
  <c r="AI854"/>
  <c r="AJ854"/>
  <c r="AC855"/>
  <c r="AF855"/>
  <c r="AK855" s="1"/>
  <c r="AG855"/>
  <c r="AH855"/>
  <c r="AI855"/>
  <c r="AJ855"/>
  <c r="AC856"/>
  <c r="AF856"/>
  <c r="AK856" s="1"/>
  <c r="AG856"/>
  <c r="AH856"/>
  <c r="AI856"/>
  <c r="AJ856"/>
  <c r="AC857"/>
  <c r="AF857"/>
  <c r="AK857" s="1"/>
  <c r="AG857"/>
  <c r="AH857"/>
  <c r="AI857"/>
  <c r="AJ857"/>
  <c r="AC858"/>
  <c r="AF858"/>
  <c r="AK858" s="1"/>
  <c r="AG858"/>
  <c r="AH858"/>
  <c r="AI858"/>
  <c r="AJ858"/>
  <c r="AC859"/>
  <c r="AF859"/>
  <c r="AK859" s="1"/>
  <c r="AG859"/>
  <c r="AH859"/>
  <c r="AI859"/>
  <c r="AJ859"/>
  <c r="AC860"/>
  <c r="AF860"/>
  <c r="AK860" s="1"/>
  <c r="AG860"/>
  <c r="AH860"/>
  <c r="AI860"/>
  <c r="AJ860"/>
  <c r="AC861"/>
  <c r="AF861"/>
  <c r="AK861" s="1"/>
  <c r="AG861"/>
  <c r="AH861"/>
  <c r="AI861"/>
  <c r="AJ861"/>
  <c r="AC862"/>
  <c r="AF862"/>
  <c r="AK862" s="1"/>
  <c r="AG862"/>
  <c r="AH862"/>
  <c r="AI862"/>
  <c r="AJ862"/>
  <c r="AC863"/>
  <c r="AF863"/>
  <c r="AK863" s="1"/>
  <c r="AG863"/>
  <c r="AH863"/>
  <c r="AI863"/>
  <c r="AJ863"/>
  <c r="AC864"/>
  <c r="AF864"/>
  <c r="AK864" s="1"/>
  <c r="AG864"/>
  <c r="AH864"/>
  <c r="AI864"/>
  <c r="AJ864"/>
  <c r="AC865"/>
  <c r="AF865"/>
  <c r="AK865" s="1"/>
  <c r="AG865"/>
  <c r="AH865"/>
  <c r="AI865"/>
  <c r="AJ865"/>
  <c r="AC866"/>
  <c r="AF866"/>
  <c r="AK866" s="1"/>
  <c r="AG866"/>
  <c r="AH866"/>
  <c r="AI866"/>
  <c r="AJ866"/>
  <c r="AC867"/>
  <c r="AF867"/>
  <c r="AK867" s="1"/>
  <c r="AG867"/>
  <c r="AH867"/>
  <c r="AI867"/>
  <c r="AJ867"/>
  <c r="AC868"/>
  <c r="AF868"/>
  <c r="AK868" s="1"/>
  <c r="AG868"/>
  <c r="AH868"/>
  <c r="AI868"/>
  <c r="AJ868"/>
  <c r="AC869"/>
  <c r="AF869"/>
  <c r="AK869" s="1"/>
  <c r="AG869"/>
  <c r="AH869"/>
  <c r="AI869"/>
  <c r="AJ869"/>
  <c r="AC870"/>
  <c r="AF870"/>
  <c r="AK870" s="1"/>
  <c r="AG870"/>
  <c r="AH870"/>
  <c r="AI870"/>
  <c r="AJ870"/>
  <c r="AC871"/>
  <c r="AF871"/>
  <c r="AK871" s="1"/>
  <c r="AG871"/>
  <c r="AH871"/>
  <c r="AI871"/>
  <c r="AJ871"/>
  <c r="AC872"/>
  <c r="AF872"/>
  <c r="AK872" s="1"/>
  <c r="AG872"/>
  <c r="AH872"/>
  <c r="AI872"/>
  <c r="AJ872"/>
  <c r="AC873"/>
  <c r="AF873"/>
  <c r="AK873" s="1"/>
  <c r="AG873"/>
  <c r="AH873"/>
  <c r="AI873"/>
  <c r="AJ873"/>
  <c r="AC874"/>
  <c r="AF874"/>
  <c r="AK874" s="1"/>
  <c r="AG874"/>
  <c r="AH874"/>
  <c r="AI874"/>
  <c r="AJ874"/>
  <c r="AC875"/>
  <c r="AF875"/>
  <c r="AK875" s="1"/>
  <c r="AG875"/>
  <c r="AH875"/>
  <c r="AI875"/>
  <c r="AJ875"/>
  <c r="AC876"/>
  <c r="AF876"/>
  <c r="AK876" s="1"/>
  <c r="AG876"/>
  <c r="AH876"/>
  <c r="AI876"/>
  <c r="AJ876"/>
  <c r="AC877"/>
  <c r="AF877"/>
  <c r="AK877" s="1"/>
  <c r="AG877"/>
  <c r="AH877"/>
  <c r="AI877"/>
  <c r="AJ877"/>
  <c r="AC878"/>
  <c r="AF878"/>
  <c r="AK878" s="1"/>
  <c r="AG878"/>
  <c r="AH878"/>
  <c r="AI878"/>
  <c r="AJ878"/>
  <c r="AC879"/>
  <c r="AF879"/>
  <c r="AK879" s="1"/>
  <c r="AG879"/>
  <c r="AH879"/>
  <c r="AI879"/>
  <c r="AJ879"/>
  <c r="AC880"/>
  <c r="AF880"/>
  <c r="AK880" s="1"/>
  <c r="AG880"/>
  <c r="AH880"/>
  <c r="AI880"/>
  <c r="AJ880"/>
  <c r="AC881"/>
  <c r="AF881"/>
  <c r="AK881" s="1"/>
  <c r="AG881"/>
  <c r="AH881"/>
  <c r="AI881"/>
  <c r="AJ881"/>
  <c r="AC882"/>
  <c r="AF882"/>
  <c r="AK882" s="1"/>
  <c r="AG882"/>
  <c r="AH882"/>
  <c r="AI882"/>
  <c r="AJ882"/>
  <c r="AC883"/>
  <c r="AF883"/>
  <c r="AK883" s="1"/>
  <c r="AG883"/>
  <c r="AH883"/>
  <c r="AI883"/>
  <c r="AJ883"/>
  <c r="AC884"/>
  <c r="AF884"/>
  <c r="AK884" s="1"/>
  <c r="AG884"/>
  <c r="AH884"/>
  <c r="AI884"/>
  <c r="AJ884"/>
  <c r="AC885"/>
  <c r="AF885"/>
  <c r="AK885" s="1"/>
  <c r="AG885"/>
  <c r="AH885"/>
  <c r="AI885"/>
  <c r="AJ885"/>
  <c r="AC886"/>
  <c r="AF886"/>
  <c r="AK886" s="1"/>
  <c r="AG886"/>
  <c r="AH886"/>
  <c r="AI886"/>
  <c r="AJ886"/>
  <c r="AC887"/>
  <c r="AF887"/>
  <c r="AK887" s="1"/>
  <c r="AG887"/>
  <c r="AH887"/>
  <c r="AI887"/>
  <c r="AJ887"/>
  <c r="AC888"/>
  <c r="AF888"/>
  <c r="AK888" s="1"/>
  <c r="AG888"/>
  <c r="AH888"/>
  <c r="AI888"/>
  <c r="AJ888"/>
  <c r="AC889"/>
  <c r="AF889"/>
  <c r="AK889" s="1"/>
  <c r="AG889"/>
  <c r="AH889"/>
  <c r="AI889"/>
  <c r="AJ889"/>
  <c r="AC890"/>
  <c r="AF890"/>
  <c r="AK890" s="1"/>
  <c r="AG890"/>
  <c r="AH890"/>
  <c r="AI890"/>
  <c r="AJ890"/>
  <c r="AC891"/>
  <c r="AF891"/>
  <c r="AK891" s="1"/>
  <c r="AG891"/>
  <c r="AH891"/>
  <c r="AI891"/>
  <c r="AJ891"/>
  <c r="AC892"/>
  <c r="AF892"/>
  <c r="AK892" s="1"/>
  <c r="AG892"/>
  <c r="AH892"/>
  <c r="AI892"/>
  <c r="AJ892"/>
  <c r="AC893"/>
  <c r="AF893"/>
  <c r="AK893" s="1"/>
  <c r="AG893"/>
  <c r="AH893"/>
  <c r="AI893"/>
  <c r="AJ893"/>
  <c r="AC894"/>
  <c r="AF894"/>
  <c r="AK894" s="1"/>
  <c r="AG894"/>
  <c r="AH894"/>
  <c r="AI894"/>
  <c r="AJ894"/>
  <c r="AC895"/>
  <c r="AF895"/>
  <c r="AK895" s="1"/>
  <c r="AG895"/>
  <c r="AH895"/>
  <c r="AI895"/>
  <c r="AJ895"/>
  <c r="AC896"/>
  <c r="AF896"/>
  <c r="AK896" s="1"/>
  <c r="AG896"/>
  <c r="AH896"/>
  <c r="AI896"/>
  <c r="AJ896"/>
  <c r="AC897"/>
  <c r="AF897"/>
  <c r="AK897" s="1"/>
  <c r="AG897"/>
  <c r="AH897"/>
  <c r="AI897"/>
  <c r="AJ897"/>
  <c r="AC898"/>
  <c r="AF898"/>
  <c r="AK898" s="1"/>
  <c r="AG898"/>
  <c r="AH898"/>
  <c r="AI898"/>
  <c r="AJ898"/>
  <c r="AC899"/>
  <c r="AF899"/>
  <c r="AK899" s="1"/>
  <c r="AG899"/>
  <c r="AH899"/>
  <c r="AI899"/>
  <c r="AJ899"/>
  <c r="AC900"/>
  <c r="AF900"/>
  <c r="AK900" s="1"/>
  <c r="AG900"/>
  <c r="AH900"/>
  <c r="AI900"/>
  <c r="AJ900"/>
  <c r="AC901"/>
  <c r="AF901"/>
  <c r="AK901" s="1"/>
  <c r="AG901"/>
  <c r="AH901"/>
  <c r="AI901"/>
  <c r="AJ901"/>
  <c r="AC902"/>
  <c r="AF902"/>
  <c r="AK902" s="1"/>
  <c r="AG902"/>
  <c r="AH902"/>
  <c r="AI902"/>
  <c r="AJ902"/>
  <c r="AC903"/>
  <c r="AF903"/>
  <c r="AK903" s="1"/>
  <c r="AG903"/>
  <c r="AH903"/>
  <c r="AI903"/>
  <c r="AJ903"/>
  <c r="AC904"/>
  <c r="AF904"/>
  <c r="AK904" s="1"/>
  <c r="AG904"/>
  <c r="AH904"/>
  <c r="AI904"/>
  <c r="AJ904"/>
  <c r="AC905"/>
  <c r="AF905"/>
  <c r="AK905" s="1"/>
  <c r="AG905"/>
  <c r="AH905"/>
  <c r="AI905"/>
  <c r="AJ905"/>
  <c r="AC906"/>
  <c r="AF906"/>
  <c r="AK906" s="1"/>
  <c r="AG906"/>
  <c r="AH906"/>
  <c r="AI906"/>
  <c r="AJ906"/>
  <c r="AC907"/>
  <c r="AF907"/>
  <c r="AK907" s="1"/>
  <c r="AG907"/>
  <c r="AH907"/>
  <c r="AI907"/>
  <c r="AJ907"/>
  <c r="AC908"/>
  <c r="AF908"/>
  <c r="AK908" s="1"/>
  <c r="AG908"/>
  <c r="AH908"/>
  <c r="AI908"/>
  <c r="AJ908"/>
  <c r="AC909"/>
  <c r="AF909"/>
  <c r="AK909" s="1"/>
  <c r="AG909"/>
  <c r="AH909"/>
  <c r="AI909"/>
  <c r="AJ909"/>
  <c r="AC910"/>
  <c r="AF910"/>
  <c r="AK910" s="1"/>
  <c r="AG910"/>
  <c r="AH910"/>
  <c r="AI910"/>
  <c r="AJ910"/>
  <c r="AC911"/>
  <c r="AF911"/>
  <c r="AK911" s="1"/>
  <c r="AG911"/>
  <c r="AH911"/>
  <c r="AI911"/>
  <c r="AJ911"/>
  <c r="AC912"/>
  <c r="AF912"/>
  <c r="AK912" s="1"/>
  <c r="AG912"/>
  <c r="AH912"/>
  <c r="AI912"/>
  <c r="AJ912"/>
  <c r="AC913"/>
  <c r="AF913"/>
  <c r="AK913" s="1"/>
  <c r="AG913"/>
  <c r="AH913"/>
  <c r="AI913"/>
  <c r="AJ913"/>
  <c r="AC914"/>
  <c r="AF914"/>
  <c r="AK914" s="1"/>
  <c r="AG914"/>
  <c r="AH914"/>
  <c r="AI914"/>
  <c r="AJ914"/>
  <c r="AC915"/>
  <c r="AF915"/>
  <c r="AK915" s="1"/>
  <c r="AG915"/>
  <c r="AH915"/>
  <c r="AI915"/>
  <c r="AJ915"/>
  <c r="AC916"/>
  <c r="AF916"/>
  <c r="AK916" s="1"/>
  <c r="AG916"/>
  <c r="AH916"/>
  <c r="AI916"/>
  <c r="AJ916"/>
  <c r="AC917"/>
  <c r="AF917"/>
  <c r="AK917" s="1"/>
  <c r="AG917"/>
  <c r="AH917"/>
  <c r="AI917"/>
  <c r="AJ917"/>
  <c r="AC918"/>
  <c r="AF918"/>
  <c r="AK918" s="1"/>
  <c r="AG918"/>
  <c r="AH918"/>
  <c r="AI918"/>
  <c r="AJ918"/>
  <c r="AC919"/>
  <c r="AF919"/>
  <c r="AK919" s="1"/>
  <c r="AG919"/>
  <c r="AH919"/>
  <c r="AI919"/>
  <c r="AJ919"/>
  <c r="AC920"/>
  <c r="AF920"/>
  <c r="AK920" s="1"/>
  <c r="AG920"/>
  <c r="AH920"/>
  <c r="AI920"/>
  <c r="AJ920"/>
  <c r="AC921"/>
  <c r="AF921"/>
  <c r="AK921" s="1"/>
  <c r="AG921"/>
  <c r="AH921"/>
  <c r="AI921"/>
  <c r="AJ921"/>
  <c r="AC922"/>
  <c r="AF922"/>
  <c r="AK922" s="1"/>
  <c r="AG922"/>
  <c r="AH922"/>
  <c r="AI922"/>
  <c r="AJ922"/>
  <c r="AC923"/>
  <c r="AF923"/>
  <c r="AK923" s="1"/>
  <c r="AG923"/>
  <c r="AH923"/>
  <c r="AI923"/>
  <c r="AJ923"/>
  <c r="AC924"/>
  <c r="AF924"/>
  <c r="AK924" s="1"/>
  <c r="AG924"/>
  <c r="AH924"/>
  <c r="AI924"/>
  <c r="AJ924"/>
  <c r="AC925"/>
  <c r="AF925"/>
  <c r="AK925" s="1"/>
  <c r="AG925"/>
  <c r="AH925"/>
  <c r="AI925"/>
  <c r="AJ925"/>
  <c r="AC926"/>
  <c r="AF926"/>
  <c r="AK926" s="1"/>
  <c r="AG926"/>
  <c r="AH926"/>
  <c r="AI926"/>
  <c r="AJ926"/>
  <c r="AC927"/>
  <c r="AF927"/>
  <c r="AK927" s="1"/>
  <c r="AG927"/>
  <c r="AH927"/>
  <c r="AI927"/>
  <c r="AJ927"/>
  <c r="AC928"/>
  <c r="AF928"/>
  <c r="AK928" s="1"/>
  <c r="AG928"/>
  <c r="AH928"/>
  <c r="AI928"/>
  <c r="AJ928"/>
  <c r="AC929"/>
  <c r="AF929"/>
  <c r="AK929" s="1"/>
  <c r="AG929"/>
  <c r="AH929"/>
  <c r="AI929"/>
  <c r="AJ929"/>
  <c r="AC930"/>
  <c r="AF930"/>
  <c r="AK930" s="1"/>
  <c r="AG930"/>
  <c r="AH930"/>
  <c r="AI930"/>
  <c r="AJ930"/>
  <c r="AC931"/>
  <c r="AF931"/>
  <c r="AK931" s="1"/>
  <c r="AG931"/>
  <c r="AH931"/>
  <c r="AI931"/>
  <c r="AJ931"/>
  <c r="AC932"/>
  <c r="AF932"/>
  <c r="AK932" s="1"/>
  <c r="AG932"/>
  <c r="AH932"/>
  <c r="AI932"/>
  <c r="AJ932"/>
  <c r="AC933"/>
  <c r="AF933"/>
  <c r="AK933" s="1"/>
  <c r="AG933"/>
  <c r="AH933"/>
  <c r="AI933"/>
  <c r="AJ933"/>
  <c r="AC934"/>
  <c r="AF934"/>
  <c r="AK934" s="1"/>
  <c r="AG934"/>
  <c r="AH934"/>
  <c r="AI934"/>
  <c r="AJ934"/>
  <c r="AC935"/>
  <c r="AF935"/>
  <c r="AK935" s="1"/>
  <c r="AG935"/>
  <c r="AH935"/>
  <c r="AI935"/>
  <c r="AJ935"/>
  <c r="AC936"/>
  <c r="AF936"/>
  <c r="AK936" s="1"/>
  <c r="AG936"/>
  <c r="AH936"/>
  <c r="AI936"/>
  <c r="AJ936"/>
  <c r="AC937"/>
  <c r="AF937"/>
  <c r="AK937" s="1"/>
  <c r="AG937"/>
  <c r="AH937"/>
  <c r="AI937"/>
  <c r="AJ937"/>
  <c r="AC938"/>
  <c r="AF938"/>
  <c r="AK938" s="1"/>
  <c r="AG938"/>
  <c r="AH938"/>
  <c r="AI938"/>
  <c r="AJ938"/>
  <c r="AC939"/>
  <c r="AF939"/>
  <c r="AK939" s="1"/>
  <c r="AG939"/>
  <c r="AH939"/>
  <c r="AI939"/>
  <c r="AJ939"/>
  <c r="AC940"/>
  <c r="AF940"/>
  <c r="AK940" s="1"/>
  <c r="AG940"/>
  <c r="AH940"/>
  <c r="AI940"/>
  <c r="AJ940"/>
  <c r="AC941"/>
  <c r="AF941"/>
  <c r="AK941" s="1"/>
  <c r="AG941"/>
  <c r="AH941"/>
  <c r="AI941"/>
  <c r="AJ941"/>
  <c r="AC942"/>
  <c r="AF942"/>
  <c r="AK942" s="1"/>
  <c r="AG942"/>
  <c r="AH942"/>
  <c r="AI942"/>
  <c r="AJ942"/>
  <c r="AC943"/>
  <c r="AF943"/>
  <c r="AK943" s="1"/>
  <c r="AG943"/>
  <c r="AH943"/>
  <c r="AI943"/>
  <c r="AJ943"/>
  <c r="AC944"/>
  <c r="AF944"/>
  <c r="AK944" s="1"/>
  <c r="AG944"/>
  <c r="AH944"/>
  <c r="AI944"/>
  <c r="AJ944"/>
  <c r="AC945"/>
  <c r="AF945"/>
  <c r="AK945" s="1"/>
  <c r="AG945"/>
  <c r="AH945"/>
  <c r="AI945"/>
  <c r="AJ945"/>
  <c r="AC946"/>
  <c r="AF946"/>
  <c r="AK946" s="1"/>
  <c r="AG946"/>
  <c r="AH946"/>
  <c r="AI946"/>
  <c r="AJ946"/>
  <c r="AC947"/>
  <c r="AF947"/>
  <c r="AK947" s="1"/>
  <c r="AG947"/>
  <c r="AH947"/>
  <c r="AI947"/>
  <c r="AJ947"/>
  <c r="AC948"/>
  <c r="AF948"/>
  <c r="AK948" s="1"/>
  <c r="AG948"/>
  <c r="AH948"/>
  <c r="AI948"/>
  <c r="AJ948"/>
  <c r="AC949"/>
  <c r="AF949"/>
  <c r="AK949" s="1"/>
  <c r="AG949"/>
  <c r="AH949"/>
  <c r="AI949"/>
  <c r="AJ949"/>
  <c r="AC950"/>
  <c r="AF950"/>
  <c r="AK950" s="1"/>
  <c r="AG950"/>
  <c r="AH950"/>
  <c r="AI950"/>
  <c r="AJ950"/>
  <c r="AC951"/>
  <c r="AF951"/>
  <c r="AK951" s="1"/>
  <c r="AG951"/>
  <c r="AH951"/>
  <c r="AI951"/>
  <c r="AJ951"/>
  <c r="AC952"/>
  <c r="AF952"/>
  <c r="AK952" s="1"/>
  <c r="AG952"/>
  <c r="AH952"/>
  <c r="AI952"/>
  <c r="AJ952"/>
  <c r="AC953"/>
  <c r="AF953"/>
  <c r="AK953" s="1"/>
  <c r="AG953"/>
  <c r="AH953"/>
  <c r="AI953"/>
  <c r="AJ953"/>
  <c r="AC954"/>
  <c r="AF954"/>
  <c r="AK954" s="1"/>
  <c r="AG954"/>
  <c r="AH954"/>
  <c r="AI954"/>
  <c r="AJ954"/>
  <c r="AC955"/>
  <c r="AF955"/>
  <c r="AK955" s="1"/>
  <c r="AG955"/>
  <c r="AH955"/>
  <c r="AI955"/>
  <c r="AJ955"/>
  <c r="AC956"/>
  <c r="AF956"/>
  <c r="AK956" s="1"/>
  <c r="AG956"/>
  <c r="AH956"/>
  <c r="AI956"/>
  <c r="AJ956"/>
  <c r="AC957"/>
  <c r="AF957"/>
  <c r="AK957" s="1"/>
  <c r="AG957"/>
  <c r="AH957"/>
  <c r="AI957"/>
  <c r="AJ957"/>
  <c r="AC958"/>
  <c r="AF958"/>
  <c r="AK958" s="1"/>
  <c r="AG958"/>
  <c r="AH958"/>
  <c r="AI958"/>
  <c r="AJ958"/>
  <c r="AC959"/>
  <c r="AF959"/>
  <c r="AK959" s="1"/>
  <c r="AG959"/>
  <c r="AH959"/>
  <c r="AI959"/>
  <c r="AJ959"/>
  <c r="AC960"/>
  <c r="AF960"/>
  <c r="AK960" s="1"/>
  <c r="AG960"/>
  <c r="AH960"/>
  <c r="AI960"/>
  <c r="AJ960"/>
  <c r="AC961"/>
  <c r="AF961"/>
  <c r="AK961" s="1"/>
  <c r="AG961"/>
  <c r="AH961"/>
  <c r="AI961"/>
  <c r="AJ961"/>
  <c r="AC962"/>
  <c r="AF962"/>
  <c r="AK962" s="1"/>
  <c r="AG962"/>
  <c r="AH962"/>
  <c r="AI962"/>
  <c r="AJ962"/>
  <c r="AC963"/>
  <c r="AF963"/>
  <c r="AK963" s="1"/>
  <c r="AG963"/>
  <c r="AH963"/>
  <c r="AI963"/>
  <c r="AJ963"/>
  <c r="AC964"/>
  <c r="AF964"/>
  <c r="AK964" s="1"/>
  <c r="AG964"/>
  <c r="AH964"/>
  <c r="AI964"/>
  <c r="AJ964"/>
  <c r="AC965"/>
  <c r="AF965"/>
  <c r="AK965" s="1"/>
  <c r="AG965"/>
  <c r="AH965"/>
  <c r="AI965"/>
  <c r="AJ965"/>
  <c r="AC966"/>
  <c r="AF966"/>
  <c r="AK966" s="1"/>
  <c r="AG966"/>
  <c r="AH966"/>
  <c r="AI966"/>
  <c r="AJ966"/>
  <c r="AC967"/>
  <c r="AF967"/>
  <c r="AK967" s="1"/>
  <c r="AG967"/>
  <c r="AH967"/>
  <c r="AI967"/>
  <c r="AJ967"/>
  <c r="AC968"/>
  <c r="AF968"/>
  <c r="AK968" s="1"/>
  <c r="AG968"/>
  <c r="AH968"/>
  <c r="AI968"/>
  <c r="AJ968"/>
  <c r="AC969"/>
  <c r="AF969"/>
  <c r="AK969" s="1"/>
  <c r="AG969"/>
  <c r="AH969"/>
  <c r="AI969"/>
  <c r="AJ969"/>
  <c r="AC970"/>
  <c r="AF970"/>
  <c r="AK970" s="1"/>
  <c r="AG970"/>
  <c r="AH970"/>
  <c r="AI970"/>
  <c r="AJ970"/>
  <c r="AC971"/>
  <c r="AF971"/>
  <c r="AK971" s="1"/>
  <c r="AG971"/>
  <c r="AH971"/>
  <c r="AI971"/>
  <c r="AJ971"/>
  <c r="AC972"/>
  <c r="AF972"/>
  <c r="AK972" s="1"/>
  <c r="AG972"/>
  <c r="AH972"/>
  <c r="AI972"/>
  <c r="AJ972"/>
  <c r="AC973"/>
  <c r="AF973"/>
  <c r="AK973" s="1"/>
  <c r="AG973"/>
  <c r="AH973"/>
  <c r="AI973"/>
  <c r="AJ973"/>
  <c r="AC974"/>
  <c r="AF974"/>
  <c r="AK974" s="1"/>
  <c r="AG974"/>
  <c r="AH974"/>
  <c r="AI974"/>
  <c r="AJ974"/>
  <c r="AC975"/>
  <c r="AF975"/>
  <c r="AK975" s="1"/>
  <c r="AG975"/>
  <c r="AH975"/>
  <c r="AI975"/>
  <c r="AJ975"/>
  <c r="AC976"/>
  <c r="AF976"/>
  <c r="AK976" s="1"/>
  <c r="AG976"/>
  <c r="AH976"/>
  <c r="AI976"/>
  <c r="AJ976"/>
  <c r="AC977"/>
  <c r="AF977"/>
  <c r="AK977" s="1"/>
  <c r="AG977"/>
  <c r="AH977"/>
  <c r="AI977"/>
  <c r="AJ977"/>
  <c r="AC978"/>
  <c r="AF978"/>
  <c r="AK978" s="1"/>
  <c r="AG978"/>
  <c r="AH978"/>
  <c r="AI978"/>
  <c r="AJ978"/>
  <c r="AC979"/>
  <c r="AF979"/>
  <c r="AK979" s="1"/>
  <c r="AG979"/>
  <c r="AH979"/>
  <c r="AI979"/>
  <c r="AJ979"/>
  <c r="AC980"/>
  <c r="AF980"/>
  <c r="AK980" s="1"/>
  <c r="AG980"/>
  <c r="AH980"/>
  <c r="AI980"/>
  <c r="AJ980"/>
  <c r="AC981"/>
  <c r="AF981"/>
  <c r="AK981" s="1"/>
  <c r="AG981"/>
  <c r="AH981"/>
  <c r="AI981"/>
  <c r="AJ981"/>
  <c r="AC982"/>
  <c r="AF982"/>
  <c r="AK982" s="1"/>
  <c r="AG982"/>
  <c r="AH982"/>
  <c r="AI982"/>
  <c r="AJ982"/>
  <c r="AC983"/>
  <c r="AF983"/>
  <c r="AK983" s="1"/>
  <c r="AG983"/>
  <c r="AH983"/>
  <c r="AI983"/>
  <c r="AJ983"/>
  <c r="AC984"/>
  <c r="AF984"/>
  <c r="AK984" s="1"/>
  <c r="AG984"/>
  <c r="AH984"/>
  <c r="AI984"/>
  <c r="AJ984"/>
  <c r="AC985"/>
  <c r="AF985"/>
  <c r="AK985" s="1"/>
  <c r="AG985"/>
  <c r="AH985"/>
  <c r="AI985"/>
  <c r="AJ985"/>
  <c r="AC986"/>
  <c r="AF986"/>
  <c r="AK986" s="1"/>
  <c r="AG986"/>
  <c r="AH986"/>
  <c r="AI986"/>
  <c r="AJ986"/>
  <c r="AC987"/>
  <c r="AF987"/>
  <c r="AK987" s="1"/>
  <c r="AG987"/>
  <c r="AH987"/>
  <c r="AI987"/>
  <c r="AJ987"/>
  <c r="AC988"/>
  <c r="AF988"/>
  <c r="AK988" s="1"/>
  <c r="AG988"/>
  <c r="AH988"/>
  <c r="AI988"/>
  <c r="AJ988"/>
  <c r="AC989"/>
  <c r="AF989"/>
  <c r="AK989" s="1"/>
  <c r="AG989"/>
  <c r="AH989"/>
  <c r="AI989"/>
  <c r="AJ989"/>
  <c r="AC990"/>
  <c r="AF990"/>
  <c r="AK990" s="1"/>
  <c r="AG990"/>
  <c r="AH990"/>
  <c r="AI990"/>
  <c r="AJ990"/>
  <c r="AC991"/>
  <c r="AF991"/>
  <c r="AK991" s="1"/>
  <c r="AG991"/>
  <c r="AH991"/>
  <c r="AI991"/>
  <c r="AJ991"/>
  <c r="AC992"/>
  <c r="AF992"/>
  <c r="AK992" s="1"/>
  <c r="AG992"/>
  <c r="AH992"/>
  <c r="AI992"/>
  <c r="AJ992"/>
  <c r="AC993"/>
  <c r="AF993"/>
  <c r="AK993" s="1"/>
  <c r="AG993"/>
  <c r="AH993"/>
  <c r="AI993"/>
  <c r="AJ993"/>
  <c r="AC994"/>
  <c r="AF994"/>
  <c r="AK994" s="1"/>
  <c r="AG994"/>
  <c r="AH994"/>
  <c r="AI994"/>
  <c r="AJ994"/>
  <c r="AC995"/>
  <c r="AF995"/>
  <c r="AK995" s="1"/>
  <c r="AG995"/>
  <c r="AH995"/>
  <c r="AI995"/>
  <c r="AJ995"/>
  <c r="AC996"/>
  <c r="AF996"/>
  <c r="AK996" s="1"/>
  <c r="AG996"/>
  <c r="AH996"/>
  <c r="AI996"/>
  <c r="AJ996"/>
  <c r="AC997"/>
  <c r="AF997"/>
  <c r="AK997" s="1"/>
  <c r="AG997"/>
  <c r="AH997"/>
  <c r="AI997"/>
  <c r="AJ997"/>
  <c r="AC998"/>
  <c r="AF998"/>
  <c r="AK998" s="1"/>
  <c r="AG998"/>
  <c r="AH998"/>
  <c r="AI998"/>
  <c r="AJ998"/>
  <c r="AC999"/>
  <c r="AF999"/>
  <c r="AK999" s="1"/>
  <c r="AG999"/>
  <c r="AH999"/>
  <c r="AI999"/>
  <c r="AJ999"/>
  <c r="AC1000"/>
  <c r="AF1000"/>
  <c r="AK1000" s="1"/>
  <c r="AG1000"/>
  <c r="AH1000"/>
  <c r="AI1000"/>
  <c r="AJ1000"/>
  <c r="AC1001"/>
  <c r="AF1001"/>
  <c r="AK1001" s="1"/>
  <c r="AG1001"/>
  <c r="AH1001"/>
  <c r="AI1001"/>
  <c r="AJ1001"/>
  <c r="AC1002"/>
  <c r="AF1002"/>
  <c r="AK1002" s="1"/>
  <c r="AG1002"/>
  <c r="AH1002"/>
  <c r="AI1002"/>
  <c r="AJ1002"/>
  <c r="AC1003"/>
  <c r="AF1003"/>
  <c r="AK1003" s="1"/>
  <c r="AG1003"/>
  <c r="AH1003"/>
  <c r="AI1003"/>
  <c r="AJ1003"/>
  <c r="AC1004"/>
  <c r="AF1004"/>
  <c r="AK1004" s="1"/>
  <c r="AG1004"/>
  <c r="AH1004"/>
  <c r="AI1004"/>
  <c r="AJ1004"/>
  <c r="AC1005"/>
  <c r="AF1005"/>
  <c r="AK1005" s="1"/>
  <c r="AG1005"/>
  <c r="AH1005"/>
  <c r="AI1005"/>
  <c r="AJ1005"/>
  <c r="AC1006"/>
  <c r="AF1006"/>
  <c r="AK1006" s="1"/>
  <c r="AG1006"/>
  <c r="AH1006"/>
  <c r="AI1006"/>
  <c r="AJ1006"/>
  <c r="AC1007"/>
  <c r="AF1007"/>
  <c r="AK1007" s="1"/>
  <c r="AG1007"/>
  <c r="AH1007"/>
  <c r="AI1007"/>
  <c r="AJ1007"/>
  <c r="AC1008"/>
  <c r="AF1008"/>
  <c r="AK1008" s="1"/>
  <c r="AG1008"/>
  <c r="AH1008"/>
  <c r="AI1008"/>
  <c r="AJ1008"/>
  <c r="AC1009"/>
  <c r="AF1009"/>
  <c r="AK1009" s="1"/>
  <c r="AG1009"/>
  <c r="AH1009"/>
  <c r="AI1009"/>
  <c r="AJ1009"/>
  <c r="AC1010"/>
  <c r="AF1010"/>
  <c r="AK1010" s="1"/>
  <c r="AG1010"/>
  <c r="AH1010"/>
  <c r="AI1010"/>
  <c r="AJ1010"/>
  <c r="AC1011"/>
  <c r="AF1011"/>
  <c r="AK1011" s="1"/>
  <c r="AG1011"/>
  <c r="AH1011"/>
  <c r="AI1011"/>
  <c r="AJ1011"/>
  <c r="AC1012"/>
  <c r="AF1012"/>
  <c r="AK1012" s="1"/>
  <c r="AG1012"/>
  <c r="AH1012"/>
  <c r="AI1012"/>
  <c r="AJ1012"/>
  <c r="AC1013"/>
  <c r="AF1013"/>
  <c r="AK1013" s="1"/>
  <c r="AG1013"/>
  <c r="AH1013"/>
  <c r="AI1013"/>
  <c r="AJ1013"/>
  <c r="AC1014"/>
  <c r="AF1014"/>
  <c r="AK1014" s="1"/>
  <c r="AG1014"/>
  <c r="AH1014"/>
  <c r="AI1014"/>
  <c r="AJ1014"/>
  <c r="AC1015"/>
  <c r="AF1015"/>
  <c r="AK1015" s="1"/>
  <c r="AG1015"/>
  <c r="AH1015"/>
  <c r="AI1015"/>
  <c r="AJ1015"/>
  <c r="AC1016"/>
  <c r="AF1016"/>
  <c r="AK1016" s="1"/>
  <c r="AG1016"/>
  <c r="AH1016"/>
  <c r="AI1016"/>
  <c r="AJ1016"/>
  <c r="AC1017"/>
  <c r="AF1017"/>
  <c r="AK1017" s="1"/>
  <c r="AG1017"/>
  <c r="AH1017"/>
  <c r="AI1017"/>
  <c r="AJ1017"/>
  <c r="AC1018"/>
  <c r="AF1018"/>
  <c r="AK1018" s="1"/>
  <c r="AG1018"/>
  <c r="AH1018"/>
  <c r="AI1018"/>
  <c r="AJ1018"/>
  <c r="AC1019"/>
  <c r="AF1019"/>
  <c r="AK1019" s="1"/>
  <c r="AG1019"/>
  <c r="AH1019"/>
  <c r="AI1019"/>
  <c r="AJ1019"/>
  <c r="AC1020"/>
  <c r="AF1020"/>
  <c r="AK1020" s="1"/>
  <c r="AG1020"/>
  <c r="AH1020"/>
  <c r="AI1020"/>
  <c r="AJ1020"/>
  <c r="AC1021"/>
  <c r="AF1021"/>
  <c r="AK1021" s="1"/>
  <c r="AG1021"/>
  <c r="AH1021"/>
  <c r="AI1021"/>
  <c r="AJ1021"/>
  <c r="AC1022"/>
  <c r="AF1022"/>
  <c r="AK1022" s="1"/>
  <c r="AG1022"/>
  <c r="AH1022"/>
  <c r="AI1022"/>
  <c r="AJ1022"/>
  <c r="AC1023"/>
  <c r="AF1023"/>
  <c r="AK1023" s="1"/>
  <c r="AG1023"/>
  <c r="AH1023"/>
  <c r="AI1023"/>
  <c r="AJ1023"/>
  <c r="AC1024"/>
  <c r="AF1024"/>
  <c r="AK1024" s="1"/>
  <c r="AG1024"/>
  <c r="AH1024"/>
  <c r="AI1024"/>
  <c r="AJ1024"/>
  <c r="AC1025"/>
  <c r="AF1025"/>
  <c r="AK1025" s="1"/>
  <c r="AG1025"/>
  <c r="AH1025"/>
  <c r="AI1025"/>
  <c r="AJ1025"/>
  <c r="AC1026"/>
  <c r="AF1026"/>
  <c r="AK1026" s="1"/>
  <c r="AG1026"/>
  <c r="AH1026"/>
  <c r="AI1026"/>
  <c r="AJ1026"/>
  <c r="AC1027"/>
  <c r="AF1027"/>
  <c r="AK1027" s="1"/>
  <c r="AG1027"/>
  <c r="AH1027"/>
  <c r="AI1027"/>
  <c r="AJ1027"/>
  <c r="AC1028"/>
  <c r="AF1028"/>
  <c r="AK1028" s="1"/>
  <c r="AG1028"/>
  <c r="AH1028"/>
  <c r="AI1028"/>
  <c r="AJ1028"/>
  <c r="AC1029"/>
  <c r="AF1029"/>
  <c r="AK1029" s="1"/>
  <c r="AG1029"/>
  <c r="AH1029"/>
  <c r="AI1029"/>
  <c r="AJ1029"/>
  <c r="AC1030"/>
  <c r="AF1030"/>
  <c r="AK1030" s="1"/>
  <c r="AG1030"/>
  <c r="AH1030"/>
  <c r="AI1030"/>
  <c r="AJ1030"/>
  <c r="AC1031"/>
  <c r="AF1031"/>
  <c r="AK1031" s="1"/>
  <c r="AG1031"/>
  <c r="AH1031"/>
  <c r="AI1031"/>
  <c r="AJ1031"/>
  <c r="AC1032"/>
  <c r="AF1032"/>
  <c r="AK1032" s="1"/>
  <c r="AG1032"/>
  <c r="AH1032"/>
  <c r="AI1032"/>
  <c r="AJ1032"/>
  <c r="AC1033"/>
  <c r="AF1033"/>
  <c r="AK1033" s="1"/>
  <c r="AG1033"/>
  <c r="AH1033"/>
  <c r="AI1033"/>
  <c r="AJ1033"/>
  <c r="AC1034"/>
  <c r="AF1034"/>
  <c r="AK1034" s="1"/>
  <c r="AG1034"/>
  <c r="AH1034"/>
  <c r="AI1034"/>
  <c r="AJ1034"/>
  <c r="AC1035"/>
  <c r="AF1035"/>
  <c r="AK1035" s="1"/>
  <c r="AG1035"/>
  <c r="AH1035"/>
  <c r="AI1035"/>
  <c r="AJ1035"/>
  <c r="AC1036"/>
  <c r="AF1036"/>
  <c r="AK1036" s="1"/>
  <c r="AG1036"/>
  <c r="AH1036"/>
  <c r="AI1036"/>
  <c r="AJ1036"/>
  <c r="AC1037"/>
  <c r="AF1037"/>
  <c r="AK1037" s="1"/>
  <c r="AG1037"/>
  <c r="AH1037"/>
  <c r="AI1037"/>
  <c r="AJ1037"/>
  <c r="AC1038"/>
  <c r="AF1038"/>
  <c r="AK1038" s="1"/>
  <c r="AG1038"/>
  <c r="AH1038"/>
  <c r="AI1038"/>
  <c r="AJ1038"/>
  <c r="AC1039"/>
  <c r="AF1039"/>
  <c r="AK1039" s="1"/>
  <c r="AG1039"/>
  <c r="AH1039"/>
  <c r="AI1039"/>
  <c r="AJ1039"/>
  <c r="AC1040"/>
  <c r="AF1040"/>
  <c r="AK1040" s="1"/>
  <c r="AG1040"/>
  <c r="AH1040"/>
  <c r="AI1040"/>
  <c r="AJ1040"/>
  <c r="AC1041"/>
  <c r="AF1041"/>
  <c r="AK1041" s="1"/>
  <c r="AG1041"/>
  <c r="AH1041"/>
  <c r="AI1041"/>
  <c r="AJ1041"/>
  <c r="AC1042"/>
  <c r="AF1042"/>
  <c r="AK1042" s="1"/>
  <c r="AG1042"/>
  <c r="AH1042"/>
  <c r="AI1042"/>
  <c r="AJ1042"/>
  <c r="AC1043"/>
  <c r="AF1043"/>
  <c r="AK1043" s="1"/>
  <c r="AG1043"/>
  <c r="AH1043"/>
  <c r="AI1043"/>
  <c r="AJ1043"/>
  <c r="AC1044"/>
  <c r="AF1044"/>
  <c r="AK1044" s="1"/>
  <c r="AG1044"/>
  <c r="AH1044"/>
  <c r="AI1044"/>
  <c r="AJ1044"/>
  <c r="AC1045"/>
  <c r="AF1045"/>
  <c r="AK1045" s="1"/>
  <c r="AG1045"/>
  <c r="AH1045"/>
  <c r="AI1045"/>
  <c r="AJ1045"/>
  <c r="AC1046"/>
  <c r="AF1046"/>
  <c r="AK1046" s="1"/>
  <c r="AG1046"/>
  <c r="AH1046"/>
  <c r="AI1046"/>
  <c r="AJ1046"/>
  <c r="AC1047"/>
  <c r="AF1047"/>
  <c r="AK1047" s="1"/>
  <c r="AG1047"/>
  <c r="AH1047"/>
  <c r="AI1047"/>
  <c r="AJ1047"/>
  <c r="AC1048"/>
  <c r="AF1048"/>
  <c r="AK1048" s="1"/>
  <c r="AG1048"/>
  <c r="AH1048"/>
  <c r="AI1048"/>
  <c r="AJ1048"/>
  <c r="AC1049"/>
  <c r="AF1049"/>
  <c r="AK1049" s="1"/>
  <c r="AG1049"/>
  <c r="AH1049"/>
  <c r="AI1049"/>
  <c r="AJ1049"/>
  <c r="AC1050"/>
  <c r="AF1050"/>
  <c r="AK1050" s="1"/>
  <c r="AG1050"/>
  <c r="AH1050"/>
  <c r="AI1050"/>
  <c r="AJ1050"/>
  <c r="AC1051"/>
  <c r="AF1051"/>
  <c r="AK1051" s="1"/>
  <c r="AG1051"/>
  <c r="AH1051"/>
  <c r="AI1051"/>
  <c r="AJ1051"/>
  <c r="AC1052"/>
  <c r="AF1052"/>
  <c r="AK1052" s="1"/>
  <c r="AG1052"/>
  <c r="AH1052"/>
  <c r="AI1052"/>
  <c r="AJ1052"/>
  <c r="AC1053"/>
  <c r="AF1053"/>
  <c r="AK1053" s="1"/>
  <c r="AG1053"/>
  <c r="AH1053"/>
  <c r="AI1053"/>
  <c r="AJ1053"/>
  <c r="AC1054"/>
  <c r="AF1054"/>
  <c r="AK1054" s="1"/>
  <c r="AG1054"/>
  <c r="AH1054"/>
  <c r="AI1054"/>
  <c r="AJ1054"/>
  <c r="AC1055"/>
  <c r="AF1055"/>
  <c r="AK1055" s="1"/>
  <c r="AG1055"/>
  <c r="AH1055"/>
  <c r="AI1055"/>
  <c r="AJ1055"/>
  <c r="AC1056"/>
  <c r="AF1056"/>
  <c r="AK1056" s="1"/>
  <c r="AG1056"/>
  <c r="AH1056"/>
  <c r="AI1056"/>
  <c r="AJ1056"/>
  <c r="AC1057"/>
  <c r="AF1057"/>
  <c r="AK1057" s="1"/>
  <c r="AG1057"/>
  <c r="AH1057"/>
  <c r="AI1057"/>
  <c r="AJ1057"/>
  <c r="AC1058"/>
  <c r="AF1058"/>
  <c r="AK1058" s="1"/>
  <c r="AG1058"/>
  <c r="AH1058"/>
  <c r="AI1058"/>
  <c r="AJ1058"/>
  <c r="AC1059"/>
  <c r="AF1059"/>
  <c r="AK1059" s="1"/>
  <c r="AG1059"/>
  <c r="AH1059"/>
  <c r="AI1059"/>
  <c r="AJ1059"/>
  <c r="AC1060"/>
  <c r="AF1060"/>
  <c r="AK1060" s="1"/>
  <c r="AG1060"/>
  <c r="AH1060"/>
  <c r="AI1060"/>
  <c r="AJ1060"/>
  <c r="AC1061"/>
  <c r="AF1061"/>
  <c r="AK1061" s="1"/>
  <c r="AG1061"/>
  <c r="AH1061"/>
  <c r="AI1061"/>
  <c r="AJ1061"/>
  <c r="AC1062"/>
  <c r="AF1062"/>
  <c r="AK1062" s="1"/>
  <c r="AG1062"/>
  <c r="AH1062"/>
  <c r="AI1062"/>
  <c r="AJ1062"/>
  <c r="AC1063"/>
  <c r="AF1063"/>
  <c r="AK1063" s="1"/>
  <c r="AG1063"/>
  <c r="AH1063"/>
  <c r="AI1063"/>
  <c r="AJ1063"/>
  <c r="AC1064"/>
  <c r="AF1064"/>
  <c r="AK1064" s="1"/>
  <c r="AG1064"/>
  <c r="AH1064"/>
  <c r="AI1064"/>
  <c r="AJ1064"/>
  <c r="AC1065"/>
  <c r="AF1065"/>
  <c r="AK1065" s="1"/>
  <c r="AG1065"/>
  <c r="AH1065"/>
  <c r="AI1065"/>
  <c r="AJ1065"/>
  <c r="AC1066"/>
  <c r="AF1066"/>
  <c r="AK1066" s="1"/>
  <c r="AG1066"/>
  <c r="AH1066"/>
  <c r="AI1066"/>
  <c r="AJ1066"/>
  <c r="AC1067"/>
  <c r="AF1067"/>
  <c r="AK1067" s="1"/>
  <c r="AG1067"/>
  <c r="AH1067"/>
  <c r="AI1067"/>
  <c r="AJ1067"/>
  <c r="AC1068"/>
  <c r="AF1068"/>
  <c r="AK1068" s="1"/>
  <c r="AG1068"/>
  <c r="AH1068"/>
  <c r="AI1068"/>
  <c r="AJ1068"/>
  <c r="AC1069"/>
  <c r="AF1069"/>
  <c r="AK1069" s="1"/>
  <c r="AG1069"/>
  <c r="AH1069"/>
  <c r="AI1069"/>
  <c r="AJ1069"/>
  <c r="AC1070"/>
  <c r="AF1070"/>
  <c r="AK1070" s="1"/>
  <c r="AG1070"/>
  <c r="AH1070"/>
  <c r="AI1070"/>
  <c r="AJ1070"/>
  <c r="AC1071"/>
  <c r="AF1071"/>
  <c r="AK1071" s="1"/>
  <c r="AG1071"/>
  <c r="AH1071"/>
  <c r="AI1071"/>
  <c r="AJ1071"/>
  <c r="AC1072"/>
  <c r="AF1072"/>
  <c r="AK1072" s="1"/>
  <c r="AG1072"/>
  <c r="AH1072"/>
  <c r="AI1072"/>
  <c r="AJ1072"/>
  <c r="AC1073"/>
  <c r="AF1073"/>
  <c r="AK1073" s="1"/>
  <c r="AG1073"/>
  <c r="AH1073"/>
  <c r="AI1073"/>
  <c r="AJ1073"/>
  <c r="AC1074"/>
  <c r="AF1074"/>
  <c r="AK1074" s="1"/>
  <c r="AG1074"/>
  <c r="AH1074"/>
  <c r="AI1074"/>
  <c r="AJ1074"/>
  <c r="AC1075"/>
  <c r="AF1075"/>
  <c r="AK1075" s="1"/>
  <c r="AG1075"/>
  <c r="AH1075"/>
  <c r="AI1075"/>
  <c r="AJ1075"/>
  <c r="AC1076"/>
  <c r="AF1076"/>
  <c r="AK1076" s="1"/>
  <c r="AG1076"/>
  <c r="AH1076"/>
  <c r="AI1076"/>
  <c r="AJ1076"/>
  <c r="AC1077"/>
  <c r="AF1077"/>
  <c r="AK1077" s="1"/>
  <c r="AG1077"/>
  <c r="AH1077"/>
  <c r="AI1077"/>
  <c r="AJ1077"/>
  <c r="AC1078"/>
  <c r="AF1078"/>
  <c r="AK1078" s="1"/>
  <c r="AG1078"/>
  <c r="AH1078"/>
  <c r="AI1078"/>
  <c r="AJ1078"/>
  <c r="AC1079"/>
  <c r="AF1079"/>
  <c r="AK1079" s="1"/>
  <c r="AG1079"/>
  <c r="AH1079"/>
  <c r="AI1079"/>
  <c r="AJ1079"/>
  <c r="AC1080"/>
  <c r="AF1080"/>
  <c r="AK1080" s="1"/>
  <c r="AG1080"/>
  <c r="AH1080"/>
  <c r="AI1080"/>
  <c r="AJ1080"/>
  <c r="AC1081"/>
  <c r="AF1081"/>
  <c r="AK1081" s="1"/>
  <c r="AG1081"/>
  <c r="AH1081"/>
  <c r="AI1081"/>
  <c r="AJ1081"/>
  <c r="AC1082"/>
  <c r="AF1082"/>
  <c r="AK1082" s="1"/>
  <c r="AG1082"/>
  <c r="AH1082"/>
  <c r="AI1082"/>
  <c r="AJ1082"/>
  <c r="AC1083"/>
  <c r="AF1083"/>
  <c r="AK1083" s="1"/>
  <c r="AG1083"/>
  <c r="AH1083"/>
  <c r="AI1083"/>
  <c r="AJ1083"/>
  <c r="AC1084"/>
  <c r="AF1084"/>
  <c r="AK1084" s="1"/>
  <c r="AG1084"/>
  <c r="AH1084"/>
  <c r="AI1084"/>
  <c r="AJ1084"/>
  <c r="AC1085"/>
  <c r="AF1085"/>
  <c r="AK1085" s="1"/>
  <c r="AG1085"/>
  <c r="AH1085"/>
  <c r="AI1085"/>
  <c r="AJ1085"/>
  <c r="AC1086"/>
  <c r="AF1086"/>
  <c r="AK1086" s="1"/>
  <c r="AG1086"/>
  <c r="AH1086"/>
  <c r="AI1086"/>
  <c r="AJ1086"/>
  <c r="AC1087"/>
  <c r="AF1087"/>
  <c r="AK1087" s="1"/>
  <c r="AG1087"/>
  <c r="AH1087"/>
  <c r="AI1087"/>
  <c r="AJ1087"/>
  <c r="AC1088"/>
  <c r="AF1088"/>
  <c r="AK1088" s="1"/>
  <c r="AG1088"/>
  <c r="AH1088"/>
  <c r="AI1088"/>
  <c r="AJ1088"/>
  <c r="AC1089"/>
  <c r="AF1089"/>
  <c r="AK1089" s="1"/>
  <c r="AG1089"/>
  <c r="AH1089"/>
  <c r="AI1089"/>
  <c r="AJ1089"/>
  <c r="AC1090"/>
  <c r="AF1090"/>
  <c r="AK1090" s="1"/>
  <c r="AG1090"/>
  <c r="AH1090"/>
  <c r="AI1090"/>
  <c r="AJ1090"/>
  <c r="AC1091"/>
  <c r="AF1091"/>
  <c r="AK1091" s="1"/>
  <c r="AG1091"/>
  <c r="AH1091"/>
  <c r="AI1091"/>
  <c r="AJ1091"/>
  <c r="AC1092"/>
  <c r="AF1092"/>
  <c r="AK1092" s="1"/>
  <c r="AG1092"/>
  <c r="AH1092"/>
  <c r="AI1092"/>
  <c r="AJ1092"/>
  <c r="AC1093"/>
  <c r="AF1093"/>
  <c r="AK1093" s="1"/>
  <c r="AG1093"/>
  <c r="AH1093"/>
  <c r="AI1093"/>
  <c r="AJ1093"/>
  <c r="AC1094"/>
  <c r="AF1094"/>
  <c r="AK1094" s="1"/>
  <c r="AG1094"/>
  <c r="AH1094"/>
  <c r="AI1094"/>
  <c r="AJ1094"/>
  <c r="AC1095"/>
  <c r="AF1095"/>
  <c r="AK1095" s="1"/>
  <c r="AG1095"/>
  <c r="AH1095"/>
  <c r="AI1095"/>
  <c r="AJ1095"/>
  <c r="AC1096"/>
  <c r="AF1096"/>
  <c r="AK1096" s="1"/>
  <c r="AG1096"/>
  <c r="AH1096"/>
  <c r="AI1096"/>
  <c r="AJ1096"/>
  <c r="AC1097"/>
  <c r="AF1097"/>
  <c r="AK1097" s="1"/>
  <c r="AG1097"/>
  <c r="AH1097"/>
  <c r="AI1097"/>
  <c r="AJ1097"/>
  <c r="AC1098"/>
  <c r="AF1098"/>
  <c r="AK1098" s="1"/>
  <c r="AG1098"/>
  <c r="AH1098"/>
  <c r="AI1098"/>
  <c r="AJ1098"/>
  <c r="AC1099"/>
  <c r="AF1099"/>
  <c r="AK1099" s="1"/>
  <c r="AG1099"/>
  <c r="AH1099"/>
  <c r="AI1099"/>
  <c r="AJ1099"/>
  <c r="AC1100"/>
  <c r="AF1100"/>
  <c r="AK1100" s="1"/>
  <c r="AG1100"/>
  <c r="AH1100"/>
  <c r="AI1100"/>
  <c r="AJ1100"/>
  <c r="AC1101"/>
  <c r="AF1101"/>
  <c r="AK1101" s="1"/>
  <c r="AG1101"/>
  <c r="AH1101"/>
  <c r="AI1101"/>
  <c r="AJ1101"/>
  <c r="AC1102"/>
  <c r="AF1102"/>
  <c r="AK1102" s="1"/>
  <c r="AG1102"/>
  <c r="AH1102"/>
  <c r="AI1102"/>
  <c r="AJ1102"/>
  <c r="AC1103"/>
  <c r="AF1103"/>
  <c r="AK1103" s="1"/>
  <c r="AG1103"/>
  <c r="AH1103"/>
  <c r="AI1103"/>
  <c r="AJ1103"/>
  <c r="AC1104"/>
  <c r="AF1104"/>
  <c r="AK1104" s="1"/>
  <c r="AG1104"/>
  <c r="AH1104"/>
  <c r="AI1104"/>
  <c r="AJ1104"/>
  <c r="AC1105"/>
  <c r="AF1105"/>
  <c r="AK1105" s="1"/>
  <c r="AG1105"/>
  <c r="AH1105"/>
  <c r="AI1105"/>
  <c r="AJ1105"/>
  <c r="AC1106"/>
  <c r="AF1106"/>
  <c r="AK1106" s="1"/>
  <c r="AG1106"/>
  <c r="AH1106"/>
  <c r="AI1106"/>
  <c r="AJ1106"/>
  <c r="AC1107"/>
  <c r="AF1107"/>
  <c r="AK1107" s="1"/>
  <c r="AG1107"/>
  <c r="AH1107"/>
  <c r="AI1107"/>
  <c r="AJ1107"/>
  <c r="AC1108"/>
  <c r="AF1108"/>
  <c r="AK1108" s="1"/>
  <c r="AG1108"/>
  <c r="AH1108"/>
  <c r="AI1108"/>
  <c r="AJ1108"/>
  <c r="AC1109"/>
  <c r="AF1109"/>
  <c r="AK1109" s="1"/>
  <c r="AG1109"/>
  <c r="AH1109"/>
  <c r="AI1109"/>
  <c r="AJ1109"/>
  <c r="AC1110"/>
  <c r="AF1110"/>
  <c r="AK1110" s="1"/>
  <c r="AG1110"/>
  <c r="AH1110"/>
  <c r="AI1110"/>
  <c r="AJ1110"/>
  <c r="AC1111"/>
  <c r="AF1111"/>
  <c r="AK1111" s="1"/>
  <c r="AG1111"/>
  <c r="AH1111"/>
  <c r="AI1111"/>
  <c r="AJ1111"/>
  <c r="AC1112"/>
  <c r="AF1112"/>
  <c r="AK1112" s="1"/>
  <c r="AG1112"/>
  <c r="AH1112"/>
  <c r="AI1112"/>
  <c r="AJ1112"/>
  <c r="AC1113"/>
  <c r="AF1113"/>
  <c r="AK1113" s="1"/>
  <c r="AG1113"/>
  <c r="AH1113"/>
  <c r="AI1113"/>
  <c r="AJ1113"/>
  <c r="AC1114"/>
  <c r="AF1114"/>
  <c r="AK1114" s="1"/>
  <c r="AG1114"/>
  <c r="AH1114"/>
  <c r="AI1114"/>
  <c r="AJ1114"/>
  <c r="AC1115"/>
  <c r="AF1115"/>
  <c r="AK1115" s="1"/>
  <c r="AG1115"/>
  <c r="AH1115"/>
  <c r="AI1115"/>
  <c r="AJ1115"/>
  <c r="AC1116"/>
  <c r="AF1116"/>
  <c r="AK1116" s="1"/>
  <c r="AG1116"/>
  <c r="AH1116"/>
  <c r="AI1116"/>
  <c r="AJ1116"/>
  <c r="AC1117"/>
  <c r="AF1117"/>
  <c r="AK1117" s="1"/>
  <c r="AG1117"/>
  <c r="AH1117"/>
  <c r="AI1117"/>
  <c r="AJ1117"/>
  <c r="AC1118"/>
  <c r="AF1118"/>
  <c r="AK1118" s="1"/>
  <c r="AG1118"/>
  <c r="AH1118"/>
  <c r="AI1118"/>
  <c r="AJ1118"/>
  <c r="AC1119"/>
  <c r="AF1119"/>
  <c r="AK1119" s="1"/>
  <c r="AG1119"/>
  <c r="AH1119"/>
  <c r="AI1119"/>
  <c r="AJ1119"/>
  <c r="AC1120"/>
  <c r="AF1120"/>
  <c r="AK1120" s="1"/>
  <c r="AG1120"/>
  <c r="AH1120"/>
  <c r="AI1120"/>
  <c r="AJ1120"/>
  <c r="AC1121"/>
  <c r="AF1121"/>
  <c r="AK1121" s="1"/>
  <c r="AG1121"/>
  <c r="AH1121"/>
  <c r="AI1121"/>
  <c r="AJ1121"/>
  <c r="AC1122"/>
  <c r="AF1122"/>
  <c r="AK1122" s="1"/>
  <c r="AG1122"/>
  <c r="AH1122"/>
  <c r="AI1122"/>
  <c r="AJ1122"/>
  <c r="AC1123"/>
  <c r="AF1123"/>
  <c r="AK1123" s="1"/>
  <c r="AG1123"/>
  <c r="AH1123"/>
  <c r="AI1123"/>
  <c r="AJ1123"/>
  <c r="AC1124"/>
  <c r="AF1124"/>
  <c r="AK1124" s="1"/>
  <c r="AG1124"/>
  <c r="AH1124"/>
  <c r="AI1124"/>
  <c r="AJ1124"/>
  <c r="AC1125"/>
  <c r="AF1125"/>
  <c r="AK1125" s="1"/>
  <c r="AG1125"/>
  <c r="AH1125"/>
  <c r="AI1125"/>
  <c r="AJ1125"/>
  <c r="AC1126"/>
  <c r="AF1126"/>
  <c r="AK1126" s="1"/>
  <c r="AG1126"/>
  <c r="AH1126"/>
  <c r="AI1126"/>
  <c r="AJ1126"/>
  <c r="AC1127"/>
  <c r="AF1127"/>
  <c r="AK1127" s="1"/>
  <c r="AG1127"/>
  <c r="AH1127"/>
  <c r="AI1127"/>
  <c r="AJ1127"/>
  <c r="AC1128"/>
  <c r="AF1128"/>
  <c r="AK1128" s="1"/>
  <c r="AG1128"/>
  <c r="AH1128"/>
  <c r="AI1128"/>
  <c r="AJ1128"/>
  <c r="AC1129"/>
  <c r="AF1129"/>
  <c r="AK1129" s="1"/>
  <c r="AG1129"/>
  <c r="AH1129"/>
  <c r="AI1129"/>
  <c r="AJ1129"/>
  <c r="AC1130"/>
  <c r="AF1130"/>
  <c r="AK1130" s="1"/>
  <c r="AG1130"/>
  <c r="AH1130"/>
  <c r="AI1130"/>
  <c r="AJ1130"/>
  <c r="AC1131"/>
  <c r="AF1131"/>
  <c r="AK1131" s="1"/>
  <c r="AG1131"/>
  <c r="AH1131"/>
  <c r="AI1131"/>
  <c r="AJ1131"/>
  <c r="AC1132"/>
  <c r="AF1132"/>
  <c r="AK1132" s="1"/>
  <c r="AG1132"/>
  <c r="AH1132"/>
  <c r="AI1132"/>
  <c r="AJ1132"/>
  <c r="AC1133"/>
  <c r="AF1133"/>
  <c r="AK1133" s="1"/>
  <c r="AG1133"/>
  <c r="AH1133"/>
  <c r="AI1133"/>
  <c r="AJ1133"/>
  <c r="AC1134"/>
  <c r="AF1134"/>
  <c r="AK1134" s="1"/>
  <c r="AG1134"/>
  <c r="AH1134"/>
  <c r="AI1134"/>
  <c r="AJ1134"/>
  <c r="AC1135"/>
  <c r="AF1135"/>
  <c r="AK1135" s="1"/>
  <c r="AG1135"/>
  <c r="AH1135"/>
  <c r="AI1135"/>
  <c r="AJ1135"/>
  <c r="AC1136"/>
  <c r="AF1136"/>
  <c r="AK1136" s="1"/>
  <c r="AG1136"/>
  <c r="AH1136"/>
  <c r="AI1136"/>
  <c r="AJ1136"/>
  <c r="AC1137"/>
  <c r="AF1137"/>
  <c r="AK1137" s="1"/>
  <c r="AG1137"/>
  <c r="AH1137"/>
  <c r="AI1137"/>
  <c r="AJ1137"/>
  <c r="AC1138"/>
  <c r="AF1138"/>
  <c r="AK1138" s="1"/>
  <c r="AG1138"/>
  <c r="AH1138"/>
  <c r="AI1138"/>
  <c r="AJ1138"/>
  <c r="AC1139"/>
  <c r="AF1139"/>
  <c r="AK1139" s="1"/>
  <c r="AG1139"/>
  <c r="AH1139"/>
  <c r="AI1139"/>
  <c r="AJ1139"/>
  <c r="AC1140"/>
  <c r="AF1140"/>
  <c r="AK1140" s="1"/>
  <c r="AG1140"/>
  <c r="AH1140"/>
  <c r="AI1140"/>
  <c r="AJ1140"/>
  <c r="AC1141"/>
  <c r="AF1141"/>
  <c r="AK1141" s="1"/>
  <c r="AG1141"/>
  <c r="AH1141"/>
  <c r="AI1141"/>
  <c r="AJ1141"/>
  <c r="AC1142"/>
  <c r="AF1142"/>
  <c r="AK1142" s="1"/>
  <c r="AG1142"/>
  <c r="AH1142"/>
  <c r="AI1142"/>
  <c r="AJ1142"/>
  <c r="AC1143"/>
  <c r="AF1143"/>
  <c r="AK1143" s="1"/>
  <c r="AG1143"/>
  <c r="AH1143"/>
  <c r="AI1143"/>
  <c r="AJ1143"/>
  <c r="AC1144"/>
  <c r="AF1144"/>
  <c r="AK1144" s="1"/>
  <c r="AG1144"/>
  <c r="AH1144"/>
  <c r="AI1144"/>
  <c r="AJ1144"/>
  <c r="AC1145"/>
  <c r="AF1145"/>
  <c r="AK1145" s="1"/>
  <c r="AG1145"/>
  <c r="AH1145"/>
  <c r="AI1145"/>
  <c r="AJ1145"/>
  <c r="AC1146"/>
  <c r="AF1146"/>
  <c r="AK1146" s="1"/>
  <c r="AG1146"/>
  <c r="AH1146"/>
  <c r="AI1146"/>
  <c r="AJ1146"/>
  <c r="AC1147"/>
  <c r="AF1147"/>
  <c r="AK1147" s="1"/>
  <c r="AG1147"/>
  <c r="AH1147"/>
  <c r="AI1147"/>
  <c r="AJ1147"/>
  <c r="AC1148"/>
  <c r="AF1148"/>
  <c r="AK1148" s="1"/>
  <c r="AG1148"/>
  <c r="AH1148"/>
  <c r="AI1148"/>
  <c r="AJ1148"/>
  <c r="AC1149"/>
  <c r="AF1149"/>
  <c r="AK1149" s="1"/>
  <c r="AG1149"/>
  <c r="AH1149"/>
  <c r="AI1149"/>
  <c r="AJ1149"/>
  <c r="AC1150"/>
  <c r="AF1150"/>
  <c r="AK1150" s="1"/>
  <c r="AG1150"/>
  <c r="AH1150"/>
  <c r="AI1150"/>
  <c r="AJ1150"/>
  <c r="AC1151"/>
  <c r="AF1151"/>
  <c r="AK1151" s="1"/>
  <c r="AG1151"/>
  <c r="AH1151"/>
  <c r="AI1151"/>
  <c r="AJ1151"/>
  <c r="AC1152"/>
  <c r="AF1152"/>
  <c r="AK1152" s="1"/>
  <c r="AG1152"/>
  <c r="AH1152"/>
  <c r="AI1152"/>
  <c r="AJ1152"/>
  <c r="AC1153"/>
  <c r="AF1153"/>
  <c r="AK1153" s="1"/>
  <c r="AG1153"/>
  <c r="AH1153"/>
  <c r="AI1153"/>
  <c r="AJ1153"/>
  <c r="AC1154"/>
  <c r="AF1154"/>
  <c r="AK1154" s="1"/>
  <c r="AG1154"/>
  <c r="AH1154"/>
  <c r="AI1154"/>
  <c r="AJ1154"/>
  <c r="AC1155"/>
  <c r="AF1155"/>
  <c r="AK1155" s="1"/>
  <c r="AG1155"/>
  <c r="AH1155"/>
  <c r="AI1155"/>
  <c r="AJ1155"/>
  <c r="AC1156"/>
  <c r="AF1156"/>
  <c r="AK1156" s="1"/>
  <c r="AG1156"/>
  <c r="AH1156"/>
  <c r="AI1156"/>
  <c r="AJ1156"/>
  <c r="AC1157"/>
  <c r="AF1157"/>
  <c r="AK1157" s="1"/>
  <c r="AG1157"/>
  <c r="AH1157"/>
  <c r="AI1157"/>
  <c r="AJ1157"/>
  <c r="AC1158"/>
  <c r="AF1158"/>
  <c r="AK1158" s="1"/>
  <c r="AG1158"/>
  <c r="AH1158"/>
  <c r="AI1158"/>
  <c r="AJ1158"/>
  <c r="AC1159"/>
  <c r="AF1159"/>
  <c r="AK1159" s="1"/>
  <c r="AG1159"/>
  <c r="AH1159"/>
  <c r="AI1159"/>
  <c r="AJ1159"/>
  <c r="AC1160"/>
  <c r="AF1160"/>
  <c r="AK1160" s="1"/>
  <c r="AG1160"/>
  <c r="AH1160"/>
  <c r="AI1160"/>
  <c r="AJ1160"/>
  <c r="AC1161"/>
  <c r="AF1161"/>
  <c r="AK1161" s="1"/>
  <c r="AG1161"/>
  <c r="AH1161"/>
  <c r="AI1161"/>
  <c r="AJ1161"/>
  <c r="AC1162"/>
  <c r="AF1162"/>
  <c r="AK1162" s="1"/>
  <c r="AG1162"/>
  <c r="AH1162"/>
  <c r="AI1162"/>
  <c r="AJ1162"/>
  <c r="AC1163"/>
  <c r="AF1163"/>
  <c r="AK1163" s="1"/>
  <c r="AG1163"/>
  <c r="AH1163"/>
  <c r="AI1163"/>
  <c r="AJ1163"/>
  <c r="AC1164"/>
  <c r="AF1164"/>
  <c r="AK1164" s="1"/>
  <c r="AG1164"/>
  <c r="AH1164"/>
  <c r="AI1164"/>
  <c r="AJ1164"/>
  <c r="AC1165"/>
  <c r="AF1165"/>
  <c r="AK1165" s="1"/>
  <c r="AG1165"/>
  <c r="AH1165"/>
  <c r="AI1165"/>
  <c r="AJ1165"/>
  <c r="AC1166"/>
  <c r="AF1166"/>
  <c r="AK1166" s="1"/>
  <c r="AG1166"/>
  <c r="AH1166"/>
  <c r="AI1166"/>
  <c r="AJ1166"/>
  <c r="AC1167"/>
  <c r="AF1167"/>
  <c r="AK1167" s="1"/>
  <c r="AG1167"/>
  <c r="AH1167"/>
  <c r="AI1167"/>
  <c r="AJ1167"/>
  <c r="AC1168"/>
  <c r="AF1168"/>
  <c r="AK1168" s="1"/>
  <c r="AG1168"/>
  <c r="AH1168"/>
  <c r="AI1168"/>
  <c r="AJ1168"/>
  <c r="AC1169"/>
  <c r="AF1169"/>
  <c r="AK1169" s="1"/>
  <c r="AG1169"/>
  <c r="AH1169"/>
  <c r="AI1169"/>
  <c r="AJ1169"/>
  <c r="AC1170"/>
  <c r="AF1170"/>
  <c r="AK1170" s="1"/>
  <c r="AG1170"/>
  <c r="AH1170"/>
  <c r="AI1170"/>
  <c r="AJ1170"/>
  <c r="AC1171"/>
  <c r="AF1171"/>
  <c r="AK1171" s="1"/>
  <c r="AG1171"/>
  <c r="AH1171"/>
  <c r="AI1171"/>
  <c r="AJ1171"/>
  <c r="AC1172"/>
  <c r="AF1172"/>
  <c r="AK1172" s="1"/>
  <c r="AG1172"/>
  <c r="AH1172"/>
  <c r="AI1172"/>
  <c r="AJ1172"/>
  <c r="AC1173"/>
  <c r="AF1173"/>
  <c r="AK1173" s="1"/>
  <c r="AG1173"/>
  <c r="AH1173"/>
  <c r="AI1173"/>
  <c r="AJ1173"/>
  <c r="AC1174"/>
  <c r="AF1174"/>
  <c r="AK1174" s="1"/>
  <c r="AG1174"/>
  <c r="AH1174"/>
  <c r="AI1174"/>
  <c r="AJ1174"/>
  <c r="AC1175"/>
  <c r="AF1175"/>
  <c r="AK1175" s="1"/>
  <c r="AG1175"/>
  <c r="AH1175"/>
  <c r="AI1175"/>
  <c r="AJ1175"/>
  <c r="AC1176"/>
  <c r="AF1176"/>
  <c r="AK1176" s="1"/>
  <c r="AG1176"/>
  <c r="AH1176"/>
  <c r="AI1176"/>
  <c r="AJ1176"/>
  <c r="AC1177"/>
  <c r="AF1177"/>
  <c r="AK1177" s="1"/>
  <c r="AG1177"/>
  <c r="AH1177"/>
  <c r="AI1177"/>
  <c r="AJ1177"/>
  <c r="AC1178"/>
  <c r="AF1178"/>
  <c r="AK1178" s="1"/>
  <c r="AG1178"/>
  <c r="AH1178"/>
  <c r="AI1178"/>
  <c r="AJ1178"/>
  <c r="AC1179"/>
  <c r="AF1179"/>
  <c r="AK1179" s="1"/>
  <c r="AG1179"/>
  <c r="AH1179"/>
  <c r="AI1179"/>
  <c r="AJ1179"/>
  <c r="AC1180"/>
  <c r="AF1180"/>
  <c r="AK1180" s="1"/>
  <c r="AG1180"/>
  <c r="AH1180"/>
  <c r="AI1180"/>
  <c r="AJ1180"/>
  <c r="AC1181"/>
  <c r="AF1181"/>
  <c r="AK1181" s="1"/>
  <c r="AG1181"/>
  <c r="AH1181"/>
  <c r="AI1181"/>
  <c r="AJ1181"/>
  <c r="AC1182"/>
  <c r="AF1182"/>
  <c r="AK1182" s="1"/>
  <c r="AG1182"/>
  <c r="AH1182"/>
  <c r="AI1182"/>
  <c r="AJ1182"/>
  <c r="AC1183"/>
  <c r="AF1183"/>
  <c r="AK1183" s="1"/>
  <c r="AG1183"/>
  <c r="AH1183"/>
  <c r="AI1183"/>
  <c r="AJ1183"/>
  <c r="AC1184"/>
  <c r="AF1184"/>
  <c r="AK1184" s="1"/>
  <c r="AG1184"/>
  <c r="AH1184"/>
  <c r="AI1184"/>
  <c r="AJ1184"/>
  <c r="AC1185"/>
  <c r="AF1185"/>
  <c r="AK1185" s="1"/>
  <c r="AG1185"/>
  <c r="AH1185"/>
  <c r="AI1185"/>
  <c r="AJ1185"/>
  <c r="AC1186"/>
  <c r="AF1186"/>
  <c r="AK1186" s="1"/>
  <c r="AG1186"/>
  <c r="AH1186"/>
  <c r="AI1186"/>
  <c r="AJ1186"/>
  <c r="AC1187"/>
  <c r="AF1187"/>
  <c r="AK1187" s="1"/>
  <c r="AG1187"/>
  <c r="AH1187"/>
  <c r="AI1187"/>
  <c r="AJ1187"/>
  <c r="AC1188"/>
  <c r="AF1188"/>
  <c r="AK1188" s="1"/>
  <c r="AG1188"/>
  <c r="AH1188"/>
  <c r="AI1188"/>
  <c r="AJ1188"/>
  <c r="AC1189"/>
  <c r="AF1189"/>
  <c r="AK1189" s="1"/>
  <c r="AG1189"/>
  <c r="AH1189"/>
  <c r="AI1189"/>
  <c r="AJ1189"/>
  <c r="AC1190"/>
  <c r="AF1190"/>
  <c r="AK1190" s="1"/>
  <c r="AG1190"/>
  <c r="AH1190"/>
  <c r="AI1190"/>
  <c r="AJ1190"/>
  <c r="AC1191"/>
  <c r="AF1191"/>
  <c r="AK1191" s="1"/>
  <c r="AG1191"/>
  <c r="AH1191"/>
  <c r="AI1191"/>
  <c r="AJ1191"/>
  <c r="AC1192"/>
  <c r="AF1192"/>
  <c r="AK1192" s="1"/>
  <c r="AG1192"/>
  <c r="AH1192"/>
  <c r="AI1192"/>
  <c r="AJ1192"/>
  <c r="AC1193"/>
  <c r="AF1193"/>
  <c r="AK1193" s="1"/>
  <c r="AG1193"/>
  <c r="AH1193"/>
  <c r="AI1193"/>
  <c r="AJ1193"/>
  <c r="AC1194"/>
  <c r="AF1194"/>
  <c r="AK1194" s="1"/>
  <c r="AG1194"/>
  <c r="AH1194"/>
  <c r="AI1194"/>
  <c r="AJ1194"/>
  <c r="AC1195"/>
  <c r="AF1195"/>
  <c r="AK1195" s="1"/>
  <c r="AG1195"/>
  <c r="AH1195"/>
  <c r="AI1195"/>
  <c r="AJ1195"/>
  <c r="AC1196"/>
  <c r="AF1196"/>
  <c r="AK1196" s="1"/>
  <c r="AG1196"/>
  <c r="AH1196"/>
  <c r="AI1196"/>
  <c r="AJ1196"/>
  <c r="AC1197"/>
  <c r="AF1197"/>
  <c r="AK1197" s="1"/>
  <c r="AG1197"/>
  <c r="AH1197"/>
  <c r="AI1197"/>
  <c r="AJ1197"/>
  <c r="AC1198"/>
  <c r="AF1198"/>
  <c r="AK1198" s="1"/>
  <c r="AG1198"/>
  <c r="AH1198"/>
  <c r="AI1198"/>
  <c r="AJ1198"/>
  <c r="AC1199"/>
  <c r="AF1199"/>
  <c r="AK1199" s="1"/>
  <c r="AG1199"/>
  <c r="AH1199"/>
  <c r="AI1199"/>
  <c r="AJ1199"/>
  <c r="AC1200"/>
  <c r="AF1200"/>
  <c r="AK1200" s="1"/>
  <c r="AG1200"/>
  <c r="AH1200"/>
  <c r="AI1200"/>
  <c r="AJ1200"/>
  <c r="AC1201"/>
  <c r="AF1201"/>
  <c r="AK1201" s="1"/>
  <c r="AG1201"/>
  <c r="AH1201"/>
  <c r="AI1201"/>
  <c r="AJ1201"/>
  <c r="AC1202"/>
  <c r="AF1202"/>
  <c r="AK1202" s="1"/>
  <c r="AG1202"/>
  <c r="AH1202"/>
  <c r="AI1202"/>
  <c r="AJ1202"/>
  <c r="AC1203"/>
  <c r="AF1203"/>
  <c r="AK1203" s="1"/>
  <c r="AG1203"/>
  <c r="AH1203"/>
  <c r="AI1203"/>
  <c r="AJ1203"/>
  <c r="AC1204"/>
  <c r="AF1204"/>
  <c r="AK1204" s="1"/>
  <c r="AG1204"/>
  <c r="AH1204"/>
  <c r="AI1204"/>
  <c r="AJ1204"/>
  <c r="AC1205"/>
  <c r="AF1205"/>
  <c r="AK1205" s="1"/>
  <c r="AG1205"/>
  <c r="AH1205"/>
  <c r="AI1205"/>
  <c r="AJ1205"/>
  <c r="AC1206"/>
  <c r="AF1206"/>
  <c r="AK1206" s="1"/>
  <c r="AG1206"/>
  <c r="AH1206"/>
  <c r="AI1206"/>
  <c r="AJ1206"/>
  <c r="AC1207"/>
  <c r="AF1207"/>
  <c r="AK1207" s="1"/>
  <c r="AG1207"/>
  <c r="AH1207"/>
  <c r="AI1207"/>
  <c r="AJ1207"/>
  <c r="AC1208"/>
  <c r="AF1208"/>
  <c r="AK1208" s="1"/>
  <c r="AG1208"/>
  <c r="AH1208"/>
  <c r="AI1208"/>
  <c r="AJ1208"/>
  <c r="AC1209"/>
  <c r="AF1209"/>
  <c r="AK1209" s="1"/>
  <c r="AG1209"/>
  <c r="AH1209"/>
  <c r="AI1209"/>
  <c r="AJ1209"/>
  <c r="AC1210"/>
  <c r="AF1210"/>
  <c r="AK1210" s="1"/>
  <c r="AG1210"/>
  <c r="AH1210"/>
  <c r="AI1210"/>
  <c r="AJ1210"/>
  <c r="AC1211"/>
  <c r="AF1211"/>
  <c r="AK1211" s="1"/>
  <c r="AG1211"/>
  <c r="AH1211"/>
  <c r="AI1211"/>
  <c r="AJ1211"/>
  <c r="AC1212"/>
  <c r="AF1212"/>
  <c r="AK1212" s="1"/>
  <c r="AG1212"/>
  <c r="AH1212"/>
  <c r="AI1212"/>
  <c r="AJ1212"/>
  <c r="AC1213"/>
  <c r="AF1213"/>
  <c r="AK1213" s="1"/>
  <c r="AG1213"/>
  <c r="AH1213"/>
  <c r="AI1213"/>
  <c r="AJ1213"/>
  <c r="AC1214"/>
  <c r="AF1214"/>
  <c r="AK1214" s="1"/>
  <c r="AG1214"/>
  <c r="AH1214"/>
  <c r="AI1214"/>
  <c r="AJ1214"/>
  <c r="AC1215"/>
  <c r="AF1215"/>
  <c r="AK1215" s="1"/>
  <c r="AG1215"/>
  <c r="AH1215"/>
  <c r="AI1215"/>
  <c r="AJ1215"/>
  <c r="AC1216"/>
  <c r="AF1216"/>
  <c r="AK1216" s="1"/>
  <c r="AG1216"/>
  <c r="AH1216"/>
  <c r="AI1216"/>
  <c r="AJ1216"/>
  <c r="AC1217"/>
  <c r="AF1217"/>
  <c r="AK1217" s="1"/>
  <c r="AG1217"/>
  <c r="AH1217"/>
  <c r="AI1217"/>
  <c r="AJ1217"/>
  <c r="AC1218"/>
  <c r="AF1218"/>
  <c r="AK1218" s="1"/>
  <c r="AG1218"/>
  <c r="AH1218"/>
  <c r="AI1218"/>
  <c r="AJ1218"/>
  <c r="AC1219"/>
  <c r="AF1219"/>
  <c r="AK1219" s="1"/>
  <c r="AG1219"/>
  <c r="AH1219"/>
  <c r="AI1219"/>
  <c r="AJ1219"/>
  <c r="AC1220"/>
  <c r="AF1220"/>
  <c r="AK1220" s="1"/>
  <c r="AG1220"/>
  <c r="AH1220"/>
  <c r="AI1220"/>
  <c r="AJ1220"/>
  <c r="AC1221"/>
  <c r="AF1221"/>
  <c r="AK1221" s="1"/>
  <c r="AG1221"/>
  <c r="AH1221"/>
  <c r="AI1221"/>
  <c r="AJ1221"/>
  <c r="AC1222"/>
  <c r="AF1222"/>
  <c r="AK1222" s="1"/>
  <c r="AG1222"/>
  <c r="AH1222"/>
  <c r="AI1222"/>
  <c r="AJ1222"/>
  <c r="AC1223"/>
  <c r="AF1223"/>
  <c r="AK1223" s="1"/>
  <c r="AG1223"/>
  <c r="AH1223"/>
  <c r="AI1223"/>
  <c r="AJ1223"/>
  <c r="AC1224"/>
  <c r="AF1224"/>
  <c r="AK1224" s="1"/>
  <c r="AG1224"/>
  <c r="AH1224"/>
  <c r="AI1224"/>
  <c r="AJ1224"/>
  <c r="AC1225"/>
  <c r="AF1225"/>
  <c r="AK1225" s="1"/>
  <c r="AG1225"/>
  <c r="AH1225"/>
  <c r="AI1225"/>
  <c r="AJ1225"/>
  <c r="AC1226"/>
  <c r="AF1226"/>
  <c r="AK1226" s="1"/>
  <c r="AG1226"/>
  <c r="AH1226"/>
  <c r="AI1226"/>
  <c r="AJ1226"/>
  <c r="AC1227"/>
  <c r="AF1227"/>
  <c r="AK1227" s="1"/>
  <c r="AG1227"/>
  <c r="AH1227"/>
  <c r="AI1227"/>
  <c r="AJ1227"/>
  <c r="AC1228"/>
  <c r="AF1228"/>
  <c r="AK1228" s="1"/>
  <c r="AG1228"/>
  <c r="AH1228"/>
  <c r="AI1228"/>
  <c r="AJ1228"/>
  <c r="AC1229"/>
  <c r="AF1229" s="1"/>
  <c r="AK1229" s="1"/>
  <c r="AG1229"/>
  <c r="AH1229"/>
  <c r="AI1229"/>
  <c r="AJ1229"/>
  <c r="A20"/>
  <c r="AR29"/>
  <c r="A47"/>
  <c r="A48"/>
  <c r="A49"/>
  <c r="A50"/>
  <c r="A51"/>
  <c r="A52"/>
  <c r="A53"/>
  <c r="A54"/>
  <c r="A55"/>
  <c r="A56"/>
  <c r="A57"/>
  <c r="A58"/>
  <c r="A59"/>
  <c r="A60"/>
  <c r="A61"/>
  <c r="A63"/>
  <c r="A64"/>
  <c r="A65"/>
  <c r="A66"/>
  <c r="A67"/>
  <c r="A68"/>
  <c r="A69"/>
  <c r="A70"/>
  <c r="A71"/>
  <c r="A46"/>
  <c r="AR33"/>
  <c r="AR32"/>
  <c r="AR27"/>
  <c r="AQ24"/>
  <c r="AR23"/>
  <c r="AR21"/>
  <c r="AR20"/>
  <c r="AR19"/>
  <c r="AP17"/>
  <c r="AP33"/>
  <c r="AP23"/>
  <c r="AQ21"/>
  <c r="AQ17"/>
  <c r="AO33"/>
  <c r="AO23"/>
  <c r="AO20"/>
  <c r="AO17"/>
  <c r="AU198" i="10" l="1" a="1"/>
  <c r="AU198" s="1"/>
  <c r="AV204" a="1"/>
  <c r="AV204" s="1"/>
  <c r="AT209" a="1"/>
  <c r="AT209" s="1"/>
  <c r="AV211" a="1"/>
  <c r="AV211" s="1"/>
  <c r="AU204" a="1"/>
  <c r="AU204" s="1"/>
  <c r="AT208" a="1"/>
  <c r="AT208" s="1"/>
  <c r="AV198" a="1"/>
  <c r="AV198" s="1"/>
  <c r="AT210" a="1"/>
  <c r="AT210" s="1"/>
  <c r="AU197" a="1"/>
  <c r="AU197" s="1"/>
  <c r="AU212" a="1"/>
  <c r="AU212" s="1"/>
  <c r="AV197" a="1"/>
  <c r="AV197" s="1"/>
  <c r="AU203" a="1"/>
  <c r="AU203" s="1"/>
  <c r="AU213" a="1"/>
  <c r="AU213" s="1"/>
  <c r="AU194" a="1"/>
  <c r="AU194" s="1"/>
  <c r="AV207" a="1"/>
  <c r="AV207" s="1"/>
  <c r="AV213" a="1"/>
  <c r="AV213" s="1"/>
  <c r="AV194" a="1"/>
  <c r="AV194" s="1"/>
  <c r="AU199" a="1"/>
  <c r="AU199" s="1"/>
  <c r="AT214" a="1"/>
  <c r="AT214" s="1"/>
  <c r="AT203" a="1"/>
  <c r="AT203" s="1"/>
  <c r="AU211" a="1"/>
  <c r="AU211" s="1"/>
  <c r="AV206" a="1"/>
  <c r="AV206" s="1"/>
  <c r="AV215" a="1"/>
  <c r="AV215" s="1"/>
  <c r="AU200" a="1"/>
  <c r="AU200" s="1"/>
  <c r="AU209" a="1"/>
  <c r="AU209" s="1"/>
  <c r="AV200" a="1"/>
  <c r="AV200" s="1"/>
  <c r="AT196" a="1"/>
  <c r="AT196" s="1"/>
  <c r="AO241"/>
  <c r="AO240"/>
  <c r="AO239"/>
  <c r="AO238"/>
  <c r="AO237"/>
  <c r="AO236"/>
  <c r="AO235"/>
  <c r="AO234"/>
  <c r="AO233"/>
  <c r="AO232"/>
  <c r="AO231"/>
  <c r="AO230"/>
  <c r="AO229"/>
  <c r="AO228"/>
  <c r="AO227"/>
  <c r="AO226"/>
  <c r="AO225"/>
  <c r="AO224"/>
  <c r="AO223"/>
  <c r="AO222"/>
  <c r="AO221"/>
  <c r="AS241"/>
  <c r="AU241" s="1" a="1"/>
  <c r="AU241" s="1"/>
  <c r="AQ240"/>
  <c r="AS238"/>
  <c r="AU238" s="1" a="1"/>
  <c r="AU238" s="1"/>
  <c r="AQ237"/>
  <c r="AS235"/>
  <c r="AT235" s="1" a="1"/>
  <c r="AT235" s="1"/>
  <c r="AQ234"/>
  <c r="AS232"/>
  <c r="AU232" s="1" a="1"/>
  <c r="AU232" s="1"/>
  <c r="AQ231"/>
  <c r="AS229"/>
  <c r="AT229" s="1" a="1"/>
  <c r="AT229" s="1"/>
  <c r="AQ228"/>
  <c r="AR240"/>
  <c r="AP239"/>
  <c r="AR237"/>
  <c r="AP236"/>
  <c r="AR234"/>
  <c r="AP233"/>
  <c r="AR231"/>
  <c r="AP230"/>
  <c r="AR228"/>
  <c r="AP227"/>
  <c r="AR225"/>
  <c r="AP224"/>
  <c r="AR222"/>
  <c r="AP221"/>
  <c r="AR241"/>
  <c r="AP240"/>
  <c r="AR238"/>
  <c r="AP237"/>
  <c r="AR235"/>
  <c r="AP234"/>
  <c r="AR232"/>
  <c r="AP231"/>
  <c r="AR229"/>
  <c r="AP228"/>
  <c r="AR226"/>
  <c r="AP225"/>
  <c r="AR223"/>
  <c r="AP222"/>
  <c r="AP241"/>
  <c r="AS236"/>
  <c r="AT236" s="1" a="1"/>
  <c r="AT236" s="1"/>
  <c r="AS234"/>
  <c r="AU234" s="1" a="1"/>
  <c r="AU234" s="1"/>
  <c r="AQ233"/>
  <c r="AP232"/>
  <c r="AS227"/>
  <c r="AU227" s="1" a="1"/>
  <c r="AU227" s="1"/>
  <c r="AQ221"/>
  <c r="AS240"/>
  <c r="AV240" s="1" a="1"/>
  <c r="AV240" s="1"/>
  <c r="AQ239"/>
  <c r="AP238"/>
  <c r="AS233"/>
  <c r="AT233" s="1" a="1"/>
  <c r="AT233" s="1"/>
  <c r="AS231"/>
  <c r="AV231" s="1" a="1"/>
  <c r="AV231" s="1"/>
  <c r="AQ230"/>
  <c r="AP229"/>
  <c r="AQ224"/>
  <c r="AQ223"/>
  <c r="AS222"/>
  <c r="AU222" s="1" a="1"/>
  <c r="AU222" s="1"/>
  <c r="AS221"/>
  <c r="AT221" s="1" a="1"/>
  <c r="AT221" s="1"/>
  <c r="AR236"/>
  <c r="AQ235"/>
  <c r="AR227"/>
  <c r="AS226"/>
  <c r="AV226" s="1" a="1"/>
  <c r="AV226" s="1"/>
  <c r="AS239"/>
  <c r="AT239" s="1" a="1"/>
  <c r="AT239" s="1"/>
  <c r="AS237"/>
  <c r="AV237" s="1" a="1"/>
  <c r="AV237" s="1"/>
  <c r="AP235"/>
  <c r="AR233"/>
  <c r="AQ227"/>
  <c r="AR224"/>
  <c r="AR221"/>
  <c r="AS224"/>
  <c r="AV224" s="1" a="1"/>
  <c r="AV224" s="1"/>
  <c r="AS220"/>
  <c r="AV220" s="1" a="1"/>
  <c r="AV220" s="1"/>
  <c r="AQ225"/>
  <c r="AQ241"/>
  <c r="AR239"/>
  <c r="AQ229"/>
  <c r="AS225"/>
  <c r="AT225" s="1" a="1"/>
  <c r="AT225" s="1"/>
  <c r="AQ238"/>
  <c r="AQ232"/>
  <c r="AR230"/>
  <c r="AP226"/>
  <c r="AP223"/>
  <c r="AQ236"/>
  <c r="AS230"/>
  <c r="AT230" s="1" a="1"/>
  <c r="AT230" s="1"/>
  <c r="AS228"/>
  <c r="AU228" s="1" a="1"/>
  <c r="AU228" s="1"/>
  <c r="AQ226"/>
  <c r="AS223"/>
  <c r="AT223" s="1" a="1"/>
  <c r="AT223" s="1"/>
  <c r="AQ222"/>
  <c r="AT202" a="1"/>
  <c r="AT202" s="1"/>
  <c r="AU201" a="1"/>
  <c r="AU201" s="1"/>
  <c r="AU215" a="1"/>
  <c r="AU215" s="1"/>
  <c r="AU195" a="1"/>
  <c r="AU195" s="1"/>
  <c r="AU208" a="1"/>
  <c r="AU208" s="1"/>
  <c r="AV195" a="1"/>
  <c r="AV195" s="1"/>
  <c r="AU206" a="1"/>
  <c r="AU206" s="1"/>
  <c r="AU207" a="1"/>
  <c r="AU207" s="1"/>
  <c r="AU210" a="1"/>
  <c r="AU210" s="1"/>
  <c r="AU196" a="1"/>
  <c r="AU196" s="1"/>
  <c r="AT212" a="1"/>
  <c r="AT212" s="1"/>
  <c r="AP244"/>
  <c r="AM270" a="1"/>
  <c r="AM270" s="1"/>
  <c r="AP270" s="1"/>
  <c r="AV199" a="1"/>
  <c r="AV199" s="1"/>
  <c r="AU214" a="1"/>
  <c r="AU214" s="1"/>
  <c r="AT205" a="1"/>
  <c r="AT205" s="1"/>
  <c r="AV202" a="1"/>
  <c r="AV202" s="1"/>
  <c r="AV205" a="1"/>
  <c r="AV205" s="1"/>
  <c r="AV201" a="1"/>
  <c r="AV201" s="1"/>
  <c r="AT198" i="9" a="1"/>
  <c r="AT198" s="1"/>
  <c r="AV210" a="1"/>
  <c r="AV210" s="1"/>
  <c r="AU197" a="1"/>
  <c r="AU197" s="1"/>
  <c r="AT204" a="1"/>
  <c r="AT204" s="1"/>
  <c r="AU198" a="1"/>
  <c r="AU198" s="1"/>
  <c r="AT199" a="1"/>
  <c r="AT199" s="1"/>
  <c r="AU210" a="1"/>
  <c r="AU210" s="1"/>
  <c r="AP244"/>
  <c r="AM270" a="1"/>
  <c r="AM270" s="1"/>
  <c r="AP270" s="1"/>
  <c r="AO241"/>
  <c r="AO240"/>
  <c r="AO239"/>
  <c r="AO238"/>
  <c r="AO237"/>
  <c r="AO236"/>
  <c r="AR241"/>
  <c r="AP240"/>
  <c r="AR238"/>
  <c r="AP237"/>
  <c r="AT236" a="1"/>
  <c r="AT236" s="1"/>
  <c r="AS235"/>
  <c r="AV235" s="1" a="1"/>
  <c r="AV235" s="1"/>
  <c r="AS234"/>
  <c r="AS233"/>
  <c r="AS232"/>
  <c r="AS231"/>
  <c r="AT231" s="1" a="1"/>
  <c r="AT231" s="1"/>
  <c r="AS230"/>
  <c r="AU230" s="1" a="1"/>
  <c r="AU230" s="1"/>
  <c r="AS229"/>
  <c r="AT229" s="1" a="1"/>
  <c r="AT229" s="1"/>
  <c r="AS228"/>
  <c r="AS227"/>
  <c r="AS226"/>
  <c r="AS225"/>
  <c r="AT225" s="1" a="1"/>
  <c r="AT225" s="1"/>
  <c r="AS224"/>
  <c r="AV224" s="1" a="1"/>
  <c r="AV224" s="1"/>
  <c r="AS223"/>
  <c r="AU223" s="1" a="1"/>
  <c r="AU223" s="1"/>
  <c r="AS222"/>
  <c r="AS221"/>
  <c r="AS220"/>
  <c r="AP241"/>
  <c r="AT240" a="1"/>
  <c r="AT240" s="1"/>
  <c r="AR239"/>
  <c r="AP238"/>
  <c r="AR236"/>
  <c r="AQ235"/>
  <c r="AQ234"/>
  <c r="AQ233"/>
  <c r="AQ232"/>
  <c r="AQ231"/>
  <c r="AQ230"/>
  <c r="AQ229"/>
  <c r="AQ228"/>
  <c r="AQ227"/>
  <c r="AQ226"/>
  <c r="AQ225"/>
  <c r="AQ224"/>
  <c r="AQ223"/>
  <c r="AQ222"/>
  <c r="AQ221"/>
  <c r="AQ237"/>
  <c r="AQ236"/>
  <c r="AU234" a="1"/>
  <c r="AU234" s="1"/>
  <c r="AP233"/>
  <c r="AT232" a="1"/>
  <c r="AT232" s="1"/>
  <c r="AP230"/>
  <c r="AU228" a="1"/>
  <c r="AU228" s="1"/>
  <c r="AP227"/>
  <c r="AT226" a="1"/>
  <c r="AT226" s="1"/>
  <c r="AP224"/>
  <c r="AU222" a="1"/>
  <c r="AU222" s="1"/>
  <c r="AP221"/>
  <c r="AT220" a="1"/>
  <c r="AT220" s="1"/>
  <c r="AP239"/>
  <c r="AQ238"/>
  <c r="AR237"/>
  <c r="AS236"/>
  <c r="AV234" a="1"/>
  <c r="AV234" s="1"/>
  <c r="AO234"/>
  <c r="AR233"/>
  <c r="AO231"/>
  <c r="AR230"/>
  <c r="AV228" a="1"/>
  <c r="AV228" s="1"/>
  <c r="AO228"/>
  <c r="AR227"/>
  <c r="AO225"/>
  <c r="AR224"/>
  <c r="AV222" a="1"/>
  <c r="AV222" s="1"/>
  <c r="AO222"/>
  <c r="AR221"/>
  <c r="AP236"/>
  <c r="AR235"/>
  <c r="AV233" a="1"/>
  <c r="AV233" s="1"/>
  <c r="AO233"/>
  <c r="AR232"/>
  <c r="AO230"/>
  <c r="AR229"/>
  <c r="AV227" a="1"/>
  <c r="AV227" s="1"/>
  <c r="AO227"/>
  <c r="AR226"/>
  <c r="AO224"/>
  <c r="AR223"/>
  <c r="AV221" a="1"/>
  <c r="AV221" s="1"/>
  <c r="AO221"/>
  <c r="AS239"/>
  <c r="AV239" s="1" a="1"/>
  <c r="AV239" s="1"/>
  <c r="AO235"/>
  <c r="AO232"/>
  <c r="AO229"/>
  <c r="AO226"/>
  <c r="AO223"/>
  <c r="AU221" a="1"/>
  <c r="AU221" s="1"/>
  <c r="AQ241"/>
  <c r="AU239" a="1"/>
  <c r="AU239" s="1"/>
  <c r="AS238"/>
  <c r="AV238" s="1" a="1"/>
  <c r="AV238" s="1"/>
  <c r="AV236" a="1"/>
  <c r="AV236" s="1"/>
  <c r="AP235"/>
  <c r="AU233" a="1"/>
  <c r="AU233" s="1"/>
  <c r="AP232"/>
  <c r="AP229"/>
  <c r="AU227" a="1"/>
  <c r="AU227" s="1"/>
  <c r="AP226"/>
  <c r="AP223"/>
  <c r="AU220" a="1"/>
  <c r="AU220" s="1"/>
  <c r="AS241"/>
  <c r="AV241" s="1" a="1"/>
  <c r="AV241" s="1"/>
  <c r="AP234"/>
  <c r="AU232" a="1"/>
  <c r="AU232" s="1"/>
  <c r="AP231"/>
  <c r="AP228"/>
  <c r="AU226" a="1"/>
  <c r="AU226" s="1"/>
  <c r="AP225"/>
  <c r="AP222"/>
  <c r="AV220" a="1"/>
  <c r="AV220" s="1"/>
  <c r="AQ240"/>
  <c r="AS237"/>
  <c r="AT237" s="1" a="1"/>
  <c r="AT237" s="1"/>
  <c r="AR234"/>
  <c r="AV232" a="1"/>
  <c r="AV232" s="1"/>
  <c r="AR231"/>
  <c r="AV229" a="1"/>
  <c r="AV229" s="1"/>
  <c r="AR228"/>
  <c r="AV226" a="1"/>
  <c r="AV226" s="1"/>
  <c r="AR225"/>
  <c r="AV223" a="1"/>
  <c r="AV223" s="1"/>
  <c r="AR222"/>
  <c r="AS240"/>
  <c r="AV240" s="1" a="1"/>
  <c r="AV240" s="1"/>
  <c r="AV237" a="1"/>
  <c r="AV237" s="1"/>
  <c r="AT234" a="1"/>
  <c r="AT234" s="1"/>
  <c r="AQ239"/>
  <c r="AU236" a="1"/>
  <c r="AU236" s="1"/>
  <c r="AT227" a="1"/>
  <c r="AT227" s="1"/>
  <c r="AT228" a="1"/>
  <c r="AT228" s="1"/>
  <c r="AT222" a="1"/>
  <c r="AT222" s="1"/>
  <c r="AR240"/>
  <c r="AU237" a="1"/>
  <c r="AU237" s="1"/>
  <c r="AT233" a="1"/>
  <c r="AT233" s="1"/>
  <c r="AT221" a="1"/>
  <c r="AT221" s="1"/>
  <c r="AT206" a="1"/>
  <c r="AT206" s="1"/>
  <c r="AV200" a="1"/>
  <c r="AV200" s="1"/>
  <c r="AV212" a="1"/>
  <c r="AV212" s="1"/>
  <c r="AT194" a="1"/>
  <c r="AT194" s="1"/>
  <c r="AT212" a="1"/>
  <c r="AT212" s="1"/>
  <c r="AU205" a="1"/>
  <c r="AU205" s="1"/>
  <c r="AU211" a="1"/>
  <c r="AU211" s="1"/>
  <c r="AV194" a="1"/>
  <c r="AV194" s="1"/>
  <c r="AV206" a="1"/>
  <c r="AV206" s="1"/>
  <c r="AT200" a="1"/>
  <c r="AT200" s="1"/>
  <c r="AK54" i="8"/>
  <c r="AA45"/>
  <c r="AH45" s="1"/>
  <c r="A20"/>
  <c r="AC55" s="1"/>
  <c r="AF55" s="1"/>
  <c r="AA49"/>
  <c r="AG16"/>
  <c r="AJ33"/>
  <c r="AA40"/>
  <c r="AA51"/>
  <c r="AG51" s="1"/>
  <c r="AA38"/>
  <c r="AG39"/>
  <c r="AH39"/>
  <c r="AH48"/>
  <c r="A25"/>
  <c r="AI59"/>
  <c r="AA42"/>
  <c r="AA52"/>
  <c r="AC27"/>
  <c r="AF27" s="1"/>
  <c r="AH27" s="1"/>
  <c r="AP13" s="1"/>
  <c r="AH36"/>
  <c r="A33"/>
  <c r="AG41"/>
  <c r="AH15"/>
  <c r="AH38"/>
  <c r="AH11"/>
  <c r="A13"/>
  <c r="AC41" s="1"/>
  <c r="AF41" s="1"/>
  <c r="AH14"/>
  <c r="AG15"/>
  <c r="AJ25"/>
  <c r="AJ26"/>
  <c r="A27"/>
  <c r="AJ28"/>
  <c r="A36"/>
  <c r="AJ36"/>
  <c r="AG38"/>
  <c r="AA47"/>
  <c r="AJ51"/>
  <c r="AJ56"/>
  <c r="AA57"/>
  <c r="AJ23"/>
  <c r="AA50"/>
  <c r="AJ55"/>
  <c r="AJ59"/>
  <c r="AC12"/>
  <c r="AF12" s="1"/>
  <c r="AJ12" s="1"/>
  <c r="AH13"/>
  <c r="AG14"/>
  <c r="AC20"/>
  <c r="AF20" s="1"/>
  <c r="AI20" s="1"/>
  <c r="AG23"/>
  <c r="AI28"/>
  <c r="AJ29"/>
  <c r="A30"/>
  <c r="A31"/>
  <c r="AJ31"/>
  <c r="A35"/>
  <c r="AJ35"/>
  <c r="AI36"/>
  <c r="AH40"/>
  <c r="AA44"/>
  <c r="AA58"/>
  <c r="AA60"/>
  <c r="AA62"/>
  <c r="AA46"/>
  <c r="AA61"/>
  <c r="AC15"/>
  <c r="AF15" s="1"/>
  <c r="AK15" s="1"/>
  <c r="AG26"/>
  <c r="AG40"/>
  <c r="AG43"/>
  <c r="AA48" i="2"/>
  <c r="AH48" s="1"/>
  <c r="AJ24"/>
  <c r="AA51"/>
  <c r="AJ51" s="1"/>
  <c r="AI19"/>
  <c r="A18"/>
  <c r="AA59"/>
  <c r="AI35"/>
  <c r="AJ30"/>
  <c r="AG25"/>
  <c r="AA62"/>
  <c r="AH62" s="1"/>
  <c r="AJ35"/>
  <c r="AA56"/>
  <c r="AI56" s="1"/>
  <c r="AH29"/>
  <c r="AG12"/>
  <c r="AH40"/>
  <c r="AH34"/>
  <c r="AI29"/>
  <c r="A17"/>
  <c r="AA45"/>
  <c r="AH45" s="1"/>
  <c r="AA39"/>
  <c r="AH39" s="1"/>
  <c r="AJ32"/>
  <c r="AJ28"/>
  <c r="AG40"/>
  <c r="AH12"/>
  <c r="AA61"/>
  <c r="AH61" s="1"/>
  <c r="AI36"/>
  <c r="AH32"/>
  <c r="AG24"/>
  <c r="AH21"/>
  <c r="AH18"/>
  <c r="AG15"/>
  <c r="A23"/>
  <c r="AA55"/>
  <c r="AH55" s="1"/>
  <c r="AA42"/>
  <c r="AG42" s="1"/>
  <c r="AH11"/>
  <c r="AA38"/>
  <c r="AG11"/>
  <c r="AI17"/>
  <c r="AH17"/>
  <c r="AA44"/>
  <c r="AI59"/>
  <c r="AI31"/>
  <c r="AI48"/>
  <c r="AG26"/>
  <c r="AJ11"/>
  <c r="AI33"/>
  <c r="AA53"/>
  <c r="AI20"/>
  <c r="AH20"/>
  <c r="AA47"/>
  <c r="A22"/>
  <c r="AA50"/>
  <c r="AH36"/>
  <c r="AA63"/>
  <c r="AH30"/>
  <c r="AA57"/>
  <c r="A19"/>
  <c r="AH59"/>
  <c r="AA58"/>
  <c r="AH31"/>
  <c r="AJ23"/>
  <c r="AH33"/>
  <c r="AA60"/>
  <c r="AH14"/>
  <c r="AA41"/>
  <c r="AG14"/>
  <c r="AI34"/>
  <c r="AI28"/>
  <c r="AJ59"/>
  <c r="AG51"/>
  <c r="AJ31"/>
  <c r="AA52"/>
  <c r="AA49"/>
  <c r="AA46"/>
  <c r="AA43"/>
  <c r="AH22"/>
  <c r="AH19"/>
  <c r="AH16"/>
  <c r="AH13"/>
  <c r="A34"/>
  <c r="A27"/>
  <c r="A15"/>
  <c r="A35"/>
  <c r="A28"/>
  <c r="A16"/>
  <c r="A36"/>
  <c r="A30"/>
  <c r="A37"/>
  <c r="A31"/>
  <c r="A38"/>
  <c r="A32"/>
  <c r="A25"/>
  <c r="A13"/>
  <c r="A33"/>
  <c r="A26"/>
  <c r="A14"/>
  <c r="AO29"/>
  <c r="AR31"/>
  <c r="AQ33"/>
  <c r="AO32"/>
  <c r="AP32"/>
  <c r="AQ32"/>
  <c r="AP31"/>
  <c r="AO31"/>
  <c r="AP28"/>
  <c r="AO28"/>
  <c r="AO27"/>
  <c r="AP27"/>
  <c r="AQ27"/>
  <c r="AO26"/>
  <c r="AP26"/>
  <c r="AO25"/>
  <c r="AP24"/>
  <c r="AO24"/>
  <c r="AR24"/>
  <c r="AQ23"/>
  <c r="AP21"/>
  <c r="AO21"/>
  <c r="AQ20"/>
  <c r="AP20"/>
  <c r="AO19"/>
  <c r="AP19"/>
  <c r="AQ19"/>
  <c r="AR17"/>
  <c r="AT234" i="10" l="1" a="1"/>
  <c r="AT234" s="1"/>
  <c r="AT237" a="1"/>
  <c r="AT237" s="1"/>
  <c r="AU229" a="1"/>
  <c r="AU229" s="1"/>
  <c r="AT241" a="1"/>
  <c r="AT241" s="1"/>
  <c r="AU221" a="1"/>
  <c r="AU221" s="1"/>
  <c r="AV238" a="1"/>
  <c r="AV238" s="1"/>
  <c r="AV233" a="1"/>
  <c r="AV233" s="1"/>
  <c r="AT228" a="1"/>
  <c r="AT228" s="1"/>
  <c r="AU240" a="1"/>
  <c r="AU240" s="1"/>
  <c r="AV230" a="1"/>
  <c r="AV230" s="1"/>
  <c r="AT227" a="1"/>
  <c r="AT227" s="1"/>
  <c r="AU230" a="1"/>
  <c r="AU230" s="1"/>
  <c r="AT226" a="1"/>
  <c r="AT226" s="1"/>
  <c r="AV236" a="1"/>
  <c r="AV236" s="1"/>
  <c r="AU220" a="1"/>
  <c r="AU220" s="1"/>
  <c r="AU237" a="1"/>
  <c r="AU237" s="1"/>
  <c r="AT220" a="1"/>
  <c r="AT220" s="1"/>
  <c r="AU236" a="1"/>
  <c r="AU236" s="1"/>
  <c r="AV232" a="1"/>
  <c r="AV232" s="1"/>
  <c r="AT232" a="1"/>
  <c r="AT232" s="1"/>
  <c r="AV235" a="1"/>
  <c r="AV235" s="1"/>
  <c r="AU226" a="1"/>
  <c r="AU226" s="1"/>
  <c r="AV234" a="1"/>
  <c r="AV234" s="1"/>
  <c r="AU239" a="1"/>
  <c r="AU239" s="1"/>
  <c r="AT240" a="1"/>
  <c r="AT240" s="1"/>
  <c r="AU231" a="1"/>
  <c r="AU231" s="1"/>
  <c r="AV221" a="1"/>
  <c r="AV221" s="1"/>
  <c r="AV241" a="1"/>
  <c r="AV241" s="1"/>
  <c r="AV227" a="1"/>
  <c r="AV227" s="1"/>
  <c r="AU235" a="1"/>
  <c r="AU235" s="1"/>
  <c r="AV228" a="1"/>
  <c r="AV228" s="1"/>
  <c r="AU233" a="1"/>
  <c r="AU233" s="1"/>
  <c r="AO267"/>
  <c r="AO266"/>
  <c r="AO265"/>
  <c r="AO264"/>
  <c r="AO263"/>
  <c r="AO262"/>
  <c r="AO261"/>
  <c r="AO260"/>
  <c r="AO259"/>
  <c r="AO258"/>
  <c r="AO257"/>
  <c r="AO256"/>
  <c r="AO255"/>
  <c r="AO254"/>
  <c r="AO253"/>
  <c r="AO252"/>
  <c r="AO251"/>
  <c r="AO250"/>
  <c r="AO249"/>
  <c r="AO248"/>
  <c r="AO247"/>
  <c r="AS266"/>
  <c r="AU266" s="1" a="1"/>
  <c r="AU266" s="1"/>
  <c r="AQ265"/>
  <c r="AS263"/>
  <c r="AU263" s="1" a="1"/>
  <c r="AU263" s="1"/>
  <c r="AQ262"/>
  <c r="AS260"/>
  <c r="AV260" s="1" a="1"/>
  <c r="AV260" s="1"/>
  <c r="AQ259"/>
  <c r="AS257"/>
  <c r="AT257" s="1" a="1"/>
  <c r="AT257" s="1"/>
  <c r="AQ256"/>
  <c r="AS254"/>
  <c r="AT254" s="1" a="1"/>
  <c r="AT254" s="1"/>
  <c r="AQ253"/>
  <c r="AS251"/>
  <c r="AT251" s="1" a="1"/>
  <c r="AT251" s="1"/>
  <c r="AQ250"/>
  <c r="AS248"/>
  <c r="AV248" s="1" a="1"/>
  <c r="AV248" s="1"/>
  <c r="AQ247"/>
  <c r="AP267"/>
  <c r="AR265"/>
  <c r="AP264"/>
  <c r="AR262"/>
  <c r="AP261"/>
  <c r="AR259"/>
  <c r="AP258"/>
  <c r="AR256"/>
  <c r="AP255"/>
  <c r="AR253"/>
  <c r="AP252"/>
  <c r="AR250"/>
  <c r="AP249"/>
  <c r="AR247"/>
  <c r="AR266"/>
  <c r="AP265"/>
  <c r="AR263"/>
  <c r="AP262"/>
  <c r="AR260"/>
  <c r="AP259"/>
  <c r="AR257"/>
  <c r="AP256"/>
  <c r="AR254"/>
  <c r="AP253"/>
  <c r="AR251"/>
  <c r="AP250"/>
  <c r="AR248"/>
  <c r="AP247"/>
  <c r="AS267"/>
  <c r="AT267" s="1" a="1"/>
  <c r="AT267" s="1"/>
  <c r="AS265"/>
  <c r="AV265" s="1" a="1"/>
  <c r="AV265" s="1"/>
  <c r="AQ264"/>
  <c r="AP263"/>
  <c r="AS258"/>
  <c r="AT258" s="1" a="1"/>
  <c r="AT258" s="1"/>
  <c r="AS256"/>
  <c r="AV256" s="1" a="1"/>
  <c r="AV256" s="1"/>
  <c r="AQ255"/>
  <c r="AP254"/>
  <c r="AS249"/>
  <c r="AT249" s="1" a="1"/>
  <c r="AT249" s="1"/>
  <c r="AS247"/>
  <c r="AV247" s="1" a="1"/>
  <c r="AV247" s="1"/>
  <c r="AS264"/>
  <c r="AT264" s="1" a="1"/>
  <c r="AT264" s="1"/>
  <c r="AS262"/>
  <c r="AV262" s="1" a="1"/>
  <c r="AV262" s="1"/>
  <c r="AQ261"/>
  <c r="AP260"/>
  <c r="AS255"/>
  <c r="AT255" s="1" a="1"/>
  <c r="AT255" s="1"/>
  <c r="AS253"/>
  <c r="AT253" s="1" a="1"/>
  <c r="AT253" s="1"/>
  <c r="AQ252"/>
  <c r="AP251"/>
  <c r="AS246"/>
  <c r="AT246" s="1" a="1"/>
  <c r="AT246" s="1"/>
  <c r="AR267"/>
  <c r="AQ266"/>
  <c r="AR258"/>
  <c r="AQ257"/>
  <c r="AR249"/>
  <c r="AQ248"/>
  <c r="AQ263"/>
  <c r="AQ260"/>
  <c r="AQ254"/>
  <c r="AR252"/>
  <c r="AP266"/>
  <c r="AR264"/>
  <c r="AP248"/>
  <c r="AR261"/>
  <c r="AQ251"/>
  <c r="AQ267"/>
  <c r="AS261"/>
  <c r="AU261" s="1" a="1"/>
  <c r="AU261" s="1"/>
  <c r="AS259"/>
  <c r="AT259" s="1" a="1"/>
  <c r="AT259" s="1"/>
  <c r="AP257"/>
  <c r="AR255"/>
  <c r="AQ249"/>
  <c r="AQ258"/>
  <c r="AS252"/>
  <c r="AU252" s="1" a="1"/>
  <c r="AU252" s="1"/>
  <c r="AS250"/>
  <c r="AU250" s="1" a="1"/>
  <c r="AU250" s="1"/>
  <c r="AU224" a="1"/>
  <c r="AU224" s="1"/>
  <c r="AT222" a="1"/>
  <c r="AT222" s="1"/>
  <c r="AU223" a="1"/>
  <c r="AU223" s="1"/>
  <c r="AV229" a="1"/>
  <c r="AV229" s="1"/>
  <c r="AT224" a="1"/>
  <c r="AT224" s="1"/>
  <c r="AT238" a="1"/>
  <c r="AT238" s="1"/>
  <c r="AV225" a="1"/>
  <c r="AV225" s="1"/>
  <c r="AV239" a="1"/>
  <c r="AV239" s="1"/>
  <c r="AO293"/>
  <c r="AO292"/>
  <c r="AO291"/>
  <c r="AO290"/>
  <c r="AO289"/>
  <c r="AO288"/>
  <c r="AO287"/>
  <c r="AO286"/>
  <c r="AO285"/>
  <c r="AO284"/>
  <c r="AO283"/>
  <c r="AO282"/>
  <c r="AO281"/>
  <c r="AO280"/>
  <c r="AO279"/>
  <c r="AO278"/>
  <c r="AO277"/>
  <c r="AO276"/>
  <c r="AO275"/>
  <c r="AO274"/>
  <c r="AO273"/>
  <c r="AP293"/>
  <c r="AP292"/>
  <c r="AQ292"/>
  <c r="AS291"/>
  <c r="AT291" s="1" a="1"/>
  <c r="AT291" s="1"/>
  <c r="AQ290"/>
  <c r="AS288"/>
  <c r="AT288" s="1" a="1"/>
  <c r="AT288" s="1"/>
  <c r="AQ287"/>
  <c r="AS285"/>
  <c r="AV285" s="1" a="1"/>
  <c r="AV285" s="1"/>
  <c r="AQ284"/>
  <c r="AS282"/>
  <c r="AV282" s="1" a="1"/>
  <c r="AV282" s="1"/>
  <c r="AQ281"/>
  <c r="AS279"/>
  <c r="AU279" s="1" a="1"/>
  <c r="AU279" s="1"/>
  <c r="AQ278"/>
  <c r="AS276"/>
  <c r="AT276" s="1" a="1"/>
  <c r="AT276" s="1"/>
  <c r="AQ275"/>
  <c r="AS273"/>
  <c r="AU273" s="1" a="1"/>
  <c r="AU273" s="1"/>
  <c r="AR292"/>
  <c r="AR290"/>
  <c r="AP289"/>
  <c r="AR287"/>
  <c r="AP286"/>
  <c r="AR284"/>
  <c r="AP283"/>
  <c r="AR281"/>
  <c r="AP280"/>
  <c r="AR278"/>
  <c r="AP277"/>
  <c r="AR275"/>
  <c r="AP274"/>
  <c r="AR291"/>
  <c r="AP290"/>
  <c r="AR288"/>
  <c r="AP287"/>
  <c r="AR285"/>
  <c r="AP284"/>
  <c r="AR282"/>
  <c r="AP281"/>
  <c r="AR279"/>
  <c r="AP278"/>
  <c r="AR276"/>
  <c r="AP275"/>
  <c r="AR273"/>
  <c r="AR293"/>
  <c r="AR286"/>
  <c r="AQ285"/>
  <c r="AR277"/>
  <c r="AQ276"/>
  <c r="AQ291"/>
  <c r="AR283"/>
  <c r="AQ282"/>
  <c r="AR274"/>
  <c r="AQ273"/>
  <c r="AQ293"/>
  <c r="AS289"/>
  <c r="AT289" s="1" a="1"/>
  <c r="AT289" s="1"/>
  <c r="AS287"/>
  <c r="AV287" s="1" a="1"/>
  <c r="AV287" s="1"/>
  <c r="AQ286"/>
  <c r="AP285"/>
  <c r="AS280"/>
  <c r="AT280" s="1" a="1"/>
  <c r="AT280" s="1"/>
  <c r="AS278"/>
  <c r="AT278" s="1" a="1"/>
  <c r="AT278" s="1"/>
  <c r="AQ277"/>
  <c r="AP276"/>
  <c r="AQ288"/>
  <c r="AS286"/>
  <c r="AV286" s="1" a="1"/>
  <c r="AV286" s="1"/>
  <c r="AS284"/>
  <c r="AT284" s="1" a="1"/>
  <c r="AT284" s="1"/>
  <c r="AQ279"/>
  <c r="AS277"/>
  <c r="AU277" s="1" a="1"/>
  <c r="AU277" s="1"/>
  <c r="AS275"/>
  <c r="AU275" s="1" a="1"/>
  <c r="AU275" s="1"/>
  <c r="AP273"/>
  <c r="AS290"/>
  <c r="AV290" s="1" a="1"/>
  <c r="AV290" s="1"/>
  <c r="AS281"/>
  <c r="AV281" s="1" a="1"/>
  <c r="AV281" s="1"/>
  <c r="AS272"/>
  <c r="AV272" s="1" a="1"/>
  <c r="AV272" s="1"/>
  <c r="AQ283"/>
  <c r="AQ289"/>
  <c r="AP291"/>
  <c r="AP282"/>
  <c r="AR280"/>
  <c r="AS293"/>
  <c r="AU293" s="1" a="1"/>
  <c r="AU293" s="1"/>
  <c r="AP288"/>
  <c r="AP279"/>
  <c r="AS292"/>
  <c r="AU292" s="1" a="1"/>
  <c r="AU292" s="1"/>
  <c r="AQ274"/>
  <c r="AS283"/>
  <c r="AU283" s="1" a="1"/>
  <c r="AU283" s="1"/>
  <c r="AQ280"/>
  <c r="AS274"/>
  <c r="AU274" s="1" a="1"/>
  <c r="AU274" s="1"/>
  <c r="AR289"/>
  <c r="AT231" a="1"/>
  <c r="AT231" s="1"/>
  <c r="AU225" a="1"/>
  <c r="AU225" s="1"/>
  <c r="AV222" a="1"/>
  <c r="AV222" s="1"/>
  <c r="AV223" a="1"/>
  <c r="AV223" s="1"/>
  <c r="AU229" i="9" a="1"/>
  <c r="AU229" s="1"/>
  <c r="AU225" a="1"/>
  <c r="AU225" s="1"/>
  <c r="AT223" a="1"/>
  <c r="AT223" s="1"/>
  <c r="AT235" a="1"/>
  <c r="AT235" s="1"/>
  <c r="AU231" a="1"/>
  <c r="AU231" s="1"/>
  <c r="AT230" a="1"/>
  <c r="AT230" s="1"/>
  <c r="AU235" a="1"/>
  <c r="AU235" s="1"/>
  <c r="AO267"/>
  <c r="AO266"/>
  <c r="AO265"/>
  <c r="AO264"/>
  <c r="AO263"/>
  <c r="AO262"/>
  <c r="AO261"/>
  <c r="AO260"/>
  <c r="AO259"/>
  <c r="AO258"/>
  <c r="AO257"/>
  <c r="AO256"/>
  <c r="AO255"/>
  <c r="AO254"/>
  <c r="AO253"/>
  <c r="AO252"/>
  <c r="AO251"/>
  <c r="AO250"/>
  <c r="AO249"/>
  <c r="AO248"/>
  <c r="AO247"/>
  <c r="AS267"/>
  <c r="AQ266"/>
  <c r="AS264"/>
  <c r="AU264" s="1" a="1"/>
  <c r="AU264" s="1"/>
  <c r="AQ263"/>
  <c r="AS261"/>
  <c r="AQ260"/>
  <c r="AS258"/>
  <c r="AV258" s="1" a="1"/>
  <c r="AV258" s="1"/>
  <c r="AQ257"/>
  <c r="AS255"/>
  <c r="AT255" s="1" a="1"/>
  <c r="AT255" s="1"/>
  <c r="AQ254"/>
  <c r="AT267" a="1"/>
  <c r="AT267" s="1"/>
  <c r="AR266"/>
  <c r="AP265"/>
  <c r="AR263"/>
  <c r="AP262"/>
  <c r="AT261" a="1"/>
  <c r="AT261" s="1"/>
  <c r="AR260"/>
  <c r="AP259"/>
  <c r="AR257"/>
  <c r="AP256"/>
  <c r="AR254"/>
  <c r="AP253"/>
  <c r="AR251"/>
  <c r="AP250"/>
  <c r="AR248"/>
  <c r="AP247"/>
  <c r="AT246" a="1"/>
  <c r="AT246" s="1"/>
  <c r="AR267"/>
  <c r="AP266"/>
  <c r="AR264"/>
  <c r="AP263"/>
  <c r="AR261"/>
  <c r="AP260"/>
  <c r="AR258"/>
  <c r="AP257"/>
  <c r="AR255"/>
  <c r="AP254"/>
  <c r="AR252"/>
  <c r="AP251"/>
  <c r="AR249"/>
  <c r="AP248"/>
  <c r="AT266" a="1"/>
  <c r="AT266" s="1"/>
  <c r="AR265"/>
  <c r="AQ264"/>
  <c r="AR256"/>
  <c r="AQ255"/>
  <c r="AP252"/>
  <c r="AQ251"/>
  <c r="AR250"/>
  <c r="AS249"/>
  <c r="AT249" s="1" a="1"/>
  <c r="AT249" s="1"/>
  <c r="AV267" a="1"/>
  <c r="AV267" s="1"/>
  <c r="AU266" a="1"/>
  <c r="AU266" s="1"/>
  <c r="AS265"/>
  <c r="AV265" s="1" a="1"/>
  <c r="AV265" s="1"/>
  <c r="AS263"/>
  <c r="AT263" s="1" a="1"/>
  <c r="AT263" s="1"/>
  <c r="AQ262"/>
  <c r="AP261"/>
  <c r="AS256"/>
  <c r="AT256" s="1" a="1"/>
  <c r="AT256" s="1"/>
  <c r="AS254"/>
  <c r="AU254" s="1" a="1"/>
  <c r="AU254" s="1"/>
  <c r="AQ253"/>
  <c r="AQ252"/>
  <c r="AS251"/>
  <c r="AS250"/>
  <c r="AT250" s="1" a="1"/>
  <c r="AT250" s="1"/>
  <c r="AU249" a="1"/>
  <c r="AU249" s="1"/>
  <c r="AU248" a="1"/>
  <c r="AU248" s="1"/>
  <c r="AU267" a="1"/>
  <c r="AU267" s="1"/>
  <c r="AS266"/>
  <c r="AV266" s="1" a="1"/>
  <c r="AV266" s="1"/>
  <c r="AQ265"/>
  <c r="AP264"/>
  <c r="AV261" a="1"/>
  <c r="AV261" s="1"/>
  <c r="AS259"/>
  <c r="AV259" s="1" a="1"/>
  <c r="AV259" s="1"/>
  <c r="AU258" a="1"/>
  <c r="AU258" s="1"/>
  <c r="AS257"/>
  <c r="AV257" s="1" a="1"/>
  <c r="AV257" s="1"/>
  <c r="AQ256"/>
  <c r="AP255"/>
  <c r="AQ250"/>
  <c r="AQ249"/>
  <c r="AS248"/>
  <c r="AT248" s="1" a="1"/>
  <c r="AT248" s="1"/>
  <c r="AS247"/>
  <c r="AT247" s="1" a="1"/>
  <c r="AT247" s="1"/>
  <c r="AS253"/>
  <c r="AT253" s="1" a="1"/>
  <c r="AT253" s="1"/>
  <c r="AV250" a="1"/>
  <c r="AV250" s="1"/>
  <c r="AQ247"/>
  <c r="AS260"/>
  <c r="AT260" s="1" a="1"/>
  <c r="AT260" s="1"/>
  <c r="AP258"/>
  <c r="AV253" a="1"/>
  <c r="AV253" s="1"/>
  <c r="AS252"/>
  <c r="AT252" s="1" a="1"/>
  <c r="AT252" s="1"/>
  <c r="AP249"/>
  <c r="AR247"/>
  <c r="AR262"/>
  <c r="AQ258"/>
  <c r="AU252" a="1"/>
  <c r="AU252" s="1"/>
  <c r="AS262"/>
  <c r="AU262" s="1" a="1"/>
  <c r="AU262" s="1"/>
  <c r="AV256" a="1"/>
  <c r="AV256" s="1"/>
  <c r="AT251" a="1"/>
  <c r="AT251" s="1"/>
  <c r="AV249" a="1"/>
  <c r="AV249" s="1"/>
  <c r="AU261" a="1"/>
  <c r="AU261" s="1"/>
  <c r="AU251" a="1"/>
  <c r="AU251" s="1"/>
  <c r="AQ248"/>
  <c r="AQ259"/>
  <c r="AV251" a="1"/>
  <c r="AV251" s="1"/>
  <c r="AP267"/>
  <c r="AS246"/>
  <c r="AU246" s="1" a="1"/>
  <c r="AU246" s="1"/>
  <c r="AQ267"/>
  <c r="AR253"/>
  <c r="AU250" a="1"/>
  <c r="AU250" s="1"/>
  <c r="AQ261"/>
  <c r="AR259"/>
  <c r="AT238" a="1"/>
  <c r="AT238" s="1"/>
  <c r="AV231" a="1"/>
  <c r="AV231" s="1"/>
  <c r="AT224" a="1"/>
  <c r="AT224" s="1"/>
  <c r="AU224" a="1"/>
  <c r="AU224" s="1"/>
  <c r="AU240" a="1"/>
  <c r="AU240" s="1"/>
  <c r="AU241" a="1"/>
  <c r="AU241" s="1"/>
  <c r="AO293"/>
  <c r="AO292"/>
  <c r="AO291"/>
  <c r="AO290"/>
  <c r="AO289"/>
  <c r="AO288"/>
  <c r="AO287"/>
  <c r="AO286"/>
  <c r="AO285"/>
  <c r="AO284"/>
  <c r="AO283"/>
  <c r="AO282"/>
  <c r="AO281"/>
  <c r="AO280"/>
  <c r="AO279"/>
  <c r="AO278"/>
  <c r="AO277"/>
  <c r="AO276"/>
  <c r="AO275"/>
  <c r="AO274"/>
  <c r="AO273"/>
  <c r="AS292"/>
  <c r="AU292" s="1" a="1"/>
  <c r="AU292" s="1"/>
  <c r="AQ291"/>
  <c r="AS289"/>
  <c r="AT289" s="1" a="1"/>
  <c r="AT289" s="1"/>
  <c r="AQ288"/>
  <c r="AS286"/>
  <c r="AQ285"/>
  <c r="AS283"/>
  <c r="AT283" s="1" a="1"/>
  <c r="AT283" s="1"/>
  <c r="AQ282"/>
  <c r="AS280"/>
  <c r="AT280" s="1" a="1"/>
  <c r="AT280" s="1"/>
  <c r="AQ279"/>
  <c r="AS277"/>
  <c r="AQ276"/>
  <c r="AS274"/>
  <c r="AV274" s="1" a="1"/>
  <c r="AV274" s="1"/>
  <c r="AQ273"/>
  <c r="AP293"/>
  <c r="AT292" a="1"/>
  <c r="AT292" s="1"/>
  <c r="AR291"/>
  <c r="AP290"/>
  <c r="AR288"/>
  <c r="AP287"/>
  <c r="AT286" a="1"/>
  <c r="AT286" s="1"/>
  <c r="AR285"/>
  <c r="AP284"/>
  <c r="AR282"/>
  <c r="AP281"/>
  <c r="AR279"/>
  <c r="AP278"/>
  <c r="AT277" a="1"/>
  <c r="AT277" s="1"/>
  <c r="AR276"/>
  <c r="AP275"/>
  <c r="AR273"/>
  <c r="AR292"/>
  <c r="AP291"/>
  <c r="AT290" a="1"/>
  <c r="AT290" s="1"/>
  <c r="AR289"/>
  <c r="AP288"/>
  <c r="AR286"/>
  <c r="AP285"/>
  <c r="AT284" a="1"/>
  <c r="AT284" s="1"/>
  <c r="AR283"/>
  <c r="AP282"/>
  <c r="AR280"/>
  <c r="AP279"/>
  <c r="AR277"/>
  <c r="AP276"/>
  <c r="AR274"/>
  <c r="AP273"/>
  <c r="AR287"/>
  <c r="AQ286"/>
  <c r="AV281" a="1"/>
  <c r="AV281" s="1"/>
  <c r="AT279" a="1"/>
  <c r="AT279" s="1"/>
  <c r="AR278"/>
  <c r="AQ277"/>
  <c r="AQ293"/>
  <c r="AP292"/>
  <c r="AS287"/>
  <c r="AU287" s="1" a="1"/>
  <c r="AU287" s="1"/>
  <c r="AU286" a="1"/>
  <c r="AU286" s="1"/>
  <c r="AS285"/>
  <c r="AV285" s="1" a="1"/>
  <c r="AV285" s="1"/>
  <c r="AQ284"/>
  <c r="AP283"/>
  <c r="AS278"/>
  <c r="AU278" s="1" a="1"/>
  <c r="AU278" s="1"/>
  <c r="AU277" a="1"/>
  <c r="AU277" s="1"/>
  <c r="AS276"/>
  <c r="AV276" s="1" a="1"/>
  <c r="AV276" s="1"/>
  <c r="AQ275"/>
  <c r="AP274"/>
  <c r="AS290"/>
  <c r="AU290" s="1" a="1"/>
  <c r="AU290" s="1"/>
  <c r="AU289" a="1"/>
  <c r="AU289" s="1"/>
  <c r="AS288"/>
  <c r="AU288" s="1" a="1"/>
  <c r="AU288" s="1"/>
  <c r="AQ287"/>
  <c r="AP286"/>
  <c r="AS281"/>
  <c r="AU281" s="1" a="1"/>
  <c r="AU281" s="1"/>
  <c r="AS279"/>
  <c r="AU279" s="1" a="1"/>
  <c r="AU279" s="1"/>
  <c r="AQ278"/>
  <c r="AP277"/>
  <c r="AU273" a="1"/>
  <c r="AU273" s="1"/>
  <c r="AS272"/>
  <c r="AU272" s="1" a="1"/>
  <c r="AU272" s="1"/>
  <c r="AQ292"/>
  <c r="AQ290"/>
  <c r="AS282"/>
  <c r="AU282" s="1" a="1"/>
  <c r="AU282" s="1"/>
  <c r="AP280"/>
  <c r="AV277" a="1"/>
  <c r="AV277" s="1"/>
  <c r="AQ274"/>
  <c r="AR290"/>
  <c r="AR284"/>
  <c r="AT282" a="1"/>
  <c r="AT282" s="1"/>
  <c r="AQ280"/>
  <c r="AS284"/>
  <c r="AU284" s="1" a="1"/>
  <c r="AU284" s="1"/>
  <c r="AS291"/>
  <c r="AT291" s="1" a="1"/>
  <c r="AT291" s="1"/>
  <c r="AP289"/>
  <c r="AV286" a="1"/>
  <c r="AV286" s="1"/>
  <c r="AV284" a="1"/>
  <c r="AV284" s="1"/>
  <c r="AQ283"/>
  <c r="AQ281"/>
  <c r="AS273"/>
  <c r="AT273" s="1" a="1"/>
  <c r="AT273" s="1"/>
  <c r="AR281"/>
  <c r="AR293"/>
  <c r="AQ289"/>
  <c r="AT285" a="1"/>
  <c r="AT285" s="1"/>
  <c r="AS293"/>
  <c r="AT293" s="1" a="1"/>
  <c r="AT293" s="1"/>
  <c r="AR275"/>
  <c r="AV287" a="1"/>
  <c r="AV287" s="1"/>
  <c r="AS275"/>
  <c r="AT275" s="1" a="1"/>
  <c r="AT275" s="1"/>
  <c r="AU238" a="1"/>
  <c r="AU238" s="1"/>
  <c r="AT241" a="1"/>
  <c r="AT241" s="1"/>
  <c r="AV230" a="1"/>
  <c r="AV230" s="1"/>
  <c r="AT239" a="1"/>
  <c r="AT239" s="1"/>
  <c r="AV225" a="1"/>
  <c r="AV225" s="1"/>
  <c r="AK27" i="8"/>
  <c r="AK55"/>
  <c r="AH55"/>
  <c r="AC49"/>
  <c r="AF49" s="1"/>
  <c r="AK49" s="1"/>
  <c r="AK41"/>
  <c r="AJ41"/>
  <c r="AI41"/>
  <c r="AJ61"/>
  <c r="AC61"/>
  <c r="AF61" s="1"/>
  <c r="AK61" s="1"/>
  <c r="AI61"/>
  <c r="AC31"/>
  <c r="AF31" s="1"/>
  <c r="AH31" s="1"/>
  <c r="AG49"/>
  <c r="AC21"/>
  <c r="AF21" s="1"/>
  <c r="AI21" s="1"/>
  <c r="AI15"/>
  <c r="AC39"/>
  <c r="AF39" s="1"/>
  <c r="AJ39" s="1"/>
  <c r="AC38"/>
  <c r="AF38" s="1"/>
  <c r="AJ38" s="1"/>
  <c r="AJ49"/>
  <c r="AC16"/>
  <c r="AF16" s="1"/>
  <c r="AC40"/>
  <c r="AF40" s="1"/>
  <c r="AJ40" s="1"/>
  <c r="AC19"/>
  <c r="AF19" s="1"/>
  <c r="AI19" s="1"/>
  <c r="AI62"/>
  <c r="AC62"/>
  <c r="AF62" s="1"/>
  <c r="AK62" s="1"/>
  <c r="AJ62"/>
  <c r="AK20"/>
  <c r="AG20"/>
  <c r="AJ20"/>
  <c r="AC53"/>
  <c r="AF53" s="1"/>
  <c r="AK53" s="1"/>
  <c r="AG53"/>
  <c r="AJ53"/>
  <c r="AI57"/>
  <c r="AJ57"/>
  <c r="AC57"/>
  <c r="AF57" s="1"/>
  <c r="AK57" s="1"/>
  <c r="AC23"/>
  <c r="AF23" s="1"/>
  <c r="AG55"/>
  <c r="AC22"/>
  <c r="AF22" s="1"/>
  <c r="AC59"/>
  <c r="AF59" s="1"/>
  <c r="AH59" s="1"/>
  <c r="AJ15"/>
  <c r="AK12"/>
  <c r="AI12"/>
  <c r="AC67"/>
  <c r="AF67" s="1"/>
  <c r="AC51"/>
  <c r="AF51" s="1"/>
  <c r="AC36"/>
  <c r="AF36" s="1"/>
  <c r="AC28"/>
  <c r="AF28" s="1"/>
  <c r="AH28" s="1"/>
  <c r="AC26"/>
  <c r="AF26" s="1"/>
  <c r="AC25"/>
  <c r="AF25" s="1"/>
  <c r="AG25" s="1"/>
  <c r="AC13"/>
  <c r="AF13" s="1"/>
  <c r="AJ13" s="1"/>
  <c r="AC32"/>
  <c r="AF32" s="1"/>
  <c r="AH32" s="1"/>
  <c r="AC18"/>
  <c r="AF18" s="1"/>
  <c r="AI18" s="1"/>
  <c r="AC17"/>
  <c r="AF17" s="1"/>
  <c r="AI17" s="1"/>
  <c r="AC30"/>
  <c r="AF30" s="1"/>
  <c r="AH30" s="1"/>
  <c r="AC29"/>
  <c r="AF29" s="1"/>
  <c r="AH29" s="1"/>
  <c r="AC56"/>
  <c r="AF56" s="1"/>
  <c r="AH56" s="1"/>
  <c r="AC43"/>
  <c r="AF43" s="1"/>
  <c r="AC24"/>
  <c r="AF24" s="1"/>
  <c r="AC14"/>
  <c r="AF14" s="1"/>
  <c r="AC11"/>
  <c r="AF11" s="1"/>
  <c r="AJ11" s="1"/>
  <c r="AC42"/>
  <c r="AF42" s="1"/>
  <c r="AK42" s="1"/>
  <c r="AG42"/>
  <c r="AH42"/>
  <c r="AH46"/>
  <c r="AC46"/>
  <c r="AF46" s="1"/>
  <c r="AK46" s="1"/>
  <c r="AJ52"/>
  <c r="AI52"/>
  <c r="AC52"/>
  <c r="AF52" s="1"/>
  <c r="AK52" s="1"/>
  <c r="AC58"/>
  <c r="AF58" s="1"/>
  <c r="AK58" s="1"/>
  <c r="AJ58"/>
  <c r="AI58"/>
  <c r="AG60"/>
  <c r="AI60"/>
  <c r="AC60"/>
  <c r="AF60" s="1"/>
  <c r="AK60" s="1"/>
  <c r="AJ60"/>
  <c r="AH44"/>
  <c r="AC44"/>
  <c r="AF44" s="1"/>
  <c r="AK44" s="1"/>
  <c r="AH63"/>
  <c r="AI63"/>
  <c r="AJ63"/>
  <c r="AC63"/>
  <c r="AF63" s="1"/>
  <c r="AK63" s="1"/>
  <c r="AG50"/>
  <c r="AJ50"/>
  <c r="AC50"/>
  <c r="AF50" s="1"/>
  <c r="AK50" s="1"/>
  <c r="AH47"/>
  <c r="AC47"/>
  <c r="AF47" s="1"/>
  <c r="AK47" s="1"/>
  <c r="AG47"/>
  <c r="AC48"/>
  <c r="AF48" s="1"/>
  <c r="AI48" s="1"/>
  <c r="AC33"/>
  <c r="AF33" s="1"/>
  <c r="AH33" s="1"/>
  <c r="AC35"/>
  <c r="AF35" s="1"/>
  <c r="AH35" s="1"/>
  <c r="AC45"/>
  <c r="AF45" s="1"/>
  <c r="AI45" s="1"/>
  <c r="AC34"/>
  <c r="AF34" s="1"/>
  <c r="AH34" s="1"/>
  <c r="AG39" i="2"/>
  <c r="AC67"/>
  <c r="AF67" s="1"/>
  <c r="AK67" s="1"/>
  <c r="AJ39"/>
  <c r="AI45"/>
  <c r="AI62"/>
  <c r="AJ62"/>
  <c r="AH42"/>
  <c r="AI55"/>
  <c r="AJ55"/>
  <c r="AJ56"/>
  <c r="AH56"/>
  <c r="AC56"/>
  <c r="AF56" s="1"/>
  <c r="AK56" s="1"/>
  <c r="AC62"/>
  <c r="AF62" s="1"/>
  <c r="AK62" s="1"/>
  <c r="AC11"/>
  <c r="AF11" s="1"/>
  <c r="AK11" s="1"/>
  <c r="AI61"/>
  <c r="AJ61"/>
  <c r="AC36"/>
  <c r="AF36" s="1"/>
  <c r="AG36" s="1"/>
  <c r="AH58"/>
  <c r="AC58"/>
  <c r="AF58" s="1"/>
  <c r="AK58" s="1"/>
  <c r="AJ58"/>
  <c r="AI58"/>
  <c r="AJ63"/>
  <c r="AI63"/>
  <c r="AH63"/>
  <c r="AC63"/>
  <c r="AF63" s="1"/>
  <c r="AK63" s="1"/>
  <c r="AI46"/>
  <c r="AH46"/>
  <c r="AC46"/>
  <c r="AF46" s="1"/>
  <c r="AK46" s="1"/>
  <c r="AC30"/>
  <c r="AF30" s="1"/>
  <c r="AC61"/>
  <c r="AF61" s="1"/>
  <c r="AC13"/>
  <c r="AF13" s="1"/>
  <c r="AC48"/>
  <c r="AF48" s="1"/>
  <c r="AC22"/>
  <c r="AF22" s="1"/>
  <c r="AC23"/>
  <c r="AF23" s="1"/>
  <c r="AI49"/>
  <c r="AH49"/>
  <c r="AC49"/>
  <c r="AF49" s="1"/>
  <c r="AK49" s="1"/>
  <c r="AG43"/>
  <c r="AH43"/>
  <c r="AC43"/>
  <c r="AF43" s="1"/>
  <c r="AK43" s="1"/>
  <c r="AC41"/>
  <c r="AF41" s="1"/>
  <c r="AK41" s="1"/>
  <c r="AH41"/>
  <c r="AG41"/>
  <c r="AJ57"/>
  <c r="AI57"/>
  <c r="AC57"/>
  <c r="AF57" s="1"/>
  <c r="AK57" s="1"/>
  <c r="AH57"/>
  <c r="AC50"/>
  <c r="AF50" s="1"/>
  <c r="AK50" s="1"/>
  <c r="AJ50"/>
  <c r="AG50"/>
  <c r="AC44"/>
  <c r="AF44" s="1"/>
  <c r="AK44" s="1"/>
  <c r="AH44"/>
  <c r="AI44"/>
  <c r="AC33"/>
  <c r="AF33" s="1"/>
  <c r="AC28"/>
  <c r="AF28" s="1"/>
  <c r="AC16"/>
  <c r="AF16" s="1"/>
  <c r="AC25"/>
  <c r="AF25" s="1"/>
  <c r="AC59"/>
  <c r="AF59" s="1"/>
  <c r="AC20"/>
  <c r="AF20" s="1"/>
  <c r="AC45"/>
  <c r="AF45" s="1"/>
  <c r="AC55"/>
  <c r="AF55" s="1"/>
  <c r="AC19"/>
  <c r="AF19" s="1"/>
  <c r="AC39"/>
  <c r="AF39" s="1"/>
  <c r="AC38"/>
  <c r="AF38" s="1"/>
  <c r="AK38" s="1"/>
  <c r="AJ38"/>
  <c r="AH38"/>
  <c r="AG38"/>
  <c r="AG52"/>
  <c r="AJ52"/>
  <c r="AC52"/>
  <c r="AF52" s="1"/>
  <c r="AK52" s="1"/>
  <c r="AC53"/>
  <c r="AF53" s="1"/>
  <c r="AK53" s="1"/>
  <c r="AJ53"/>
  <c r="AG53"/>
  <c r="AC15"/>
  <c r="AF15" s="1"/>
  <c r="AC18"/>
  <c r="AF18" s="1"/>
  <c r="AC12"/>
  <c r="AF12" s="1"/>
  <c r="AC21"/>
  <c r="AF21" s="1"/>
  <c r="AC32"/>
  <c r="AF32" s="1"/>
  <c r="AC29"/>
  <c r="AF29" s="1"/>
  <c r="AC35"/>
  <c r="AF35" s="1"/>
  <c r="AC40"/>
  <c r="AF40" s="1"/>
  <c r="AC24"/>
  <c r="AF24" s="1"/>
  <c r="AJ60"/>
  <c r="AI60"/>
  <c r="AC60"/>
  <c r="AF60" s="1"/>
  <c r="AK60" s="1"/>
  <c r="AH60"/>
  <c r="AC47"/>
  <c r="AF47" s="1"/>
  <c r="AK47" s="1"/>
  <c r="AH47"/>
  <c r="AI47"/>
  <c r="AC34"/>
  <c r="AF34" s="1"/>
  <c r="AC31"/>
  <c r="AF31" s="1"/>
  <c r="AC51"/>
  <c r="AF51" s="1"/>
  <c r="AC42"/>
  <c r="AF42" s="1"/>
  <c r="AC14"/>
  <c r="AF14" s="1"/>
  <c r="AC17"/>
  <c r="AF17" s="1"/>
  <c r="AC26"/>
  <c r="AF26" s="1"/>
  <c r="AR30"/>
  <c r="AR28"/>
  <c r="AQ25"/>
  <c r="AP25"/>
  <c r="AP30"/>
  <c r="AQ22"/>
  <c r="AP22"/>
  <c r="AR22"/>
  <c r="AP16"/>
  <c r="AP15"/>
  <c r="AO15"/>
  <c r="AR15"/>
  <c r="AR16"/>
  <c r="AP13"/>
  <c r="AQ13"/>
  <c r="AR13"/>
  <c r="AV291" i="10" l="1" a="1"/>
  <c r="AV291" s="1"/>
  <c r="AU251" a="1"/>
  <c r="AU251" s="1"/>
  <c r="AV273" a="1"/>
  <c r="AV273" s="1"/>
  <c r="AU285" a="1"/>
  <c r="AU285" s="1"/>
  <c r="AT260" a="1"/>
  <c r="AT260" s="1"/>
  <c r="AV264" a="1"/>
  <c r="AV264" s="1"/>
  <c r="AV279" a="1"/>
  <c r="AV279" s="1"/>
  <c r="AV257" a="1"/>
  <c r="AV257" s="1"/>
  <c r="AU282" a="1"/>
  <c r="AU282" s="1"/>
  <c r="AT273" a="1"/>
  <c r="AT273" s="1"/>
  <c r="AT266" a="1"/>
  <c r="AT266" s="1"/>
  <c r="AV249" a="1"/>
  <c r="AV249" s="1"/>
  <c r="AV266" a="1"/>
  <c r="AV266" s="1"/>
  <c r="AV258" a="1"/>
  <c r="AV258" s="1"/>
  <c r="AT248" a="1"/>
  <c r="AT248" s="1"/>
  <c r="AT282" a="1"/>
  <c r="AT282" s="1"/>
  <c r="AU265" a="1"/>
  <c r="AU265" s="1"/>
  <c r="AU262" a="1"/>
  <c r="AU262" s="1"/>
  <c r="AT262" a="1"/>
  <c r="AT262" s="1"/>
  <c r="AV274" a="1"/>
  <c r="AV274" s="1"/>
  <c r="AU287" a="1"/>
  <c r="AU287" s="1"/>
  <c r="AT292" a="1"/>
  <c r="AT292" s="1"/>
  <c r="AU260" a="1"/>
  <c r="AU260" s="1"/>
  <c r="AV259" a="1"/>
  <c r="AV259" s="1"/>
  <c r="AT281" a="1"/>
  <c r="AT281" s="1"/>
  <c r="AU248" a="1"/>
  <c r="AU248" s="1"/>
  <c r="AU288" a="1"/>
  <c r="AU288" s="1"/>
  <c r="AV252" a="1"/>
  <c r="AV252" s="1"/>
  <c r="AU257" a="1"/>
  <c r="AU257" s="1"/>
  <c r="AU258" a="1"/>
  <c r="AU258" s="1"/>
  <c r="AU264" a="1"/>
  <c r="AU264" s="1"/>
  <c r="AV275" a="1"/>
  <c r="AV275" s="1"/>
  <c r="AV292" a="1"/>
  <c r="AV292" s="1"/>
  <c r="AT279" a="1"/>
  <c r="AT279" s="1"/>
  <c r="AU280" a="1"/>
  <c r="AU280" s="1"/>
  <c r="AV251" a="1"/>
  <c r="AV251" s="1"/>
  <c r="AU259" a="1"/>
  <c r="AU259" s="1"/>
  <c r="AT252" a="1"/>
  <c r="AT252" s="1"/>
  <c r="AT275" a="1"/>
  <c r="AT275" s="1"/>
  <c r="AU278" a="1"/>
  <c r="AU278" s="1"/>
  <c r="AV283" a="1"/>
  <c r="AV283" s="1"/>
  <c r="AT287" a="1"/>
  <c r="AT287" s="1"/>
  <c r="AT256" a="1"/>
  <c r="AT256" s="1"/>
  <c r="AU290" a="1"/>
  <c r="AU290" s="1"/>
  <c r="AU291" a="1"/>
  <c r="AU291" s="1"/>
  <c r="AV263" a="1"/>
  <c r="AV263" s="1"/>
  <c r="AV261" a="1"/>
  <c r="AV261" s="1"/>
  <c r="AU249" a="1"/>
  <c r="AU249" s="1"/>
  <c r="AU246" a="1"/>
  <c r="AU246" s="1"/>
  <c r="AT286" a="1"/>
  <c r="AT286" s="1"/>
  <c r="AV246" a="1"/>
  <c r="AV246" s="1"/>
  <c r="AT272" a="1"/>
  <c r="AT272" s="1"/>
  <c r="AU272" a="1"/>
  <c r="AU272" s="1"/>
  <c r="AU281" a="1"/>
  <c r="AU281" s="1"/>
  <c r="AV277" a="1"/>
  <c r="AV277" s="1"/>
  <c r="AT274" a="1"/>
  <c r="AT274" s="1"/>
  <c r="AV293" a="1"/>
  <c r="AV293" s="1"/>
  <c r="AV255" a="1"/>
  <c r="AV255" s="1"/>
  <c r="AU255" a="1"/>
  <c r="AU255" s="1"/>
  <c r="AV250" a="1"/>
  <c r="AV250" s="1"/>
  <c r="AT285" a="1"/>
  <c r="AT285" s="1"/>
  <c r="AU289" a="1"/>
  <c r="AU289" s="1"/>
  <c r="AT290" a="1"/>
  <c r="AT290" s="1"/>
  <c r="AU276" a="1"/>
  <c r="AU276" s="1"/>
  <c r="AV289" a="1"/>
  <c r="AV289" s="1"/>
  <c r="AT277" a="1"/>
  <c r="AT277" s="1"/>
  <c r="AT283" a="1"/>
  <c r="AT283" s="1"/>
  <c r="AU286" a="1"/>
  <c r="AU286" s="1"/>
  <c r="AT293" a="1"/>
  <c r="AT293" s="1"/>
  <c r="AV254" a="1"/>
  <c r="AV254" s="1"/>
  <c r="AT265" a="1"/>
  <c r="AT265" s="1"/>
  <c r="AU254" a="1"/>
  <c r="AU254" s="1"/>
  <c r="AT263" a="1"/>
  <c r="AT263" s="1"/>
  <c r="AV284" a="1"/>
  <c r="AV284" s="1"/>
  <c r="AU253" a="1"/>
  <c r="AU253" s="1"/>
  <c r="AT250" a="1"/>
  <c r="AT250" s="1"/>
  <c r="AV253" a="1"/>
  <c r="AV253" s="1"/>
  <c r="AU267" a="1"/>
  <c r="AU267" s="1"/>
  <c r="AV288" a="1"/>
  <c r="AV288" s="1"/>
  <c r="AV280" a="1"/>
  <c r="AV280" s="1"/>
  <c r="AV278" a="1"/>
  <c r="AV278" s="1"/>
  <c r="AT247" a="1"/>
  <c r="AT247" s="1"/>
  <c r="AU256" a="1"/>
  <c r="AU256" s="1"/>
  <c r="AV276" a="1"/>
  <c r="AV276" s="1"/>
  <c r="AU284" a="1"/>
  <c r="AU284" s="1"/>
  <c r="AV267" a="1"/>
  <c r="AV267" s="1"/>
  <c r="AU247" a="1"/>
  <c r="AU247" s="1"/>
  <c r="AT261" a="1"/>
  <c r="AT261" s="1"/>
  <c r="AV246" i="9" a="1"/>
  <c r="AV246" s="1"/>
  <c r="AT274" a="1"/>
  <c r="AT274" s="1"/>
  <c r="AV263" a="1"/>
  <c r="AV263" s="1"/>
  <c r="AV278" a="1"/>
  <c r="AV278" s="1"/>
  <c r="AT287" a="1"/>
  <c r="AT287" s="1"/>
  <c r="AV293" a="1"/>
  <c r="AV293" s="1"/>
  <c r="AV279" a="1"/>
  <c r="AV279" s="1"/>
  <c r="AU263" a="1"/>
  <c r="AU263" s="1"/>
  <c r="AT265" a="1"/>
  <c r="AT265" s="1"/>
  <c r="AT258" a="1"/>
  <c r="AT258" s="1"/>
  <c r="AT259" a="1"/>
  <c r="AT259" s="1"/>
  <c r="AT276" a="1"/>
  <c r="AT276" s="1"/>
  <c r="AV290" a="1"/>
  <c r="AV290" s="1"/>
  <c r="AV248" a="1"/>
  <c r="AV248" s="1"/>
  <c r="AU256" a="1"/>
  <c r="AU256" s="1"/>
  <c r="AU265" a="1"/>
  <c r="AU265" s="1"/>
  <c r="AU259" a="1"/>
  <c r="AU259" s="1"/>
  <c r="AT278" a="1"/>
  <c r="AT278" s="1"/>
  <c r="AV264" a="1"/>
  <c r="AV264" s="1"/>
  <c r="AV262" a="1"/>
  <c r="AV262" s="1"/>
  <c r="AV260" a="1"/>
  <c r="AV260" s="1"/>
  <c r="AV247" a="1"/>
  <c r="AV247" s="1"/>
  <c r="AV275" a="1"/>
  <c r="AV275" s="1"/>
  <c r="AV252" a="1"/>
  <c r="AV252" s="1"/>
  <c r="AT264" a="1"/>
  <c r="AT264" s="1"/>
  <c r="AV254" a="1"/>
  <c r="AV254" s="1"/>
  <c r="AU283" a="1"/>
  <c r="AU283" s="1"/>
  <c r="AU274" a="1"/>
  <c r="AU274" s="1"/>
  <c r="AV292" a="1"/>
  <c r="AV292" s="1"/>
  <c r="AT288" a="1"/>
  <c r="AT288" s="1"/>
  <c r="AV273" a="1"/>
  <c r="AV273" s="1"/>
  <c r="AV282" a="1"/>
  <c r="AV282" s="1"/>
  <c r="AV291" a="1"/>
  <c r="AV291" s="1"/>
  <c r="AT254" a="1"/>
  <c r="AT254" s="1"/>
  <c r="AU257" a="1"/>
  <c r="AU257" s="1"/>
  <c r="AV289" a="1"/>
  <c r="AV289" s="1"/>
  <c r="AU275" a="1"/>
  <c r="AU275" s="1"/>
  <c r="AV288" a="1"/>
  <c r="AV288" s="1"/>
  <c r="AV280" a="1"/>
  <c r="AV280" s="1"/>
  <c r="AU260" a="1"/>
  <c r="AU260" s="1"/>
  <c r="AT262" a="1"/>
  <c r="AT262" s="1"/>
  <c r="AU285" a="1"/>
  <c r="AU285" s="1"/>
  <c r="AV283" a="1"/>
  <c r="AV283" s="1"/>
  <c r="AU291" a="1"/>
  <c r="AU291" s="1"/>
  <c r="AV272" a="1"/>
  <c r="AV272" s="1"/>
  <c r="AT281" a="1"/>
  <c r="AT281" s="1"/>
  <c r="AU293" a="1"/>
  <c r="AU293" s="1"/>
  <c r="AV255" a="1"/>
  <c r="AV255" s="1"/>
  <c r="AT257" a="1"/>
  <c r="AT257" s="1"/>
  <c r="AU253" a="1"/>
  <c r="AU253" s="1"/>
  <c r="AU247" a="1"/>
  <c r="AU247" s="1"/>
  <c r="AU276" a="1"/>
  <c r="AU276" s="1"/>
  <c r="AU280" a="1"/>
  <c r="AU280" s="1"/>
  <c r="AT272" a="1"/>
  <c r="AT272" s="1"/>
  <c r="AU255" a="1"/>
  <c r="AU255" s="1"/>
  <c r="AH60" i="8"/>
  <c r="AI46"/>
  <c r="AH62"/>
  <c r="AI47"/>
  <c r="AH57"/>
  <c r="AJ42"/>
  <c r="AH22"/>
  <c r="AI22"/>
  <c r="AI50"/>
  <c r="AH58"/>
  <c r="AI49"/>
  <c r="AH52"/>
  <c r="AI44"/>
  <c r="AG63"/>
  <c r="AJ44"/>
  <c r="AG52"/>
  <c r="AH61"/>
  <c r="AH49"/>
  <c r="AK51"/>
  <c r="AI51"/>
  <c r="AH51"/>
  <c r="AK39"/>
  <c r="AI39"/>
  <c r="AK48"/>
  <c r="AG48"/>
  <c r="AJ48"/>
  <c r="AK14"/>
  <c r="AI14"/>
  <c r="AJ14"/>
  <c r="AK17"/>
  <c r="AG17"/>
  <c r="AJ17"/>
  <c r="AK28"/>
  <c r="AG28"/>
  <c r="AK19"/>
  <c r="AG19"/>
  <c r="AJ19"/>
  <c r="AK38"/>
  <c r="AI38"/>
  <c r="AI53"/>
  <c r="AK43"/>
  <c r="AI43"/>
  <c r="AJ43"/>
  <c r="AK59"/>
  <c r="AG59"/>
  <c r="AK40"/>
  <c r="AI40"/>
  <c r="AK34"/>
  <c r="AG34"/>
  <c r="AK24"/>
  <c r="AH24"/>
  <c r="AI24"/>
  <c r="AK18"/>
  <c r="AG18"/>
  <c r="AJ18"/>
  <c r="AK11"/>
  <c r="AI11"/>
  <c r="AK26"/>
  <c r="AI26"/>
  <c r="AH26"/>
  <c r="AK31"/>
  <c r="AG31"/>
  <c r="AK35"/>
  <c r="AG35"/>
  <c r="AK29"/>
  <c r="AG29"/>
  <c r="AK25"/>
  <c r="AH25"/>
  <c r="AI25"/>
  <c r="AJ47"/>
  <c r="AG46"/>
  <c r="AI42"/>
  <c r="AG57"/>
  <c r="AG62"/>
  <c r="AK45"/>
  <c r="AG45"/>
  <c r="AJ45"/>
  <c r="AK32"/>
  <c r="AG32"/>
  <c r="AK36"/>
  <c r="AG36"/>
  <c r="AK33"/>
  <c r="AG33"/>
  <c r="AG30"/>
  <c r="AK30"/>
  <c r="AK23"/>
  <c r="AH23"/>
  <c r="AI23"/>
  <c r="AK56"/>
  <c r="AG56"/>
  <c r="AK13"/>
  <c r="AI13"/>
  <c r="AK67"/>
  <c r="AG67"/>
  <c r="AO22" s="1"/>
  <c r="AK22"/>
  <c r="AJ22"/>
  <c r="AG22"/>
  <c r="AK16"/>
  <c r="AI16"/>
  <c r="AJ16"/>
  <c r="AK21"/>
  <c r="AJ21"/>
  <c r="AG21"/>
  <c r="AH50"/>
  <c r="AG58"/>
  <c r="AJ46"/>
  <c r="AG44"/>
  <c r="AH53"/>
  <c r="AG61"/>
  <c r="AG67" i="2"/>
  <c r="AG62"/>
  <c r="AG56"/>
  <c r="AI38"/>
  <c r="AI11"/>
  <c r="AK36"/>
  <c r="AG63"/>
  <c r="AG58"/>
  <c r="AJ44"/>
  <c r="AG44"/>
  <c r="AH50"/>
  <c r="AI52"/>
  <c r="AK34"/>
  <c r="AG34"/>
  <c r="AK31"/>
  <c r="AG31"/>
  <c r="AK12"/>
  <c r="AI12"/>
  <c r="AK22"/>
  <c r="AJ22"/>
  <c r="AG22"/>
  <c r="AK51"/>
  <c r="AI51"/>
  <c r="AH51"/>
  <c r="AG21"/>
  <c r="AJ21"/>
  <c r="AK21"/>
  <c r="AK20"/>
  <c r="AG20"/>
  <c r="AJ20"/>
  <c r="AK23"/>
  <c r="AI23"/>
  <c r="AH23"/>
  <c r="AJ47"/>
  <c r="AH53"/>
  <c r="AI50"/>
  <c r="AG57"/>
  <c r="AJ41"/>
  <c r="AK26"/>
  <c r="AH26"/>
  <c r="AI26"/>
  <c r="AK40"/>
  <c r="AI40"/>
  <c r="AK25"/>
  <c r="AI25"/>
  <c r="AH25"/>
  <c r="AJ48"/>
  <c r="AK48"/>
  <c r="AG48"/>
  <c r="AK59"/>
  <c r="AG59"/>
  <c r="AK42"/>
  <c r="AJ42"/>
  <c r="AI42"/>
  <c r="AK32"/>
  <c r="AG32"/>
  <c r="AK33"/>
  <c r="AG33"/>
  <c r="AK30"/>
  <c r="AG30"/>
  <c r="AK14"/>
  <c r="AJ14"/>
  <c r="AI14"/>
  <c r="AK29"/>
  <c r="AG29"/>
  <c r="AK55"/>
  <c r="AG55"/>
  <c r="AK28"/>
  <c r="AG28"/>
  <c r="AK61"/>
  <c r="AG61"/>
  <c r="AJ43"/>
  <c r="AG49"/>
  <c r="AG60"/>
  <c r="AH52"/>
  <c r="AI41"/>
  <c r="AI43"/>
  <c r="AJ49"/>
  <c r="AG46"/>
  <c r="AG18"/>
  <c r="AK18"/>
  <c r="AJ18"/>
  <c r="AK39"/>
  <c r="AI39"/>
  <c r="AI24"/>
  <c r="AK24"/>
  <c r="AH24"/>
  <c r="AJ45"/>
  <c r="AK45"/>
  <c r="AG45"/>
  <c r="AK17"/>
  <c r="AG17"/>
  <c r="AJ17"/>
  <c r="AK35"/>
  <c r="AG35"/>
  <c r="AK15"/>
  <c r="AJ15"/>
  <c r="AI15"/>
  <c r="AK19"/>
  <c r="AJ19"/>
  <c r="AG19"/>
  <c r="AK16"/>
  <c r="AJ16"/>
  <c r="AI16"/>
  <c r="AK13"/>
  <c r="AI13"/>
  <c r="AI53"/>
  <c r="AG47"/>
  <c r="AJ46"/>
  <c r="AR26"/>
  <c r="AO13"/>
  <c r="AO30"/>
  <c r="AP29"/>
  <c r="AQ28"/>
  <c r="AQ31"/>
  <c r="AQ15"/>
  <c r="AQ16"/>
  <c r="AQ30"/>
  <c r="AR25"/>
  <c r="AQ29"/>
  <c r="AO22"/>
  <c r="AQ26"/>
  <c r="AO16"/>
  <c r="AO18" i="8" l="1"/>
  <c r="AP18"/>
  <c r="AP14"/>
  <c r="AR18"/>
  <c r="AR14"/>
  <c r="AM36" a="1"/>
  <c r="AM36" s="1"/>
  <c r="AP36" s="1"/>
  <c r="AO14"/>
  <c r="AQ14"/>
  <c r="AQ18"/>
  <c r="AQ18" i="2"/>
  <c r="AR18"/>
  <c r="AO18"/>
  <c r="AP18"/>
  <c r="AP14"/>
  <c r="AM36" a="1"/>
  <c r="AM36" s="1"/>
  <c r="AP36" s="1"/>
  <c r="AR14"/>
  <c r="AQ14"/>
  <c r="AO14"/>
  <c r="AR59" i="8" l="1"/>
  <c r="AP57"/>
  <c r="AR56"/>
  <c r="AP54"/>
  <c r="AQ53"/>
  <c r="AS52"/>
  <c r="AT52" s="1" a="1"/>
  <c r="AT52" s="1"/>
  <c r="AO51"/>
  <c r="AQ50"/>
  <c r="AS49"/>
  <c r="AU49" s="1" a="1"/>
  <c r="AU49" s="1"/>
  <c r="AO48"/>
  <c r="AQ47"/>
  <c r="AS46"/>
  <c r="AU46" s="1" a="1"/>
  <c r="AU46" s="1"/>
  <c r="AO45"/>
  <c r="AP44"/>
  <c r="AQ43"/>
  <c r="AR42"/>
  <c r="AS41"/>
  <c r="AU41" s="1" a="1"/>
  <c r="AU41" s="1"/>
  <c r="AO39"/>
  <c r="AQ59"/>
  <c r="AP59"/>
  <c r="AS57"/>
  <c r="AT57" s="1" a="1"/>
  <c r="AT57" s="1"/>
  <c r="AQ56"/>
  <c r="AQ55"/>
  <c r="AO54"/>
  <c r="AR51"/>
  <c r="AP50"/>
  <c r="AO49"/>
  <c r="AS47"/>
  <c r="AT47" s="1" a="1"/>
  <c r="AT47" s="1"/>
  <c r="AQ46"/>
  <c r="AP45"/>
  <c r="AR43"/>
  <c r="AO42"/>
  <c r="AQ40"/>
  <c r="AS38"/>
  <c r="AU38" s="1" a="1"/>
  <c r="AU38" s="1"/>
  <c r="AS59"/>
  <c r="AT59" s="1" a="1"/>
  <c r="AT59" s="1"/>
  <c r="AO58"/>
  <c r="AS56"/>
  <c r="AV56" s="1" a="1"/>
  <c r="AV56" s="1"/>
  <c r="AR55"/>
  <c r="AQ54"/>
  <c r="AO53"/>
  <c r="AS51"/>
  <c r="AT51" s="1" a="1"/>
  <c r="AT51" s="1"/>
  <c r="AR50"/>
  <c r="AP49"/>
  <c r="AR46"/>
  <c r="AQ45"/>
  <c r="AS43"/>
  <c r="AU43" s="1" a="1"/>
  <c r="AU43" s="1"/>
  <c r="AP42"/>
  <c r="AR40"/>
  <c r="AP39"/>
  <c r="AQ58"/>
  <c r="AO57"/>
  <c r="AS54"/>
  <c r="AT54" s="1" a="1"/>
  <c r="AT54" s="1"/>
  <c r="AR53"/>
  <c r="AP52"/>
  <c r="AR49"/>
  <c r="AO47"/>
  <c r="AS45"/>
  <c r="AT45" s="1" a="1"/>
  <c r="AT45" s="1"/>
  <c r="AU59" a="1"/>
  <c r="AU59" s="1"/>
  <c r="AQ57"/>
  <c r="AO55"/>
  <c r="AQ52"/>
  <c r="AP51"/>
  <c r="AP47"/>
  <c r="AR44"/>
  <c r="AV41" a="1"/>
  <c r="AV41" s="1"/>
  <c r="AO40"/>
  <c r="AS39"/>
  <c r="AT39" s="1" a="1"/>
  <c r="AT39" s="1"/>
  <c r="AP58"/>
  <c r="AS55"/>
  <c r="AT55" s="1" a="1"/>
  <c r="AT55" s="1"/>
  <c r="AR54"/>
  <c r="AP53"/>
  <c r="AO52"/>
  <c r="AS50"/>
  <c r="AT50" s="1" a="1"/>
  <c r="AT50" s="1"/>
  <c r="AQ49"/>
  <c r="AP48"/>
  <c r="AT46" a="1"/>
  <c r="AT46" s="1"/>
  <c r="AR45"/>
  <c r="AO44"/>
  <c r="AQ42"/>
  <c r="AO41"/>
  <c r="AS40"/>
  <c r="AT40" s="1" a="1"/>
  <c r="AT40" s="1"/>
  <c r="AQ39"/>
  <c r="AQ48"/>
  <c r="AQ44"/>
  <c r="AS42"/>
  <c r="AV42" s="1" a="1"/>
  <c r="AV42" s="1"/>
  <c r="AP41"/>
  <c r="AR39"/>
  <c r="AR58"/>
  <c r="AO56"/>
  <c r="AS53"/>
  <c r="AU53" s="1" a="1"/>
  <c r="AU53" s="1"/>
  <c r="AV52" a="1"/>
  <c r="AV52" s="1"/>
  <c r="AR48"/>
  <c r="AO46"/>
  <c r="AO43"/>
  <c r="AQ41"/>
  <c r="AO59"/>
  <c r="AS58"/>
  <c r="AV58" s="1" a="1"/>
  <c r="AV58" s="1"/>
  <c r="AR57"/>
  <c r="AP56"/>
  <c r="AP55"/>
  <c r="AR52"/>
  <c r="AQ51"/>
  <c r="AO50"/>
  <c r="AS48"/>
  <c r="AV48" s="1" a="1"/>
  <c r="AV48" s="1"/>
  <c r="AR47"/>
  <c r="AP46"/>
  <c r="AS44"/>
  <c r="AT44" s="1" a="1"/>
  <c r="AT44" s="1"/>
  <c r="AP43"/>
  <c r="AR41"/>
  <c r="AP40"/>
  <c r="AM62" a="1"/>
  <c r="AM62" s="1"/>
  <c r="AP62" s="1"/>
  <c r="AS54" i="2"/>
  <c r="AT54" s="1" a="1"/>
  <c r="AT54" s="1"/>
  <c r="AS48"/>
  <c r="AV48" s="1" a="1"/>
  <c r="AV48" s="1"/>
  <c r="AS42"/>
  <c r="AT42" s="1" a="1"/>
  <c r="AT42" s="1"/>
  <c r="AS55"/>
  <c r="AT55" s="1" a="1"/>
  <c r="AT55" s="1"/>
  <c r="AS49"/>
  <c r="AS43"/>
  <c r="AT43" s="1" a="1"/>
  <c r="AT43" s="1"/>
  <c r="AS56"/>
  <c r="AV56" s="1" a="1"/>
  <c r="AV56" s="1"/>
  <c r="AS50"/>
  <c r="AV50" s="1" a="1"/>
  <c r="AV50" s="1"/>
  <c r="AS44"/>
  <c r="AU44" s="1" a="1"/>
  <c r="AU44" s="1"/>
  <c r="AS38"/>
  <c r="AS59"/>
  <c r="AS53"/>
  <c r="AV53" s="1" a="1"/>
  <c r="AV53" s="1"/>
  <c r="AS47"/>
  <c r="AT47" s="1" a="1"/>
  <c r="AT47" s="1"/>
  <c r="AS41"/>
  <c r="AT41" s="1" a="1"/>
  <c r="AT41" s="1"/>
  <c r="AS57"/>
  <c r="AU57" s="1" a="1"/>
  <c r="AU57" s="1"/>
  <c r="AS51"/>
  <c r="AT51" s="1" a="1"/>
  <c r="AT51" s="1"/>
  <c r="AS45"/>
  <c r="AV45" s="1" a="1"/>
  <c r="AV45" s="1"/>
  <c r="AS39"/>
  <c r="AT39" s="1" a="1"/>
  <c r="AT39" s="1"/>
  <c r="AS58"/>
  <c r="AT58" s="1" a="1"/>
  <c r="AT58" s="1"/>
  <c r="AS52"/>
  <c r="AV52" s="1" a="1"/>
  <c r="AV52" s="1"/>
  <c r="AS46"/>
  <c r="AU46" s="1" a="1"/>
  <c r="AU46" s="1"/>
  <c r="AS40"/>
  <c r="AT49" a="1"/>
  <c r="AT49" s="1"/>
  <c r="AV43" a="1"/>
  <c r="AV43" s="1"/>
  <c r="AU59" a="1"/>
  <c r="AU59" s="1"/>
  <c r="AV49" a="1"/>
  <c r="AV49" s="1"/>
  <c r="AU45" a="1"/>
  <c r="AU45" s="1"/>
  <c r="AT59" a="1"/>
  <c r="AT59" s="1"/>
  <c r="AV59" a="1"/>
  <c r="AV59" s="1"/>
  <c r="AT45" a="1"/>
  <c r="AT45" s="1"/>
  <c r="AR40"/>
  <c r="AP57"/>
  <c r="AP45"/>
  <c r="AO44"/>
  <c r="AQ49"/>
  <c r="AO57"/>
  <c r="AR53"/>
  <c r="AR41"/>
  <c r="AP58"/>
  <c r="AP46"/>
  <c r="AO47"/>
  <c r="AQ50"/>
  <c r="AO39"/>
  <c r="AR54"/>
  <c r="AR42"/>
  <c r="AP59"/>
  <c r="AP47"/>
  <c r="AO50"/>
  <c r="AQ51"/>
  <c r="AQ39"/>
  <c r="AR55"/>
  <c r="AR43"/>
  <c r="AO40"/>
  <c r="AP48"/>
  <c r="AO53"/>
  <c r="AQ52"/>
  <c r="AQ40"/>
  <c r="AR56"/>
  <c r="AR44"/>
  <c r="AO49"/>
  <c r="AP51"/>
  <c r="AP39"/>
  <c r="AQ55"/>
  <c r="AQ43"/>
  <c r="AR59"/>
  <c r="AR47"/>
  <c r="AO52"/>
  <c r="AP52"/>
  <c r="AP40"/>
  <c r="AQ56"/>
  <c r="AQ44"/>
  <c r="AO42"/>
  <c r="AR48"/>
  <c r="AP41"/>
  <c r="AM62" a="1"/>
  <c r="AM62" s="1"/>
  <c r="AP62" s="1"/>
  <c r="AO43"/>
  <c r="AP49"/>
  <c r="AO56"/>
  <c r="AQ53"/>
  <c r="AQ41"/>
  <c r="AR57"/>
  <c r="AR45"/>
  <c r="AO46"/>
  <c r="AP50"/>
  <c r="AO59"/>
  <c r="AQ54"/>
  <c r="AQ42"/>
  <c r="AR58"/>
  <c r="AR46"/>
  <c r="AO55"/>
  <c r="AP53"/>
  <c r="AQ57"/>
  <c r="AQ45"/>
  <c r="AO45"/>
  <c r="AR49"/>
  <c r="AO58"/>
  <c r="AP54"/>
  <c r="AP42"/>
  <c r="AQ58"/>
  <c r="AQ46"/>
  <c r="AO48"/>
  <c r="AR50"/>
  <c r="AP55"/>
  <c r="AP43"/>
  <c r="AQ59"/>
  <c r="AQ47"/>
  <c r="AO51"/>
  <c r="AR51"/>
  <c r="AR39"/>
  <c r="AP56"/>
  <c r="AP44"/>
  <c r="AO41"/>
  <c r="AQ48"/>
  <c r="AO54"/>
  <c r="AR52"/>
  <c r="AV57" i="8" l="1" a="1"/>
  <c r="AV57" s="1"/>
  <c r="AT38" a="1"/>
  <c r="AT38" s="1"/>
  <c r="AV39" a="1"/>
  <c r="AV39" s="1"/>
  <c r="AV59" a="1"/>
  <c r="AV59" s="1"/>
  <c r="AT49" a="1"/>
  <c r="AT49" s="1"/>
  <c r="AU52" a="1"/>
  <c r="AU52" s="1"/>
  <c r="AV46" a="1"/>
  <c r="AV46" s="1"/>
  <c r="AU45" a="1"/>
  <c r="AU45" s="1"/>
  <c r="AV47" a="1"/>
  <c r="AV47" s="1"/>
  <c r="AV54" a="1"/>
  <c r="AV54" s="1"/>
  <c r="AU39" a="1"/>
  <c r="AU39" s="1"/>
  <c r="AU44" a="1"/>
  <c r="AU44" s="1"/>
  <c r="AU40" a="1"/>
  <c r="AU40" s="1"/>
  <c r="AU51" a="1"/>
  <c r="AU51" s="1"/>
  <c r="AV45" a="1"/>
  <c r="AV45" s="1"/>
  <c r="AU54" a="1"/>
  <c r="AU54" s="1"/>
  <c r="AU42" a="1"/>
  <c r="AU42" s="1"/>
  <c r="AT53" a="1"/>
  <c r="AT53" s="1"/>
  <c r="AU47" a="1"/>
  <c r="AU47" s="1"/>
  <c r="AT56" a="1"/>
  <c r="AT56" s="1"/>
  <c r="AO85"/>
  <c r="AO84"/>
  <c r="AO83"/>
  <c r="AO82"/>
  <c r="AO81"/>
  <c r="AO80"/>
  <c r="AO79"/>
  <c r="AO78"/>
  <c r="AO77"/>
  <c r="AO76"/>
  <c r="AO75"/>
  <c r="AO74"/>
  <c r="AO73"/>
  <c r="AO72"/>
  <c r="AO71"/>
  <c r="AP70"/>
  <c r="AQ69"/>
  <c r="AR68"/>
  <c r="AS67"/>
  <c r="AT67" s="1" a="1"/>
  <c r="AT67" s="1"/>
  <c r="AO65"/>
  <c r="AR84"/>
  <c r="AP83"/>
  <c r="AR81"/>
  <c r="AP80"/>
  <c r="AR78"/>
  <c r="AP77"/>
  <c r="AP85"/>
  <c r="AR83"/>
  <c r="AP82"/>
  <c r="AR80"/>
  <c r="AP79"/>
  <c r="AR77"/>
  <c r="AP76"/>
  <c r="AR74"/>
  <c r="AP73"/>
  <c r="AR71"/>
  <c r="AQ70"/>
  <c r="AO69"/>
  <c r="AS66"/>
  <c r="AV66" s="1" a="1"/>
  <c r="AV66" s="1"/>
  <c r="AR65"/>
  <c r="AR85"/>
  <c r="AS84"/>
  <c r="AT84" s="1" a="1"/>
  <c r="AT84" s="1"/>
  <c r="AP78"/>
  <c r="AQ77"/>
  <c r="AR76"/>
  <c r="AP74"/>
  <c r="AS73"/>
  <c r="AU73" s="1" a="1"/>
  <c r="AU73" s="1"/>
  <c r="AQ71"/>
  <c r="AR69"/>
  <c r="AQ67"/>
  <c r="AP66"/>
  <c r="AS85"/>
  <c r="AU85" s="1" a="1"/>
  <c r="AU85" s="1"/>
  <c r="AQ79"/>
  <c r="AQ78"/>
  <c r="AS77"/>
  <c r="AV77" s="1" a="1"/>
  <c r="AV77" s="1"/>
  <c r="AS76"/>
  <c r="AT76" s="1" a="1"/>
  <c r="AT76" s="1"/>
  <c r="AQ74"/>
  <c r="AP72"/>
  <c r="AS71"/>
  <c r="AU71" s="1" a="1"/>
  <c r="AU71" s="1"/>
  <c r="AS69"/>
  <c r="AU69" s="1" a="1"/>
  <c r="AU69" s="1"/>
  <c r="AO68"/>
  <c r="AR67"/>
  <c r="AQ66"/>
  <c r="AQ75"/>
  <c r="AR72"/>
  <c r="AP84"/>
  <c r="AQ83"/>
  <c r="AR82"/>
  <c r="AS81"/>
  <c r="AV81" s="1" a="1"/>
  <c r="AV81" s="1"/>
  <c r="AQ73"/>
  <c r="AS72"/>
  <c r="AT72" s="1" a="1"/>
  <c r="AT72" s="1"/>
  <c r="AS70"/>
  <c r="AU70" s="1" a="1"/>
  <c r="AU70" s="1"/>
  <c r="AQ65"/>
  <c r="AP81"/>
  <c r="AQ80"/>
  <c r="AR79"/>
  <c r="AS78"/>
  <c r="AT78" s="1" a="1"/>
  <c r="AT78" s="1"/>
  <c r="AU76" a="1"/>
  <c r="AU76" s="1"/>
  <c r="AP75"/>
  <c r="AS74"/>
  <c r="AV74" s="1" a="1"/>
  <c r="AV74" s="1"/>
  <c r="AQ72"/>
  <c r="AO70"/>
  <c r="AP68"/>
  <c r="AR66"/>
  <c r="AS64"/>
  <c r="AU64" s="1" a="1"/>
  <c r="AU64" s="1"/>
  <c r="AQ82"/>
  <c r="AQ81"/>
  <c r="AS80"/>
  <c r="AT80" s="1" a="1"/>
  <c r="AT80" s="1"/>
  <c r="AS79"/>
  <c r="AT79" s="1" a="1"/>
  <c r="AT79" s="1"/>
  <c r="AV76" a="1"/>
  <c r="AV76" s="1"/>
  <c r="AR70"/>
  <c r="AQ68"/>
  <c r="AP65"/>
  <c r="AR75"/>
  <c r="AS68"/>
  <c r="AU68" s="1" a="1"/>
  <c r="AU68" s="1"/>
  <c r="AO67"/>
  <c r="AQ85"/>
  <c r="AQ84"/>
  <c r="AS83"/>
  <c r="AT83" s="1" a="1"/>
  <c r="AT83" s="1"/>
  <c r="AS82"/>
  <c r="AT82" s="1" a="1"/>
  <c r="AT82" s="1"/>
  <c r="AQ76"/>
  <c r="AS75"/>
  <c r="AT75" s="1" a="1"/>
  <c r="AT75" s="1"/>
  <c r="AR73"/>
  <c r="AP71"/>
  <c r="AP69"/>
  <c r="AP67"/>
  <c r="AO66"/>
  <c r="AS65"/>
  <c r="AV65" s="1" a="1"/>
  <c r="AV65" s="1"/>
  <c r="AT43" a="1"/>
  <c r="AT43" s="1"/>
  <c r="AV49" a="1"/>
  <c r="AV49" s="1"/>
  <c r="AV53" a="1"/>
  <c r="AV53" s="1"/>
  <c r="AV38" a="1"/>
  <c r="AV38" s="1"/>
  <c r="AU48" a="1"/>
  <c r="AU48" s="1"/>
  <c r="AU58" a="1"/>
  <c r="AU58" s="1"/>
  <c r="AT41" a="1"/>
  <c r="AT41" s="1"/>
  <c r="AV55" a="1"/>
  <c r="AV55" s="1"/>
  <c r="AU57" a="1"/>
  <c r="AU57" s="1"/>
  <c r="AT48" a="1"/>
  <c r="AT48" s="1"/>
  <c r="AV51" a="1"/>
  <c r="AV51" s="1"/>
  <c r="AU55" a="1"/>
  <c r="AU55" s="1"/>
  <c r="AU56" a="1"/>
  <c r="AU56" s="1"/>
  <c r="AV50" a="1"/>
  <c r="AV50" s="1"/>
  <c r="AU50" a="1"/>
  <c r="AU50" s="1"/>
  <c r="AT42" a="1"/>
  <c r="AT42" s="1"/>
  <c r="AV40" a="1"/>
  <c r="AV40" s="1"/>
  <c r="AM88" a="1"/>
  <c r="AM88" s="1"/>
  <c r="AP88" s="1"/>
  <c r="AT58" a="1"/>
  <c r="AT58" s="1"/>
  <c r="AV43" a="1"/>
  <c r="AV43" s="1"/>
  <c r="AV44" a="1"/>
  <c r="AV44" s="1"/>
  <c r="AV73" i="2" a="1"/>
  <c r="AV73" s="1"/>
  <c r="AV85" a="1"/>
  <c r="AV85" s="1"/>
  <c r="AS85"/>
  <c r="AU85" s="1" a="1"/>
  <c r="AU85" s="1"/>
  <c r="AS79"/>
  <c r="AV79" s="1" a="1"/>
  <c r="AV79" s="1"/>
  <c r="AS73"/>
  <c r="AS67"/>
  <c r="AU67" s="1" a="1"/>
  <c r="AU67" s="1"/>
  <c r="AS81"/>
  <c r="AU81" s="1" a="1"/>
  <c r="AU81" s="1"/>
  <c r="AS75"/>
  <c r="AT75" s="1" a="1"/>
  <c r="AT75" s="1"/>
  <c r="AS69"/>
  <c r="AT69" s="1" a="1"/>
  <c r="AT69" s="1"/>
  <c r="AU73" a="1"/>
  <c r="AU73" s="1"/>
  <c r="AU79" a="1"/>
  <c r="AU79" s="1"/>
  <c r="AS80"/>
  <c r="AU80" s="1" a="1"/>
  <c r="AU80" s="1"/>
  <c r="AS74"/>
  <c r="AV74" s="1" a="1"/>
  <c r="AV74" s="1"/>
  <c r="AS68"/>
  <c r="AV68" s="1" a="1"/>
  <c r="AV68" s="1"/>
  <c r="AU69" a="1"/>
  <c r="AU69" s="1"/>
  <c r="AU84" a="1"/>
  <c r="AU84" s="1"/>
  <c r="AS84"/>
  <c r="AT84" s="1" a="1"/>
  <c r="AT84" s="1"/>
  <c r="AS78"/>
  <c r="AU78" s="1" a="1"/>
  <c r="AU78" s="1"/>
  <c r="AS72"/>
  <c r="AU72" s="1" a="1"/>
  <c r="AU72" s="1"/>
  <c r="AS66"/>
  <c r="AT66" s="1" a="1"/>
  <c r="AT66" s="1"/>
  <c r="AV69" a="1"/>
  <c r="AV69" s="1"/>
  <c r="AV78" a="1"/>
  <c r="AV78" s="1"/>
  <c r="AS76"/>
  <c r="AU76" s="1" a="1"/>
  <c r="AU76" s="1"/>
  <c r="AS70"/>
  <c r="AT70" s="1" a="1"/>
  <c r="AT70" s="1"/>
  <c r="AS71"/>
  <c r="AT71" s="1" a="1"/>
  <c r="AT71" s="1"/>
  <c r="AT73" a="1"/>
  <c r="AT73" s="1"/>
  <c r="AS77"/>
  <c r="AT77" s="1" a="1"/>
  <c r="AT77" s="1"/>
  <c r="AS83"/>
  <c r="AV83" s="1" a="1"/>
  <c r="AV83" s="1"/>
  <c r="AS65"/>
  <c r="AU65" s="1" a="1"/>
  <c r="AU65" s="1"/>
  <c r="AS82"/>
  <c r="AV82" s="1" a="1"/>
  <c r="AV82" s="1"/>
  <c r="AS64"/>
  <c r="AV64" s="1" a="1"/>
  <c r="AV64" s="1"/>
  <c r="AT67" a="1"/>
  <c r="AT67" s="1"/>
  <c r="AU38" a="1"/>
  <c r="AU38" s="1"/>
  <c r="AT38" a="1"/>
  <c r="AT38" s="1"/>
  <c r="AV40" a="1"/>
  <c r="AV40" s="1"/>
  <c r="AT40" a="1"/>
  <c r="AT40" s="1"/>
  <c r="AU43" a="1"/>
  <c r="AU43" s="1"/>
  <c r="AT53" a="1"/>
  <c r="AT53" s="1"/>
  <c r="AV39" a="1"/>
  <c r="AV39" s="1"/>
  <c r="AU39" a="1"/>
  <c r="AU39" s="1"/>
  <c r="AU53" a="1"/>
  <c r="AU53" s="1"/>
  <c r="AV57" a="1"/>
  <c r="AV57" s="1"/>
  <c r="AV42" a="1"/>
  <c r="AV42" s="1"/>
  <c r="AV44" a="1"/>
  <c r="AV44" s="1"/>
  <c r="AT50" a="1"/>
  <c r="AT50" s="1"/>
  <c r="AU52" a="1"/>
  <c r="AU52" s="1"/>
  <c r="AT46" a="1"/>
  <c r="AT46" s="1"/>
  <c r="AV47" a="1"/>
  <c r="AV47" s="1"/>
  <c r="AT52" a="1"/>
  <c r="AT52" s="1"/>
  <c r="AU47" a="1"/>
  <c r="AU47" s="1"/>
  <c r="AT56" a="1"/>
  <c r="AT56" s="1"/>
  <c r="AU56" a="1"/>
  <c r="AU56" s="1"/>
  <c r="AV38" a="1"/>
  <c r="AV38" s="1"/>
  <c r="AV41" a="1"/>
  <c r="AV41" s="1"/>
  <c r="AT44" a="1"/>
  <c r="AT44" s="1"/>
  <c r="AV46" a="1"/>
  <c r="AV46" s="1"/>
  <c r="AT57" a="1"/>
  <c r="AT57" s="1"/>
  <c r="AU51" a="1"/>
  <c r="AU51" s="1"/>
  <c r="AO66"/>
  <c r="AU41" a="1"/>
  <c r="AU41" s="1"/>
  <c r="AU49" a="1"/>
  <c r="AU49" s="1"/>
  <c r="AT48" a="1"/>
  <c r="AT48" s="1"/>
  <c r="AU50" a="1"/>
  <c r="AU50" s="1"/>
  <c r="AU55" a="1"/>
  <c r="AU55" s="1"/>
  <c r="AU58" a="1"/>
  <c r="AU58" s="1"/>
  <c r="AU48" a="1"/>
  <c r="AU48" s="1"/>
  <c r="AV54" a="1"/>
  <c r="AV54" s="1"/>
  <c r="AV51" a="1"/>
  <c r="AV51" s="1"/>
  <c r="AU40" a="1"/>
  <c r="AU40" s="1"/>
  <c r="AV58" a="1"/>
  <c r="AV58" s="1"/>
  <c r="AV55" a="1"/>
  <c r="AV55" s="1"/>
  <c r="AU54" a="1"/>
  <c r="AU54" s="1"/>
  <c r="AU42" a="1"/>
  <c r="AU42" s="1"/>
  <c r="AO79"/>
  <c r="AP69"/>
  <c r="AQ68"/>
  <c r="AO80"/>
  <c r="AR68"/>
  <c r="AP80"/>
  <c r="AQ67"/>
  <c r="AQ80"/>
  <c r="AP82"/>
  <c r="AQ72"/>
  <c r="AR71"/>
  <c r="AP83"/>
  <c r="AQ70"/>
  <c r="AQ83"/>
  <c r="AR73"/>
  <c r="AR83"/>
  <c r="AR70"/>
  <c r="AP76"/>
  <c r="AQ66"/>
  <c r="AO83"/>
  <c r="AO76"/>
  <c r="AP66"/>
  <c r="AM88" a="1"/>
  <c r="AM88" s="1"/>
  <c r="AP88" s="1"/>
  <c r="AO73"/>
  <c r="AQ84"/>
  <c r="AO81"/>
  <c r="AR72"/>
  <c r="AP84"/>
  <c r="AO70"/>
  <c r="AQ81"/>
  <c r="AR80"/>
  <c r="AO71"/>
  <c r="AQ79"/>
  <c r="AP71"/>
  <c r="AR82"/>
  <c r="AQ71"/>
  <c r="AR79"/>
  <c r="AP85"/>
  <c r="AQ75"/>
  <c r="AO72"/>
  <c r="AO85"/>
  <c r="AP75"/>
  <c r="AR75"/>
  <c r="AQ85"/>
  <c r="AP79"/>
  <c r="AP73"/>
  <c r="AR84"/>
  <c r="AQ82"/>
  <c r="AP74"/>
  <c r="AR85"/>
  <c r="AQ74"/>
  <c r="AP65"/>
  <c r="AR74"/>
  <c r="AO74"/>
  <c r="AP67"/>
  <c r="AR78"/>
  <c r="AP77"/>
  <c r="AO67"/>
  <c r="AQ78"/>
  <c r="AO84"/>
  <c r="AQ73"/>
  <c r="AR65"/>
  <c r="AR76"/>
  <c r="AO65"/>
  <c r="AO77"/>
  <c r="AQ65"/>
  <c r="AO78"/>
  <c r="AR69"/>
  <c r="AP81"/>
  <c r="AQ69"/>
  <c r="AO75"/>
  <c r="AR66"/>
  <c r="AP78"/>
  <c r="AQ77"/>
  <c r="AR67"/>
  <c r="AR77"/>
  <c r="AO68"/>
  <c r="AQ76"/>
  <c r="AP68"/>
  <c r="AO69"/>
  <c r="AO82"/>
  <c r="AP72"/>
  <c r="AP70"/>
  <c r="AR81"/>
  <c r="AU77" i="8" l="1" a="1"/>
  <c r="AU77" s="1"/>
  <c r="AU80" a="1"/>
  <c r="AU80" s="1"/>
  <c r="AV84" a="1"/>
  <c r="AV84" s="1"/>
  <c r="AU84" a="1"/>
  <c r="AU84" s="1"/>
  <c r="AV80" a="1"/>
  <c r="AV80" s="1"/>
  <c r="AT68" a="1"/>
  <c r="AT68" s="1"/>
  <c r="AU66" a="1"/>
  <c r="AU66" s="1"/>
  <c r="AT64" a="1"/>
  <c r="AT64" s="1"/>
  <c r="AT77" a="1"/>
  <c r="AT77" s="1"/>
  <c r="AU72" a="1"/>
  <c r="AU72" s="1"/>
  <c r="AU78" a="1"/>
  <c r="AU78" s="1"/>
  <c r="AT81" a="1"/>
  <c r="AT81" s="1"/>
  <c r="AV79" a="1"/>
  <c r="AV79" s="1"/>
  <c r="AU79" a="1"/>
  <c r="AU79" s="1"/>
  <c r="AV67" a="1"/>
  <c r="AV67" s="1"/>
  <c r="AT85" a="1"/>
  <c r="AT85" s="1"/>
  <c r="AV85" a="1"/>
  <c r="AV85" s="1"/>
  <c r="AV71" a="1"/>
  <c r="AV71" s="1"/>
  <c r="AV68" a="1"/>
  <c r="AV68" s="1"/>
  <c r="AV73" a="1"/>
  <c r="AV73" s="1"/>
  <c r="AV64" a="1"/>
  <c r="AV64" s="1"/>
  <c r="AU74" a="1"/>
  <c r="AU74" s="1"/>
  <c r="AV83" a="1"/>
  <c r="AV83" s="1"/>
  <c r="AT74" a="1"/>
  <c r="AT74" s="1"/>
  <c r="AU83" a="1"/>
  <c r="AU83" s="1"/>
  <c r="AV70" a="1"/>
  <c r="AV70" s="1"/>
  <c r="AT71" a="1"/>
  <c r="AT71" s="1"/>
  <c r="AV75" a="1"/>
  <c r="AV75" s="1"/>
  <c r="AV82" a="1"/>
  <c r="AV82" s="1"/>
  <c r="AU75" a="1"/>
  <c r="AU75" s="1"/>
  <c r="AV78" a="1"/>
  <c r="AV78" s="1"/>
  <c r="AU81" a="1"/>
  <c r="AU81" s="1"/>
  <c r="AT73" a="1"/>
  <c r="AT73" s="1"/>
  <c r="AU82" a="1"/>
  <c r="AU82" s="1"/>
  <c r="AO111"/>
  <c r="AO110"/>
  <c r="AO109"/>
  <c r="AO108"/>
  <c r="AO107"/>
  <c r="AO106"/>
  <c r="AO105"/>
  <c r="AO104"/>
  <c r="AO103"/>
  <c r="AO102"/>
  <c r="AO101"/>
  <c r="AO100"/>
  <c r="AO99"/>
  <c r="AO98"/>
  <c r="AO97"/>
  <c r="AO96"/>
  <c r="AO95"/>
  <c r="AO94"/>
  <c r="AO93"/>
  <c r="AO92"/>
  <c r="AO91"/>
  <c r="AP111"/>
  <c r="AR109"/>
  <c r="AP108"/>
  <c r="AR106"/>
  <c r="AP105"/>
  <c r="AR103"/>
  <c r="AP102"/>
  <c r="AR100"/>
  <c r="AP99"/>
  <c r="AR97"/>
  <c r="AP96"/>
  <c r="AR94"/>
  <c r="AP93"/>
  <c r="AR91"/>
  <c r="AR111"/>
  <c r="AP110"/>
  <c r="AR108"/>
  <c r="AP107"/>
  <c r="AR105"/>
  <c r="AP104"/>
  <c r="AR102"/>
  <c r="AP101"/>
  <c r="AR99"/>
  <c r="AP98"/>
  <c r="AR96"/>
  <c r="AP95"/>
  <c r="AR93"/>
  <c r="AP92"/>
  <c r="AQ110"/>
  <c r="AQ109"/>
  <c r="AS108"/>
  <c r="AT108" s="1" a="1"/>
  <c r="AT108" s="1"/>
  <c r="AS107"/>
  <c r="AU107" s="1" a="1"/>
  <c r="AU107" s="1"/>
  <c r="AQ101"/>
  <c r="AQ100"/>
  <c r="AS99"/>
  <c r="AU99" s="1" a="1"/>
  <c r="AU99" s="1"/>
  <c r="AS98"/>
  <c r="AT98" s="1" a="1"/>
  <c r="AT98" s="1"/>
  <c r="AQ92"/>
  <c r="AQ91"/>
  <c r="AS90"/>
  <c r="AT90" s="1" a="1"/>
  <c r="AT90" s="1"/>
  <c r="AQ111"/>
  <c r="AR110"/>
  <c r="AS109"/>
  <c r="AT109" s="1" a="1"/>
  <c r="AT109" s="1"/>
  <c r="AP103"/>
  <c r="AQ102"/>
  <c r="AR101"/>
  <c r="AS100"/>
  <c r="AT100" s="1" a="1"/>
  <c r="AT100" s="1"/>
  <c r="AP94"/>
  <c r="AQ93"/>
  <c r="AR92"/>
  <c r="AS91"/>
  <c r="AT91" s="1" a="1"/>
  <c r="AT91" s="1"/>
  <c r="AP106"/>
  <c r="AQ105"/>
  <c r="AR104"/>
  <c r="AS103"/>
  <c r="AV103" s="1" a="1"/>
  <c r="AV103" s="1"/>
  <c r="AP97"/>
  <c r="AQ96"/>
  <c r="AR95"/>
  <c r="AS94"/>
  <c r="AT94" s="1" a="1"/>
  <c r="AT94" s="1"/>
  <c r="AQ107"/>
  <c r="AQ106"/>
  <c r="AS105"/>
  <c r="AU105" s="1" a="1"/>
  <c r="AU105" s="1"/>
  <c r="AS104"/>
  <c r="AT104" s="1" a="1"/>
  <c r="AT104" s="1"/>
  <c r="AQ98"/>
  <c r="AQ97"/>
  <c r="AS96"/>
  <c r="AV96" s="1" a="1"/>
  <c r="AV96" s="1"/>
  <c r="AS95"/>
  <c r="AV95" s="1" a="1"/>
  <c r="AV95" s="1"/>
  <c r="AS111"/>
  <c r="AU111" s="1" a="1"/>
  <c r="AU111" s="1"/>
  <c r="AS110"/>
  <c r="AT110" s="1" a="1"/>
  <c r="AT110" s="1"/>
  <c r="AQ104"/>
  <c r="AQ103"/>
  <c r="AS102"/>
  <c r="AT102" s="1" a="1"/>
  <c r="AT102" s="1"/>
  <c r="AS101"/>
  <c r="AU101" s="1" a="1"/>
  <c r="AU101" s="1"/>
  <c r="AQ95"/>
  <c r="AQ94"/>
  <c r="AS93"/>
  <c r="AT93" s="1" a="1"/>
  <c r="AT93" s="1"/>
  <c r="AS92"/>
  <c r="AV92" s="1" a="1"/>
  <c r="AV92" s="1"/>
  <c r="AP109"/>
  <c r="AQ108"/>
  <c r="AR107"/>
  <c r="AS106"/>
  <c r="AT106" s="1" a="1"/>
  <c r="AT106" s="1"/>
  <c r="AP100"/>
  <c r="AQ99"/>
  <c r="AR98"/>
  <c r="AS97"/>
  <c r="AT97" s="1" a="1"/>
  <c r="AT97" s="1"/>
  <c r="AP91"/>
  <c r="AT69" a="1"/>
  <c r="AT69" s="1"/>
  <c r="AT70" a="1"/>
  <c r="AT70" s="1"/>
  <c r="AV69" a="1"/>
  <c r="AV69" s="1"/>
  <c r="AV72" a="1"/>
  <c r="AV72" s="1"/>
  <c r="AT65" a="1"/>
  <c r="AT65" s="1"/>
  <c r="AT66" a="1"/>
  <c r="AT66" s="1"/>
  <c r="AU67" a="1"/>
  <c r="AU67" s="1"/>
  <c r="AU65" a="1"/>
  <c r="AU65" s="1"/>
  <c r="AM114" a="1"/>
  <c r="AM114" s="1"/>
  <c r="AP114" s="1"/>
  <c r="AU71" i="2" a="1"/>
  <c r="AU71" s="1"/>
  <c r="AV72" a="1"/>
  <c r="AV72" s="1"/>
  <c r="AV84" a="1"/>
  <c r="AV84" s="1"/>
  <c r="AT76" a="1"/>
  <c r="AT76" s="1"/>
  <c r="AU75" a="1"/>
  <c r="AU75" s="1"/>
  <c r="AV77" a="1"/>
  <c r="AV77" s="1"/>
  <c r="AT85" a="1"/>
  <c r="AT85" s="1"/>
  <c r="AU64" a="1"/>
  <c r="AU64" s="1"/>
  <c r="AU77" a="1"/>
  <c r="AU77" s="1"/>
  <c r="AT72" a="1"/>
  <c r="AT72" s="1"/>
  <c r="AV67" a="1"/>
  <c r="AV67" s="1"/>
  <c r="AV71" a="1"/>
  <c r="AV71" s="1"/>
  <c r="AV75" a="1"/>
  <c r="AV75" s="1"/>
  <c r="AT68" a="1"/>
  <c r="AT68" s="1"/>
  <c r="AT78" a="1"/>
  <c r="AT78" s="1"/>
  <c r="AT65" a="1"/>
  <c r="AT65" s="1"/>
  <c r="AV66" a="1"/>
  <c r="AV66" s="1"/>
  <c r="AT74" a="1"/>
  <c r="AT74" s="1"/>
  <c r="AV80" a="1"/>
  <c r="AV80" s="1"/>
  <c r="AU83" a="1"/>
  <c r="AU83" s="1"/>
  <c r="AU74" a="1"/>
  <c r="AU74" s="1"/>
  <c r="AT64" a="1"/>
  <c r="AT64" s="1"/>
  <c r="AT79" a="1"/>
  <c r="AT79" s="1"/>
  <c r="AV65" a="1"/>
  <c r="AV65" s="1"/>
  <c r="AU82" a="1"/>
  <c r="AU82" s="1"/>
  <c r="AV76" a="1"/>
  <c r="AV76" s="1"/>
  <c r="AT83" a="1"/>
  <c r="AT83" s="1"/>
  <c r="AU66" a="1"/>
  <c r="AU66" s="1"/>
  <c r="AV70" a="1"/>
  <c r="AV70" s="1"/>
  <c r="AT82" a="1"/>
  <c r="AT82" s="1"/>
  <c r="AT81" a="1"/>
  <c r="AT81" s="1"/>
  <c r="AT80" a="1"/>
  <c r="AT80" s="1"/>
  <c r="AV110" a="1"/>
  <c r="AV110" s="1"/>
  <c r="AS110"/>
  <c r="AU110" s="1" a="1"/>
  <c r="AU110" s="1"/>
  <c r="AS104"/>
  <c r="AV104" s="1" a="1"/>
  <c r="AV104" s="1"/>
  <c r="AS98"/>
  <c r="AV98" s="1" a="1"/>
  <c r="AV98" s="1"/>
  <c r="AS92"/>
  <c r="AT92" s="1" a="1"/>
  <c r="AT92" s="1"/>
  <c r="AT110" a="1"/>
  <c r="AT110" s="1"/>
  <c r="AS106"/>
  <c r="AV106" s="1" a="1"/>
  <c r="AV106" s="1"/>
  <c r="AS100"/>
  <c r="AU100" s="1" a="1"/>
  <c r="AU100" s="1"/>
  <c r="AS94"/>
  <c r="AV94" s="1" a="1"/>
  <c r="AV94" s="1"/>
  <c r="AS111"/>
  <c r="AV111" s="1" a="1"/>
  <c r="AV111" s="1"/>
  <c r="AS105"/>
  <c r="AU105" s="1" a="1"/>
  <c r="AU105" s="1"/>
  <c r="AS99"/>
  <c r="AT99" s="1" a="1"/>
  <c r="AT99" s="1"/>
  <c r="AS93"/>
  <c r="AV93" s="1" a="1"/>
  <c r="AV93" s="1"/>
  <c r="AT109" a="1"/>
  <c r="AT109" s="1"/>
  <c r="AT111" a="1"/>
  <c r="AT111" s="1"/>
  <c r="AS109"/>
  <c r="AU109" s="1" a="1"/>
  <c r="AU109" s="1"/>
  <c r="AS103"/>
  <c r="AU103" s="1" a="1"/>
  <c r="AU103" s="1"/>
  <c r="AS97"/>
  <c r="AT97" s="1" a="1"/>
  <c r="AT97" s="1"/>
  <c r="AS91"/>
  <c r="AT91" s="1" a="1"/>
  <c r="AT91" s="1"/>
  <c r="AS107"/>
  <c r="AV107" s="1" a="1"/>
  <c r="AV107" s="1"/>
  <c r="AV109" a="1"/>
  <c r="AV109" s="1"/>
  <c r="AS101"/>
  <c r="AT101" s="1" a="1"/>
  <c r="AT101" s="1"/>
  <c r="AS102"/>
  <c r="AT102" s="1" a="1"/>
  <c r="AT102" s="1"/>
  <c r="AS108"/>
  <c r="AU108" s="1" a="1"/>
  <c r="AU108" s="1"/>
  <c r="AS90"/>
  <c r="AU90" s="1" a="1"/>
  <c r="AU90" s="1"/>
  <c r="AS96"/>
  <c r="AT96" s="1" a="1"/>
  <c r="AT96" s="1"/>
  <c r="AU111" a="1"/>
  <c r="AU111" s="1"/>
  <c r="AS95"/>
  <c r="AV95" s="1" a="1"/>
  <c r="AV95" s="1"/>
  <c r="AU70" a="1"/>
  <c r="AU70" s="1"/>
  <c r="AV81" a="1"/>
  <c r="AV81" s="1"/>
  <c r="AU68" a="1"/>
  <c r="AU68" s="1"/>
  <c r="AP97"/>
  <c r="AO103"/>
  <c r="AR94"/>
  <c r="AP94"/>
  <c r="AP107"/>
  <c r="AQ97"/>
  <c r="AQ110"/>
  <c r="AP111"/>
  <c r="AO97"/>
  <c r="AO110"/>
  <c r="AR92"/>
  <c r="AR105"/>
  <c r="AO96"/>
  <c r="AR93"/>
  <c r="AP105"/>
  <c r="AO94"/>
  <c r="AO107"/>
  <c r="AP102"/>
  <c r="AP98"/>
  <c r="AR109"/>
  <c r="AQ101"/>
  <c r="AP93"/>
  <c r="AP109"/>
  <c r="AO101"/>
  <c r="AP110"/>
  <c r="AQ100"/>
  <c r="AO100"/>
  <c r="AR91"/>
  <c r="AR104"/>
  <c r="AQ96"/>
  <c r="AP91"/>
  <c r="AP104"/>
  <c r="AQ94"/>
  <c r="AQ98"/>
  <c r="AQ111"/>
  <c r="AR107"/>
  <c r="AQ99"/>
  <c r="AO111"/>
  <c r="AP101"/>
  <c r="AQ91"/>
  <c r="AO91"/>
  <c r="AO104"/>
  <c r="AR95"/>
  <c r="AR108"/>
  <c r="AO108"/>
  <c r="AP95"/>
  <c r="AR106"/>
  <c r="AR110"/>
  <c r="AQ102"/>
  <c r="AR98"/>
  <c r="AR111"/>
  <c r="AO102"/>
  <c r="AP92"/>
  <c r="AR103"/>
  <c r="AP103"/>
  <c r="AO95"/>
  <c r="AQ106"/>
  <c r="AR99"/>
  <c r="AO99"/>
  <c r="AO106"/>
  <c r="AR97"/>
  <c r="AR101"/>
  <c r="AQ93"/>
  <c r="AO105"/>
  <c r="AR102"/>
  <c r="AO93"/>
  <c r="AM114" a="1"/>
  <c r="AM114" s="1"/>
  <c r="AP114" s="1"/>
  <c r="AR96"/>
  <c r="AP108"/>
  <c r="AQ104"/>
  <c r="AP96"/>
  <c r="AP106"/>
  <c r="AO98"/>
  <c r="AQ109"/>
  <c r="AO109"/>
  <c r="AR100"/>
  <c r="AQ92"/>
  <c r="AQ105"/>
  <c r="AP100"/>
  <c r="AO92"/>
  <c r="AQ103"/>
  <c r="AQ107"/>
  <c r="AP99"/>
  <c r="AQ95"/>
  <c r="AQ108"/>
  <c r="AV109" i="8" l="1" a="1"/>
  <c r="AV109" s="1"/>
  <c r="AT105" a="1"/>
  <c r="AT105" s="1"/>
  <c r="AV102" a="1"/>
  <c r="AV102" s="1"/>
  <c r="AU109" a="1"/>
  <c r="AU109" s="1"/>
  <c r="AU95" a="1"/>
  <c r="AU95" s="1"/>
  <c r="AU102" a="1"/>
  <c r="AU102" s="1"/>
  <c r="AV111" a="1"/>
  <c r="AV111" s="1"/>
  <c r="AV110" a="1"/>
  <c r="AV110" s="1"/>
  <c r="AU91" a="1"/>
  <c r="AU91" s="1"/>
  <c r="AU97" a="1"/>
  <c r="AU97" s="1"/>
  <c r="AU104" a="1"/>
  <c r="AU104" s="1"/>
  <c r="AV100" a="1"/>
  <c r="AV100" s="1"/>
  <c r="AV99" a="1"/>
  <c r="AV99" s="1"/>
  <c r="AU93" a="1"/>
  <c r="AU93" s="1"/>
  <c r="AT96" a="1"/>
  <c r="AT96" s="1"/>
  <c r="AU103" a="1"/>
  <c r="AU103" s="1"/>
  <c r="AV98" a="1"/>
  <c r="AV98" s="1"/>
  <c r="AU90" a="1"/>
  <c r="AU90" s="1"/>
  <c r="AV97" a="1"/>
  <c r="AV97" s="1"/>
  <c r="AU108" a="1"/>
  <c r="AU108" s="1"/>
  <c r="AU96" a="1"/>
  <c r="AU96" s="1"/>
  <c r="AU106" a="1"/>
  <c r="AU106" s="1"/>
  <c r="AV108" a="1"/>
  <c r="AV108" s="1"/>
  <c r="AV94" a="1"/>
  <c r="AV94" s="1"/>
  <c r="AT111" a="1"/>
  <c r="AT111" s="1"/>
  <c r="AU98" a="1"/>
  <c r="AU98" s="1"/>
  <c r="AV91" a="1"/>
  <c r="AV91" s="1"/>
  <c r="AU92" a="1"/>
  <c r="AU92" s="1"/>
  <c r="AV105" a="1"/>
  <c r="AV105" s="1"/>
  <c r="AM140" a="1"/>
  <c r="AM140" s="1"/>
  <c r="AP140" s="1"/>
  <c r="AT95" a="1"/>
  <c r="AT95" s="1"/>
  <c r="AT101" a="1"/>
  <c r="AT101" s="1"/>
  <c r="AT107" a="1"/>
  <c r="AT107" s="1"/>
  <c r="AV93" a="1"/>
  <c r="AV93" s="1"/>
  <c r="AT103" a="1"/>
  <c r="AT103" s="1"/>
  <c r="AO137"/>
  <c r="AO136"/>
  <c r="AO135"/>
  <c r="AO134"/>
  <c r="AO133"/>
  <c r="AO132"/>
  <c r="AO131"/>
  <c r="AO130"/>
  <c r="AO129"/>
  <c r="AO128"/>
  <c r="AO127"/>
  <c r="AO126"/>
  <c r="AO125"/>
  <c r="AO124"/>
  <c r="AO123"/>
  <c r="AO122"/>
  <c r="AO121"/>
  <c r="AO120"/>
  <c r="AO119"/>
  <c r="AO118"/>
  <c r="AO117"/>
  <c r="AR137"/>
  <c r="AP136"/>
  <c r="AR134"/>
  <c r="AP133"/>
  <c r="AR131"/>
  <c r="AP130"/>
  <c r="AR128"/>
  <c r="AP127"/>
  <c r="AR125"/>
  <c r="AP124"/>
  <c r="AR122"/>
  <c r="AP121"/>
  <c r="AR119"/>
  <c r="AP118"/>
  <c r="AS137"/>
  <c r="AT137" s="1" a="1"/>
  <c r="AT137" s="1"/>
  <c r="AQ136"/>
  <c r="AS134"/>
  <c r="AV134" s="1" a="1"/>
  <c r="AV134" s="1"/>
  <c r="AQ133"/>
  <c r="AS131"/>
  <c r="AU131" s="1" a="1"/>
  <c r="AU131" s="1"/>
  <c r="AQ130"/>
  <c r="AS128"/>
  <c r="AV128" s="1" a="1"/>
  <c r="AV128" s="1"/>
  <c r="AQ127"/>
  <c r="AS125"/>
  <c r="AV125" s="1" a="1"/>
  <c r="AV125" s="1"/>
  <c r="AQ124"/>
  <c r="AS122"/>
  <c r="AT122" s="1" a="1"/>
  <c r="AT122" s="1"/>
  <c r="AQ121"/>
  <c r="AS119"/>
  <c r="AT119" s="1" a="1"/>
  <c r="AT119" s="1"/>
  <c r="AQ118"/>
  <c r="AR136"/>
  <c r="AP135"/>
  <c r="AR133"/>
  <c r="AP132"/>
  <c r="AR130"/>
  <c r="AP129"/>
  <c r="AR127"/>
  <c r="AP126"/>
  <c r="AR124"/>
  <c r="AP123"/>
  <c r="AR121"/>
  <c r="AP120"/>
  <c r="AR118"/>
  <c r="AP117"/>
  <c r="AQ137"/>
  <c r="AR129"/>
  <c r="AQ128"/>
  <c r="AR120"/>
  <c r="AQ119"/>
  <c r="AS136"/>
  <c r="AV136" s="1" a="1"/>
  <c r="AV136" s="1"/>
  <c r="AQ135"/>
  <c r="AP134"/>
  <c r="AS129"/>
  <c r="AT129" s="1" a="1"/>
  <c r="AT129" s="1"/>
  <c r="AS127"/>
  <c r="AT127" s="1" a="1"/>
  <c r="AT127" s="1"/>
  <c r="AQ126"/>
  <c r="AP125"/>
  <c r="AS120"/>
  <c r="AT120" s="1" a="1"/>
  <c r="AT120" s="1"/>
  <c r="AS118"/>
  <c r="AV118" s="1" a="1"/>
  <c r="AV118" s="1"/>
  <c r="AQ117"/>
  <c r="AS133"/>
  <c r="AU133" s="1" a="1"/>
  <c r="AU133" s="1"/>
  <c r="AQ132"/>
  <c r="AP131"/>
  <c r="AS124"/>
  <c r="AT124" s="1" a="1"/>
  <c r="AT124" s="1"/>
  <c r="AQ123"/>
  <c r="AP122"/>
  <c r="AR135"/>
  <c r="AQ134"/>
  <c r="AR126"/>
  <c r="AQ125"/>
  <c r="AR117"/>
  <c r="AS116"/>
  <c r="AU116" s="1" a="1"/>
  <c r="AU116" s="1"/>
  <c r="AS135"/>
  <c r="AU135" s="1" a="1"/>
  <c r="AU135" s="1"/>
  <c r="AS126"/>
  <c r="AU126" s="1" a="1"/>
  <c r="AU126" s="1"/>
  <c r="AS117"/>
  <c r="AU117" s="1" a="1"/>
  <c r="AU117" s="1"/>
  <c r="AR132"/>
  <c r="AQ131"/>
  <c r="AR123"/>
  <c r="AQ122"/>
  <c r="AP137"/>
  <c r="AS132"/>
  <c r="AV132" s="1" a="1"/>
  <c r="AV132" s="1"/>
  <c r="AS130"/>
  <c r="AV130" s="1" a="1"/>
  <c r="AV130" s="1"/>
  <c r="AQ129"/>
  <c r="AP128"/>
  <c r="AS123"/>
  <c r="AV123" s="1" a="1"/>
  <c r="AV123" s="1"/>
  <c r="AS121"/>
  <c r="AT121" s="1" a="1"/>
  <c r="AT121" s="1"/>
  <c r="AQ120"/>
  <c r="AP119"/>
  <c r="AV104" a="1"/>
  <c r="AV104" s="1"/>
  <c r="AU100" a="1"/>
  <c r="AU100" s="1"/>
  <c r="AV107" a="1"/>
  <c r="AV107" s="1"/>
  <c r="AU94" a="1"/>
  <c r="AU94" s="1"/>
  <c r="AT99" a="1"/>
  <c r="AT99" s="1"/>
  <c r="AU110" a="1"/>
  <c r="AU110" s="1"/>
  <c r="AT92" a="1"/>
  <c r="AT92" s="1"/>
  <c r="AV106" a="1"/>
  <c r="AV106" s="1"/>
  <c r="AV101" a="1"/>
  <c r="AV101" s="1"/>
  <c r="AV90" a="1"/>
  <c r="AV90" s="1"/>
  <c r="AT104" i="2" a="1"/>
  <c r="AT104" s="1"/>
  <c r="AV96" a="1"/>
  <c r="AV96" s="1"/>
  <c r="AV103" a="1"/>
  <c r="AV103" s="1"/>
  <c r="AT106" a="1"/>
  <c r="AT106" s="1"/>
  <c r="AV97" a="1"/>
  <c r="AV97" s="1"/>
  <c r="AU104" a="1"/>
  <c r="AU104" s="1"/>
  <c r="AT98" a="1"/>
  <c r="AT98" s="1"/>
  <c r="AT103" a="1"/>
  <c r="AT103" s="1"/>
  <c r="AU99" a="1"/>
  <c r="AU99" s="1"/>
  <c r="AU98" a="1"/>
  <c r="AU98" s="1"/>
  <c r="AU106" a="1"/>
  <c r="AU106" s="1"/>
  <c r="AU93" a="1"/>
  <c r="AU93" s="1"/>
  <c r="AU96" a="1"/>
  <c r="AU96" s="1"/>
  <c r="AU107" a="1"/>
  <c r="AU107" s="1"/>
  <c r="AT107" a="1"/>
  <c r="AT107" s="1"/>
  <c r="AV108" a="1"/>
  <c r="AV108" s="1"/>
  <c r="AT108" a="1"/>
  <c r="AT108" s="1"/>
  <c r="AT93" a="1"/>
  <c r="AT93" s="1"/>
  <c r="AU102" a="1"/>
  <c r="AU102" s="1"/>
  <c r="AS135"/>
  <c r="AV135" s="1" a="1"/>
  <c r="AV135" s="1"/>
  <c r="AS129"/>
  <c r="AV129" s="1" a="1"/>
  <c r="AV129" s="1"/>
  <c r="AS123"/>
  <c r="AT123" s="1" a="1"/>
  <c r="AT123" s="1"/>
  <c r="AS117"/>
  <c r="AU117" s="1" a="1"/>
  <c r="AU117" s="1"/>
  <c r="AS137"/>
  <c r="AU137" s="1" a="1"/>
  <c r="AU137" s="1"/>
  <c r="AS131"/>
  <c r="AV131" s="1" a="1"/>
  <c r="AV131" s="1"/>
  <c r="AS125"/>
  <c r="AT125" s="1" a="1"/>
  <c r="AT125" s="1"/>
  <c r="AS119"/>
  <c r="AV119" s="1" a="1"/>
  <c r="AV119" s="1"/>
  <c r="AV123" a="1"/>
  <c r="AV123" s="1"/>
  <c r="AS136"/>
  <c r="AV136" s="1" a="1"/>
  <c r="AV136" s="1"/>
  <c r="AS130"/>
  <c r="AT130" s="1" a="1"/>
  <c r="AT130" s="1"/>
  <c r="AS124"/>
  <c r="AV124" s="1" a="1"/>
  <c r="AV124" s="1"/>
  <c r="AS118"/>
  <c r="AV118" s="1" a="1"/>
  <c r="AV118" s="1"/>
  <c r="AS134"/>
  <c r="AT134" s="1" a="1"/>
  <c r="AT134" s="1"/>
  <c r="AS128"/>
  <c r="AV128" s="1" a="1"/>
  <c r="AV128" s="1"/>
  <c r="AS122"/>
  <c r="AU122" s="1" a="1"/>
  <c r="AU122" s="1"/>
  <c r="AS116"/>
  <c r="AV116" s="1" a="1"/>
  <c r="AV116" s="1"/>
  <c r="AT117" a="1"/>
  <c r="AT117" s="1"/>
  <c r="AS121"/>
  <c r="AU121" s="1" a="1"/>
  <c r="AU121" s="1"/>
  <c r="AS133"/>
  <c r="AT133" s="1" a="1"/>
  <c r="AT133" s="1"/>
  <c r="AS120"/>
  <c r="AV120" s="1" a="1"/>
  <c r="AV120" s="1"/>
  <c r="AS126"/>
  <c r="AT126" s="1" a="1"/>
  <c r="AT126" s="1"/>
  <c r="AS132"/>
  <c r="AU132" s="1" a="1"/>
  <c r="AU132" s="1"/>
  <c r="AV130" a="1"/>
  <c r="AV130" s="1"/>
  <c r="AT120" a="1"/>
  <c r="AT120" s="1"/>
  <c r="AS127"/>
  <c r="AU127" s="1" a="1"/>
  <c r="AU127" s="1"/>
  <c r="AV127" a="1"/>
  <c r="AV127" s="1"/>
  <c r="AT90" a="1"/>
  <c r="AT90" s="1"/>
  <c r="AV92" a="1"/>
  <c r="AV92" s="1"/>
  <c r="AV105" a="1"/>
  <c r="AV105" s="1"/>
  <c r="AV90" a="1"/>
  <c r="AV90" s="1"/>
  <c r="AT105" a="1"/>
  <c r="AT105" s="1"/>
  <c r="AV102" a="1"/>
  <c r="AV102" s="1"/>
  <c r="AT100" a="1"/>
  <c r="AT100" s="1"/>
  <c r="AU97" a="1"/>
  <c r="AU97" s="1"/>
  <c r="AV91" a="1"/>
  <c r="AV91" s="1"/>
  <c r="AU92" a="1"/>
  <c r="AU92" s="1"/>
  <c r="AU91" a="1"/>
  <c r="AU91" s="1"/>
  <c r="AV99" a="1"/>
  <c r="AV99" s="1"/>
  <c r="AV100" a="1"/>
  <c r="AV100" s="1"/>
  <c r="AU101" a="1"/>
  <c r="AU101" s="1"/>
  <c r="AT94" a="1"/>
  <c r="AT94" s="1"/>
  <c r="AU94" a="1"/>
  <c r="AU94" s="1"/>
  <c r="AT95" a="1"/>
  <c r="AT95" s="1"/>
  <c r="AU95" a="1"/>
  <c r="AU95" s="1"/>
  <c r="AV101" a="1"/>
  <c r="AV101" s="1"/>
  <c r="AO126"/>
  <c r="AM140" a="1"/>
  <c r="AM140" s="1"/>
  <c r="AP140" s="1"/>
  <c r="AQ128"/>
  <c r="AP120"/>
  <c r="AP130"/>
  <c r="AO122"/>
  <c r="AQ130"/>
  <c r="AP122"/>
  <c r="AR133"/>
  <c r="AQ122"/>
  <c r="AQ135"/>
  <c r="AP124"/>
  <c r="AP137"/>
  <c r="AR119"/>
  <c r="AR132"/>
  <c r="AO125"/>
  <c r="AQ119"/>
  <c r="AQ132"/>
  <c r="AP121"/>
  <c r="AP134"/>
  <c r="AQ121"/>
  <c r="AO133"/>
  <c r="AR124"/>
  <c r="AR134"/>
  <c r="AQ126"/>
  <c r="AQ136"/>
  <c r="AP128"/>
  <c r="AO132"/>
  <c r="AR123"/>
  <c r="AP135"/>
  <c r="AO135"/>
  <c r="AR126"/>
  <c r="AQ117"/>
  <c r="AO127"/>
  <c r="AR118"/>
  <c r="AP127"/>
  <c r="AO119"/>
  <c r="AO129"/>
  <c r="AR120"/>
  <c r="AP132"/>
  <c r="AO121"/>
  <c r="AR121"/>
  <c r="AR137"/>
  <c r="AQ129"/>
  <c r="AQ137"/>
  <c r="AP129"/>
  <c r="AO118"/>
  <c r="AO131"/>
  <c r="AP118"/>
  <c r="AP131"/>
  <c r="AO120"/>
  <c r="AQ131"/>
  <c r="AP123"/>
  <c r="AP133"/>
  <c r="AO134"/>
  <c r="AR128"/>
  <c r="AQ120"/>
  <c r="AR131"/>
  <c r="AQ123"/>
  <c r="AQ133"/>
  <c r="AP125"/>
  <c r="AR136"/>
  <c r="AO124"/>
  <c r="AO137"/>
  <c r="AR125"/>
  <c r="AO117"/>
  <c r="AQ127"/>
  <c r="AP119"/>
  <c r="AO123"/>
  <c r="AQ134"/>
  <c r="AP126"/>
  <c r="AR122"/>
  <c r="AR135"/>
  <c r="AQ124"/>
  <c r="AO136"/>
  <c r="AR127"/>
  <c r="AP136"/>
  <c r="AO128"/>
  <c r="AP117"/>
  <c r="AR129"/>
  <c r="AQ118"/>
  <c r="AO130"/>
  <c r="AR130"/>
  <c r="AQ125"/>
  <c r="AR117"/>
  <c r="AV119" i="8" l="1" a="1"/>
  <c r="AV119" s="1"/>
  <c r="AU122" a="1"/>
  <c r="AU122" s="1"/>
  <c r="AV122" a="1"/>
  <c r="AV122" s="1"/>
  <c r="AV131" a="1"/>
  <c r="AV131" s="1"/>
  <c r="AV135" a="1"/>
  <c r="AV135" s="1"/>
  <c r="AV137" a="1"/>
  <c r="AV137" s="1"/>
  <c r="AV117" a="1"/>
  <c r="AV117" s="1"/>
  <c r="AV133" a="1"/>
  <c r="AV133" s="1"/>
  <c r="AT133" a="1"/>
  <c r="AT133" s="1"/>
  <c r="AT136" a="1"/>
  <c r="AT136" s="1"/>
  <c r="AT125" a="1"/>
  <c r="AT125" s="1"/>
  <c r="AT135" a="1"/>
  <c r="AT135" s="1"/>
  <c r="AU136" a="1"/>
  <c r="AU136" s="1"/>
  <c r="AV129" a="1"/>
  <c r="AV129" s="1"/>
  <c r="AU137" a="1"/>
  <c r="AU137" s="1"/>
  <c r="AU134" a="1"/>
  <c r="AU134" s="1"/>
  <c r="AU121" a="1"/>
  <c r="AU121" s="1"/>
  <c r="AU120" a="1"/>
  <c r="AU120" s="1"/>
  <c r="AT117" a="1"/>
  <c r="AT117" s="1"/>
  <c r="AV121" a="1"/>
  <c r="AV121" s="1"/>
  <c r="AU124" a="1"/>
  <c r="AU124" s="1"/>
  <c r="AV124" a="1"/>
  <c r="AV124" s="1"/>
  <c r="AV120" a="1"/>
  <c r="AV120" s="1"/>
  <c r="AU119" a="1"/>
  <c r="AU119" s="1"/>
  <c r="AT131" a="1"/>
  <c r="AT131" s="1"/>
  <c r="AT116" a="1"/>
  <c r="AT116" s="1"/>
  <c r="AT128" a="1"/>
  <c r="AT128" s="1"/>
  <c r="AV116" a="1"/>
  <c r="AV116" s="1"/>
  <c r="AU128" a="1"/>
  <c r="AU128" s="1"/>
  <c r="AT130" a="1"/>
  <c r="AT130" s="1"/>
  <c r="AU129" a="1"/>
  <c r="AU129" s="1"/>
  <c r="AO163"/>
  <c r="AO162"/>
  <c r="AO161"/>
  <c r="AR162"/>
  <c r="AP161"/>
  <c r="AO160"/>
  <c r="AO159"/>
  <c r="AO158"/>
  <c r="AO157"/>
  <c r="AO156"/>
  <c r="AO155"/>
  <c r="AO154"/>
  <c r="AO153"/>
  <c r="AO152"/>
  <c r="AO151"/>
  <c r="AO150"/>
  <c r="AO149"/>
  <c r="AO148"/>
  <c r="AO147"/>
  <c r="AO146"/>
  <c r="AO145"/>
  <c r="AO144"/>
  <c r="AO143"/>
  <c r="AR163"/>
  <c r="AQ161"/>
  <c r="AR159"/>
  <c r="AP158"/>
  <c r="AR156"/>
  <c r="AP155"/>
  <c r="AR153"/>
  <c r="AP152"/>
  <c r="AR150"/>
  <c r="AP149"/>
  <c r="AR147"/>
  <c r="AP146"/>
  <c r="AR144"/>
  <c r="AP143"/>
  <c r="AS163"/>
  <c r="AT163" s="1" a="1"/>
  <c r="AT163" s="1"/>
  <c r="AR161"/>
  <c r="AS159"/>
  <c r="AV159" s="1" a="1"/>
  <c r="AV159" s="1"/>
  <c r="AQ158"/>
  <c r="AS156"/>
  <c r="AT156" s="1" a="1"/>
  <c r="AT156" s="1"/>
  <c r="AQ155"/>
  <c r="AS153"/>
  <c r="AV153" s="1" a="1"/>
  <c r="AV153" s="1"/>
  <c r="AQ152"/>
  <c r="AS150"/>
  <c r="AV150" s="1" a="1"/>
  <c r="AV150" s="1"/>
  <c r="AQ149"/>
  <c r="AS147"/>
  <c r="AT147" s="1" a="1"/>
  <c r="AT147" s="1"/>
  <c r="AQ146"/>
  <c r="AS144"/>
  <c r="AT144" s="1" a="1"/>
  <c r="AT144" s="1"/>
  <c r="AQ143"/>
  <c r="AP162"/>
  <c r="AS161"/>
  <c r="AU161" s="1" a="1"/>
  <c r="AU161" s="1"/>
  <c r="AP160"/>
  <c r="AR158"/>
  <c r="AP157"/>
  <c r="AR155"/>
  <c r="AP154"/>
  <c r="AR152"/>
  <c r="AP151"/>
  <c r="AR149"/>
  <c r="AP148"/>
  <c r="AR146"/>
  <c r="AP145"/>
  <c r="AR143"/>
  <c r="AR160"/>
  <c r="AQ159"/>
  <c r="AR151"/>
  <c r="AQ150"/>
  <c r="AP163"/>
  <c r="AS160"/>
  <c r="AV160" s="1" a="1"/>
  <c r="AV160" s="1"/>
  <c r="AS158"/>
  <c r="AV158" s="1" a="1"/>
  <c r="AV158" s="1"/>
  <c r="AQ157"/>
  <c r="AP156"/>
  <c r="AS151"/>
  <c r="AV151" s="1" a="1"/>
  <c r="AV151" s="1"/>
  <c r="AS149"/>
  <c r="AU149" s="1" a="1"/>
  <c r="AU149" s="1"/>
  <c r="AQ148"/>
  <c r="AP147"/>
  <c r="AS142"/>
  <c r="AT142" s="1" a="1"/>
  <c r="AT142" s="1"/>
  <c r="AQ162"/>
  <c r="AS155"/>
  <c r="AU155" s="1" a="1"/>
  <c r="AU155" s="1"/>
  <c r="AQ154"/>
  <c r="AP153"/>
  <c r="AS146"/>
  <c r="AT146" s="1" a="1"/>
  <c r="AT146" s="1"/>
  <c r="AQ145"/>
  <c r="AP144"/>
  <c r="AQ163"/>
  <c r="AR157"/>
  <c r="AQ156"/>
  <c r="AR148"/>
  <c r="AQ147"/>
  <c r="AS157"/>
  <c r="AU157" s="1" a="1"/>
  <c r="AU157" s="1"/>
  <c r="AS148"/>
  <c r="AU148" s="1" a="1"/>
  <c r="AU148" s="1"/>
  <c r="AS162"/>
  <c r="AU162" s="1" a="1"/>
  <c r="AU162" s="1"/>
  <c r="AR154"/>
  <c r="AQ153"/>
  <c r="AR145"/>
  <c r="AQ144"/>
  <c r="AQ160"/>
  <c r="AP159"/>
  <c r="AS154"/>
  <c r="AT154" s="1" a="1"/>
  <c r="AT154" s="1"/>
  <c r="AS152"/>
  <c r="AV152" s="1" a="1"/>
  <c r="AV152" s="1"/>
  <c r="AQ151"/>
  <c r="AP150"/>
  <c r="AS145"/>
  <c r="AU145" s="1" a="1"/>
  <c r="AU145" s="1"/>
  <c r="AS143"/>
  <c r="AV143" s="1" a="1"/>
  <c r="AV143" s="1"/>
  <c r="AU125" a="1"/>
  <c r="AU125" s="1"/>
  <c r="AT118" a="1"/>
  <c r="AT118" s="1"/>
  <c r="AU127" a="1"/>
  <c r="AU127" s="1"/>
  <c r="AT123" a="1"/>
  <c r="AT123" s="1"/>
  <c r="AV126" a="1"/>
  <c r="AV126" s="1"/>
  <c r="AU118" a="1"/>
  <c r="AU118" s="1"/>
  <c r="AT134" a="1"/>
  <c r="AT134" s="1"/>
  <c r="AU123" a="1"/>
  <c r="AU123" s="1"/>
  <c r="AV127" a="1"/>
  <c r="AV127" s="1"/>
  <c r="AU132" a="1"/>
  <c r="AU132" s="1"/>
  <c r="AT126" a="1"/>
  <c r="AT126" s="1"/>
  <c r="AT132" a="1"/>
  <c r="AT132" s="1"/>
  <c r="AM166" a="1"/>
  <c r="AM166" s="1"/>
  <c r="AU130" a="1"/>
  <c r="AU130" s="1"/>
  <c r="AU134" i="2" a="1"/>
  <c r="AU134" s="1"/>
  <c r="AU129" a="1"/>
  <c r="AU129" s="1"/>
  <c r="AV134" a="1"/>
  <c r="AV134" s="1"/>
  <c r="AU123" a="1"/>
  <c r="AU123" s="1"/>
  <c r="AT132" a="1"/>
  <c r="AT132" s="1"/>
  <c r="AV132" a="1"/>
  <c r="AV132" s="1"/>
  <c r="AU116" a="1"/>
  <c r="AU116" s="1"/>
  <c r="AU136" a="1"/>
  <c r="AU136" s="1"/>
  <c r="AT136" a="1"/>
  <c r="AT136" s="1"/>
  <c r="AV137" a="1"/>
  <c r="AV137" s="1"/>
  <c r="AT129" a="1"/>
  <c r="AT129" s="1"/>
  <c r="AU124" a="1"/>
  <c r="AU124" s="1"/>
  <c r="AU130" a="1"/>
  <c r="AU130" s="1"/>
  <c r="AU131" a="1"/>
  <c r="AU131" s="1"/>
  <c r="AV121" a="1"/>
  <c r="AV121" s="1"/>
  <c r="AU135" a="1"/>
  <c r="AU135" s="1"/>
  <c r="AT121" a="1"/>
  <c r="AT121" s="1"/>
  <c r="AT135" a="1"/>
  <c r="AT135" s="1"/>
  <c r="AT137" a="1"/>
  <c r="AT137" s="1"/>
  <c r="AT124" a="1"/>
  <c r="AT124" s="1"/>
  <c r="AV133" a="1"/>
  <c r="AV133" s="1"/>
  <c r="AU133" a="1"/>
  <c r="AU133" s="1"/>
  <c r="AT131" a="1"/>
  <c r="AT131" s="1"/>
  <c r="AV122" a="1"/>
  <c r="AV122" s="1"/>
  <c r="AS160"/>
  <c r="AT160" s="1" a="1"/>
  <c r="AT160" s="1"/>
  <c r="AS154"/>
  <c r="AV154" s="1" a="1"/>
  <c r="AV154" s="1"/>
  <c r="AS148"/>
  <c r="AV148" s="1" a="1"/>
  <c r="AV148" s="1"/>
  <c r="AS142"/>
  <c r="AV142" s="1" a="1"/>
  <c r="AV142" s="1"/>
  <c r="AS162"/>
  <c r="AU162" s="1" a="1"/>
  <c r="AU162" s="1"/>
  <c r="AS156"/>
  <c r="AU156" s="1" a="1"/>
  <c r="AU156" s="1"/>
  <c r="AS150"/>
  <c r="AT150" s="1" a="1"/>
  <c r="AT150" s="1"/>
  <c r="AS144"/>
  <c r="AU144" s="1" a="1"/>
  <c r="AU144" s="1"/>
  <c r="AS161"/>
  <c r="AU161" s="1" a="1"/>
  <c r="AU161" s="1"/>
  <c r="AS155"/>
  <c r="AT155" s="1" a="1"/>
  <c r="AT155" s="1"/>
  <c r="AS149"/>
  <c r="AU149" s="1" a="1"/>
  <c r="AU149" s="1"/>
  <c r="AS143"/>
  <c r="AT143" s="1" a="1"/>
  <c r="AT143" s="1"/>
  <c r="AV161" a="1"/>
  <c r="AV161" s="1"/>
  <c r="AU155" a="1"/>
  <c r="AU155" s="1"/>
  <c r="AS159"/>
  <c r="AV159" s="1" a="1"/>
  <c r="AV159" s="1"/>
  <c r="AS153"/>
  <c r="AV153" s="1" a="1"/>
  <c r="AV153" s="1"/>
  <c r="AS147"/>
  <c r="AT147" s="1" a="1"/>
  <c r="AT147" s="1"/>
  <c r="AS157"/>
  <c r="AU157" s="1" a="1"/>
  <c r="AU157" s="1"/>
  <c r="AS151"/>
  <c r="AV151" s="1" a="1"/>
  <c r="AV151" s="1"/>
  <c r="AS152"/>
  <c r="AU152" s="1" a="1"/>
  <c r="AU152" s="1"/>
  <c r="AS158"/>
  <c r="AU158" s="1" a="1"/>
  <c r="AU158" s="1"/>
  <c r="AS146"/>
  <c r="AT146" s="1" a="1"/>
  <c r="AT146" s="1"/>
  <c r="AT151" a="1"/>
  <c r="AT151" s="1"/>
  <c r="AS163"/>
  <c r="AU163" s="1" a="1"/>
  <c r="AU163" s="1"/>
  <c r="AS145"/>
  <c r="AV145" s="1" a="1"/>
  <c r="AV145" s="1"/>
  <c r="AV126" a="1"/>
  <c r="AV126" s="1"/>
  <c r="AU126" a="1"/>
  <c r="AU126" s="1"/>
  <c r="AU120" a="1"/>
  <c r="AU120" s="1"/>
  <c r="AT119" a="1"/>
  <c r="AT119" s="1"/>
  <c r="AV125" a="1"/>
  <c r="AV125" s="1"/>
  <c r="AU128" a="1"/>
  <c r="AU128" s="1"/>
  <c r="AU119" a="1"/>
  <c r="AU119" s="1"/>
  <c r="AT116" a="1"/>
  <c r="AT116" s="1"/>
  <c r="AT127" a="1"/>
  <c r="AT127" s="1"/>
  <c r="AU125" a="1"/>
  <c r="AU125" s="1"/>
  <c r="AV117" a="1"/>
  <c r="AV117" s="1"/>
  <c r="AT128" a="1"/>
  <c r="AT128" s="1"/>
  <c r="AU118" a="1"/>
  <c r="AU118" s="1"/>
  <c r="AT118" a="1"/>
  <c r="AT118" s="1"/>
  <c r="AT122" a="1"/>
  <c r="AT122" s="1"/>
  <c r="AR150"/>
  <c r="AP162"/>
  <c r="AO154"/>
  <c r="AO161"/>
  <c r="AR152"/>
  <c r="AO149"/>
  <c r="AQ160"/>
  <c r="AP149"/>
  <c r="AR160"/>
  <c r="AQ152"/>
  <c r="AQ162"/>
  <c r="AP163"/>
  <c r="AR153"/>
  <c r="AO144"/>
  <c r="AO157"/>
  <c r="AP144"/>
  <c r="AP157"/>
  <c r="AQ143"/>
  <c r="AQ154"/>
  <c r="AP152"/>
  <c r="AR163"/>
  <c r="AQ155"/>
  <c r="AP143"/>
  <c r="AR155"/>
  <c r="AQ144"/>
  <c r="AP145"/>
  <c r="AO156"/>
  <c r="AP147"/>
  <c r="AP160"/>
  <c r="AM166" a="1"/>
  <c r="AM166" s="1"/>
  <c r="AP166" s="1"/>
  <c r="AQ159"/>
  <c r="AP151"/>
  <c r="AQ147"/>
  <c r="AO159"/>
  <c r="AP146"/>
  <c r="AR157"/>
  <c r="AQ149"/>
  <c r="AR145"/>
  <c r="AR158"/>
  <c r="AO146"/>
  <c r="AQ157"/>
  <c r="AR147"/>
  <c r="AP159"/>
  <c r="AO160"/>
  <c r="AQ150"/>
  <c r="AO162"/>
  <c r="AP153"/>
  <c r="AO145"/>
  <c r="AO152"/>
  <c r="AQ163"/>
  <c r="AP161"/>
  <c r="AQ151"/>
  <c r="AR143"/>
  <c r="AR151"/>
  <c r="AO143"/>
  <c r="AQ153"/>
  <c r="AP154"/>
  <c r="AR144"/>
  <c r="AP156"/>
  <c r="AO148"/>
  <c r="AQ156"/>
  <c r="AP148"/>
  <c r="AP155"/>
  <c r="AQ145"/>
  <c r="AQ158"/>
  <c r="AR154"/>
  <c r="AQ146"/>
  <c r="AO155"/>
  <c r="AR146"/>
  <c r="AR156"/>
  <c r="AO147"/>
  <c r="AR159"/>
  <c r="AO150"/>
  <c r="AO163"/>
  <c r="AR148"/>
  <c r="AR161"/>
  <c r="AO158"/>
  <c r="AR149"/>
  <c r="AP158"/>
  <c r="AQ148"/>
  <c r="AQ161"/>
  <c r="AP150"/>
  <c r="AO151"/>
  <c r="AR162"/>
  <c r="AO153"/>
  <c r="AV157" i="8" l="1" a="1"/>
  <c r="AV157" s="1"/>
  <c r="AV163" a="1"/>
  <c r="AV163" s="1"/>
  <c r="AV145" a="1"/>
  <c r="AV145" s="1"/>
  <c r="AU153" a="1"/>
  <c r="AU153" s="1"/>
  <c r="AU156" a="1"/>
  <c r="AU156" s="1"/>
  <c r="AT153" a="1"/>
  <c r="AT153" s="1"/>
  <c r="AU163" a="1"/>
  <c r="AU163" s="1"/>
  <c r="AV147" a="1"/>
  <c r="AV147" s="1"/>
  <c r="AV156" a="1"/>
  <c r="AV156" s="1"/>
  <c r="AU147" a="1"/>
  <c r="AU147" s="1"/>
  <c r="AT161" a="1"/>
  <c r="AT161" s="1"/>
  <c r="AT145" a="1"/>
  <c r="AT145" s="1"/>
  <c r="AT149" a="1"/>
  <c r="AT149" s="1"/>
  <c r="AV149" a="1"/>
  <c r="AV149" s="1"/>
  <c r="AU151" a="1"/>
  <c r="AU151" s="1"/>
  <c r="AU143" a="1"/>
  <c r="AU143" s="1"/>
  <c r="AU152" a="1"/>
  <c r="AU152" s="1"/>
  <c r="AT143" a="1"/>
  <c r="AT143" s="1"/>
  <c r="AV144" a="1"/>
  <c r="AV144" s="1"/>
  <c r="AU144" a="1"/>
  <c r="AU144" s="1"/>
  <c r="AV146" a="1"/>
  <c r="AV146" s="1"/>
  <c r="AU146" a="1"/>
  <c r="AU146" s="1"/>
  <c r="AT162" a="1"/>
  <c r="AT162" s="1"/>
  <c r="AT155" a="1"/>
  <c r="AT155" s="1"/>
  <c r="AU158" a="1"/>
  <c r="AU158" s="1"/>
  <c r="AT151" a="1"/>
  <c r="AT151" s="1"/>
  <c r="AV162" a="1"/>
  <c r="AV162" s="1"/>
  <c r="AV155" a="1"/>
  <c r="AV155" s="1"/>
  <c r="AT159" a="1"/>
  <c r="AT159" s="1"/>
  <c r="AU142" a="1"/>
  <c r="AU142" s="1"/>
  <c r="AT158" a="1"/>
  <c r="AT158" s="1"/>
  <c r="AT157" a="1"/>
  <c r="AT157" s="1"/>
  <c r="AU159" a="1"/>
  <c r="AU159" s="1"/>
  <c r="AU160" a="1"/>
  <c r="AU160" s="1"/>
  <c r="AV148" a="1"/>
  <c r="AV148" s="1"/>
  <c r="AU150" a="1"/>
  <c r="AU150" s="1"/>
  <c r="AV154" a="1"/>
  <c r="AV154" s="1"/>
  <c r="AU154" a="1"/>
  <c r="AU154" s="1"/>
  <c r="AV142" a="1"/>
  <c r="AV142" s="1"/>
  <c r="AT152" a="1"/>
  <c r="AT152" s="1"/>
  <c r="AT150" a="1"/>
  <c r="AT150" s="1"/>
  <c r="AT148" a="1"/>
  <c r="AT148" s="1"/>
  <c r="AT160" a="1"/>
  <c r="AT160" s="1"/>
  <c r="AP166"/>
  <c r="AM192" a="1"/>
  <c r="AM192" s="1"/>
  <c r="AV161" a="1"/>
  <c r="AV161" s="1"/>
  <c r="AT154" i="2" a="1"/>
  <c r="AT154" s="1"/>
  <c r="AV150" a="1"/>
  <c r="AV150" s="1"/>
  <c r="AU150" a="1"/>
  <c r="AU150" s="1"/>
  <c r="AT144" a="1"/>
  <c r="AT144" s="1"/>
  <c r="AU154" a="1"/>
  <c r="AU154" s="1"/>
  <c r="AV156" a="1"/>
  <c r="AV156" s="1"/>
  <c r="AU148" a="1"/>
  <c r="AU148" s="1"/>
  <c r="AT142" a="1"/>
  <c r="AT142" s="1"/>
  <c r="AV144" a="1"/>
  <c r="AV144" s="1"/>
  <c r="AV157" a="1"/>
  <c r="AV157" s="1"/>
  <c r="AU142" a="1"/>
  <c r="AU142" s="1"/>
  <c r="AT148" a="1"/>
  <c r="AT148" s="1"/>
  <c r="AT156" a="1"/>
  <c r="AT156" s="1"/>
  <c r="AT157" a="1"/>
  <c r="AT157" s="1"/>
  <c r="AT163" a="1"/>
  <c r="AT163" s="1"/>
  <c r="AV152" a="1"/>
  <c r="AV152" s="1"/>
  <c r="AU146" a="1"/>
  <c r="AU146" s="1"/>
  <c r="AV163" a="1"/>
  <c r="AV163" s="1"/>
  <c r="AV143" a="1"/>
  <c r="AV143" s="1"/>
  <c r="AV147" a="1"/>
  <c r="AV147" s="1"/>
  <c r="AV146" a="1"/>
  <c r="AV146" s="1"/>
  <c r="AT152" a="1"/>
  <c r="AT152" s="1"/>
  <c r="AU145" a="1"/>
  <c r="AU145" s="1"/>
  <c r="AT159" a="1"/>
  <c r="AT159" s="1"/>
  <c r="AU151" a="1"/>
  <c r="AU151" s="1"/>
  <c r="AU147" a="1"/>
  <c r="AU147" s="1"/>
  <c r="AT161" a="1"/>
  <c r="AT161" s="1"/>
  <c r="AT149" a="1"/>
  <c r="AT149" s="1"/>
  <c r="AT158" a="1"/>
  <c r="AT158" s="1"/>
  <c r="AV149" a="1"/>
  <c r="AV149" s="1"/>
  <c r="AV158" a="1"/>
  <c r="AV158" s="1"/>
  <c r="AV155" a="1"/>
  <c r="AV155" s="1"/>
  <c r="AV160" a="1"/>
  <c r="AV160" s="1"/>
  <c r="AT162" a="1"/>
  <c r="AT162" s="1"/>
  <c r="AU159" a="1"/>
  <c r="AU159" s="1"/>
  <c r="AT153" a="1"/>
  <c r="AT153" s="1"/>
  <c r="AV162" a="1"/>
  <c r="AV162" s="1"/>
  <c r="AU143" a="1"/>
  <c r="AU143" s="1"/>
  <c r="AU153" a="1"/>
  <c r="AU153" s="1"/>
  <c r="AU160" a="1"/>
  <c r="AU160" s="1"/>
  <c r="AT145" a="1"/>
  <c r="AT145" s="1"/>
  <c r="AS185"/>
  <c r="AU185" s="1" a="1"/>
  <c r="AU185" s="1"/>
  <c r="AS179"/>
  <c r="AT179" s="1" a="1"/>
  <c r="AT179" s="1"/>
  <c r="AS173"/>
  <c r="AT173" s="1" a="1"/>
  <c r="AT173" s="1"/>
  <c r="AS187"/>
  <c r="AT187" s="1" a="1"/>
  <c r="AT187" s="1"/>
  <c r="AS181"/>
  <c r="AT181" s="1" a="1"/>
  <c r="AT181" s="1"/>
  <c r="AS175"/>
  <c r="AU175" s="1" a="1"/>
  <c r="AU175" s="1"/>
  <c r="AS169"/>
  <c r="AU169" s="1" a="1"/>
  <c r="AU169" s="1"/>
  <c r="AU173" a="1"/>
  <c r="AU173" s="1"/>
  <c r="AS186"/>
  <c r="AT186" s="1" a="1"/>
  <c r="AT186" s="1"/>
  <c r="AS180"/>
  <c r="AT180" s="1" a="1"/>
  <c r="AT180" s="1"/>
  <c r="AS174"/>
  <c r="AU174" s="1" a="1"/>
  <c r="AU174" s="1"/>
  <c r="AS168"/>
  <c r="AU168" s="1" a="1"/>
  <c r="AU168" s="1"/>
  <c r="AU188" a="1"/>
  <c r="AU188" s="1"/>
  <c r="AU180" a="1"/>
  <c r="AU180" s="1"/>
  <c r="AU187" a="1"/>
  <c r="AU187" s="1"/>
  <c r="AS184"/>
  <c r="AT184" s="1" a="1"/>
  <c r="AT184" s="1"/>
  <c r="AS178"/>
  <c r="AU178" s="1" a="1"/>
  <c r="AU178" s="1"/>
  <c r="AS172"/>
  <c r="AT172" s="1" a="1"/>
  <c r="AT172" s="1"/>
  <c r="AS188"/>
  <c r="AV188" s="1" a="1"/>
  <c r="AV188" s="1"/>
  <c r="AS170"/>
  <c r="AV170" s="1" a="1"/>
  <c r="AV170" s="1"/>
  <c r="AS182"/>
  <c r="AU182" s="1" a="1"/>
  <c r="AU182" s="1"/>
  <c r="AS183"/>
  <c r="AT183" s="1" a="1"/>
  <c r="AT183" s="1"/>
  <c r="AS189"/>
  <c r="AU189" s="1" a="1"/>
  <c r="AU189" s="1"/>
  <c r="AS171"/>
  <c r="AV171" s="1" a="1"/>
  <c r="AV171" s="1"/>
  <c r="AS177"/>
  <c r="AV177" s="1" a="1"/>
  <c r="AV177" s="1"/>
  <c r="AV189" a="1"/>
  <c r="AV189" s="1"/>
  <c r="AS176"/>
  <c r="AV176" s="1" a="1"/>
  <c r="AV176" s="1"/>
  <c r="AV183" a="1"/>
  <c r="AV183" s="1"/>
  <c r="AO177"/>
  <c r="AM192" a="1"/>
  <c r="AM192" s="1"/>
  <c r="AP192" s="1"/>
  <c r="AP183"/>
  <c r="AP174"/>
  <c r="AO185"/>
  <c r="AO176"/>
  <c r="AP188"/>
  <c r="AP179"/>
  <c r="AP170"/>
  <c r="AQ182"/>
  <c r="AQ173"/>
  <c r="AR185"/>
  <c r="AR176"/>
  <c r="AO189"/>
  <c r="AO180"/>
  <c r="AO171"/>
  <c r="AR184"/>
  <c r="AR175"/>
  <c r="AQ186"/>
  <c r="AQ177"/>
  <c r="AR189"/>
  <c r="AR180"/>
  <c r="AR171"/>
  <c r="AO184"/>
  <c r="AO175"/>
  <c r="AP187"/>
  <c r="AP178"/>
  <c r="AR169"/>
  <c r="AQ181"/>
  <c r="AQ172"/>
  <c r="AO169"/>
  <c r="AR181"/>
  <c r="AR172"/>
  <c r="AQ183"/>
  <c r="AQ174"/>
  <c r="AR186"/>
  <c r="AR177"/>
  <c r="AP169"/>
  <c r="AO181"/>
  <c r="AO172"/>
  <c r="AP184"/>
  <c r="AP175"/>
  <c r="AQ187"/>
  <c r="AQ178"/>
  <c r="AP186"/>
  <c r="AP177"/>
  <c r="AO188"/>
  <c r="AO179"/>
  <c r="AO170"/>
  <c r="AP182"/>
  <c r="AP173"/>
  <c r="AQ185"/>
  <c r="AQ176"/>
  <c r="AR188"/>
  <c r="AR179"/>
  <c r="AR170"/>
  <c r="AO183"/>
  <c r="AO174"/>
  <c r="AR187"/>
  <c r="AR178"/>
  <c r="AQ189"/>
  <c r="AQ180"/>
  <c r="AQ171"/>
  <c r="AR183"/>
  <c r="AR174"/>
  <c r="AO187"/>
  <c r="AO178"/>
  <c r="AQ169"/>
  <c r="AP181"/>
  <c r="AP172"/>
  <c r="AQ184"/>
  <c r="AQ175"/>
  <c r="AP189"/>
  <c r="AP180"/>
  <c r="AP171"/>
  <c r="AO182"/>
  <c r="AO173"/>
  <c r="AP185"/>
  <c r="AP176"/>
  <c r="AQ188"/>
  <c r="AQ179"/>
  <c r="AQ170"/>
  <c r="AR182"/>
  <c r="AR173"/>
  <c r="AO186"/>
  <c r="AO189" i="8" l="1"/>
  <c r="AO188"/>
  <c r="AO187"/>
  <c r="AO186"/>
  <c r="AO185"/>
  <c r="AO184"/>
  <c r="AO183"/>
  <c r="AO182"/>
  <c r="AO181"/>
  <c r="AO180"/>
  <c r="AO179"/>
  <c r="AO178"/>
  <c r="AO177"/>
  <c r="AO176"/>
  <c r="AO175"/>
  <c r="AO174"/>
  <c r="AO173"/>
  <c r="AO172"/>
  <c r="AO171"/>
  <c r="AO170"/>
  <c r="AO169"/>
  <c r="AP189"/>
  <c r="AR187"/>
  <c r="AP186"/>
  <c r="AR184"/>
  <c r="AP183"/>
  <c r="AR181"/>
  <c r="AP180"/>
  <c r="AR178"/>
  <c r="AP177"/>
  <c r="AR175"/>
  <c r="AP174"/>
  <c r="AR172"/>
  <c r="AP171"/>
  <c r="AR169"/>
  <c r="AQ189"/>
  <c r="AS187"/>
  <c r="AT187" s="1" a="1"/>
  <c r="AT187" s="1"/>
  <c r="AQ186"/>
  <c r="AS184"/>
  <c r="AU184" s="1" a="1"/>
  <c r="AU184" s="1"/>
  <c r="AQ188"/>
  <c r="AQ183"/>
  <c r="AS182"/>
  <c r="AT182" s="1" a="1"/>
  <c r="AT182" s="1"/>
  <c r="AR180"/>
  <c r="AP178"/>
  <c r="AS177"/>
  <c r="AT177" s="1" a="1"/>
  <c r="AT177" s="1"/>
  <c r="AQ175"/>
  <c r="AP173"/>
  <c r="AS172"/>
  <c r="AT172" s="1" a="1"/>
  <c r="AT172" s="1"/>
  <c r="AQ170"/>
  <c r="AR189"/>
  <c r="AR188"/>
  <c r="AP184"/>
  <c r="AR183"/>
  <c r="AP181"/>
  <c r="AS180"/>
  <c r="AU180" s="1" a="1"/>
  <c r="AU180" s="1"/>
  <c r="AQ178"/>
  <c r="AP176"/>
  <c r="AS175"/>
  <c r="AU175" s="1" a="1"/>
  <c r="AU175" s="1"/>
  <c r="AQ173"/>
  <c r="AR170"/>
  <c r="AS189"/>
  <c r="AT189" s="1" a="1"/>
  <c r="AT189" s="1"/>
  <c r="AS188"/>
  <c r="AT188" s="1" a="1"/>
  <c r="AT188" s="1"/>
  <c r="AP185"/>
  <c r="AQ184"/>
  <c r="AS183"/>
  <c r="AV183" s="1" a="1"/>
  <c r="AV183" s="1"/>
  <c r="AQ181"/>
  <c r="AP179"/>
  <c r="AS178"/>
  <c r="AV178" s="1" a="1"/>
  <c r="AV178" s="1"/>
  <c r="AQ176"/>
  <c r="AR173"/>
  <c r="AQ171"/>
  <c r="AS170"/>
  <c r="AT170" s="1" a="1"/>
  <c r="AT170" s="1"/>
  <c r="AQ185"/>
  <c r="AR182"/>
  <c r="AS181"/>
  <c r="AV181" s="1" a="1"/>
  <c r="AV181" s="1"/>
  <c r="AR177"/>
  <c r="AP172"/>
  <c r="AV170" a="1"/>
  <c r="AV170" s="1"/>
  <c r="AS169"/>
  <c r="AV169" s="1" a="1"/>
  <c r="AV169" s="1"/>
  <c r="AS168"/>
  <c r="AT168" s="1" a="1"/>
  <c r="AT168" s="1"/>
  <c r="AP187"/>
  <c r="AR185"/>
  <c r="AV182" a="1"/>
  <c r="AV182" s="1"/>
  <c r="AQ180"/>
  <c r="AR176"/>
  <c r="AQ172"/>
  <c r="AR179"/>
  <c r="AS171"/>
  <c r="AU171" s="1" a="1"/>
  <c r="AU171" s="1"/>
  <c r="AP170"/>
  <c r="AP182"/>
  <c r="AS179"/>
  <c r="AU179" s="1" a="1"/>
  <c r="AU179" s="1"/>
  <c r="AQ187"/>
  <c r="AS185"/>
  <c r="AU185" s="1" a="1"/>
  <c r="AU185" s="1"/>
  <c r="AQ179"/>
  <c r="AS176"/>
  <c r="AT176" s="1" a="1"/>
  <c r="AT176" s="1"/>
  <c r="AP175"/>
  <c r="AR171"/>
  <c r="AQ174"/>
  <c r="AR186"/>
  <c r="AT183" a="1"/>
  <c r="AT183" s="1"/>
  <c r="AR174"/>
  <c r="AP169"/>
  <c r="AP188"/>
  <c r="AS186"/>
  <c r="AT186" s="1" a="1"/>
  <c r="AT186" s="1"/>
  <c r="AQ182"/>
  <c r="AQ177"/>
  <c r="AS174"/>
  <c r="AV174" s="1" a="1"/>
  <c r="AV174" s="1"/>
  <c r="AS173"/>
  <c r="AV173" s="1" a="1"/>
  <c r="AV173" s="1"/>
  <c r="AQ169"/>
  <c r="AP192"/>
  <c r="AM218" a="1"/>
  <c r="AM218" s="1"/>
  <c r="AU179" i="2" a="1"/>
  <c r="AU179" s="1"/>
  <c r="AT168" a="1"/>
  <c r="AT168" s="1"/>
  <c r="AT182" a="1"/>
  <c r="AT182" s="1"/>
  <c r="AV179" a="1"/>
  <c r="AV179" s="1"/>
  <c r="AV168" a="1"/>
  <c r="AV168" s="1"/>
  <c r="AV175" a="1"/>
  <c r="AV175" s="1"/>
  <c r="AU172" a="1"/>
  <c r="AU172" s="1"/>
  <c r="AT175" a="1"/>
  <c r="AT175" s="1"/>
  <c r="AT178" a="1"/>
  <c r="AT178" s="1"/>
  <c r="AU177" a="1"/>
  <c r="AU177" s="1"/>
  <c r="AV173" a="1"/>
  <c r="AV173" s="1"/>
  <c r="AU170" a="1"/>
  <c r="AU170" s="1"/>
  <c r="AV187" a="1"/>
  <c r="AV187" s="1"/>
  <c r="AV178" a="1"/>
  <c r="AV178" s="1"/>
  <c r="AV174" a="1"/>
  <c r="AV174" s="1"/>
  <c r="AT174" a="1"/>
  <c r="AT174" s="1"/>
  <c r="AT170" a="1"/>
  <c r="AT170" s="1"/>
  <c r="AV181" a="1"/>
  <c r="AV181" s="1"/>
  <c r="AU181" a="1"/>
  <c r="AU181" s="1"/>
  <c r="AU184" a="1"/>
  <c r="AU184" s="1"/>
  <c r="AT185" a="1"/>
  <c r="AT185" s="1"/>
  <c r="AV185" a="1"/>
  <c r="AV185" s="1"/>
  <c r="AU186" a="1"/>
  <c r="AU186" s="1"/>
  <c r="AV182" a="1"/>
  <c r="AV182" s="1"/>
  <c r="AV169" a="1"/>
  <c r="AV169" s="1"/>
  <c r="AU171" a="1"/>
  <c r="AU171" s="1"/>
  <c r="AT189" a="1"/>
  <c r="AT189" s="1"/>
  <c r="AT176" a="1"/>
  <c r="AT176" s="1"/>
  <c r="AU176" a="1"/>
  <c r="AU176" s="1"/>
  <c r="AV172" a="1"/>
  <c r="AV172" s="1"/>
  <c r="AV184" a="1"/>
  <c r="AV184" s="1"/>
  <c r="AT177" a="1"/>
  <c r="AT177" s="1"/>
  <c r="AT171" a="1"/>
  <c r="AT171" s="1"/>
  <c r="AV180" a="1"/>
  <c r="AV180" s="1"/>
  <c r="AU183" a="1"/>
  <c r="AU183" s="1"/>
  <c r="AV186" a="1"/>
  <c r="AV186" s="1"/>
  <c r="AT188" a="1"/>
  <c r="AT188" s="1"/>
  <c r="AT169" a="1"/>
  <c r="AT169" s="1"/>
  <c r="AS210"/>
  <c r="AT210" s="1" a="1"/>
  <c r="AT210" s="1"/>
  <c r="AS204"/>
  <c r="AT204" s="1" a="1"/>
  <c r="AT204" s="1"/>
  <c r="AS198"/>
  <c r="AV198" s="1" a="1"/>
  <c r="AV198" s="1"/>
  <c r="AS212"/>
  <c r="AV212" s="1" a="1"/>
  <c r="AV212" s="1"/>
  <c r="AS206"/>
  <c r="AV206" s="1" a="1"/>
  <c r="AV206" s="1"/>
  <c r="AS200"/>
  <c r="AU200" s="1" a="1"/>
  <c r="AU200" s="1"/>
  <c r="AS194"/>
  <c r="AU194" s="1" a="1"/>
  <c r="AU194" s="1"/>
  <c r="AS211"/>
  <c r="AV211" s="1" a="1"/>
  <c r="AV211" s="1"/>
  <c r="AS205"/>
  <c r="AT205" s="1" a="1"/>
  <c r="AT205" s="1"/>
  <c r="AS199"/>
  <c r="AT199" s="1" a="1"/>
  <c r="AT199" s="1"/>
  <c r="AT212" a="1"/>
  <c r="AT212" s="1"/>
  <c r="AS215"/>
  <c r="AV215" s="1" a="1"/>
  <c r="AV215" s="1"/>
  <c r="AS209"/>
  <c r="AU209" s="1" a="1"/>
  <c r="AU209" s="1"/>
  <c r="AS203"/>
  <c r="AU203" s="1" a="1"/>
  <c r="AU203" s="1"/>
  <c r="AS197"/>
  <c r="AU197" s="1" a="1"/>
  <c r="AU197" s="1"/>
  <c r="AV199" a="1"/>
  <c r="AV199" s="1"/>
  <c r="AU210" a="1"/>
  <c r="AU210" s="1"/>
  <c r="AS214"/>
  <c r="AU214" s="1" a="1"/>
  <c r="AU214" s="1"/>
  <c r="AS196"/>
  <c r="AV196" s="1" a="1"/>
  <c r="AV196" s="1"/>
  <c r="AS208"/>
  <c r="AV208" s="1" a="1"/>
  <c r="AV208" s="1"/>
  <c r="AS213"/>
  <c r="AV213" s="1" a="1"/>
  <c r="AV213" s="1"/>
  <c r="AS201"/>
  <c r="AU201" s="1" a="1"/>
  <c r="AU201" s="1"/>
  <c r="AS207"/>
  <c r="AU207" s="1" a="1"/>
  <c r="AU207" s="1"/>
  <c r="AS195"/>
  <c r="AT195" s="1" a="1"/>
  <c r="AT195" s="1"/>
  <c r="AS202"/>
  <c r="AU202" s="1" a="1"/>
  <c r="AU202" s="1"/>
  <c r="AP203"/>
  <c r="AM218" a="1"/>
  <c r="AM218" s="1"/>
  <c r="AP218" s="1"/>
  <c r="AQ212"/>
  <c r="AQ203"/>
  <c r="AR215"/>
  <c r="AR206"/>
  <c r="AR197"/>
  <c r="AO210"/>
  <c r="AO201"/>
  <c r="AP213"/>
  <c r="AP204"/>
  <c r="AR195"/>
  <c r="AQ207"/>
  <c r="AQ198"/>
  <c r="AR210"/>
  <c r="AR201"/>
  <c r="AQ215"/>
  <c r="AQ206"/>
  <c r="AQ197"/>
  <c r="AR209"/>
  <c r="AR200"/>
  <c r="AO213"/>
  <c r="AO204"/>
  <c r="AQ195"/>
  <c r="AP207"/>
  <c r="AP198"/>
  <c r="AQ210"/>
  <c r="AQ201"/>
  <c r="AR213"/>
  <c r="AR204"/>
  <c r="AO208"/>
  <c r="AO199"/>
  <c r="AP211"/>
  <c r="AP202"/>
  <c r="AQ214"/>
  <c r="AQ205"/>
  <c r="AQ196"/>
  <c r="AR208"/>
  <c r="AR199"/>
  <c r="AO212"/>
  <c r="AO203"/>
  <c r="AP215"/>
  <c r="AP206"/>
  <c r="AP197"/>
  <c r="AQ209"/>
  <c r="AQ200"/>
  <c r="AR212"/>
  <c r="AR203"/>
  <c r="AP195"/>
  <c r="AO207"/>
  <c r="AO198"/>
  <c r="AP210"/>
  <c r="AP201"/>
  <c r="AQ213"/>
  <c r="AQ204"/>
  <c r="AO195"/>
  <c r="AR207"/>
  <c r="AR198"/>
  <c r="AO211"/>
  <c r="AO202"/>
  <c r="AP214"/>
  <c r="AP205"/>
  <c r="AP196"/>
  <c r="AQ208"/>
  <c r="AQ199"/>
  <c r="AR211"/>
  <c r="AR202"/>
  <c r="AO215"/>
  <c r="AO206"/>
  <c r="AO197"/>
  <c r="AP209"/>
  <c r="AP200"/>
  <c r="AO214"/>
  <c r="AO205"/>
  <c r="AO196"/>
  <c r="AP208"/>
  <c r="AP199"/>
  <c r="AQ211"/>
  <c r="AQ202"/>
  <c r="AR214"/>
  <c r="AR205"/>
  <c r="AR196"/>
  <c r="AO209"/>
  <c r="AO200"/>
  <c r="AP212"/>
  <c r="AT181" i="8" l="1" a="1"/>
  <c r="AT181" s="1"/>
  <c r="AT175" a="1"/>
  <c r="AT175" s="1"/>
  <c r="AV175" a="1"/>
  <c r="AV175" s="1"/>
  <c r="AU170" a="1"/>
  <c r="AU170" s="1"/>
  <c r="AU172" a="1"/>
  <c r="AU172" s="1"/>
  <c r="AT180" a="1"/>
  <c r="AT180" s="1"/>
  <c r="AU187" a="1"/>
  <c r="AU187" s="1"/>
  <c r="AT185" a="1"/>
  <c r="AT185" s="1"/>
  <c r="AU182" a="1"/>
  <c r="AU182" s="1"/>
  <c r="AV180" a="1"/>
  <c r="AV180" s="1"/>
  <c r="AV176" a="1"/>
  <c r="AV176" s="1"/>
  <c r="AV168" a="1"/>
  <c r="AV168" s="1"/>
  <c r="AT184" a="1"/>
  <c r="AT184" s="1"/>
  <c r="AV184" a="1"/>
  <c r="AV184" s="1"/>
  <c r="AU181" a="1"/>
  <c r="AU181" s="1"/>
  <c r="AU173" a="1"/>
  <c r="AU173" s="1"/>
  <c r="AT173" a="1"/>
  <c r="AT173" s="1"/>
  <c r="AT171" a="1"/>
  <c r="AT171" s="1"/>
  <c r="AU177" a="1"/>
  <c r="AU177" s="1"/>
  <c r="AT169" a="1"/>
  <c r="AT169" s="1"/>
  <c r="AV189" a="1"/>
  <c r="AV189" s="1"/>
  <c r="AU168" a="1"/>
  <c r="AU168" s="1"/>
  <c r="AV171" a="1"/>
  <c r="AV171" s="1"/>
  <c r="AV185" a="1"/>
  <c r="AV185" s="1"/>
  <c r="AT179" a="1"/>
  <c r="AT179" s="1"/>
  <c r="AU183" a="1"/>
  <c r="AU183" s="1"/>
  <c r="AV187" a="1"/>
  <c r="AV187" s="1"/>
  <c r="AT178" a="1"/>
  <c r="AT178" s="1"/>
  <c r="AU176" a="1"/>
  <c r="AU176" s="1"/>
  <c r="AV177" a="1"/>
  <c r="AV177" s="1"/>
  <c r="AV188" a="1"/>
  <c r="AV188" s="1"/>
  <c r="AU169" a="1"/>
  <c r="AU169" s="1"/>
  <c r="AU186" a="1"/>
  <c r="AU186" s="1"/>
  <c r="AU188" a="1"/>
  <c r="AU188" s="1"/>
  <c r="AO215"/>
  <c r="AO214"/>
  <c r="AO213"/>
  <c r="AO212"/>
  <c r="AO211"/>
  <c r="AO210"/>
  <c r="AO209"/>
  <c r="AO208"/>
  <c r="AO207"/>
  <c r="AO206"/>
  <c r="AO205"/>
  <c r="AO204"/>
  <c r="AO203"/>
  <c r="AO202"/>
  <c r="AO201"/>
  <c r="AO200"/>
  <c r="AO199"/>
  <c r="AO198"/>
  <c r="AO197"/>
  <c r="AO196"/>
  <c r="AO195"/>
  <c r="AQ215"/>
  <c r="AS213"/>
  <c r="AT213" s="1" a="1"/>
  <c r="AT213" s="1"/>
  <c r="AQ212"/>
  <c r="AS210"/>
  <c r="AU210" s="1" a="1"/>
  <c r="AU210" s="1"/>
  <c r="AQ209"/>
  <c r="AS207"/>
  <c r="AT207" s="1" a="1"/>
  <c r="AT207" s="1"/>
  <c r="AQ206"/>
  <c r="AS204"/>
  <c r="AU204" s="1" a="1"/>
  <c r="AU204" s="1"/>
  <c r="AQ203"/>
  <c r="AS201"/>
  <c r="AT201" s="1" a="1"/>
  <c r="AT201" s="1"/>
  <c r="AQ200"/>
  <c r="AS198"/>
  <c r="AT198" s="1" a="1"/>
  <c r="AT198" s="1"/>
  <c r="AQ197"/>
  <c r="AS195"/>
  <c r="AV195" s="1" a="1"/>
  <c r="AV195" s="1"/>
  <c r="AR215"/>
  <c r="AP214"/>
  <c r="AR212"/>
  <c r="AP211"/>
  <c r="AR209"/>
  <c r="AP208"/>
  <c r="AR206"/>
  <c r="AP205"/>
  <c r="AR203"/>
  <c r="AP202"/>
  <c r="AR200"/>
  <c r="AP199"/>
  <c r="AR197"/>
  <c r="AP196"/>
  <c r="AS215"/>
  <c r="AU215" s="1" a="1"/>
  <c r="AU215" s="1"/>
  <c r="AQ214"/>
  <c r="AS212"/>
  <c r="AV212" s="1" a="1"/>
  <c r="AV212" s="1"/>
  <c r="AQ211"/>
  <c r="AS209"/>
  <c r="AT209" s="1" a="1"/>
  <c r="AT209" s="1"/>
  <c r="AQ208"/>
  <c r="AS206"/>
  <c r="AU206" s="1" a="1"/>
  <c r="AU206" s="1"/>
  <c r="AQ205"/>
  <c r="AS203"/>
  <c r="AV203" s="1" a="1"/>
  <c r="AV203" s="1"/>
  <c r="AQ202"/>
  <c r="AS200"/>
  <c r="AV200" s="1" a="1"/>
  <c r="AV200" s="1"/>
  <c r="AQ199"/>
  <c r="AS197"/>
  <c r="AU197" s="1" a="1"/>
  <c r="AU197" s="1"/>
  <c r="AQ196"/>
  <c r="AU195" a="1"/>
  <c r="AU195" s="1"/>
  <c r="AS194"/>
  <c r="AV194" s="1" a="1"/>
  <c r="AV194" s="1"/>
  <c r="AS214"/>
  <c r="AU214" s="1" a="1"/>
  <c r="AU214" s="1"/>
  <c r="AR213"/>
  <c r="AR211"/>
  <c r="AQ210"/>
  <c r="AP209"/>
  <c r="AP207"/>
  <c r="AS196"/>
  <c r="AU196" s="1" a="1"/>
  <c r="AU196" s="1"/>
  <c r="AR195"/>
  <c r="AS211"/>
  <c r="AT211" s="1" a="1"/>
  <c r="AT211" s="1"/>
  <c r="AR210"/>
  <c r="AR208"/>
  <c r="AQ207"/>
  <c r="AP206"/>
  <c r="AP204"/>
  <c r="AS208"/>
  <c r="AU208" s="1" a="1"/>
  <c r="AU208" s="1"/>
  <c r="AR207"/>
  <c r="AR205"/>
  <c r="AQ204"/>
  <c r="AP203"/>
  <c r="AP201"/>
  <c r="AR198"/>
  <c r="AP215"/>
  <c r="AP213"/>
  <c r="AS205"/>
  <c r="AV205" s="1" a="1"/>
  <c r="AV205" s="1"/>
  <c r="AR202"/>
  <c r="AP197"/>
  <c r="AP195"/>
  <c r="AR204"/>
  <c r="AR201"/>
  <c r="AP198"/>
  <c r="AQ213"/>
  <c r="AS202"/>
  <c r="AT202" s="1" a="1"/>
  <c r="AT202" s="1"/>
  <c r="AR199"/>
  <c r="AQ195"/>
  <c r="AQ201"/>
  <c r="AS199"/>
  <c r="AU199" s="1" a="1"/>
  <c r="AU199" s="1"/>
  <c r="AR214"/>
  <c r="AP212"/>
  <c r="AP210"/>
  <c r="AP200"/>
  <c r="AQ198"/>
  <c r="AR196"/>
  <c r="AU174" a="1"/>
  <c r="AU174" s="1"/>
  <c r="AT174" a="1"/>
  <c r="AT174" s="1"/>
  <c r="AU178" a="1"/>
  <c r="AU178" s="1"/>
  <c r="AV179" a="1"/>
  <c r="AV179" s="1"/>
  <c r="AV186" a="1"/>
  <c r="AV186" s="1"/>
  <c r="AP218"/>
  <c r="AM244" a="1"/>
  <c r="AM244" s="1"/>
  <c r="AU189" a="1"/>
  <c r="AU189" s="1"/>
  <c r="AV172" a="1"/>
  <c r="AV172" s="1"/>
  <c r="AU196" i="2" a="1"/>
  <c r="AU196" s="1"/>
  <c r="AT196" a="1"/>
  <c r="AT196" s="1"/>
  <c r="AV203" a="1"/>
  <c r="AV203" s="1"/>
  <c r="AT198" a="1"/>
  <c r="AT198" s="1"/>
  <c r="AT203" a="1"/>
  <c r="AT203" s="1"/>
  <c r="AU205" a="1"/>
  <c r="AU205" s="1"/>
  <c r="AU213" a="1"/>
  <c r="AU213" s="1"/>
  <c r="AT214" a="1"/>
  <c r="AT214" s="1"/>
  <c r="AV197" a="1"/>
  <c r="AV197" s="1"/>
  <c r="AV210" a="1"/>
  <c r="AV210" s="1"/>
  <c r="AT211" a="1"/>
  <c r="AT211" s="1"/>
  <c r="AV194" a="1"/>
  <c r="AV194" s="1"/>
  <c r="AU199" a="1"/>
  <c r="AU199" s="1"/>
  <c r="AT194" a="1"/>
  <c r="AT194" s="1"/>
  <c r="AV201" a="1"/>
  <c r="AV201" s="1"/>
  <c r="AT207" a="1"/>
  <c r="AT207" s="1"/>
  <c r="AU212" a="1"/>
  <c r="AU212" s="1"/>
  <c r="AV214" a="1"/>
  <c r="AV214" s="1"/>
  <c r="AT197" a="1"/>
  <c r="AT197" s="1"/>
  <c r="AV209" a="1"/>
  <c r="AV209" s="1"/>
  <c r="AT201" a="1"/>
  <c r="AT201" s="1"/>
  <c r="AU211" a="1"/>
  <c r="AU211" s="1"/>
  <c r="AT208" a="1"/>
  <c r="AT208" s="1"/>
  <c r="AU195" a="1"/>
  <c r="AU195" s="1"/>
  <c r="AT213" a="1"/>
  <c r="AT213" s="1"/>
  <c r="AV195" a="1"/>
  <c r="AV195" s="1"/>
  <c r="AU208" a="1"/>
  <c r="AU208" s="1"/>
  <c r="AU198" a="1"/>
  <c r="AU198" s="1"/>
  <c r="AU206" a="1"/>
  <c r="AU206" s="1"/>
  <c r="AT209" a="1"/>
  <c r="AT209" s="1"/>
  <c r="AT206" a="1"/>
  <c r="AT206" s="1"/>
  <c r="AU215" a="1"/>
  <c r="AU215" s="1"/>
  <c r="AT200" a="1"/>
  <c r="AT200" s="1"/>
  <c r="AU204" a="1"/>
  <c r="AU204" s="1"/>
  <c r="AV200" a="1"/>
  <c r="AV200" s="1"/>
  <c r="AV202" a="1"/>
  <c r="AV202" s="1"/>
  <c r="AV207" a="1"/>
  <c r="AV207" s="1"/>
  <c r="AT215" a="1"/>
  <c r="AT215" s="1"/>
  <c r="AT202" a="1"/>
  <c r="AT202" s="1"/>
  <c r="AV204" a="1"/>
  <c r="AV204" s="1"/>
  <c r="AV205" a="1"/>
  <c r="AV205" s="1"/>
  <c r="AS241"/>
  <c r="AT241" s="1" a="1"/>
  <c r="AT241" s="1"/>
  <c r="AS235"/>
  <c r="AV235" s="1" a="1"/>
  <c r="AV235" s="1"/>
  <c r="AS229"/>
  <c r="AV229" s="1" a="1"/>
  <c r="AV229" s="1"/>
  <c r="AS223"/>
  <c r="AU223" s="1" a="1"/>
  <c r="AU223" s="1"/>
  <c r="AS237"/>
  <c r="AS231"/>
  <c r="AT231" s="1" a="1"/>
  <c r="AT231" s="1"/>
  <c r="AS225"/>
  <c r="AV225" s="1" a="1"/>
  <c r="AV225" s="1"/>
  <c r="AU222" a="1"/>
  <c r="AU222" s="1"/>
  <c r="AS236"/>
  <c r="AV236" s="1" a="1"/>
  <c r="AV236" s="1"/>
  <c r="AS230"/>
  <c r="AT230" s="1" a="1"/>
  <c r="AT230" s="1"/>
  <c r="AS224"/>
  <c r="AT224" s="1" a="1"/>
  <c r="AT224" s="1"/>
  <c r="AV237" a="1"/>
  <c r="AV237" s="1"/>
  <c r="AV222" a="1"/>
  <c r="AV222" s="1"/>
  <c r="AS240"/>
  <c r="AT240" s="1" a="1"/>
  <c r="AT240" s="1"/>
  <c r="AS234"/>
  <c r="AT234" s="1" a="1"/>
  <c r="AT234" s="1"/>
  <c r="AS228"/>
  <c r="AV228" s="1" a="1"/>
  <c r="AV228" s="1"/>
  <c r="AS222"/>
  <c r="AT222" s="1" a="1"/>
  <c r="AT222" s="1"/>
  <c r="AU237" a="1"/>
  <c r="AU237" s="1"/>
  <c r="AS226"/>
  <c r="AV226" s="1" a="1"/>
  <c r="AV226" s="1"/>
  <c r="AS238"/>
  <c r="AV238" s="1" a="1"/>
  <c r="AV238" s="1"/>
  <c r="AS220"/>
  <c r="AV220" s="1" a="1"/>
  <c r="AV220" s="1"/>
  <c r="AS239"/>
  <c r="AU239" s="1" a="1"/>
  <c r="AU239" s="1"/>
  <c r="AS221"/>
  <c r="AV221" s="1" a="1"/>
  <c r="AV221" s="1"/>
  <c r="AT237" a="1"/>
  <c r="AT237" s="1"/>
  <c r="AS227"/>
  <c r="AU227" s="1" a="1"/>
  <c r="AU227" s="1"/>
  <c r="AS233"/>
  <c r="AT233" s="1" a="1"/>
  <c r="AT233" s="1"/>
  <c r="AS232"/>
  <c r="AU232" s="1" a="1"/>
  <c r="AU232" s="1"/>
  <c r="AO228"/>
  <c r="AM244" a="1"/>
  <c r="AM244" s="1"/>
  <c r="AM270" s="1" a="1"/>
  <c r="AM270" s="1"/>
  <c r="AP270" s="1"/>
  <c r="AR241"/>
  <c r="AR232"/>
  <c r="AR223"/>
  <c r="AO236"/>
  <c r="AO227"/>
  <c r="AP239"/>
  <c r="AP230"/>
  <c r="AR221"/>
  <c r="AQ233"/>
  <c r="AQ224"/>
  <c r="AR236"/>
  <c r="AR227"/>
  <c r="AQ238"/>
  <c r="AQ229"/>
  <c r="AP234"/>
  <c r="AP225"/>
  <c r="AQ237"/>
  <c r="AQ228"/>
  <c r="AR240"/>
  <c r="AR231"/>
  <c r="AR222"/>
  <c r="AO235"/>
  <c r="AO226"/>
  <c r="AP238"/>
  <c r="AP229"/>
  <c r="AO240"/>
  <c r="AO231"/>
  <c r="AO222"/>
  <c r="AR235"/>
  <c r="AR226"/>
  <c r="AO239"/>
  <c r="AO230"/>
  <c r="AQ221"/>
  <c r="AP233"/>
  <c r="AP224"/>
  <c r="AQ236"/>
  <c r="AQ227"/>
  <c r="AR239"/>
  <c r="AR230"/>
  <c r="AQ241"/>
  <c r="AQ232"/>
  <c r="AQ223"/>
  <c r="AP237"/>
  <c r="AP228"/>
  <c r="AQ240"/>
  <c r="AQ231"/>
  <c r="AQ222"/>
  <c r="AR234"/>
  <c r="AR225"/>
  <c r="AO238"/>
  <c r="AO229"/>
  <c r="AP241"/>
  <c r="AP232"/>
  <c r="AP223"/>
  <c r="AO234"/>
  <c r="AO225"/>
  <c r="AR238"/>
  <c r="AR229"/>
  <c r="AP221"/>
  <c r="AO233"/>
  <c r="AO224"/>
  <c r="AP236"/>
  <c r="AP227"/>
  <c r="AQ239"/>
  <c r="AQ230"/>
  <c r="AO221"/>
  <c r="AR233"/>
  <c r="AR224"/>
  <c r="AQ235"/>
  <c r="AQ226"/>
  <c r="AP240"/>
  <c r="AP231"/>
  <c r="AP222"/>
  <c r="AQ234"/>
  <c r="AQ225"/>
  <c r="AR237"/>
  <c r="AR228"/>
  <c r="AO241"/>
  <c r="AO232"/>
  <c r="AO223"/>
  <c r="AP235"/>
  <c r="AP226"/>
  <c r="AO237"/>
  <c r="AV201" i="8" l="1" a="1"/>
  <c r="AV201" s="1"/>
  <c r="AV213" a="1"/>
  <c r="AV213" s="1"/>
  <c r="AT206" a="1"/>
  <c r="AT206" s="1"/>
  <c r="AT195" a="1"/>
  <c r="AT195" s="1"/>
  <c r="AU201" a="1"/>
  <c r="AU201" s="1"/>
  <c r="AV208" a="1"/>
  <c r="AV208" s="1"/>
  <c r="AV204" a="1"/>
  <c r="AV204" s="1"/>
  <c r="AU213" a="1"/>
  <c r="AU213" s="1"/>
  <c r="AT204" a="1"/>
  <c r="AT204" s="1"/>
  <c r="AV210" a="1"/>
  <c r="AV210" s="1"/>
  <c r="AV209" a="1"/>
  <c r="AV209" s="1"/>
  <c r="AU200" a="1"/>
  <c r="AU200" s="1"/>
  <c r="AT200" a="1"/>
  <c r="AT200" s="1"/>
  <c r="AV197" a="1"/>
  <c r="AV197" s="1"/>
  <c r="AV215" a="1"/>
  <c r="AV215" s="1"/>
  <c r="AU209" a="1"/>
  <c r="AU209" s="1"/>
  <c r="AV199" a="1"/>
  <c r="AV199" s="1"/>
  <c r="AT210" a="1"/>
  <c r="AT210" s="1"/>
  <c r="AV206" a="1"/>
  <c r="AV206" s="1"/>
  <c r="AU205" a="1"/>
  <c r="AU205" s="1"/>
  <c r="AU202" a="1"/>
  <c r="AU202" s="1"/>
  <c r="AT197" a="1"/>
  <c r="AT197" s="1"/>
  <c r="AP244"/>
  <c r="AM270" a="1"/>
  <c r="AM270" s="1"/>
  <c r="AP270" s="1"/>
  <c r="AT215" a="1"/>
  <c r="AT215" s="1"/>
  <c r="AV207" a="1"/>
  <c r="AV207" s="1"/>
  <c r="AT196" a="1"/>
  <c r="AT196" s="1"/>
  <c r="AU198" a="1"/>
  <c r="AU198" s="1"/>
  <c r="AV202" a="1"/>
  <c r="AV202" s="1"/>
  <c r="AU207" a="1"/>
  <c r="AU207" s="1"/>
  <c r="AV211" a="1"/>
  <c r="AV211" s="1"/>
  <c r="AV198" a="1"/>
  <c r="AV198" s="1"/>
  <c r="AT194" a="1"/>
  <c r="AT194" s="1"/>
  <c r="AT203" a="1"/>
  <c r="AT203" s="1"/>
  <c r="AT205" a="1"/>
  <c r="AT205" s="1"/>
  <c r="AT208" a="1"/>
  <c r="AT208" s="1"/>
  <c r="AT214" a="1"/>
  <c r="AT214" s="1"/>
  <c r="AV196" a="1"/>
  <c r="AV196" s="1"/>
  <c r="AV214" a="1"/>
  <c r="AV214" s="1"/>
  <c r="AO241"/>
  <c r="AO240"/>
  <c r="AO239"/>
  <c r="AO238"/>
  <c r="AO237"/>
  <c r="AO236"/>
  <c r="AO235"/>
  <c r="AO234"/>
  <c r="AO233"/>
  <c r="AO232"/>
  <c r="AO231"/>
  <c r="AO230"/>
  <c r="AO229"/>
  <c r="AO228"/>
  <c r="AO227"/>
  <c r="AO226"/>
  <c r="AO225"/>
  <c r="AO224"/>
  <c r="AO223"/>
  <c r="AO222"/>
  <c r="AO221"/>
  <c r="AS241"/>
  <c r="AU241" s="1" a="1"/>
  <c r="AU241" s="1"/>
  <c r="AQ240"/>
  <c r="AS238"/>
  <c r="AT238" s="1" a="1"/>
  <c r="AT238" s="1"/>
  <c r="AQ237"/>
  <c r="AS235"/>
  <c r="AV235" s="1" a="1"/>
  <c r="AV235" s="1"/>
  <c r="AQ234"/>
  <c r="AS232"/>
  <c r="AU232" s="1" a="1"/>
  <c r="AU232" s="1"/>
  <c r="AQ231"/>
  <c r="AS229"/>
  <c r="AV229" s="1" a="1"/>
  <c r="AV229" s="1"/>
  <c r="AQ228"/>
  <c r="AS226"/>
  <c r="AU226" s="1" a="1"/>
  <c r="AU226" s="1"/>
  <c r="AQ225"/>
  <c r="AS223"/>
  <c r="AU223" s="1" a="1"/>
  <c r="AU223" s="1"/>
  <c r="AQ222"/>
  <c r="AS220"/>
  <c r="AT220" s="1" a="1"/>
  <c r="AT220" s="1"/>
  <c r="AR240"/>
  <c r="AP239"/>
  <c r="AR237"/>
  <c r="AP236"/>
  <c r="AR234"/>
  <c r="AP233"/>
  <c r="AR231"/>
  <c r="AP230"/>
  <c r="AR228"/>
  <c r="AP227"/>
  <c r="AR225"/>
  <c r="AP224"/>
  <c r="AR222"/>
  <c r="AP221"/>
  <c r="AS240"/>
  <c r="AU240" s="1" a="1"/>
  <c r="AU240" s="1"/>
  <c r="AQ239"/>
  <c r="AS237"/>
  <c r="AV237" s="1" a="1"/>
  <c r="AV237" s="1"/>
  <c r="AQ236"/>
  <c r="AS234"/>
  <c r="AV234" s="1" a="1"/>
  <c r="AV234" s="1"/>
  <c r="AQ233"/>
  <c r="AS231"/>
  <c r="AV231" s="1" a="1"/>
  <c r="AV231" s="1"/>
  <c r="AQ230"/>
  <c r="AS228"/>
  <c r="AU228" s="1" a="1"/>
  <c r="AU228" s="1"/>
  <c r="AQ227"/>
  <c r="AS225"/>
  <c r="AV225" s="1" a="1"/>
  <c r="AV225" s="1"/>
  <c r="AQ224"/>
  <c r="AS222"/>
  <c r="AT222" s="1" a="1"/>
  <c r="AT222" s="1"/>
  <c r="AQ221"/>
  <c r="AS233"/>
  <c r="AT233" s="1" a="1"/>
  <c r="AT233" s="1"/>
  <c r="AR232"/>
  <c r="AR230"/>
  <c r="AQ229"/>
  <c r="AP228"/>
  <c r="AP226"/>
  <c r="AP241"/>
  <c r="AS230"/>
  <c r="AU230" s="1" a="1"/>
  <c r="AU230" s="1"/>
  <c r="AR229"/>
  <c r="AR227"/>
  <c r="AQ226"/>
  <c r="AP225"/>
  <c r="AP223"/>
  <c r="AQ241"/>
  <c r="AP240"/>
  <c r="AP238"/>
  <c r="AS227"/>
  <c r="AV227" s="1" a="1"/>
  <c r="AV227" s="1"/>
  <c r="AR226"/>
  <c r="AR224"/>
  <c r="AQ223"/>
  <c r="AP222"/>
  <c r="AP237"/>
  <c r="AQ235"/>
  <c r="AR233"/>
  <c r="AP231"/>
  <c r="AP229"/>
  <c r="AS221"/>
  <c r="AU221" s="1" a="1"/>
  <c r="AU221" s="1"/>
  <c r="AR235"/>
  <c r="AR241"/>
  <c r="AQ238"/>
  <c r="AS236"/>
  <c r="AV236" s="1" a="1"/>
  <c r="AV236" s="1"/>
  <c r="AR239"/>
  <c r="AP234"/>
  <c r="AP232"/>
  <c r="AS224"/>
  <c r="AV224" s="1" a="1"/>
  <c r="AV224" s="1"/>
  <c r="AR221"/>
  <c r="AS239"/>
  <c r="AU239" s="1" a="1"/>
  <c r="AU239" s="1"/>
  <c r="AR236"/>
  <c r="AQ232"/>
  <c r="AR223"/>
  <c r="AR238"/>
  <c r="AP235"/>
  <c r="AU211" a="1"/>
  <c r="AU211" s="1"/>
  <c r="AU194" a="1"/>
  <c r="AU194" s="1"/>
  <c r="AU203" a="1"/>
  <c r="AU203" s="1"/>
  <c r="AU212" a="1"/>
  <c r="AU212" s="1"/>
  <c r="AT199" a="1"/>
  <c r="AT199" s="1"/>
  <c r="AT212" a="1"/>
  <c r="AT212" s="1"/>
  <c r="AU235" i="2" a="1"/>
  <c r="AU235" s="1"/>
  <c r="AT223" a="1"/>
  <c r="AT223" s="1"/>
  <c r="AU241" a="1"/>
  <c r="AU241" s="1"/>
  <c r="AV223" a="1"/>
  <c r="AV223" s="1"/>
  <c r="AT235" a="1"/>
  <c r="AT235" s="1"/>
  <c r="AV241" a="1"/>
  <c r="AV241" s="1"/>
  <c r="AV240" a="1"/>
  <c r="AV240" s="1"/>
  <c r="AU238" a="1"/>
  <c r="AU238" s="1"/>
  <c r="AU221" a="1"/>
  <c r="AU221" s="1"/>
  <c r="AT228" a="1"/>
  <c r="AT228" s="1"/>
  <c r="AV234" a="1"/>
  <c r="AV234" s="1"/>
  <c r="AV230" a="1"/>
  <c r="AV230" s="1"/>
  <c r="AV232" a="1"/>
  <c r="AV232" s="1"/>
  <c r="AU236" a="1"/>
  <c r="AU236" s="1"/>
  <c r="AT221" a="1"/>
  <c r="AT221" s="1"/>
  <c r="AU230" a="1"/>
  <c r="AU230" s="1"/>
  <c r="AU231" a="1"/>
  <c r="AU231" s="1"/>
  <c r="AT227" a="1"/>
  <c r="AT227" s="1"/>
  <c r="AT229" a="1"/>
  <c r="AT229" s="1"/>
  <c r="AV231" a="1"/>
  <c r="AV231" s="1"/>
  <c r="AT226" a="1"/>
  <c r="AT226" s="1"/>
  <c r="AT239" a="1"/>
  <c r="AT239" s="1"/>
  <c r="AU233" a="1"/>
  <c r="AU233" s="1"/>
  <c r="AU224" a="1"/>
  <c r="AU224" s="1"/>
  <c r="AU226" a="1"/>
  <c r="AU226" s="1"/>
  <c r="AU234" a="1"/>
  <c r="AU234" s="1"/>
  <c r="AU225" a="1"/>
  <c r="AU225" s="1"/>
  <c r="AV224" a="1"/>
  <c r="AV224" s="1"/>
  <c r="AT225" a="1"/>
  <c r="AT225" s="1"/>
  <c r="AU240" a="1"/>
  <c r="AU240" s="1"/>
  <c r="AT220" a="1"/>
  <c r="AT220" s="1"/>
  <c r="AT236" a="1"/>
  <c r="AT236" s="1"/>
  <c r="AU229" a="1"/>
  <c r="AU229" s="1"/>
  <c r="AU220" a="1"/>
  <c r="AU220" s="1"/>
  <c r="AT232" a="1"/>
  <c r="AT232" s="1"/>
  <c r="AV227" a="1"/>
  <c r="AV227" s="1"/>
  <c r="AT238" a="1"/>
  <c r="AT238" s="1"/>
  <c r="AU228" a="1"/>
  <c r="AU228" s="1"/>
  <c r="AV233" a="1"/>
  <c r="AV233" s="1"/>
  <c r="AV239" a="1"/>
  <c r="AV239" s="1"/>
  <c r="AS291"/>
  <c r="AU291" s="1" a="1"/>
  <c r="AU291" s="1"/>
  <c r="AS285"/>
  <c r="AU285" s="1" a="1"/>
  <c r="AU285" s="1"/>
  <c r="AS279"/>
  <c r="AT279" s="1" a="1"/>
  <c r="AT279" s="1"/>
  <c r="AS273"/>
  <c r="AV273" s="1" a="1"/>
  <c r="AV273" s="1"/>
  <c r="AS293"/>
  <c r="AV293" s="1" a="1"/>
  <c r="AV293" s="1"/>
  <c r="AS287"/>
  <c r="AT287" s="1" a="1"/>
  <c r="AT287" s="1"/>
  <c r="AS281"/>
  <c r="AU281" s="1" a="1"/>
  <c r="AU281" s="1"/>
  <c r="AS275"/>
  <c r="AV275" s="1" a="1"/>
  <c r="AV275" s="1"/>
  <c r="AT285" a="1"/>
  <c r="AT285" s="1"/>
  <c r="AS292"/>
  <c r="AU292" s="1" a="1"/>
  <c r="AU292" s="1"/>
  <c r="AS286"/>
  <c r="AU286" s="1" a="1"/>
  <c r="AU286" s="1"/>
  <c r="AS280"/>
  <c r="AU280" s="1" a="1"/>
  <c r="AU280" s="1"/>
  <c r="AS274"/>
  <c r="AU274" s="1" a="1"/>
  <c r="AU274" s="1"/>
  <c r="AV279" a="1"/>
  <c r="AV279" s="1"/>
  <c r="AV286" a="1"/>
  <c r="AV286" s="1"/>
  <c r="AT281" a="1"/>
  <c r="AT281" s="1"/>
  <c r="AV285" a="1"/>
  <c r="AV285" s="1"/>
  <c r="AS290"/>
  <c r="AU290" s="1" a="1"/>
  <c r="AU290" s="1"/>
  <c r="AS284"/>
  <c r="AV284" s="1" a="1"/>
  <c r="AV284" s="1"/>
  <c r="AS278"/>
  <c r="AU278" s="1" a="1"/>
  <c r="AU278" s="1"/>
  <c r="AS272"/>
  <c r="AU272" s="1" a="1"/>
  <c r="AU272" s="1"/>
  <c r="AS289"/>
  <c r="AT289" s="1" a="1"/>
  <c r="AT289" s="1"/>
  <c r="AS283"/>
  <c r="AU283" s="1" a="1"/>
  <c r="AU283" s="1"/>
  <c r="AS276"/>
  <c r="AU276" s="1" a="1"/>
  <c r="AU276" s="1"/>
  <c r="AS282"/>
  <c r="AT282" s="1" a="1"/>
  <c r="AT282" s="1"/>
  <c r="AS288"/>
  <c r="AV288" s="1" a="1"/>
  <c r="AV288" s="1"/>
  <c r="AV277" a="1"/>
  <c r="AV277" s="1"/>
  <c r="AS277"/>
  <c r="AU277" s="1" a="1"/>
  <c r="AU277" s="1"/>
  <c r="AT286" a="1"/>
  <c r="AT286" s="1"/>
  <c r="AT284" a="1"/>
  <c r="AT284" s="1"/>
  <c r="AQ280"/>
  <c r="AQ273"/>
  <c r="AP285"/>
  <c r="AP276"/>
  <c r="AQ288"/>
  <c r="AQ279"/>
  <c r="AR291"/>
  <c r="AR282"/>
  <c r="AQ293"/>
  <c r="AQ284"/>
  <c r="AQ275"/>
  <c r="AR287"/>
  <c r="AR278"/>
  <c r="AO291"/>
  <c r="AO282"/>
  <c r="AP244"/>
  <c r="AP288"/>
  <c r="AP279"/>
  <c r="AQ291"/>
  <c r="AQ282"/>
  <c r="AO273"/>
  <c r="AR285"/>
  <c r="AR276"/>
  <c r="AQ287"/>
  <c r="AQ278"/>
  <c r="AR290"/>
  <c r="AR281"/>
  <c r="AP273"/>
  <c r="AO285"/>
  <c r="AO276"/>
  <c r="AR286"/>
  <c r="AR277"/>
  <c r="AO290"/>
  <c r="AO281"/>
  <c r="AP293"/>
  <c r="AP284"/>
  <c r="AP275"/>
  <c r="AO286"/>
  <c r="AO277"/>
  <c r="AP289"/>
  <c r="AP280"/>
  <c r="AQ292"/>
  <c r="AQ283"/>
  <c r="AQ274"/>
  <c r="AR289"/>
  <c r="AR280"/>
  <c r="AO293"/>
  <c r="AO284"/>
  <c r="AO275"/>
  <c r="AP287"/>
  <c r="AP278"/>
  <c r="AO289"/>
  <c r="AO280"/>
  <c r="AP292"/>
  <c r="AP283"/>
  <c r="AP274"/>
  <c r="AQ286"/>
  <c r="AQ277"/>
  <c r="AP291"/>
  <c r="AP282"/>
  <c r="AR273"/>
  <c r="AQ285"/>
  <c r="AQ276"/>
  <c r="AR288"/>
  <c r="AR279"/>
  <c r="AQ290"/>
  <c r="AQ281"/>
  <c r="AR293"/>
  <c r="AR284"/>
  <c r="AR275"/>
  <c r="AO288"/>
  <c r="AO279"/>
  <c r="AR292"/>
  <c r="AR283"/>
  <c r="AR274"/>
  <c r="AO287"/>
  <c r="AO278"/>
  <c r="AP290"/>
  <c r="AP281"/>
  <c r="AO292"/>
  <c r="AO283"/>
  <c r="AO274"/>
  <c r="AP286"/>
  <c r="AP277"/>
  <c r="AQ289"/>
  <c r="AV241" i="8" l="1" a="1"/>
  <c r="AV241" s="1"/>
  <c r="AU234" a="1"/>
  <c r="AU234" s="1"/>
  <c r="AT223" a="1"/>
  <c r="AT223" s="1"/>
  <c r="AT226" a="1"/>
  <c r="AT226" s="1"/>
  <c r="AT237" a="1"/>
  <c r="AT237" s="1"/>
  <c r="AT241" a="1"/>
  <c r="AT241" s="1"/>
  <c r="AT221" a="1"/>
  <c r="AT221" s="1"/>
  <c r="AU231" a="1"/>
  <c r="AU231" s="1"/>
  <c r="AU237" a="1"/>
  <c r="AU237" s="1"/>
  <c r="AU222" a="1"/>
  <c r="AU222" s="1"/>
  <c r="AV226" a="1"/>
  <c r="AV226" s="1"/>
  <c r="AU235" a="1"/>
  <c r="AU235" s="1"/>
  <c r="AT235" a="1"/>
  <c r="AT235" s="1"/>
  <c r="AT234" a="1"/>
  <c r="AT234" s="1"/>
  <c r="AT236" a="1"/>
  <c r="AT236" s="1"/>
  <c r="AV228" a="1"/>
  <c r="AV228" s="1"/>
  <c r="AT230" a="1"/>
  <c r="AT230" s="1"/>
  <c r="AT228" a="1"/>
  <c r="AT228" s="1"/>
  <c r="AT224" a="1"/>
  <c r="AT224" s="1"/>
  <c r="AU224" a="1"/>
  <c r="AU224" s="1"/>
  <c r="AO293"/>
  <c r="AO292"/>
  <c r="AO291"/>
  <c r="AO290"/>
  <c r="AO289"/>
  <c r="AO288"/>
  <c r="AO287"/>
  <c r="AO286"/>
  <c r="AO285"/>
  <c r="AO284"/>
  <c r="AO283"/>
  <c r="AO282"/>
  <c r="AO281"/>
  <c r="AO280"/>
  <c r="AO279"/>
  <c r="AO278"/>
  <c r="AO277"/>
  <c r="AO276"/>
  <c r="AO275"/>
  <c r="AO274"/>
  <c r="AO273"/>
  <c r="AP293"/>
  <c r="AP292"/>
  <c r="AQ292"/>
  <c r="AS291"/>
  <c r="AU291" s="1" a="1"/>
  <c r="AU291" s="1"/>
  <c r="AQ290"/>
  <c r="AS288"/>
  <c r="AU288" s="1" a="1"/>
  <c r="AU288" s="1"/>
  <c r="AQ287"/>
  <c r="AS285"/>
  <c r="AT285" s="1" a="1"/>
  <c r="AT285" s="1"/>
  <c r="AQ284"/>
  <c r="AS282"/>
  <c r="AV282" s="1" a="1"/>
  <c r="AV282" s="1"/>
  <c r="AQ281"/>
  <c r="AS279"/>
  <c r="AU279" s="1" a="1"/>
  <c r="AU279" s="1"/>
  <c r="AQ278"/>
  <c r="AS276"/>
  <c r="AV276" s="1" a="1"/>
  <c r="AV276" s="1"/>
  <c r="AQ275"/>
  <c r="AS273"/>
  <c r="AU273" s="1" a="1"/>
  <c r="AU273" s="1"/>
  <c r="AQ293"/>
  <c r="AR292"/>
  <c r="AR290"/>
  <c r="AP289"/>
  <c r="AR287"/>
  <c r="AP286"/>
  <c r="AR284"/>
  <c r="AP283"/>
  <c r="AR281"/>
  <c r="AP280"/>
  <c r="AR278"/>
  <c r="AP277"/>
  <c r="AR275"/>
  <c r="AP274"/>
  <c r="AR293"/>
  <c r="AS292"/>
  <c r="AT292" s="1" a="1"/>
  <c r="AT292" s="1"/>
  <c r="AS290"/>
  <c r="AV290" s="1" a="1"/>
  <c r="AV290" s="1"/>
  <c r="AQ289"/>
  <c r="AS287"/>
  <c r="AV287" s="1" a="1"/>
  <c r="AV287" s="1"/>
  <c r="AQ286"/>
  <c r="AS284"/>
  <c r="AV284" s="1" a="1"/>
  <c r="AV284" s="1"/>
  <c r="AQ283"/>
  <c r="AS281"/>
  <c r="AT281" s="1" a="1"/>
  <c r="AT281" s="1"/>
  <c r="AQ280"/>
  <c r="AS278"/>
  <c r="AV278" s="1" a="1"/>
  <c r="AV278" s="1"/>
  <c r="AQ277"/>
  <c r="AS275"/>
  <c r="AV275" s="1" a="1"/>
  <c r="AV275" s="1"/>
  <c r="AQ274"/>
  <c r="AS272"/>
  <c r="AV272" s="1" a="1"/>
  <c r="AV272" s="1"/>
  <c r="AS289"/>
  <c r="AU289" s="1" a="1"/>
  <c r="AU289" s="1"/>
  <c r="AR288"/>
  <c r="AR286"/>
  <c r="AQ285"/>
  <c r="AP284"/>
  <c r="AP282"/>
  <c r="AS293"/>
  <c r="AU293" s="1" a="1"/>
  <c r="AU293" s="1"/>
  <c r="AS286"/>
  <c r="AV286" s="1" a="1"/>
  <c r="AV286" s="1"/>
  <c r="AR285"/>
  <c r="AR283"/>
  <c r="AQ282"/>
  <c r="AP281"/>
  <c r="AP279"/>
  <c r="AS283"/>
  <c r="AU283" s="1" a="1"/>
  <c r="AU283" s="1"/>
  <c r="AR282"/>
  <c r="AR280"/>
  <c r="AQ279"/>
  <c r="AP278"/>
  <c r="AP276"/>
  <c r="AR291"/>
  <c r="AR273"/>
  <c r="AP290"/>
  <c r="AP288"/>
  <c r="AS280"/>
  <c r="AT280" s="1" a="1"/>
  <c r="AT280" s="1"/>
  <c r="AR277"/>
  <c r="AQ276"/>
  <c r="AS274"/>
  <c r="AT274" s="1" a="1"/>
  <c r="AT274" s="1"/>
  <c r="AQ288"/>
  <c r="AS277"/>
  <c r="AV277" s="1" a="1"/>
  <c r="AV277" s="1"/>
  <c r="AR274"/>
  <c r="AR279"/>
  <c r="AP291"/>
  <c r="AR276"/>
  <c r="AP273"/>
  <c r="AQ291"/>
  <c r="AR289"/>
  <c r="AP287"/>
  <c r="AP285"/>
  <c r="AP275"/>
  <c r="AQ273"/>
  <c r="AT240" a="1"/>
  <c r="AT240" s="1"/>
  <c r="AT231" a="1"/>
  <c r="AT231" s="1"/>
  <c r="AU220" a="1"/>
  <c r="AU220" s="1"/>
  <c r="AU229" a="1"/>
  <c r="AU229" s="1"/>
  <c r="AV233" a="1"/>
  <c r="AV233" s="1"/>
  <c r="AU238" a="1"/>
  <c r="AU238" s="1"/>
  <c r="AV222" a="1"/>
  <c r="AV222" s="1"/>
  <c r="AU227" a="1"/>
  <c r="AU227" s="1"/>
  <c r="AU236" a="1"/>
  <c r="AU236" s="1"/>
  <c r="AV240" a="1"/>
  <c r="AV240" s="1"/>
  <c r="AO267"/>
  <c r="AO266"/>
  <c r="AO265"/>
  <c r="AO264"/>
  <c r="AO263"/>
  <c r="AO262"/>
  <c r="AO261"/>
  <c r="AO260"/>
  <c r="AO259"/>
  <c r="AO258"/>
  <c r="AO257"/>
  <c r="AO256"/>
  <c r="AO255"/>
  <c r="AO254"/>
  <c r="AO253"/>
  <c r="AO252"/>
  <c r="AO251"/>
  <c r="AO250"/>
  <c r="AO249"/>
  <c r="AO248"/>
  <c r="AO247"/>
  <c r="AS266"/>
  <c r="AT266" s="1" a="1"/>
  <c r="AT266" s="1"/>
  <c r="AQ265"/>
  <c r="AS263"/>
  <c r="AU263" s="1" a="1"/>
  <c r="AU263" s="1"/>
  <c r="AQ262"/>
  <c r="AS260"/>
  <c r="AT260" s="1" a="1"/>
  <c r="AT260" s="1"/>
  <c r="AQ259"/>
  <c r="AS257"/>
  <c r="AU257" s="1" a="1"/>
  <c r="AU257" s="1"/>
  <c r="AQ256"/>
  <c r="AS254"/>
  <c r="AV254" s="1" a="1"/>
  <c r="AV254" s="1"/>
  <c r="AQ253"/>
  <c r="AS251"/>
  <c r="AT251" s="1" a="1"/>
  <c r="AT251" s="1"/>
  <c r="AQ250"/>
  <c r="AS248"/>
  <c r="AT248" s="1" a="1"/>
  <c r="AT248" s="1"/>
  <c r="AQ247"/>
  <c r="AP267"/>
  <c r="AR265"/>
  <c r="AP264"/>
  <c r="AR262"/>
  <c r="AP261"/>
  <c r="AR259"/>
  <c r="AP258"/>
  <c r="AR256"/>
  <c r="AP255"/>
  <c r="AR253"/>
  <c r="AP252"/>
  <c r="AR250"/>
  <c r="AP249"/>
  <c r="AR247"/>
  <c r="AQ267"/>
  <c r="AS265"/>
  <c r="AT265" s="1" a="1"/>
  <c r="AT265" s="1"/>
  <c r="AQ264"/>
  <c r="AS262"/>
  <c r="AU262" s="1" a="1"/>
  <c r="AU262" s="1"/>
  <c r="AQ261"/>
  <c r="AS259"/>
  <c r="AV259" s="1" a="1"/>
  <c r="AV259" s="1"/>
  <c r="AQ258"/>
  <c r="AS256"/>
  <c r="AV256" s="1" a="1"/>
  <c r="AV256" s="1"/>
  <c r="AQ255"/>
  <c r="AS253"/>
  <c r="AU253" s="1" a="1"/>
  <c r="AU253" s="1"/>
  <c r="AQ252"/>
  <c r="AS250"/>
  <c r="AV250" s="1" a="1"/>
  <c r="AV250" s="1"/>
  <c r="AQ249"/>
  <c r="AS247"/>
  <c r="AV247" s="1" a="1"/>
  <c r="AV247" s="1"/>
  <c r="AP266"/>
  <c r="AS255"/>
  <c r="AT255" s="1" a="1"/>
  <c r="AT255" s="1"/>
  <c r="AR254"/>
  <c r="AR252"/>
  <c r="AQ251"/>
  <c r="AP250"/>
  <c r="AP248"/>
  <c r="AR267"/>
  <c r="AQ266"/>
  <c r="AP265"/>
  <c r="AP263"/>
  <c r="AS252"/>
  <c r="AV252" s="1" a="1"/>
  <c r="AV252" s="1"/>
  <c r="AR251"/>
  <c r="AR249"/>
  <c r="AQ248"/>
  <c r="AP247"/>
  <c r="AS267"/>
  <c r="AU267" s="1" a="1"/>
  <c r="AU267" s="1"/>
  <c r="AR266"/>
  <c r="AR264"/>
  <c r="AQ263"/>
  <c r="AP262"/>
  <c r="AP260"/>
  <c r="AS249"/>
  <c r="AV249" s="1" a="1"/>
  <c r="AV249" s="1"/>
  <c r="AR248"/>
  <c r="AR257"/>
  <c r="AS264"/>
  <c r="AV264" s="1" a="1"/>
  <c r="AV264" s="1"/>
  <c r="AR261"/>
  <c r="AP256"/>
  <c r="AP254"/>
  <c r="AS246"/>
  <c r="AV246" s="1" a="1"/>
  <c r="AV246" s="1"/>
  <c r="AQ260"/>
  <c r="AS258"/>
  <c r="AU258" s="1" a="1"/>
  <c r="AU258" s="1"/>
  <c r="AP257"/>
  <c r="AS261"/>
  <c r="AV261" s="1" a="1"/>
  <c r="AV261" s="1"/>
  <c r="AR258"/>
  <c r="AQ254"/>
  <c r="AR263"/>
  <c r="AR260"/>
  <c r="AP259"/>
  <c r="AQ257"/>
  <c r="AR255"/>
  <c r="AP253"/>
  <c r="AP251"/>
  <c r="AV221" a="1"/>
  <c r="AV221" s="1"/>
  <c r="AV230" a="1"/>
  <c r="AV230" s="1"/>
  <c r="AV239" a="1"/>
  <c r="AV239" s="1"/>
  <c r="AT229" a="1"/>
  <c r="AT229" s="1"/>
  <c r="AV220" a="1"/>
  <c r="AV220" s="1"/>
  <c r="AU225" a="1"/>
  <c r="AU225" s="1"/>
  <c r="AT239" a="1"/>
  <c r="AT239" s="1"/>
  <c r="AV223" a="1"/>
  <c r="AV223" s="1"/>
  <c r="AT225" a="1"/>
  <c r="AT225" s="1"/>
  <c r="AV238" a="1"/>
  <c r="AV238" s="1"/>
  <c r="AT232" a="1"/>
  <c r="AT232" s="1"/>
  <c r="AU233" a="1"/>
  <c r="AU233" s="1"/>
  <c r="AT227" a="1"/>
  <c r="AT227" s="1"/>
  <c r="AV232" a="1"/>
  <c r="AV232" s="1"/>
  <c r="AV290" i="2" a="1"/>
  <c r="AV290" s="1"/>
  <c r="AT283" a="1"/>
  <c r="AT283" s="1"/>
  <c r="AU284" a="1"/>
  <c r="AU284" s="1"/>
  <c r="AV287" a="1"/>
  <c r="AV287" s="1"/>
  <c r="AT288" a="1"/>
  <c r="AT288" s="1"/>
  <c r="AU279" a="1"/>
  <c r="AU279" s="1"/>
  <c r="AU287" a="1"/>
  <c r="AU287" s="1"/>
  <c r="AT290" a="1"/>
  <c r="AT290" s="1"/>
  <c r="AT273" a="1"/>
  <c r="AT273" s="1"/>
  <c r="AT272" a="1"/>
  <c r="AT272" s="1"/>
  <c r="AV291" a="1"/>
  <c r="AV291" s="1"/>
  <c r="AU288" a="1"/>
  <c r="AU288" s="1"/>
  <c r="AU275" a="1"/>
  <c r="AU275" s="1"/>
  <c r="AV281" a="1"/>
  <c r="AV281" s="1"/>
  <c r="AV274" a="1"/>
  <c r="AV274" s="1"/>
  <c r="AV282" a="1"/>
  <c r="AV282" s="1"/>
  <c r="AT275" a="1"/>
  <c r="AT275" s="1"/>
  <c r="AV276" a="1"/>
  <c r="AV276" s="1"/>
  <c r="AU289" a="1"/>
  <c r="AU289" s="1"/>
  <c r="AV280" a="1"/>
  <c r="AV280" s="1"/>
  <c r="AT291" a="1"/>
  <c r="AT291" s="1"/>
  <c r="AV272" a="1"/>
  <c r="AV272" s="1"/>
  <c r="AV283" a="1"/>
  <c r="AV283" s="1"/>
  <c r="AT277" a="1"/>
  <c r="AT277" s="1"/>
  <c r="AU282" a="1"/>
  <c r="AU282" s="1"/>
  <c r="AU273" a="1"/>
  <c r="AU273" s="1"/>
  <c r="AT293" a="1"/>
  <c r="AT293" s="1"/>
  <c r="AT280" a="1"/>
  <c r="AT280" s="1"/>
  <c r="AV278" a="1"/>
  <c r="AV278" s="1"/>
  <c r="AT292" a="1"/>
  <c r="AT292" s="1"/>
  <c r="AV289" a="1"/>
  <c r="AV289" s="1"/>
  <c r="AT276" a="1"/>
  <c r="AT276" s="1"/>
  <c r="AV292" a="1"/>
  <c r="AV292" s="1"/>
  <c r="AU293" a="1"/>
  <c r="AU293" s="1"/>
  <c r="AT278" a="1"/>
  <c r="AT278" s="1"/>
  <c r="AT274" a="1"/>
  <c r="AT274" s="1"/>
  <c r="AO259"/>
  <c r="AS266"/>
  <c r="AV266" s="1" a="1"/>
  <c r="AV266" s="1"/>
  <c r="AS260"/>
  <c r="AV260" s="1" a="1"/>
  <c r="AV260" s="1"/>
  <c r="AS254"/>
  <c r="AU254" s="1" a="1"/>
  <c r="AU254" s="1"/>
  <c r="AS248"/>
  <c r="AV248" s="1" a="1"/>
  <c r="AV248" s="1"/>
  <c r="AU266" a="1"/>
  <c r="AU266" s="1"/>
  <c r="AS262"/>
  <c r="AV262" s="1" a="1"/>
  <c r="AV262" s="1"/>
  <c r="AS256"/>
  <c r="AT256" s="1" a="1"/>
  <c r="AT256" s="1"/>
  <c r="AS250"/>
  <c r="AU250" s="1" a="1"/>
  <c r="AU250" s="1"/>
  <c r="AS267"/>
  <c r="AT267" s="1" a="1"/>
  <c r="AT267" s="1"/>
  <c r="AS261"/>
  <c r="AT261" s="1" a="1"/>
  <c r="AT261" s="1"/>
  <c r="AS255"/>
  <c r="AT255" s="1" a="1"/>
  <c r="AT255" s="1"/>
  <c r="AS249"/>
  <c r="AT249" s="1" a="1"/>
  <c r="AT249" s="1"/>
  <c r="AU267" a="1"/>
  <c r="AU267" s="1"/>
  <c r="AS265"/>
  <c r="AT265" s="1" a="1"/>
  <c r="AT265" s="1"/>
  <c r="AS259"/>
  <c r="AU259" s="1" a="1"/>
  <c r="AU259" s="1"/>
  <c r="AS253"/>
  <c r="AV253" s="1" a="1"/>
  <c r="AV253" s="1"/>
  <c r="AS247"/>
  <c r="AT247" s="1" a="1"/>
  <c r="AT247" s="1"/>
  <c r="AV267" a="1"/>
  <c r="AV267" s="1"/>
  <c r="AS257"/>
  <c r="AV257" s="1" a="1"/>
  <c r="AV257" s="1"/>
  <c r="AV247" a="1"/>
  <c r="AV247" s="1"/>
  <c r="AS251"/>
  <c r="AU251" s="1" a="1"/>
  <c r="AU251" s="1"/>
  <c r="AS252"/>
  <c r="AV252" s="1" a="1"/>
  <c r="AV252" s="1"/>
  <c r="AS258"/>
  <c r="AT258" s="1" a="1"/>
  <c r="AT258" s="1"/>
  <c r="AS264"/>
  <c r="AU264" s="1" a="1"/>
  <c r="AU264" s="1"/>
  <c r="AS246"/>
  <c r="AV246" s="1" a="1"/>
  <c r="AV246" s="1"/>
  <c r="AV251" a="1"/>
  <c r="AV251" s="1"/>
  <c r="AS263"/>
  <c r="AU263" s="1" a="1"/>
  <c r="AU263" s="1"/>
  <c r="AP247"/>
  <c r="AP254"/>
  <c r="AQ251"/>
  <c r="AO250"/>
  <c r="AQ262"/>
  <c r="AR260"/>
  <c r="AR251"/>
  <c r="AR267"/>
  <c r="AP249"/>
  <c r="AO266"/>
  <c r="AO257"/>
  <c r="AP248"/>
  <c r="AQ259"/>
  <c r="AO265"/>
  <c r="AQ250"/>
  <c r="AO260"/>
  <c r="AQ253"/>
  <c r="AR263"/>
  <c r="AR258"/>
  <c r="AO247"/>
  <c r="AQ249"/>
  <c r="AP261"/>
  <c r="AR257"/>
  <c r="AR250"/>
  <c r="AR261"/>
  <c r="AP252"/>
  <c r="AR248"/>
  <c r="AO262"/>
  <c r="AO251"/>
  <c r="AO264"/>
  <c r="AR252"/>
  <c r="AR265"/>
  <c r="AO256"/>
  <c r="AO263"/>
  <c r="AR254"/>
  <c r="AO248"/>
  <c r="AO261"/>
  <c r="AR249"/>
  <c r="AR262"/>
  <c r="AO253"/>
  <c r="AR255"/>
  <c r="AQ256"/>
  <c r="AQ257"/>
  <c r="AQ267"/>
  <c r="AP259"/>
  <c r="AP266"/>
  <c r="AO258"/>
  <c r="AP251"/>
  <c r="AP264"/>
  <c r="AQ264"/>
  <c r="AP256"/>
  <c r="AQ261"/>
  <c r="AP258"/>
  <c r="AQ248"/>
  <c r="AQ258"/>
  <c r="AP250"/>
  <c r="AP257"/>
  <c r="AO249"/>
  <c r="AQ260"/>
  <c r="AP255"/>
  <c r="AR266"/>
  <c r="AQ255"/>
  <c r="AR247"/>
  <c r="AP262"/>
  <c r="AQ252"/>
  <c r="AR259"/>
  <c r="AP263"/>
  <c r="AO255"/>
  <c r="AQ266"/>
  <c r="AR256"/>
  <c r="AQ247"/>
  <c r="AO254"/>
  <c r="AO267"/>
  <c r="AP260"/>
  <c r="AO252"/>
  <c r="AQ263"/>
  <c r="AR253"/>
  <c r="AP265"/>
  <c r="AP253"/>
  <c r="AR264"/>
  <c r="AP267"/>
  <c r="AQ254"/>
  <c r="AQ265"/>
  <c r="AU265" i="8" l="1" a="1"/>
  <c r="AU265" s="1"/>
  <c r="AT279" a="1"/>
  <c r="AT279" s="1"/>
  <c r="AV279" a="1"/>
  <c r="AV279" s="1"/>
  <c r="AU260" a="1"/>
  <c r="AU260" s="1"/>
  <c r="AV251" a="1"/>
  <c r="AV251" s="1"/>
  <c r="AV260" a="1"/>
  <c r="AV260" s="1"/>
  <c r="AT261" a="1"/>
  <c r="AT261" s="1"/>
  <c r="AV291" a="1"/>
  <c r="AV291" s="1"/>
  <c r="AV292" a="1"/>
  <c r="AV292" s="1"/>
  <c r="AT282" a="1"/>
  <c r="AT282" s="1"/>
  <c r="AT264" a="1"/>
  <c r="AT264" s="1"/>
  <c r="AU254" a="1"/>
  <c r="AU254" s="1"/>
  <c r="AU285" a="1"/>
  <c r="AU285" s="1"/>
  <c r="AT263" a="1"/>
  <c r="AT263" s="1"/>
  <c r="AU276" a="1"/>
  <c r="AU276" s="1"/>
  <c r="AT254" a="1"/>
  <c r="AT254" s="1"/>
  <c r="AV285" a="1"/>
  <c r="AV285" s="1"/>
  <c r="AU251" a="1"/>
  <c r="AU251" s="1"/>
  <c r="AT276" a="1"/>
  <c r="AT276" s="1"/>
  <c r="AU292" a="1"/>
  <c r="AU292" s="1"/>
  <c r="AV255" a="1"/>
  <c r="AV255" s="1"/>
  <c r="AT288" a="1"/>
  <c r="AT288" s="1"/>
  <c r="AT253" a="1"/>
  <c r="AT253" s="1"/>
  <c r="AU255" a="1"/>
  <c r="AU255" s="1"/>
  <c r="AV262" a="1"/>
  <c r="AV262" s="1"/>
  <c r="AT283" a="1"/>
  <c r="AT283" s="1"/>
  <c r="AT275" a="1"/>
  <c r="AT275" s="1"/>
  <c r="AV263" a="1"/>
  <c r="AV263" s="1"/>
  <c r="AT256" a="1"/>
  <c r="AT256" s="1"/>
  <c r="AT249" a="1"/>
  <c r="AT249" s="1"/>
  <c r="AV258" a="1"/>
  <c r="AV258" s="1"/>
  <c r="AT291" a="1"/>
  <c r="AT291" s="1"/>
  <c r="AT293" a="1"/>
  <c r="AT293" s="1"/>
  <c r="AU275" a="1"/>
  <c r="AU275" s="1"/>
  <c r="AT277" a="1"/>
  <c r="AT277" s="1"/>
  <c r="AV273" a="1"/>
  <c r="AV273" s="1"/>
  <c r="AU249" a="1"/>
  <c r="AU249" s="1"/>
  <c r="AU247" a="1"/>
  <c r="AU247" s="1"/>
  <c r="AT262" a="1"/>
  <c r="AT262" s="1"/>
  <c r="AU278" a="1"/>
  <c r="AU278" s="1"/>
  <c r="AV288" a="1"/>
  <c r="AV288" s="1"/>
  <c r="AT284" a="1"/>
  <c r="AT284" s="1"/>
  <c r="AU282" a="1"/>
  <c r="AU282" s="1"/>
  <c r="AT247" a="1"/>
  <c r="AT247" s="1"/>
  <c r="AV265" a="1"/>
  <c r="AV265" s="1"/>
  <c r="AT286" a="1"/>
  <c r="AT286" s="1"/>
  <c r="AU256" a="1"/>
  <c r="AU256" s="1"/>
  <c r="AT278" a="1"/>
  <c r="AT278" s="1"/>
  <c r="AT272" a="1"/>
  <c r="AT272" s="1"/>
  <c r="AU284" a="1"/>
  <c r="AU284" s="1"/>
  <c r="AT287" a="1"/>
  <c r="AT287" s="1"/>
  <c r="AU277" a="1"/>
  <c r="AU277" s="1"/>
  <c r="AV253" a="1"/>
  <c r="AV253" s="1"/>
  <c r="AU272" a="1"/>
  <c r="AU272" s="1"/>
  <c r="AT273" a="1"/>
  <c r="AT273" s="1"/>
  <c r="AU286" a="1"/>
  <c r="AU286" s="1"/>
  <c r="AU287" a="1"/>
  <c r="AU287" s="1"/>
  <c r="AV267" a="1"/>
  <c r="AV267" s="1"/>
  <c r="AU252" a="1"/>
  <c r="AU252" s="1"/>
  <c r="AU261" a="1"/>
  <c r="AU261" s="1"/>
  <c r="AT290" a="1"/>
  <c r="AT290" s="1"/>
  <c r="AV280" a="1"/>
  <c r="AV280" s="1"/>
  <c r="AV289" a="1"/>
  <c r="AV289" s="1"/>
  <c r="AT252" a="1"/>
  <c r="AT252" s="1"/>
  <c r="AT250" a="1"/>
  <c r="AT250" s="1"/>
  <c r="AT258" a="1"/>
  <c r="AT258" s="1"/>
  <c r="AT257" a="1"/>
  <c r="AT257" s="1"/>
  <c r="AT289" a="1"/>
  <c r="AT289" s="1"/>
  <c r="AU290" a="1"/>
  <c r="AU290" s="1"/>
  <c r="AU280" a="1"/>
  <c r="AU280" s="1"/>
  <c r="AT267" a="1"/>
  <c r="AT267" s="1"/>
  <c r="AU259" a="1"/>
  <c r="AU259" s="1"/>
  <c r="AU250" a="1"/>
  <c r="AU250" s="1"/>
  <c r="AU246" a="1"/>
  <c r="AU246" s="1"/>
  <c r="AU264" a="1"/>
  <c r="AU264" s="1"/>
  <c r="AV274" a="1"/>
  <c r="AV274" s="1"/>
  <c r="AV283" a="1"/>
  <c r="AV283" s="1"/>
  <c r="AV248" a="1"/>
  <c r="AV248" s="1"/>
  <c r="AV293" a="1"/>
  <c r="AV293" s="1"/>
  <c r="AU274" a="1"/>
  <c r="AU274" s="1"/>
  <c r="AV281" a="1"/>
  <c r="AV281" s="1"/>
  <c r="AV266" a="1"/>
  <c r="AV266" s="1"/>
  <c r="AT259" a="1"/>
  <c r="AT259" s="1"/>
  <c r="AV257" a="1"/>
  <c r="AV257" s="1"/>
  <c r="AU248" a="1"/>
  <c r="AU248" s="1"/>
  <c r="AU266" a="1"/>
  <c r="AU266" s="1"/>
  <c r="AT246" a="1"/>
  <c r="AT246" s="1"/>
  <c r="AU281" a="1"/>
  <c r="AU281" s="1"/>
  <c r="AV261" i="2" a="1"/>
  <c r="AV261" s="1"/>
  <c r="AU247" a="1"/>
  <c r="AU247" s="1"/>
  <c r="AT262" a="1"/>
  <c r="AT262" s="1"/>
  <c r="AT266" a="1"/>
  <c r="AT266" s="1"/>
  <c r="AU261" a="1"/>
  <c r="AU261" s="1"/>
  <c r="AU262" a="1"/>
  <c r="AU262" s="1"/>
  <c r="AU248" a="1"/>
  <c r="AU248" s="1"/>
  <c r="AU249" a="1"/>
  <c r="AU249" s="1"/>
  <c r="AV254" a="1"/>
  <c r="AV254" s="1"/>
  <c r="AV249" a="1"/>
  <c r="AV249" s="1"/>
  <c r="AT248" a="1"/>
  <c r="AT248" s="1"/>
  <c r="AV256" a="1"/>
  <c r="AV256" s="1"/>
  <c r="AV259" a="1"/>
  <c r="AV259" s="1"/>
  <c r="AU255" a="1"/>
  <c r="AU255" s="1"/>
  <c r="AT250" a="1"/>
  <c r="AT250" s="1"/>
  <c r="AV255" a="1"/>
  <c r="AV255" s="1"/>
  <c r="AT246" a="1"/>
  <c r="AT246" s="1"/>
  <c r="AU256" a="1"/>
  <c r="AU256" s="1"/>
  <c r="AU246" a="1"/>
  <c r="AU246" s="1"/>
  <c r="AU252" a="1"/>
  <c r="AU252" s="1"/>
  <c r="AT259" a="1"/>
  <c r="AT259" s="1"/>
  <c r="AT254" a="1"/>
  <c r="AT254" s="1"/>
  <c r="AU260" a="1"/>
  <c r="AU260" s="1"/>
  <c r="AV250" a="1"/>
  <c r="AV250" s="1"/>
  <c r="AT264" a="1"/>
  <c r="AT264" s="1"/>
  <c r="AV265" a="1"/>
  <c r="AV265" s="1"/>
  <c r="AU265" a="1"/>
  <c r="AU265" s="1"/>
  <c r="AU253" a="1"/>
  <c r="AU253" s="1"/>
  <c r="AT252" a="1"/>
  <c r="AT252" s="1"/>
  <c r="AV264" a="1"/>
  <c r="AV264" s="1"/>
  <c r="AU258" a="1"/>
  <c r="AU258" s="1"/>
  <c r="AT257" a="1"/>
  <c r="AT257" s="1"/>
  <c r="AT260" a="1"/>
  <c r="AT260" s="1"/>
  <c r="AV258" a="1"/>
  <c r="AV258" s="1"/>
  <c r="AT263" a="1"/>
  <c r="AT263" s="1"/>
  <c r="AT251" a="1"/>
  <c r="AT251" s="1"/>
  <c r="AT253" a="1"/>
  <c r="AT253" s="1"/>
  <c r="AU257" a="1"/>
  <c r="AU257" s="1"/>
  <c r="AV263" a="1"/>
  <c r="AV263" s="1"/>
</calcChain>
</file>

<file path=xl/sharedStrings.xml><?xml version="1.0" encoding="utf-8"?>
<sst xmlns="http://schemas.openxmlformats.org/spreadsheetml/2006/main" count="531" uniqueCount="136">
  <si>
    <t>Nom</t>
  </si>
  <si>
    <t>besoin</t>
  </si>
  <si>
    <t>tier</t>
  </si>
  <si>
    <t>nombre</t>
  </si>
  <si>
    <t>cuir</t>
  </si>
  <si>
    <t>tissu</t>
  </si>
  <si>
    <t>minerais</t>
  </si>
  <si>
    <t>T3</t>
  </si>
  <si>
    <t>T4</t>
  </si>
  <si>
    <t>T5</t>
  </si>
  <si>
    <t>T6</t>
  </si>
  <si>
    <t>T7</t>
  </si>
  <si>
    <t>T8</t>
  </si>
  <si>
    <t>Ressources</t>
  </si>
  <si>
    <t>planche</t>
  </si>
  <si>
    <t>Craft</t>
  </si>
  <si>
    <t>nom</t>
  </si>
  <si>
    <t>minrais</t>
  </si>
  <si>
    <t>Arc</t>
  </si>
  <si>
    <t>Arc de guerre</t>
  </si>
  <si>
    <t>Arc long</t>
  </si>
  <si>
    <t>Lance</t>
  </si>
  <si>
    <t>Pique</t>
  </si>
  <si>
    <t>Glaive</t>
  </si>
  <si>
    <t>Dague</t>
  </si>
  <si>
    <t>Paire de dagues</t>
  </si>
  <si>
    <t>Griffes</t>
  </si>
  <si>
    <t>Long Bâton</t>
  </si>
  <si>
    <t>Bâton sans faille</t>
  </si>
  <si>
    <t>Bâton à double tranchant</t>
  </si>
  <si>
    <t>Bâton naturel</t>
  </si>
  <si>
    <t>Grand Bâton naturel</t>
  </si>
  <si>
    <t>Bâton sauvage</t>
  </si>
  <si>
    <t>Torche</t>
  </si>
  <si>
    <t>Capuche d'assassin</t>
  </si>
  <si>
    <t>Capuche de mercenaire</t>
  </si>
  <si>
    <t>Capuche de chasseur</t>
  </si>
  <si>
    <t>veste d'assassin</t>
  </si>
  <si>
    <t>veste de mercenaire</t>
  </si>
  <si>
    <t>veste de chasseur</t>
  </si>
  <si>
    <t>Chaussures d'assassin</t>
  </si>
  <si>
    <t>Chaussures de mercenaire</t>
  </si>
  <si>
    <t>Chaussures de chasseur</t>
  </si>
  <si>
    <t>stock coffre</t>
  </si>
  <si>
    <t>stock HV</t>
  </si>
  <si>
    <t xml:space="preserve">Bâton ésotérique </t>
  </si>
  <si>
    <t>Grand bâton ésotérique</t>
  </si>
  <si>
    <t>Bâton énigmatique</t>
  </si>
  <si>
    <t>Bâton de givre</t>
  </si>
  <si>
    <t>Grand bâton de givre</t>
  </si>
  <si>
    <t>bâton glacial</t>
  </si>
  <si>
    <t>bâton de feu</t>
  </si>
  <si>
    <t>bâton infernal</t>
  </si>
  <si>
    <t>bâton damné</t>
  </si>
  <si>
    <t>grand bâton damné</t>
  </si>
  <si>
    <t>bâton démoniaque</t>
  </si>
  <si>
    <t>bâton bénie</t>
  </si>
  <si>
    <t>grand bâton béni</t>
  </si>
  <si>
    <t xml:space="preserve">bâton divin </t>
  </si>
  <si>
    <t>tome de sort</t>
  </si>
  <si>
    <t>capuchon d'érudit</t>
  </si>
  <si>
    <t>capuchon écclésiastique</t>
  </si>
  <si>
    <t>capuchon mage</t>
  </si>
  <si>
    <t>robe érudit</t>
  </si>
  <si>
    <t>robe écclésiastique</t>
  </si>
  <si>
    <t>robe mage</t>
  </si>
  <si>
    <t>Sandales d'érudit</t>
  </si>
  <si>
    <t>Sandales d'écclésiastique</t>
  </si>
  <si>
    <t>Sandales de mage</t>
  </si>
  <si>
    <t>Epée large</t>
  </si>
  <si>
    <t>Claymore</t>
  </si>
  <si>
    <t>Epée double</t>
  </si>
  <si>
    <t>hache de guerre</t>
  </si>
  <si>
    <t>grande hache</t>
  </si>
  <si>
    <t>Hallebarde</t>
  </si>
  <si>
    <t>Massue</t>
  </si>
  <si>
    <t>Massue lourde</t>
  </si>
  <si>
    <t xml:space="preserve">fléau </t>
  </si>
  <si>
    <t>Masse</t>
  </si>
  <si>
    <t>bec de corbin</t>
  </si>
  <si>
    <t>Grande masse</t>
  </si>
  <si>
    <t>Abalète</t>
  </si>
  <si>
    <t>Arbalète lourde</t>
  </si>
  <si>
    <t>Arbalète légère</t>
  </si>
  <si>
    <t>bouclier</t>
  </si>
  <si>
    <t>casque chevalier</t>
  </si>
  <si>
    <t>casque soldat</t>
  </si>
  <si>
    <t>casque gardien</t>
  </si>
  <si>
    <t>Armure chevalier</t>
  </si>
  <si>
    <t>Armure gardien</t>
  </si>
  <si>
    <t>Armure soldat</t>
  </si>
  <si>
    <t>Bottes chevalier</t>
  </si>
  <si>
    <t>Bottes gardien</t>
  </si>
  <si>
    <t>Bottes soldat</t>
  </si>
  <si>
    <t>Masse de pierre</t>
  </si>
  <si>
    <t>Hache</t>
  </si>
  <si>
    <t>Pioche</t>
  </si>
  <si>
    <t>faucille</t>
  </si>
  <si>
    <t>couteau</t>
  </si>
  <si>
    <t>Cape</t>
  </si>
  <si>
    <t>sac</t>
  </si>
  <si>
    <t>Casquette de faucheur</t>
  </si>
  <si>
    <t>Casquette de dépeceur</t>
  </si>
  <si>
    <t>sac a dos de faucheur</t>
  </si>
  <si>
    <t>sac a dos de dépeceur</t>
  </si>
  <si>
    <t>sac a dos de mineur</t>
  </si>
  <si>
    <t>sac a dos de piocheur</t>
  </si>
  <si>
    <t>sac a dos de bucheron</t>
  </si>
  <si>
    <t>Costume de dépeceur</t>
  </si>
  <si>
    <t>Chaussures de dépeceur</t>
  </si>
  <si>
    <t>Costume de faucheur</t>
  </si>
  <si>
    <t>Chaussure de faucheur</t>
  </si>
  <si>
    <t xml:space="preserve">Casquette de mineur </t>
  </si>
  <si>
    <t>Costume de mineur</t>
  </si>
  <si>
    <t>Chaussures de mineur</t>
  </si>
  <si>
    <t>Casquette de piocheur</t>
  </si>
  <si>
    <t>Costume de piocheur</t>
  </si>
  <si>
    <t>Chaussure de piocheur</t>
  </si>
  <si>
    <t>Casquette de bûcheron</t>
  </si>
  <si>
    <t>Costume de bûcheron</t>
  </si>
  <si>
    <t>Chaussures de bûcheron</t>
  </si>
  <si>
    <t>Lit</t>
  </si>
  <si>
    <t>table</t>
  </si>
  <si>
    <t>Coffre</t>
  </si>
  <si>
    <t>Kit de réparation</t>
  </si>
  <si>
    <t>Crafteur</t>
  </si>
  <si>
    <t>Ressources Totales</t>
  </si>
  <si>
    <t>crafteur</t>
  </si>
  <si>
    <t>Nombre d'Item</t>
  </si>
  <si>
    <t>1- Remplir le tableau " Nombre d'item " ci dessou avec le nombre total d'item que vous souhaité avoir par tier, coffre et HV confondu.</t>
  </si>
  <si>
    <t>2- Remplir le tableau " Crafteur " ci dessou avec le pseudo des joueurs qui peuvent craft chaque item</t>
  </si>
  <si>
    <t>Calculs</t>
  </si>
  <si>
    <t>3- Remplir le tableau " Calculs " en selectionant l'item et le Tier de l'item. En suite remplir les stock disponible pour cet item. Nombre dans le coffre, puis nombre à l'HV.</t>
  </si>
  <si>
    <t>- Pour ce servir du classeur</t>
  </si>
  <si>
    <t>4- A droite du tableau " Calculs " vous avez le récapitulatif des ressources nécessaires, ainsi que des items, au total et par crafteur ou groupe de crafteur.</t>
  </si>
  <si>
    <t>²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</si>
</sst>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.9"/>
      <color rgb="FF303030"/>
      <name val="Arial"/>
      <family val="2"/>
    </font>
    <font>
      <sz val="15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/>
    <xf numFmtId="0" fontId="0" fillId="0" borderId="9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/>
    <xf numFmtId="0" fontId="2" fillId="0" borderId="0" xfId="0" applyFont="1"/>
    <xf numFmtId="0" fontId="0" fillId="0" borderId="25" xfId="0" applyFill="1" applyBorder="1" applyAlignment="1">
      <alignment horizontal="center"/>
    </xf>
    <xf numFmtId="0" fontId="0" fillId="0" borderId="25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/>
    </xf>
    <xf numFmtId="0" fontId="0" fillId="0" borderId="26" xfId="0" applyFill="1" applyBorder="1" applyAlignment="1">
      <alignment horizontal="center" vertical="center"/>
    </xf>
    <xf numFmtId="0" fontId="0" fillId="0" borderId="28" xfId="0" applyBorder="1"/>
    <xf numFmtId="0" fontId="0" fillId="0" borderId="0" xfId="0" applyFill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8" xfId="0" applyBorder="1"/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36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8" xfId="0" applyFill="1" applyBorder="1" applyAlignment="1">
      <alignment horizontal="center"/>
    </xf>
    <xf numFmtId="49" fontId="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4" fillId="3" borderId="1" xfId="0" applyFont="1" applyFill="1" applyBorder="1" applyAlignment="1">
      <alignment horizontal="center"/>
    </xf>
    <xf numFmtId="0" fontId="0" fillId="4" borderId="41" xfId="0" applyFont="1" applyFill="1" applyBorder="1" applyAlignment="1">
      <alignment horizontal="center" vertical="center"/>
    </xf>
    <xf numFmtId="0" fontId="0" fillId="4" borderId="41" xfId="0" applyFont="1" applyFill="1" applyBorder="1"/>
    <xf numFmtId="0" fontId="0" fillId="4" borderId="42" xfId="0" applyFont="1" applyFill="1" applyBorder="1"/>
    <xf numFmtId="0" fontId="0" fillId="5" borderId="41" xfId="0" applyFont="1" applyFill="1" applyBorder="1" applyAlignment="1">
      <alignment horizontal="center" vertical="center"/>
    </xf>
    <xf numFmtId="0" fontId="0" fillId="5" borderId="41" xfId="0" applyFont="1" applyFill="1" applyBorder="1"/>
    <xf numFmtId="0" fontId="0" fillId="5" borderId="42" xfId="0" applyFont="1" applyFill="1" applyBorder="1"/>
    <xf numFmtId="0" fontId="0" fillId="4" borderId="43" xfId="0" applyFont="1" applyFill="1" applyBorder="1"/>
    <xf numFmtId="0" fontId="0" fillId="4" borderId="43" xfId="0" applyFont="1" applyFill="1" applyBorder="1" applyAlignment="1">
      <alignment horizontal="center" vertical="center"/>
    </xf>
    <xf numFmtId="0" fontId="0" fillId="4" borderId="0" xfId="0" applyFont="1" applyFill="1"/>
    <xf numFmtId="0" fontId="4" fillId="3" borderId="48" xfId="0" applyFont="1" applyFill="1" applyBorder="1" applyAlignment="1">
      <alignment horizontal="center" vertical="center"/>
    </xf>
    <xf numFmtId="0" fontId="4" fillId="3" borderId="49" xfId="0" applyFont="1" applyFill="1" applyBorder="1" applyAlignment="1">
      <alignment horizontal="center" vertical="center"/>
    </xf>
    <xf numFmtId="0" fontId="5" fillId="4" borderId="41" xfId="0" applyFont="1" applyFill="1" applyBorder="1"/>
    <xf numFmtId="0" fontId="5" fillId="5" borderId="41" xfId="0" applyFont="1" applyFill="1" applyBorder="1"/>
    <xf numFmtId="0" fontId="5" fillId="4" borderId="43" xfId="0" applyFont="1" applyFill="1" applyBorder="1"/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4" fillId="3" borderId="31" xfId="0" applyFont="1" applyFill="1" applyBorder="1" applyAlignment="1">
      <alignment horizontal="center" vertical="center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53" xfId="0" applyBorder="1" applyAlignment="1">
      <alignment horizontal="left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46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47" xfId="0" applyBorder="1" applyAlignment="1">
      <alignment horizontal="left"/>
    </xf>
    <xf numFmtId="0" fontId="0" fillId="6" borderId="0" xfId="0" applyFill="1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39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7CBCD"/>
      <color rgb="FFD59F9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495300</xdr:colOff>
      <xdr:row>62</xdr:row>
      <xdr:rowOff>0</xdr:rowOff>
    </xdr:from>
    <xdr:to>
      <xdr:col>40</xdr:col>
      <xdr:colOff>38100</xdr:colOff>
      <xdr:row>62</xdr:row>
      <xdr:rowOff>281667</xdr:rowOff>
    </xdr:to>
    <xdr:sp macro="" textlink="">
      <xdr:nvSpPr>
        <xdr:cNvPr id="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2230100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77560</xdr:rowOff>
    </xdr:to>
    <xdr:sp macro="" textlink="">
      <xdr:nvSpPr>
        <xdr:cNvPr id="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77560</xdr:rowOff>
    </xdr:to>
    <xdr:sp macro="" textlink="">
      <xdr:nvSpPr>
        <xdr:cNvPr id="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3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3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3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4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4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4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5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77560</xdr:rowOff>
    </xdr:to>
    <xdr:sp macro="" textlink="">
      <xdr:nvSpPr>
        <xdr:cNvPr id="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77560</xdr:rowOff>
    </xdr:to>
    <xdr:sp macro="" textlink="">
      <xdr:nvSpPr>
        <xdr:cNvPr id="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77559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77559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77560</xdr:rowOff>
    </xdr:to>
    <xdr:sp macro="" textlink="">
      <xdr:nvSpPr>
        <xdr:cNvPr id="1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77560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77560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77560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9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0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0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0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495300</xdr:colOff>
      <xdr:row>62</xdr:row>
      <xdr:rowOff>0</xdr:rowOff>
    </xdr:from>
    <xdr:to>
      <xdr:col>40</xdr:col>
      <xdr:colOff>38100</xdr:colOff>
      <xdr:row>62</xdr:row>
      <xdr:rowOff>281667</xdr:rowOff>
    </xdr:to>
    <xdr:sp macro="" textlink="">
      <xdr:nvSpPr>
        <xdr:cNvPr id="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77560</xdr:rowOff>
    </xdr:to>
    <xdr:sp macro="" textlink="">
      <xdr:nvSpPr>
        <xdr:cNvPr id="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77560</xdr:rowOff>
    </xdr:to>
    <xdr:sp macro="" textlink="">
      <xdr:nvSpPr>
        <xdr:cNvPr id="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5028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5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1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77560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77560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3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77559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77559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77560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77560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9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77560</xdr:rowOff>
    </xdr:to>
    <xdr:sp macro="" textlink="">
      <xdr:nvSpPr>
        <xdr:cNvPr id="2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77560</xdr:rowOff>
    </xdr:to>
    <xdr:sp macro="" textlink="">
      <xdr:nvSpPr>
        <xdr:cNvPr id="2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2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2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2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2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2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2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2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2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2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2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24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2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24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2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7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8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3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3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3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3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3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495300</xdr:colOff>
      <xdr:row>62</xdr:row>
      <xdr:rowOff>0</xdr:rowOff>
    </xdr:from>
    <xdr:to>
      <xdr:col>40</xdr:col>
      <xdr:colOff>38100</xdr:colOff>
      <xdr:row>62</xdr:row>
      <xdr:rowOff>281667</xdr:rowOff>
    </xdr:to>
    <xdr:sp macro="" textlink="">
      <xdr:nvSpPr>
        <xdr:cNvPr id="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2230100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77560</xdr:rowOff>
    </xdr:to>
    <xdr:sp macro="" textlink="">
      <xdr:nvSpPr>
        <xdr:cNvPr id="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77560</xdr:rowOff>
    </xdr:to>
    <xdr:sp macro="" textlink="">
      <xdr:nvSpPr>
        <xdr:cNvPr id="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3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3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3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4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4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4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5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77560</xdr:rowOff>
    </xdr:to>
    <xdr:sp macro="" textlink="">
      <xdr:nvSpPr>
        <xdr:cNvPr id="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77560</xdr:rowOff>
    </xdr:to>
    <xdr:sp macro="" textlink="">
      <xdr:nvSpPr>
        <xdr:cNvPr id="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77559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77559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1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1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77560</xdr:rowOff>
    </xdr:to>
    <xdr:sp macro="" textlink="">
      <xdr:nvSpPr>
        <xdr:cNvPr id="1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77560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77560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77560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77561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91168</xdr:rowOff>
    </xdr:to>
    <xdr:sp macro="" textlink="">
      <xdr:nvSpPr>
        <xdr:cNvPr id="19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0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0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0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2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91167</xdr:rowOff>
    </xdr:to>
    <xdr:sp macro="" textlink="">
      <xdr:nvSpPr>
        <xdr:cNvPr id="2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91167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2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495300</xdr:colOff>
      <xdr:row>62</xdr:row>
      <xdr:rowOff>0</xdr:rowOff>
    </xdr:from>
    <xdr:to>
      <xdr:col>40</xdr:col>
      <xdr:colOff>38100</xdr:colOff>
      <xdr:row>62</xdr:row>
      <xdr:rowOff>281667</xdr:rowOff>
    </xdr:to>
    <xdr:sp macro="" textlink="">
      <xdr:nvSpPr>
        <xdr:cNvPr id="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2230100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77560</xdr:rowOff>
    </xdr:to>
    <xdr:sp macro="" textlink="">
      <xdr:nvSpPr>
        <xdr:cNvPr id="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77560</xdr:rowOff>
    </xdr:to>
    <xdr:sp macro="" textlink="">
      <xdr:nvSpPr>
        <xdr:cNvPr id="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91168</xdr:rowOff>
    </xdr:to>
    <xdr:sp macro="" textlink="">
      <xdr:nvSpPr>
        <xdr:cNvPr id="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2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3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3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3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3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88</xdr:row>
      <xdr:rowOff>0</xdr:rowOff>
    </xdr:from>
    <xdr:to>
      <xdr:col>39</xdr:col>
      <xdr:colOff>485775</xdr:colOff>
      <xdr:row>89</xdr:row>
      <xdr:rowOff>77561</xdr:rowOff>
    </xdr:to>
    <xdr:sp macro="" textlink="">
      <xdr:nvSpPr>
        <xdr:cNvPr id="3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77561</xdr:rowOff>
    </xdr:to>
    <xdr:sp macro="" textlink="">
      <xdr:nvSpPr>
        <xdr:cNvPr id="3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88</xdr:row>
      <xdr:rowOff>0</xdr:rowOff>
    </xdr:from>
    <xdr:to>
      <xdr:col>40</xdr:col>
      <xdr:colOff>38100</xdr:colOff>
      <xdr:row>89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17316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77562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77562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77587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114</xdr:row>
      <xdr:rowOff>0</xdr:rowOff>
    </xdr:from>
    <xdr:to>
      <xdr:col>39</xdr:col>
      <xdr:colOff>485775</xdr:colOff>
      <xdr:row>115</xdr:row>
      <xdr:rowOff>91169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114</xdr:row>
      <xdr:rowOff>0</xdr:rowOff>
    </xdr:from>
    <xdr:to>
      <xdr:col>40</xdr:col>
      <xdr:colOff>38100</xdr:colOff>
      <xdr:row>115</xdr:row>
      <xdr:rowOff>91169</xdr:rowOff>
    </xdr:to>
    <xdr:sp macro="" textlink="">
      <xdr:nvSpPr>
        <xdr:cNvPr id="4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2298025"/>
          <a:ext cx="304800" cy="29119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4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4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4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4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5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5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5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91168</xdr:rowOff>
    </xdr:to>
    <xdr:sp macro="" textlink="">
      <xdr:nvSpPr>
        <xdr:cNvPr id="5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166</xdr:row>
      <xdr:rowOff>0</xdr:rowOff>
    </xdr:from>
    <xdr:to>
      <xdr:col>39</xdr:col>
      <xdr:colOff>485775</xdr:colOff>
      <xdr:row>167</xdr:row>
      <xdr:rowOff>77561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91168</xdr:rowOff>
    </xdr:to>
    <xdr:sp macro="" textlink="">
      <xdr:nvSpPr>
        <xdr:cNvPr id="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77560</xdr:rowOff>
    </xdr:to>
    <xdr:sp macro="" textlink="">
      <xdr:nvSpPr>
        <xdr:cNvPr id="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77560</xdr:rowOff>
    </xdr:to>
    <xdr:sp macro="" textlink="">
      <xdr:nvSpPr>
        <xdr:cNvPr id="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77560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77560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4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1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1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77560</xdr:rowOff>
    </xdr:to>
    <xdr:sp macro="" textlink="">
      <xdr:nvSpPr>
        <xdr:cNvPr id="1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77560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77561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77561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244</xdr:row>
      <xdr:rowOff>0</xdr:rowOff>
    </xdr:from>
    <xdr:to>
      <xdr:col>39</xdr:col>
      <xdr:colOff>485775</xdr:colOff>
      <xdr:row>245</xdr:row>
      <xdr:rowOff>91168</xdr:rowOff>
    </xdr:to>
    <xdr:sp macro="" textlink="">
      <xdr:nvSpPr>
        <xdr:cNvPr id="1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244</xdr:row>
      <xdr:rowOff>0</xdr:rowOff>
    </xdr:from>
    <xdr:to>
      <xdr:col>40</xdr:col>
      <xdr:colOff>38100</xdr:colOff>
      <xdr:row>245</xdr:row>
      <xdr:rowOff>91168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7205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77560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77560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17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77560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77560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91167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91167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91167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91167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77560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77560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140</xdr:row>
      <xdr:rowOff>0</xdr:rowOff>
    </xdr:from>
    <xdr:to>
      <xdr:col>39</xdr:col>
      <xdr:colOff>485775</xdr:colOff>
      <xdr:row>141</xdr:row>
      <xdr:rowOff>91167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91167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91167</xdr:rowOff>
    </xdr:to>
    <xdr:sp macro="" textlink="">
      <xdr:nvSpPr>
        <xdr:cNvPr id="19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77560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140</xdr:row>
      <xdr:rowOff>0</xdr:rowOff>
    </xdr:from>
    <xdr:to>
      <xdr:col>40</xdr:col>
      <xdr:colOff>38100</xdr:colOff>
      <xdr:row>141</xdr:row>
      <xdr:rowOff>91167</xdr:rowOff>
    </xdr:to>
    <xdr:sp macro="" textlink="">
      <xdr:nvSpPr>
        <xdr:cNvPr id="19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27279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166</xdr:row>
      <xdr:rowOff>0</xdr:rowOff>
    </xdr:from>
    <xdr:to>
      <xdr:col>40</xdr:col>
      <xdr:colOff>38100</xdr:colOff>
      <xdr:row>167</xdr:row>
      <xdr:rowOff>77561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2261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77561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192</xdr:row>
      <xdr:rowOff>0</xdr:rowOff>
    </xdr:from>
    <xdr:to>
      <xdr:col>39</xdr:col>
      <xdr:colOff>485775</xdr:colOff>
      <xdr:row>193</xdr:row>
      <xdr:rowOff>91168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77561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192</xdr:row>
      <xdr:rowOff>0</xdr:rowOff>
    </xdr:from>
    <xdr:to>
      <xdr:col>40</xdr:col>
      <xdr:colOff>38100</xdr:colOff>
      <xdr:row>193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37242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20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20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20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2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21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21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77561</xdr:rowOff>
    </xdr:to>
    <xdr:sp macro="" textlink="">
      <xdr:nvSpPr>
        <xdr:cNvPr id="21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21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218</xdr:row>
      <xdr:rowOff>0</xdr:rowOff>
    </xdr:from>
    <xdr:to>
      <xdr:col>39</xdr:col>
      <xdr:colOff>485775</xdr:colOff>
      <xdr:row>219</xdr:row>
      <xdr:rowOff>91168</xdr:rowOff>
    </xdr:to>
    <xdr:sp macro="" textlink="">
      <xdr:nvSpPr>
        <xdr:cNvPr id="21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21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91168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91192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218</xdr:row>
      <xdr:rowOff>0</xdr:rowOff>
    </xdr:from>
    <xdr:to>
      <xdr:col>40</xdr:col>
      <xdr:colOff>38100</xdr:colOff>
      <xdr:row>219</xdr:row>
      <xdr:rowOff>77561</xdr:rowOff>
    </xdr:to>
    <xdr:sp macro="" textlink="">
      <xdr:nvSpPr>
        <xdr:cNvPr id="21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42224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1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77561</xdr:rowOff>
    </xdr:to>
    <xdr:sp macro="" textlink="">
      <xdr:nvSpPr>
        <xdr:cNvPr id="22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2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180975</xdr:colOff>
      <xdr:row>270</xdr:row>
      <xdr:rowOff>0</xdr:rowOff>
    </xdr:from>
    <xdr:to>
      <xdr:col>39</xdr:col>
      <xdr:colOff>485775</xdr:colOff>
      <xdr:row>271</xdr:row>
      <xdr:rowOff>91168</xdr:rowOff>
    </xdr:to>
    <xdr:sp macro="" textlink="">
      <xdr:nvSpPr>
        <xdr:cNvPr id="22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536775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77561</xdr:rowOff>
    </xdr:to>
    <xdr:sp macro="" textlink="">
      <xdr:nvSpPr>
        <xdr:cNvPr id="2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39</xdr:col>
      <xdr:colOff>495300</xdr:colOff>
      <xdr:row>270</xdr:row>
      <xdr:rowOff>0</xdr:rowOff>
    </xdr:from>
    <xdr:to>
      <xdr:col>40</xdr:col>
      <xdr:colOff>38100</xdr:colOff>
      <xdr:row>271</xdr:row>
      <xdr:rowOff>91168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27851100" y="52187475"/>
          <a:ext cx="304800" cy="291193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1229"/>
  <sheetViews>
    <sheetView tabSelected="1" zoomScale="85" zoomScaleNormal="85" workbookViewId="0">
      <selection activeCell="A2" sqref="A2"/>
    </sheetView>
  </sheetViews>
  <sheetFormatPr baseColWidth="10" defaultRowHeight="15"/>
  <cols>
    <col min="1" max="1" width="25.7109375" customWidth="1"/>
    <col min="2" max="25" width="6.85546875" customWidth="1"/>
    <col min="27" max="27" width="45.7109375" customWidth="1"/>
    <col min="29" max="29" width="11.42578125" customWidth="1"/>
    <col min="30" max="30" width="14.28515625" customWidth="1"/>
    <col min="31" max="31" width="11.5703125" customWidth="1"/>
    <col min="32" max="32" width="11.42578125" customWidth="1"/>
    <col min="33" max="35" width="11.42578125" style="36"/>
    <col min="36" max="36" width="11.42578125" style="36" customWidth="1"/>
    <col min="37" max="37" width="22.7109375" customWidth="1"/>
    <col min="38" max="38" width="6" customWidth="1"/>
    <col min="39" max="39" width="16" customWidth="1"/>
    <col min="44" max="44" width="11.42578125" customWidth="1"/>
    <col min="45" max="45" width="11.42578125" hidden="1" customWidth="1"/>
    <col min="46" max="46" width="11.7109375" customWidth="1"/>
    <col min="47" max="47" width="27.28515625" customWidth="1"/>
    <col min="48" max="48" width="10.140625" style="3" customWidth="1"/>
    <col min="49" max="49" width="10.85546875" style="3" customWidth="1"/>
    <col min="52" max="52" width="25.85546875" customWidth="1"/>
    <col min="54" max="54" width="11.42578125" customWidth="1"/>
    <col min="58" max="58" width="26.28515625" customWidth="1"/>
    <col min="59" max="59" width="18.140625" customWidth="1"/>
    <col min="60" max="60" width="20" customWidth="1"/>
    <col min="61" max="61" width="16.5703125" customWidth="1"/>
  </cols>
  <sheetData>
    <row r="1" spans="1:56" ht="19.5">
      <c r="B1" s="75" t="s">
        <v>133</v>
      </c>
      <c r="C1" s="75"/>
      <c r="D1" s="75"/>
      <c r="E1" s="75"/>
      <c r="F1" s="75"/>
      <c r="G1" s="75"/>
      <c r="H1" s="75"/>
      <c r="I1" s="75"/>
      <c r="J1" s="75"/>
    </row>
    <row r="2" spans="1:56">
      <c r="B2" s="76" t="s">
        <v>129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56">
      <c r="B3" s="76" t="s">
        <v>130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29"/>
    </row>
    <row r="4" spans="1:56">
      <c r="B4" s="76" t="s">
        <v>132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 spans="1:56">
      <c r="B5" s="76" t="s">
        <v>134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1:56" ht="15.75" thickBot="1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</row>
    <row r="7" spans="1:56" ht="15" customHeight="1">
      <c r="AA7" s="60" t="s">
        <v>131</v>
      </c>
      <c r="AB7" s="61"/>
      <c r="AC7" s="61"/>
      <c r="AD7" s="61"/>
      <c r="AE7" s="61"/>
      <c r="AF7" s="61"/>
      <c r="AG7" s="61"/>
      <c r="AH7" s="61"/>
      <c r="AI7" s="61"/>
      <c r="AJ7" s="61"/>
      <c r="AK7" s="62"/>
    </row>
    <row r="8" spans="1:56" ht="15.75" customHeight="1" thickBot="1">
      <c r="AA8" s="63"/>
      <c r="AB8" s="64"/>
      <c r="AC8" s="64"/>
      <c r="AD8" s="64"/>
      <c r="AE8" s="64"/>
      <c r="AF8" s="64"/>
      <c r="AG8" s="64"/>
      <c r="AH8" s="64"/>
      <c r="AI8" s="64"/>
      <c r="AJ8" s="64"/>
      <c r="AK8" s="65"/>
    </row>
    <row r="9" spans="1:56" ht="15.75" customHeight="1" thickBot="1">
      <c r="A9" s="60" t="s">
        <v>128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2"/>
      <c r="AG9" s="74" t="s">
        <v>13</v>
      </c>
      <c r="AH9" s="74"/>
      <c r="AI9" s="74"/>
      <c r="AJ9" s="74"/>
    </row>
    <row r="10" spans="1:56" ht="15" customHeight="1" thickBot="1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5"/>
      <c r="AA10" s="77" t="s">
        <v>0</v>
      </c>
      <c r="AB10" s="77" t="s">
        <v>2</v>
      </c>
      <c r="AC10" s="77" t="s">
        <v>3</v>
      </c>
      <c r="AD10" s="77" t="s">
        <v>43</v>
      </c>
      <c r="AE10" s="77" t="s">
        <v>44</v>
      </c>
      <c r="AF10" s="77" t="s">
        <v>1</v>
      </c>
      <c r="AG10" s="77" t="s">
        <v>4</v>
      </c>
      <c r="AH10" s="77" t="s">
        <v>5</v>
      </c>
      <c r="AI10" s="77" t="s">
        <v>14</v>
      </c>
      <c r="AJ10" s="77" t="s">
        <v>6</v>
      </c>
      <c r="AK10" s="77" t="s">
        <v>127</v>
      </c>
      <c r="AL10" s="4"/>
      <c r="AN10" s="60" t="s">
        <v>126</v>
      </c>
      <c r="AO10" s="61"/>
      <c r="AP10" s="61"/>
      <c r="AQ10" s="61"/>
      <c r="AR10" s="62"/>
      <c r="AS10" s="50"/>
      <c r="AT10" s="50"/>
      <c r="AU10" s="50"/>
      <c r="AV10" s="50"/>
      <c r="AW10" s="50"/>
    </row>
    <row r="11" spans="1:56" ht="15.75" customHeight="1" thickBot="1">
      <c r="A11" s="7" t="s">
        <v>16</v>
      </c>
      <c r="B11" s="7" t="s">
        <v>7</v>
      </c>
      <c r="C11" s="69" t="s">
        <v>8</v>
      </c>
      <c r="D11" s="59"/>
      <c r="E11" s="59"/>
      <c r="F11" s="70"/>
      <c r="G11" s="69" t="s">
        <v>9</v>
      </c>
      <c r="H11" s="59"/>
      <c r="I11" s="59"/>
      <c r="J11" s="70"/>
      <c r="K11" s="69" t="s">
        <v>10</v>
      </c>
      <c r="L11" s="59"/>
      <c r="M11" s="59"/>
      <c r="N11" s="70"/>
      <c r="O11" s="69" t="s">
        <v>11</v>
      </c>
      <c r="P11" s="59"/>
      <c r="Q11" s="59"/>
      <c r="R11" s="70"/>
      <c r="S11" s="69" t="s">
        <v>12</v>
      </c>
      <c r="T11" s="59"/>
      <c r="U11" s="59"/>
      <c r="V11" s="70"/>
      <c r="AA11" s="78" t="str">
        <f t="shared" ref="AA11:AA36" si="0">AZ17</f>
        <v xml:space="preserve">Bâton ésotérique </v>
      </c>
      <c r="AB11" s="78">
        <v>4</v>
      </c>
      <c r="AC11" s="79">
        <f>IF(ISERROR(VLOOKUP($AA11,$A$13:$V$38,MATCH($AB11,$A$12:$V$12,0),0)),"",VLOOKUP($AA11,$A$13:$V$38,MATCH($AB11,$A$12:$V$12,0),0))</f>
        <v>0</v>
      </c>
      <c r="AD11" s="89"/>
      <c r="AE11" s="89"/>
      <c r="AF11" s="79">
        <f>IF(IF($AB11="",0,IF(AC11="",0,AC11-AD11-AE11))&lt;0,0,IF($AB11="",0,IF(AC11="",0,AC11-AD11-AE11)))</f>
        <v>0</v>
      </c>
      <c r="AG11" s="79" t="str">
        <f t="shared" ref="AG11:AG74" si="1">IF($AA11="","",IF(VLOOKUP($AA11,$AZ$17:$BD$42,2,0)=0,"",VLOOKUP($AA11,$AZ$17:$BD$42,2,0)*AF11))</f>
        <v/>
      </c>
      <c r="AH11" s="79" t="str">
        <f t="shared" ref="AH11:AH74" si="2">IF($AA11="","",IF(VLOOKUP($AA11,$AZ$17:$BD$42,3,0)=0,"",VLOOKUP($AA11,$AZ$17:$BD$42,3,0)*AF11))</f>
        <v/>
      </c>
      <c r="AI11" s="79">
        <f t="shared" ref="AI11:AI74" si="3">IF($AA11="","",IF(VLOOKUP($AA11,$AZ$17:$BD$42,4,0)=0,"",VLOOKUP($AA11,$AZ$17:$BD$42,4,0)*AF11))</f>
        <v>0</v>
      </c>
      <c r="AJ11" s="79">
        <f t="shared" ref="AJ11:AJ74" si="4">IF($AA11="","",IF(VLOOKUP($AA11,$AZ$17:$BD$42,5,0)=0,"",VLOOKUP($AA11,$AZ$17:$BD$42,5,0)*AF11))</f>
        <v>0</v>
      </c>
      <c r="AK11" s="80" t="str">
        <f>IF($AF11=0,"",IF(VLOOKUP($AA11,$A$46:$Y$71,IF($AB11=3,2,IF($AB11&lt;4+1,6,IF($AB11&lt;5+1,10,IF($AB11&lt;6+1,14,IF($AB11&lt;7+1,18,IF($AB11&lt;8+1,22,0)))))),0)=0,"pas de crafteur",VLOOKUP($AA11,$A$46:$Y$71,IF($AB11=3,2,IF($AB11&lt;4+1,6,IF($AB11&lt;5+1,10,IF($AB11&lt;6+1,14,IF($AB11&lt;7+1,18,IF($AB11&lt;8+1,22,)))))),0)))</f>
        <v/>
      </c>
      <c r="AN11" s="63"/>
      <c r="AO11" s="64"/>
      <c r="AP11" s="64"/>
      <c r="AQ11" s="64"/>
      <c r="AR11" s="65"/>
      <c r="AS11" s="50"/>
      <c r="AT11" s="50"/>
      <c r="AU11" s="50"/>
      <c r="AV11" s="50"/>
      <c r="AW11" s="50"/>
    </row>
    <row r="12" spans="1:56" ht="15.75" thickBot="1">
      <c r="A12" s="47"/>
      <c r="B12" s="5">
        <v>3</v>
      </c>
      <c r="C12" s="48">
        <v>4</v>
      </c>
      <c r="D12" s="48">
        <v>4.0999999999999996</v>
      </c>
      <c r="E12" s="48">
        <v>4.2</v>
      </c>
      <c r="F12" s="48">
        <v>4.3</v>
      </c>
      <c r="G12" s="48">
        <v>5</v>
      </c>
      <c r="H12" s="48">
        <v>5.0999999999999996</v>
      </c>
      <c r="I12" s="5">
        <v>5.2</v>
      </c>
      <c r="J12" s="5">
        <v>5.3</v>
      </c>
      <c r="K12" s="48">
        <v>6</v>
      </c>
      <c r="L12" s="48">
        <v>6.1</v>
      </c>
      <c r="M12" s="48">
        <v>6.2</v>
      </c>
      <c r="N12" s="48">
        <v>6.3</v>
      </c>
      <c r="O12" s="48">
        <v>7</v>
      </c>
      <c r="P12" s="48">
        <v>7.1</v>
      </c>
      <c r="Q12" s="5">
        <v>7.2</v>
      </c>
      <c r="R12" s="5">
        <v>7.3</v>
      </c>
      <c r="S12" s="48">
        <v>8</v>
      </c>
      <c r="T12" s="48">
        <v>8.1</v>
      </c>
      <c r="U12" s="5">
        <v>8.1999999999999993</v>
      </c>
      <c r="V12" s="5">
        <v>8.3000000000000007</v>
      </c>
      <c r="AA12" s="81" t="str">
        <f t="shared" si="0"/>
        <v>Grand bâton ésotérique</v>
      </c>
      <c r="AB12" s="81">
        <v>4</v>
      </c>
      <c r="AC12" s="82">
        <f t="shared" ref="AC12:AC75" si="5">IF(ISERROR(VLOOKUP($AA12,$A$13:$V$38,MATCH($AB12,$A$12:$V$12,0),0)),"",VLOOKUP($AA12,$A$13:$V$38,MATCH($AB12,$A$12:$V$12,0),0))</f>
        <v>0</v>
      </c>
      <c r="AD12" s="90"/>
      <c r="AE12" s="90"/>
      <c r="AF12" s="82">
        <f t="shared" ref="AF12:AF75" si="6">IF(IF($AB12="",0,IF(AC12="",0,AC12-AD12-AE12))&lt;0,0,IF($AB12="",0,IF(AC12="",0,AC12-AD12-AE12)))</f>
        <v>0</v>
      </c>
      <c r="AG12" s="82" t="str">
        <f t="shared" si="1"/>
        <v/>
      </c>
      <c r="AH12" s="82" t="str">
        <f t="shared" si="2"/>
        <v/>
      </c>
      <c r="AI12" s="82">
        <f t="shared" si="3"/>
        <v>0</v>
      </c>
      <c r="AJ12" s="82">
        <f t="shared" si="4"/>
        <v>0</v>
      </c>
      <c r="AK12" s="83" t="str">
        <f t="shared" ref="AK12:AK75" si="7">IF($AF12=0,"",IF(VLOOKUP($AA12,$A$46:$Y$71,IF($AB12=3,2,IF($AB12&lt;4+1,6,IF($AB12&lt;5+1,10,IF($AB12&lt;6+1,14,IF($AB12&lt;7+1,18,IF($AB12&lt;8+1,22,0)))))),0)=0,"pas de crafteur",VLOOKUP($AA12,$A$46:$Y$71,IF($AB12=3,2,IF($AB12&lt;4+1,6,IF($AB12&lt;5+1,10,IF($AB12&lt;6+1,14,IF($AB12&lt;7+1,18,IF($AB12&lt;8+1,22,)))))),0)))</f>
        <v/>
      </c>
      <c r="AN12" s="35"/>
      <c r="AO12" s="8" t="s">
        <v>4</v>
      </c>
      <c r="AP12" s="8" t="s">
        <v>5</v>
      </c>
      <c r="AQ12" s="8" t="s">
        <v>14</v>
      </c>
      <c r="AR12" s="8" t="s">
        <v>6</v>
      </c>
      <c r="AS12" s="4"/>
      <c r="AT12" s="4"/>
      <c r="AU12" s="4"/>
      <c r="AV12" s="4"/>
      <c r="AW12" s="4"/>
    </row>
    <row r="13" spans="1:56" ht="15" customHeight="1">
      <c r="A13" t="str">
        <f>AA11</f>
        <v xml:space="preserve">Bâton ésotérique 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39"/>
      <c r="AA13" s="78" t="str">
        <f t="shared" si="0"/>
        <v>Bâton énigmatique</v>
      </c>
      <c r="AB13" s="78">
        <v>4</v>
      </c>
      <c r="AC13" s="79">
        <f t="shared" si="5"/>
        <v>0</v>
      </c>
      <c r="AD13" s="89"/>
      <c r="AE13" s="89"/>
      <c r="AF13" s="79">
        <f t="shared" si="6"/>
        <v>0</v>
      </c>
      <c r="AG13" s="79" t="str">
        <f t="shared" si="1"/>
        <v/>
      </c>
      <c r="AH13" s="79" t="str">
        <f t="shared" si="2"/>
        <v/>
      </c>
      <c r="AI13" s="79">
        <f t="shared" si="3"/>
        <v>0</v>
      </c>
      <c r="AJ13" s="79">
        <f t="shared" si="4"/>
        <v>0</v>
      </c>
      <c r="AK13" s="80" t="str">
        <f t="shared" si="7"/>
        <v/>
      </c>
      <c r="AN13" s="33">
        <v>3</v>
      </c>
      <c r="AO13" s="34" t="str">
        <f>IF(SUMIF($AB$11:$AB$159,$AN13,$AG$11:$AG$159)=0,"",SUMIF($AB$11:$AB$159,$AN13,$AG$11:$AG$159))</f>
        <v/>
      </c>
      <c r="AP13" s="34" t="str">
        <f>IF(SUMIF($AB$11:$AB$159,$AN13,$AH$11:$AH$159)=0,"",SUMIF($AB$11:$AB$159,$AN13,$AH$11:$AH$159))</f>
        <v/>
      </c>
      <c r="AQ13" s="34" t="str">
        <f>IF(SUMIF($AB$11:$AB$159,$AN13,$AI$11:$AI$159)=0,"",SUMIF($AB$11:$AB$159,$AN13,$AI$11:$AI$159))</f>
        <v/>
      </c>
      <c r="AR13" s="34" t="str">
        <f>IF(SUMIF($AB$11:$AB$159,$AN13,$AJ$11:$AJ$159)=0,"",SUMIF($AB$11:$AB$159,$AN13,$AJ$11:$AJ$159))</f>
        <v/>
      </c>
      <c r="AS13" s="51"/>
      <c r="AT13" s="51"/>
      <c r="AU13" s="51"/>
      <c r="AV13" s="51"/>
      <c r="AW13" s="51"/>
      <c r="AZ13" s="60" t="s">
        <v>15</v>
      </c>
      <c r="BA13" s="61"/>
      <c r="BB13" s="61"/>
      <c r="BC13" s="61"/>
      <c r="BD13" s="62"/>
    </row>
    <row r="14" spans="1:56" ht="15.75" customHeight="1" thickBot="1">
      <c r="A14" t="str">
        <f>AA12</f>
        <v>Grand bâton ésotérique</v>
      </c>
      <c r="B14" s="56"/>
      <c r="C14" s="56"/>
      <c r="D14" s="56"/>
      <c r="E14" s="56"/>
      <c r="F14" s="56"/>
      <c r="G14" s="56"/>
      <c r="H14" s="56"/>
      <c r="I14" s="39"/>
      <c r="J14" s="39"/>
      <c r="K14" s="56"/>
      <c r="L14" s="56"/>
      <c r="M14" s="56"/>
      <c r="N14" s="56"/>
      <c r="O14" s="56"/>
      <c r="P14" s="56"/>
      <c r="Q14" s="39"/>
      <c r="R14" s="39"/>
      <c r="S14" s="56"/>
      <c r="T14" s="56"/>
      <c r="U14" s="39"/>
      <c r="V14" s="39"/>
      <c r="AA14" s="81" t="str">
        <f t="shared" si="0"/>
        <v>Bâton de givre</v>
      </c>
      <c r="AB14" s="81">
        <v>4</v>
      </c>
      <c r="AC14" s="82">
        <f t="shared" si="5"/>
        <v>0</v>
      </c>
      <c r="AD14" s="90"/>
      <c r="AE14" s="90"/>
      <c r="AF14" s="82">
        <f t="shared" si="6"/>
        <v>0</v>
      </c>
      <c r="AG14" s="82" t="str">
        <f t="shared" si="1"/>
        <v/>
      </c>
      <c r="AH14" s="82" t="str">
        <f t="shared" si="2"/>
        <v/>
      </c>
      <c r="AI14" s="82">
        <f t="shared" si="3"/>
        <v>0</v>
      </c>
      <c r="AJ14" s="82">
        <f t="shared" si="4"/>
        <v>0</v>
      </c>
      <c r="AK14" s="83" t="str">
        <f t="shared" si="7"/>
        <v/>
      </c>
      <c r="AN14" s="10">
        <v>4</v>
      </c>
      <c r="AO14" s="15" t="str">
        <f>IF(SUMIF($AB$11:$AB$159,$AN14,$AG$11:$AG$159)=0,"",SUMIF($AB$11:$AB$159,$AN14,$AG$11:$AG$159))</f>
        <v/>
      </c>
      <c r="AP14" s="15" t="str">
        <f>IF(SUMIF($AB$11:$AB$159,$AN14,$AH$11:$AH$159)=0,"",SUMIF($AB$11:$AB$159,$AN14,$AH$11:$AH$159))</f>
        <v/>
      </c>
      <c r="AQ14" s="15" t="str">
        <f>IF(SUMIF($AB$11:$AB$159,$AN14,$AI$11:$AI$159)=0,"",SUMIF($AB$11:$AB$159,$AN14,$AI$11:$AI$159))</f>
        <v/>
      </c>
      <c r="AR14" s="16" t="str">
        <f>IF(SUMIF($AB$11:$AB$159,$AN14,$AJ$11:$AJ$159)=0,"",SUMIF($AB$11:$AB$159,$AN14,$AJ$11:$AJ$159))</f>
        <v/>
      </c>
      <c r="AS14" s="51"/>
      <c r="AT14" s="51"/>
      <c r="AU14" s="51"/>
      <c r="AV14" s="51"/>
      <c r="AW14" s="51"/>
      <c r="AZ14" s="63"/>
      <c r="BA14" s="64"/>
      <c r="BB14" s="64"/>
      <c r="BC14" s="64"/>
      <c r="BD14" s="65"/>
    </row>
    <row r="15" spans="1:56">
      <c r="A15" t="str">
        <f>AA13</f>
        <v>Bâton énigmatique</v>
      </c>
      <c r="B15" s="56"/>
      <c r="C15" s="56"/>
      <c r="D15" s="56"/>
      <c r="E15" s="56"/>
      <c r="F15" s="56"/>
      <c r="G15" s="56"/>
      <c r="H15" s="56"/>
      <c r="I15" s="39"/>
      <c r="J15" s="39"/>
      <c r="K15" s="56"/>
      <c r="L15" s="56"/>
      <c r="M15" s="56"/>
      <c r="N15" s="56"/>
      <c r="O15" s="56"/>
      <c r="P15" s="56"/>
      <c r="Q15" s="39"/>
      <c r="R15" s="39"/>
      <c r="S15" s="56"/>
      <c r="T15" s="56"/>
      <c r="U15" s="39"/>
      <c r="V15" s="39"/>
      <c r="AA15" s="78" t="str">
        <f t="shared" si="0"/>
        <v>Grand bâton de givre</v>
      </c>
      <c r="AB15" s="78">
        <v>4</v>
      </c>
      <c r="AC15" s="79">
        <f t="shared" si="5"/>
        <v>0</v>
      </c>
      <c r="AD15" s="89"/>
      <c r="AE15" s="89"/>
      <c r="AF15" s="79">
        <f t="shared" si="6"/>
        <v>0</v>
      </c>
      <c r="AG15" s="79" t="str">
        <f t="shared" si="1"/>
        <v/>
      </c>
      <c r="AH15" s="79" t="str">
        <f t="shared" si="2"/>
        <v/>
      </c>
      <c r="AI15" s="79">
        <f t="shared" si="3"/>
        <v>0</v>
      </c>
      <c r="AJ15" s="79">
        <f t="shared" si="4"/>
        <v>0</v>
      </c>
      <c r="AK15" s="80" t="str">
        <f t="shared" si="7"/>
        <v/>
      </c>
      <c r="AN15" s="11">
        <v>4.0999999999999996</v>
      </c>
      <c r="AO15" s="17" t="str">
        <f>IF(SUMIF($AB$11:$AB$159,$AN15,$AG$11:$AG$159)=0,"",SUMIF($AB$11:$AB$159,$AN15,$AG$11:$AG$159))</f>
        <v/>
      </c>
      <c r="AP15" s="17" t="str">
        <f>IF(SUMIF($AB$11:$AB$159,$AN15,$AH$11:$AH$159)=0,"",SUMIF($AB$11:$AB$159,$AN15,$AH$11:$AH$159))</f>
        <v/>
      </c>
      <c r="AQ15" s="17" t="str">
        <f>IF(SUMIF($AB$11:$AB$159,$AN15,$AI$11:$AI$159)=0,"",SUMIF($AB$11:$AB$159,$AN15,$AI$11:$AI$159))</f>
        <v/>
      </c>
      <c r="AR15" s="18" t="str">
        <f>IF(SUMIF($AB$11:$AB$159,$AN15,$AJ$11:$AJ$159)=0,"",SUMIF($AB$11:$AB$159,$AN15,$AJ$11:$AJ$159))</f>
        <v/>
      </c>
      <c r="AS15" s="51"/>
      <c r="AT15" s="51"/>
      <c r="AU15" s="51"/>
      <c r="AV15" s="51"/>
      <c r="AW15" s="51"/>
      <c r="AZ15" s="7" t="s">
        <v>16</v>
      </c>
      <c r="BA15" s="7" t="s">
        <v>4</v>
      </c>
      <c r="BB15" s="7" t="s">
        <v>5</v>
      </c>
      <c r="BC15" s="7" t="s">
        <v>14</v>
      </c>
      <c r="BD15" s="7" t="s">
        <v>17</v>
      </c>
    </row>
    <row r="16" spans="1:56">
      <c r="A16" t="str">
        <f>AA14</f>
        <v>Bâton de givre</v>
      </c>
      <c r="B16" s="56"/>
      <c r="C16" s="56"/>
      <c r="D16" s="56"/>
      <c r="E16" s="56"/>
      <c r="F16" s="56"/>
      <c r="G16" s="56"/>
      <c r="H16" s="56"/>
      <c r="I16" s="39"/>
      <c r="J16" s="39"/>
      <c r="K16" s="56"/>
      <c r="L16" s="56"/>
      <c r="M16" s="56"/>
      <c r="N16" s="56"/>
      <c r="O16" s="56"/>
      <c r="P16" s="56"/>
      <c r="Q16" s="39"/>
      <c r="R16" s="39"/>
      <c r="S16" s="56"/>
      <c r="T16" s="56"/>
      <c r="U16" s="39"/>
      <c r="V16" s="39"/>
      <c r="AA16" s="81" t="str">
        <f t="shared" si="0"/>
        <v>bâton glacial</v>
      </c>
      <c r="AB16" s="81">
        <v>4</v>
      </c>
      <c r="AC16" s="82">
        <f t="shared" si="5"/>
        <v>0</v>
      </c>
      <c r="AD16" s="90"/>
      <c r="AE16" s="90"/>
      <c r="AF16" s="82">
        <f t="shared" si="6"/>
        <v>0</v>
      </c>
      <c r="AG16" s="82" t="str">
        <f t="shared" si="1"/>
        <v/>
      </c>
      <c r="AH16" s="82" t="str">
        <f t="shared" si="2"/>
        <v/>
      </c>
      <c r="AI16" s="82">
        <f t="shared" si="3"/>
        <v>0</v>
      </c>
      <c r="AJ16" s="82">
        <f t="shared" si="4"/>
        <v>0</v>
      </c>
      <c r="AK16" s="83" t="str">
        <f t="shared" si="7"/>
        <v/>
      </c>
      <c r="AN16" s="11">
        <v>4.2</v>
      </c>
      <c r="AO16" s="17" t="str">
        <f>IF(SUMIF($AB$11:$AB$159,$AN16,$AG$11:$AG$159)=0,"",SUMIF($AB$11:$AB$159,$AN16,$AG$11:$AG$159))</f>
        <v/>
      </c>
      <c r="AP16" s="17" t="str">
        <f>IF(SUMIF($AB$11:$AB$159,$AN16,$AH$11:$AH$159)=0,"",SUMIF($AB$11:$AB$159,$AN16,$AH$11:$AH$159))</f>
        <v/>
      </c>
      <c r="AQ16" s="17" t="str">
        <f>IF(SUMIF($AB$11:$AB$159,$AN16,$AI$11:$AI$159)=0,"",SUMIF($AB$11:$AB$159,$AN16,$AI$11:$AI$159))</f>
        <v/>
      </c>
      <c r="AR16" s="18" t="str">
        <f>IF(SUMIF($AB$11:$AB$159,$AN16,$AJ$11:$AJ$159)=0,"",SUMIF($AB$11:$AB$159,$AN16,$AJ$11:$AJ$159))</f>
        <v/>
      </c>
      <c r="AS16" s="51"/>
      <c r="AT16" s="51"/>
      <c r="AU16" s="51"/>
      <c r="AV16" s="51"/>
      <c r="AW16" s="51"/>
      <c r="AZ16" s="57"/>
      <c r="BA16" s="57"/>
      <c r="BB16" s="57"/>
      <c r="BC16" s="57"/>
      <c r="BD16" s="57"/>
    </row>
    <row r="17" spans="1:56">
      <c r="A17" t="str">
        <f>AA15</f>
        <v>Grand bâton de givre</v>
      </c>
      <c r="B17" s="56"/>
      <c r="C17" s="56"/>
      <c r="D17" s="56"/>
      <c r="E17" s="56"/>
      <c r="F17" s="56"/>
      <c r="G17" s="56"/>
      <c r="H17" s="56"/>
      <c r="I17" s="39"/>
      <c r="J17" s="39"/>
      <c r="K17" s="56"/>
      <c r="L17" s="56"/>
      <c r="M17" s="56"/>
      <c r="N17" s="56"/>
      <c r="O17" s="56"/>
      <c r="P17" s="56"/>
      <c r="Q17" s="39"/>
      <c r="R17" s="39"/>
      <c r="S17" s="56"/>
      <c r="T17" s="56"/>
      <c r="U17" s="39"/>
      <c r="V17" s="39"/>
      <c r="AA17" s="78" t="str">
        <f t="shared" si="0"/>
        <v>bâton de feu</v>
      </c>
      <c r="AB17" s="78">
        <v>4</v>
      </c>
      <c r="AC17" s="79">
        <f t="shared" si="5"/>
        <v>0</v>
      </c>
      <c r="AD17" s="89"/>
      <c r="AE17" s="89"/>
      <c r="AF17" s="79">
        <f t="shared" si="6"/>
        <v>0</v>
      </c>
      <c r="AG17" s="79" t="str">
        <f t="shared" si="1"/>
        <v/>
      </c>
      <c r="AH17" s="79" t="str">
        <f t="shared" si="2"/>
        <v/>
      </c>
      <c r="AI17" s="79">
        <f t="shared" si="3"/>
        <v>0</v>
      </c>
      <c r="AJ17" s="79">
        <f t="shared" si="4"/>
        <v>0</v>
      </c>
      <c r="AK17" s="80" t="str">
        <f t="shared" si="7"/>
        <v/>
      </c>
      <c r="AN17" s="12">
        <v>4.3</v>
      </c>
      <c r="AO17" s="19" t="str">
        <f>IF(SUMIF($AB$11:$AB$159,$AN17,$AG$11:$AG$159)=0,"",SUMIF($AB$11:$AB$159,$AN17,$AG$11:$AG$159))</f>
        <v/>
      </c>
      <c r="AP17" s="19" t="str">
        <f>IF(SUMIF($AB$11:$AB$159,$AN17,$AH$11:$AH$159)=0,"",SUMIF($AB$11:$AB$159,$AN17,$AH$11:$AH$159))</f>
        <v/>
      </c>
      <c r="AQ17" s="19" t="str">
        <f>IF(SUMIF($AB$11:$AB$159,$AN17,$AI$11:$AI$159)=0,"",SUMIF($AB$11:$AB$159,$AN17,$AI$11:$AI$159))</f>
        <v/>
      </c>
      <c r="AR17" s="20" t="str">
        <f>IF(SUMIF($AB$11:$AB$159,$AN17,$AJ$11:$AJ$159)=0,"",SUMIF($AB$11:$AB$159,$AN17,$AJ$11:$AJ$159))</f>
        <v/>
      </c>
      <c r="AS17" s="52"/>
      <c r="AT17" s="52"/>
      <c r="AU17" s="52"/>
      <c r="AV17" s="52"/>
      <c r="AW17" s="52"/>
      <c r="AZ17" t="s">
        <v>45</v>
      </c>
      <c r="BA17" s="3"/>
      <c r="BB17" s="3"/>
      <c r="BC17" s="3">
        <v>16</v>
      </c>
      <c r="BD17" s="3">
        <v>8</v>
      </c>
    </row>
    <row r="18" spans="1:56">
      <c r="A18" t="str">
        <f>AA16</f>
        <v>bâton glacial</v>
      </c>
      <c r="B18" s="56"/>
      <c r="C18" s="56"/>
      <c r="D18" s="56"/>
      <c r="E18" s="56"/>
      <c r="F18" s="56"/>
      <c r="G18" s="56"/>
      <c r="H18" s="56"/>
      <c r="I18" s="39"/>
      <c r="J18" s="39"/>
      <c r="K18" s="56"/>
      <c r="L18" s="56"/>
      <c r="M18" s="56"/>
      <c r="N18" s="56"/>
      <c r="O18" s="56"/>
      <c r="P18" s="56"/>
      <c r="Q18" s="39"/>
      <c r="R18" s="39"/>
      <c r="S18" s="56"/>
      <c r="T18" s="56"/>
      <c r="U18" s="39"/>
      <c r="V18" s="39"/>
      <c r="AA18" s="81" t="str">
        <f t="shared" si="0"/>
        <v>bâton infernal</v>
      </c>
      <c r="AB18" s="81">
        <v>4</v>
      </c>
      <c r="AC18" s="82">
        <f t="shared" si="5"/>
        <v>0</v>
      </c>
      <c r="AD18" s="90"/>
      <c r="AE18" s="90"/>
      <c r="AF18" s="82">
        <f t="shared" si="6"/>
        <v>0</v>
      </c>
      <c r="AG18" s="82" t="str">
        <f t="shared" si="1"/>
        <v/>
      </c>
      <c r="AH18" s="82" t="str">
        <f t="shared" si="2"/>
        <v/>
      </c>
      <c r="AI18" s="82">
        <f t="shared" si="3"/>
        <v>0</v>
      </c>
      <c r="AJ18" s="82">
        <f t="shared" si="4"/>
        <v>0</v>
      </c>
      <c r="AK18" s="83" t="str">
        <f t="shared" si="7"/>
        <v/>
      </c>
      <c r="AN18" s="10">
        <v>5</v>
      </c>
      <c r="AO18" s="21" t="str">
        <f>IF(SUMIF($AB$11:$AB$159,$AN18,$AG$11:$AG$159)=0,"",SUMIF($AB$11:$AB$159,$AN18,$AG$11:$AG$159))</f>
        <v/>
      </c>
      <c r="AP18" s="21" t="str">
        <f>IF(SUMIF($AB$11:$AB$159,$AN18,$AH$11:$AH$159)=0,"",SUMIF($AB$11:$AB$159,$AN18,$AH$11:$AH$159))</f>
        <v/>
      </c>
      <c r="AQ18" s="21" t="str">
        <f>IF(SUMIF($AB$11:$AB$159,$AN18,$AI$11:$AI$159)=0,"",SUMIF($AB$11:$AB$159,$AN18,$AI$11:$AI$159))</f>
        <v/>
      </c>
      <c r="AR18" s="22" t="str">
        <f>IF(SUMIF($AB$11:$AB$159,$AN18,$AJ$11:$AJ$159)=0,"",SUMIF($AB$11:$AB$159,$AN18,$AJ$11:$AJ$159))</f>
        <v/>
      </c>
      <c r="AS18" s="52"/>
      <c r="AT18" s="52"/>
      <c r="AU18" s="52"/>
      <c r="AV18" s="52"/>
      <c r="AW18" s="52"/>
      <c r="AZ18" s="6" t="s">
        <v>46</v>
      </c>
      <c r="BA18" s="28"/>
      <c r="BB18" s="28"/>
      <c r="BC18" s="28">
        <v>20</v>
      </c>
      <c r="BD18" s="28">
        <v>12</v>
      </c>
    </row>
    <row r="19" spans="1:56">
      <c r="A19" t="str">
        <f>AA17</f>
        <v>bâton de feu</v>
      </c>
      <c r="B19" s="56"/>
      <c r="C19" s="56"/>
      <c r="D19" s="56"/>
      <c r="E19" s="56"/>
      <c r="F19" s="56"/>
      <c r="G19" s="56"/>
      <c r="H19" s="56"/>
      <c r="I19" s="39"/>
      <c r="J19" s="39"/>
      <c r="K19" s="56"/>
      <c r="L19" s="56"/>
      <c r="M19" s="56"/>
      <c r="N19" s="56"/>
      <c r="O19" s="56"/>
      <c r="P19" s="56"/>
      <c r="Q19" s="39"/>
      <c r="R19" s="39"/>
      <c r="S19" s="56"/>
      <c r="T19" s="56"/>
      <c r="U19" s="39"/>
      <c r="V19" s="39"/>
      <c r="AA19" s="78" t="str">
        <f t="shared" si="0"/>
        <v>bâton damné</v>
      </c>
      <c r="AB19" s="78">
        <v>4</v>
      </c>
      <c r="AC19" s="79">
        <f t="shared" si="5"/>
        <v>0</v>
      </c>
      <c r="AD19" s="89"/>
      <c r="AE19" s="89"/>
      <c r="AF19" s="79">
        <f t="shared" si="6"/>
        <v>0</v>
      </c>
      <c r="AG19" s="79" t="str">
        <f t="shared" si="1"/>
        <v/>
      </c>
      <c r="AH19" s="79" t="str">
        <f t="shared" si="2"/>
        <v/>
      </c>
      <c r="AI19" s="79">
        <f t="shared" si="3"/>
        <v>0</v>
      </c>
      <c r="AJ19" s="79">
        <f t="shared" si="4"/>
        <v>0</v>
      </c>
      <c r="AK19" s="80" t="str">
        <f t="shared" si="7"/>
        <v/>
      </c>
      <c r="AN19" s="11">
        <v>5.0999999999999996</v>
      </c>
      <c r="AO19" s="23" t="str">
        <f>IF(SUMIF($AB$11:$AB$159,$AN19,$AG$11:$AG$159)=0,"",SUMIF($AB$11:$AB$159,$AN19,$AG$11:$AG$159))</f>
        <v/>
      </c>
      <c r="AP19" s="23" t="str">
        <f>IF(SUMIF($AB$11:$AB$159,$AN19,$AH$11:$AH$159)=0,"",SUMIF($AB$11:$AB$159,$AN19,$AH$11:$AH$159))</f>
        <v/>
      </c>
      <c r="AQ19" s="23" t="str">
        <f>IF(SUMIF($AB$11:$AB$159,$AN19,$AI$11:$AI$159)=0,"",SUMIF($AB$11:$AB$159,$AN19,$AI$11:$AI$159))</f>
        <v/>
      </c>
      <c r="AR19" s="24" t="str">
        <f>IF(SUMIF($AB$11:$AB$159,$AN19,$AJ$11:$AJ$159)=0,"",SUMIF($AB$11:$AB$159,$AN19,$AJ$11:$AJ$159))</f>
        <v/>
      </c>
      <c r="AS19" s="52"/>
      <c r="AT19" s="52"/>
      <c r="AU19" s="52"/>
      <c r="AV19" s="52"/>
      <c r="AW19" s="52"/>
      <c r="AZ19" t="s">
        <v>47</v>
      </c>
      <c r="BA19" s="3"/>
      <c r="BB19" s="3"/>
      <c r="BC19" s="3">
        <v>20</v>
      </c>
      <c r="BD19" s="3">
        <v>12</v>
      </c>
    </row>
    <row r="20" spans="1:56">
      <c r="A20" t="str">
        <f>AA18</f>
        <v>bâton infernal</v>
      </c>
      <c r="B20" s="56"/>
      <c r="C20" s="56"/>
      <c r="D20" s="56"/>
      <c r="E20" s="56"/>
      <c r="F20" s="56"/>
      <c r="G20" s="56"/>
      <c r="H20" s="56"/>
      <c r="I20" s="39"/>
      <c r="J20" s="39"/>
      <c r="K20" s="56"/>
      <c r="L20" s="56"/>
      <c r="M20" s="56"/>
      <c r="N20" s="56"/>
      <c r="O20" s="56"/>
      <c r="P20" s="56"/>
      <c r="Q20" s="39"/>
      <c r="R20" s="39"/>
      <c r="S20" s="56"/>
      <c r="T20" s="56"/>
      <c r="U20" s="39"/>
      <c r="V20" s="39"/>
      <c r="AA20" s="81" t="str">
        <f t="shared" si="0"/>
        <v>grand bâton damné</v>
      </c>
      <c r="AB20" s="81">
        <v>4</v>
      </c>
      <c r="AC20" s="82">
        <f t="shared" si="5"/>
        <v>0</v>
      </c>
      <c r="AD20" s="90"/>
      <c r="AE20" s="90"/>
      <c r="AF20" s="82">
        <f t="shared" si="6"/>
        <v>0</v>
      </c>
      <c r="AG20" s="82" t="str">
        <f t="shared" si="1"/>
        <v/>
      </c>
      <c r="AH20" s="82" t="str">
        <f t="shared" si="2"/>
        <v/>
      </c>
      <c r="AI20" s="82">
        <f t="shared" si="3"/>
        <v>0</v>
      </c>
      <c r="AJ20" s="82">
        <f t="shared" si="4"/>
        <v>0</v>
      </c>
      <c r="AK20" s="83" t="str">
        <f t="shared" si="7"/>
        <v/>
      </c>
      <c r="AN20" s="11">
        <v>5.2</v>
      </c>
      <c r="AO20" s="23" t="str">
        <f>IF(SUMIF($AB$11:$AB$159,$AN20,$AG$11:$AG$159)=0,"",SUMIF($AB$11:$AB$159,$AN20,$AG$11:$AG$159))</f>
        <v/>
      </c>
      <c r="AP20" s="23" t="str">
        <f>IF(SUMIF($AB$11:$AB$159,$AN20,$AH$11:$AH$159)=0,"",SUMIF($AB$11:$AB$159,$AN20,$AH$11:$AH$159))</f>
        <v/>
      </c>
      <c r="AQ20" s="23" t="str">
        <f>IF(SUMIF($AB$11:$AB$159,$AN20,$AI$11:$AI$159)=0,"",SUMIF($AB$11:$AB$159,$AN20,$AI$11:$AI$159))</f>
        <v/>
      </c>
      <c r="AR20" s="24" t="str">
        <f>IF(SUMIF($AB$11:$AB$159,$AN20,$AJ$11:$AJ$159)=0,"",SUMIF($AB$11:$AB$159,$AN20,$AJ$11:$AJ$159))</f>
        <v/>
      </c>
      <c r="AS20" s="52"/>
      <c r="AT20" s="52"/>
      <c r="AU20" s="52"/>
      <c r="AV20" s="52"/>
      <c r="AW20" s="52"/>
      <c r="AZ20" s="6" t="s">
        <v>48</v>
      </c>
      <c r="BA20" s="28"/>
      <c r="BB20" s="28"/>
      <c r="BC20" s="28">
        <v>16</v>
      </c>
      <c r="BD20" s="28">
        <v>8</v>
      </c>
    </row>
    <row r="21" spans="1:56">
      <c r="A21" t="str">
        <f>AA19</f>
        <v>bâton damné</v>
      </c>
      <c r="B21" s="56"/>
      <c r="C21" s="56"/>
      <c r="D21" s="56"/>
      <c r="E21" s="56"/>
      <c r="F21" s="56"/>
      <c r="G21" s="56"/>
      <c r="H21" s="56"/>
      <c r="I21" s="39"/>
      <c r="J21" s="39"/>
      <c r="K21" s="56"/>
      <c r="L21" s="56"/>
      <c r="M21" s="56"/>
      <c r="N21" s="56"/>
      <c r="O21" s="56"/>
      <c r="P21" s="56"/>
      <c r="Q21" s="39"/>
      <c r="R21" s="39"/>
      <c r="S21" s="56"/>
      <c r="T21" s="56"/>
      <c r="U21" s="39"/>
      <c r="V21" s="39"/>
      <c r="AA21" s="78" t="str">
        <f t="shared" si="0"/>
        <v>bâton démoniaque</v>
      </c>
      <c r="AB21" s="78">
        <v>4</v>
      </c>
      <c r="AC21" s="79">
        <f t="shared" si="5"/>
        <v>0</v>
      </c>
      <c r="AD21" s="89"/>
      <c r="AE21" s="89"/>
      <c r="AF21" s="79">
        <f t="shared" si="6"/>
        <v>0</v>
      </c>
      <c r="AG21" s="79" t="str">
        <f t="shared" si="1"/>
        <v/>
      </c>
      <c r="AH21" s="79" t="str">
        <f t="shared" si="2"/>
        <v/>
      </c>
      <c r="AI21" s="79">
        <f t="shared" si="3"/>
        <v>0</v>
      </c>
      <c r="AJ21" s="79">
        <f t="shared" si="4"/>
        <v>0</v>
      </c>
      <c r="AK21" s="80" t="str">
        <f t="shared" si="7"/>
        <v/>
      </c>
      <c r="AN21" s="12">
        <v>5.3</v>
      </c>
      <c r="AO21" s="19" t="str">
        <f>IF(SUMIF($AB$11:$AB$159,$AN21,$AG$11:$AG$159)=0,"",SUMIF($AB$11:$AB$159,$AN21,$AG$11:$AG$159))</f>
        <v/>
      </c>
      <c r="AP21" s="19" t="str">
        <f>IF(SUMIF($AB$11:$AB$159,$AN21,$AH$11:$AH$159)=0,"",SUMIF($AB$11:$AB$159,$AN21,$AH$11:$AH$159))</f>
        <v/>
      </c>
      <c r="AQ21" s="19" t="str">
        <f>IF(SUMIF($AB$11:$AB$159,$AN21,$AI$11:$AI$159)=0,"",SUMIF($AB$11:$AB$159,$AN21,$AI$11:$AI$159))</f>
        <v/>
      </c>
      <c r="AR21" s="20" t="str">
        <f>IF(SUMIF($AB$11:$AB$159,$AN21,$AJ$11:$AJ$159)=0,"",SUMIF($AB$11:$AB$159,$AN21,$AJ$11:$AJ$159))</f>
        <v/>
      </c>
      <c r="AS21" s="52"/>
      <c r="AT21" s="52"/>
      <c r="AU21" s="52"/>
      <c r="AV21" s="52"/>
      <c r="AW21" s="52"/>
      <c r="AZ21" t="s">
        <v>49</v>
      </c>
      <c r="BA21" s="3"/>
      <c r="BB21" s="3"/>
      <c r="BC21" s="3">
        <v>20</v>
      </c>
      <c r="BD21" s="3">
        <v>12</v>
      </c>
    </row>
    <row r="22" spans="1:56">
      <c r="A22" t="str">
        <f>AA20</f>
        <v>grand bâton damné</v>
      </c>
      <c r="B22" s="56"/>
      <c r="C22" s="56"/>
      <c r="D22" s="56"/>
      <c r="E22" s="56"/>
      <c r="F22" s="56"/>
      <c r="G22" s="56"/>
      <c r="H22" s="56"/>
      <c r="I22" s="39"/>
      <c r="J22" s="39"/>
      <c r="K22" s="56"/>
      <c r="L22" s="56"/>
      <c r="M22" s="56"/>
      <c r="N22" s="56"/>
      <c r="O22" s="56"/>
      <c r="P22" s="56"/>
      <c r="Q22" s="39"/>
      <c r="R22" s="39"/>
      <c r="S22" s="56"/>
      <c r="T22" s="56"/>
      <c r="U22" s="39"/>
      <c r="V22" s="39"/>
      <c r="AA22" s="81" t="str">
        <f t="shared" si="0"/>
        <v>bâton bénie</v>
      </c>
      <c r="AB22" s="81">
        <v>4</v>
      </c>
      <c r="AC22" s="82">
        <f t="shared" si="5"/>
        <v>0</v>
      </c>
      <c r="AD22" s="90"/>
      <c r="AE22" s="90"/>
      <c r="AF22" s="82">
        <f t="shared" si="6"/>
        <v>0</v>
      </c>
      <c r="AG22" s="82" t="str">
        <f t="shared" si="1"/>
        <v/>
      </c>
      <c r="AH22" s="82">
        <f t="shared" si="2"/>
        <v>0</v>
      </c>
      <c r="AI22" s="82">
        <f t="shared" si="3"/>
        <v>0</v>
      </c>
      <c r="AJ22" s="82" t="str">
        <f t="shared" si="4"/>
        <v/>
      </c>
      <c r="AK22" s="83" t="str">
        <f t="shared" si="7"/>
        <v/>
      </c>
      <c r="AN22" s="10">
        <v>6</v>
      </c>
      <c r="AO22" s="21" t="str">
        <f>IF(SUMIF($AB$11:$AB$159,$AN22,$AG$11:$AG$159)=0,"",SUMIF($AB$11:$AB$159,$AN22,$AG$11:$AG$159))</f>
        <v/>
      </c>
      <c r="AP22" s="21" t="str">
        <f>IF(SUMIF($AB$11:$AB$159,$AN22,$AH$11:$AH$159)=0,"",SUMIF($AB$11:$AB$159,$AN22,$AH$11:$AH$159))</f>
        <v/>
      </c>
      <c r="AQ22" s="21" t="str">
        <f>IF(SUMIF($AB$11:$AB$159,$AN22,$AI$11:$AI$159)=0,"",SUMIF($AB$11:$AB$159,$AN22,$AI$11:$AI$159))</f>
        <v/>
      </c>
      <c r="AR22" s="22" t="str">
        <f>IF(SUMIF($AB$11:$AB$159,$AN22,$AJ$11:$AJ$159)=0,"",SUMIF($AB$11:$AB$159,$AN22,$AJ$11:$AJ$159))</f>
        <v/>
      </c>
      <c r="AS22" s="52"/>
      <c r="AT22" s="52"/>
      <c r="AU22" s="52"/>
      <c r="AV22" s="52"/>
      <c r="AW22" s="52"/>
      <c r="AZ22" s="6" t="s">
        <v>50</v>
      </c>
      <c r="BA22" s="28"/>
      <c r="BB22" s="28"/>
      <c r="BC22" s="28">
        <v>20</v>
      </c>
      <c r="BD22" s="28">
        <v>12</v>
      </c>
    </row>
    <row r="23" spans="1:56">
      <c r="A23" t="str">
        <f>AA21</f>
        <v>bâton démoniaque</v>
      </c>
      <c r="B23" s="56"/>
      <c r="C23" s="56"/>
      <c r="D23" s="56"/>
      <c r="E23" s="56"/>
      <c r="F23" s="56"/>
      <c r="G23" s="56"/>
      <c r="H23" s="56"/>
      <c r="I23" s="39"/>
      <c r="J23" s="39"/>
      <c r="K23" s="56"/>
      <c r="L23" s="56"/>
      <c r="M23" s="56"/>
      <c r="N23" s="56"/>
      <c r="O23" s="56"/>
      <c r="P23" s="56"/>
      <c r="Q23" s="39"/>
      <c r="R23" s="39"/>
      <c r="S23" s="56"/>
      <c r="T23" s="56"/>
      <c r="U23" s="39"/>
      <c r="V23" s="39"/>
      <c r="AA23" s="78" t="str">
        <f t="shared" si="0"/>
        <v>grand bâton béni</v>
      </c>
      <c r="AB23" s="78">
        <v>4</v>
      </c>
      <c r="AC23" s="79">
        <f t="shared" si="5"/>
        <v>0</v>
      </c>
      <c r="AD23" s="89"/>
      <c r="AE23" s="89"/>
      <c r="AF23" s="79">
        <f t="shared" si="6"/>
        <v>0</v>
      </c>
      <c r="AG23" s="79" t="str">
        <f t="shared" si="1"/>
        <v/>
      </c>
      <c r="AH23" s="79">
        <f t="shared" si="2"/>
        <v>0</v>
      </c>
      <c r="AI23" s="79">
        <f t="shared" si="3"/>
        <v>0</v>
      </c>
      <c r="AJ23" s="79" t="str">
        <f t="shared" si="4"/>
        <v/>
      </c>
      <c r="AK23" s="80" t="str">
        <f t="shared" si="7"/>
        <v/>
      </c>
      <c r="AN23" s="11">
        <v>6.1</v>
      </c>
      <c r="AO23" s="23" t="str">
        <f>IF(SUMIF($AB$11:$AB$159,$AN23,$AG$11:$AG$159)=0,"",SUMIF($AB$11:$AB$159,$AN23,$AG$11:$AG$159))</f>
        <v/>
      </c>
      <c r="AP23" s="23" t="str">
        <f>IF(SUMIF($AB$11:$AB$159,$AN23,$AH$11:$AH$159)=0,"",SUMIF($AB$11:$AB$159,$AN23,$AH$11:$AH$159))</f>
        <v/>
      </c>
      <c r="AQ23" s="23" t="str">
        <f>IF(SUMIF($AB$11:$AB$159,$AN23,$AI$11:$AI$159)=0,"",SUMIF($AB$11:$AB$159,$AN23,$AI$11:$AI$159))</f>
        <v/>
      </c>
      <c r="AR23" s="24" t="str">
        <f>IF(SUMIF($AB$11:$AB$159,$AN23,$AJ$11:$AJ$159)=0,"",SUMIF($AB$11:$AB$159,$AN23,$AJ$11:$AJ$159))</f>
        <v/>
      </c>
      <c r="AS23" s="52"/>
      <c r="AT23" s="52"/>
      <c r="AU23" s="52"/>
      <c r="AV23" s="52"/>
      <c r="AW23" s="52"/>
      <c r="AZ23" t="s">
        <v>51</v>
      </c>
      <c r="BA23" s="3"/>
      <c r="BB23" s="3"/>
      <c r="BC23" s="3">
        <v>16</v>
      </c>
      <c r="BD23" s="3">
        <v>8</v>
      </c>
    </row>
    <row r="24" spans="1:56">
      <c r="A24" t="str">
        <f>AA22</f>
        <v>bâton bénie</v>
      </c>
      <c r="B24" s="56"/>
      <c r="C24" s="56"/>
      <c r="D24" s="56"/>
      <c r="E24" s="56"/>
      <c r="F24" s="56"/>
      <c r="G24" s="56"/>
      <c r="H24" s="56"/>
      <c r="I24" s="39"/>
      <c r="J24" s="39"/>
      <c r="K24" s="56"/>
      <c r="L24" s="56"/>
      <c r="M24" s="56"/>
      <c r="N24" s="56"/>
      <c r="O24" s="56"/>
      <c r="P24" s="56"/>
      <c r="Q24" s="39"/>
      <c r="R24" s="39"/>
      <c r="S24" s="56"/>
      <c r="T24" s="56"/>
      <c r="U24" s="39"/>
      <c r="V24" s="39"/>
      <c r="AA24" s="81" t="str">
        <f t="shared" si="0"/>
        <v xml:space="preserve">bâton divin </v>
      </c>
      <c r="AB24" s="81">
        <v>4</v>
      </c>
      <c r="AC24" s="82">
        <f t="shared" si="5"/>
        <v>0</v>
      </c>
      <c r="AD24" s="90"/>
      <c r="AE24" s="90"/>
      <c r="AF24" s="82">
        <f t="shared" si="6"/>
        <v>0</v>
      </c>
      <c r="AG24" s="82" t="str">
        <f t="shared" si="1"/>
        <v/>
      </c>
      <c r="AH24" s="82">
        <f t="shared" si="2"/>
        <v>0</v>
      </c>
      <c r="AI24" s="82">
        <f t="shared" si="3"/>
        <v>0</v>
      </c>
      <c r="AJ24" s="82" t="str">
        <f t="shared" si="4"/>
        <v/>
      </c>
      <c r="AK24" s="83" t="str">
        <f t="shared" si="7"/>
        <v/>
      </c>
      <c r="AN24" s="11">
        <v>6.2</v>
      </c>
      <c r="AO24" s="23" t="str">
        <f>IF(SUMIF($AB$11:$AB$159,$AN24,$AG$11:$AG$159)=0,"",SUMIF($AB$11:$AB$159,$AN24,$AG$11:$AG$159))</f>
        <v/>
      </c>
      <c r="AP24" s="23" t="str">
        <f>IF(SUMIF($AB$11:$AB$159,$AN24,$AH$11:$AH$159)=0,"",SUMIF($AB$11:$AB$159,$AN24,$AH$11:$AH$159))</f>
        <v/>
      </c>
      <c r="AQ24" s="23" t="str">
        <f>IF(SUMIF($AB$11:$AB$159,$AN24,$AI$11:$AI$159)=0,"",SUMIF($AB$11:$AB$159,$AN24,$AI$11:$AI$159))</f>
        <v/>
      </c>
      <c r="AR24" s="24" t="str">
        <f>IF(SUMIF($AB$11:$AB$159,$AN24,$AJ$11:$AJ$159)=0,"",SUMIF($AB$11:$AB$159,$AN24,$AJ$11:$AJ$159))</f>
        <v/>
      </c>
      <c r="AS24" s="52"/>
      <c r="AT24" s="52"/>
      <c r="AU24" s="52"/>
      <c r="AV24" s="52"/>
      <c r="AW24" s="52"/>
      <c r="AZ24" s="6" t="s">
        <v>52</v>
      </c>
      <c r="BA24" s="28"/>
      <c r="BB24" s="28"/>
      <c r="BC24" s="28">
        <v>20</v>
      </c>
      <c r="BD24" s="28">
        <v>12</v>
      </c>
    </row>
    <row r="25" spans="1:56">
      <c r="A25" t="str">
        <f>AA23</f>
        <v>grand bâton béni</v>
      </c>
      <c r="B25" s="56"/>
      <c r="C25" s="56"/>
      <c r="D25" s="56"/>
      <c r="E25" s="56"/>
      <c r="F25" s="56"/>
      <c r="G25" s="56"/>
      <c r="H25" s="56"/>
      <c r="I25" s="39"/>
      <c r="J25" s="39"/>
      <c r="K25" s="56"/>
      <c r="L25" s="56"/>
      <c r="M25" s="56"/>
      <c r="N25" s="56"/>
      <c r="O25" s="56"/>
      <c r="P25" s="56"/>
      <c r="Q25" s="39"/>
      <c r="R25" s="39"/>
      <c r="S25" s="56"/>
      <c r="T25" s="56"/>
      <c r="U25" s="39"/>
      <c r="V25" s="39"/>
      <c r="AA25" s="78" t="str">
        <f t="shared" si="0"/>
        <v>tome de sort</v>
      </c>
      <c r="AB25" s="78">
        <v>4</v>
      </c>
      <c r="AC25" s="79">
        <f t="shared" si="5"/>
        <v>0</v>
      </c>
      <c r="AD25" s="89"/>
      <c r="AE25" s="89"/>
      <c r="AF25" s="79">
        <f t="shared" si="6"/>
        <v>0</v>
      </c>
      <c r="AG25" s="79">
        <f t="shared" si="1"/>
        <v>0</v>
      </c>
      <c r="AH25" s="79">
        <f t="shared" si="2"/>
        <v>0</v>
      </c>
      <c r="AI25" s="79" t="str">
        <f t="shared" si="3"/>
        <v/>
      </c>
      <c r="AJ25" s="79" t="str">
        <f t="shared" si="4"/>
        <v/>
      </c>
      <c r="AK25" s="80" t="str">
        <f t="shared" si="7"/>
        <v/>
      </c>
      <c r="AN25" s="12">
        <v>6.3</v>
      </c>
      <c r="AO25" s="19" t="str">
        <f>IF(SUMIF($AB$11:$AB$159,$AN25,$AG$11:$AG$159)=0,"",SUMIF($AB$11:$AB$159,$AN25,$AG$11:$AG$159))</f>
        <v/>
      </c>
      <c r="AP25" s="19" t="str">
        <f>IF(SUMIF($AB$11:$AB$159,$AN25,$AH$11:$AH$159)=0,"",SUMIF($AB$11:$AB$159,$AN25,$AH$11:$AH$159))</f>
        <v/>
      </c>
      <c r="AQ25" s="19" t="str">
        <f>IF(SUMIF($AB$11:$AB$159,$AN25,$AI$11:$AI$159)=0,"",SUMIF($AB$11:$AB$159,$AN25,$AI$11:$AI$159))</f>
        <v/>
      </c>
      <c r="AR25" s="20" t="str">
        <f>IF(SUMIF($AB$11:$AB$159,$AN25,$AJ$11:$AJ$159)=0,"",SUMIF($AB$11:$AB$159,$AN25,$AJ$11:$AJ$159))</f>
        <v/>
      </c>
      <c r="AS25" s="52"/>
      <c r="AT25" s="52"/>
      <c r="AU25" s="52"/>
      <c r="AV25" s="52"/>
      <c r="AW25" s="52"/>
      <c r="AZ25" t="s">
        <v>53</v>
      </c>
      <c r="BA25" s="3"/>
      <c r="BB25" s="3"/>
      <c r="BC25" s="3">
        <v>16</v>
      </c>
      <c r="BD25" s="3">
        <v>8</v>
      </c>
    </row>
    <row r="26" spans="1:56">
      <c r="A26" t="str">
        <f>AA24</f>
        <v xml:space="preserve">bâton divin </v>
      </c>
      <c r="B26" s="56"/>
      <c r="C26" s="56"/>
      <c r="D26" s="56"/>
      <c r="E26" s="56"/>
      <c r="F26" s="56"/>
      <c r="G26" s="56"/>
      <c r="H26" s="56"/>
      <c r="I26" s="39"/>
      <c r="J26" s="39"/>
      <c r="K26" s="56"/>
      <c r="L26" s="56"/>
      <c r="M26" s="56"/>
      <c r="N26" s="56"/>
      <c r="O26" s="56"/>
      <c r="P26" s="56"/>
      <c r="Q26" s="39"/>
      <c r="R26" s="39"/>
      <c r="S26" s="56"/>
      <c r="T26" s="56"/>
      <c r="U26" s="39"/>
      <c r="V26" s="39"/>
      <c r="AA26" s="81"/>
      <c r="AB26" s="81"/>
      <c r="AC26" s="82" t="str">
        <f t="shared" si="5"/>
        <v/>
      </c>
      <c r="AD26" s="90"/>
      <c r="AE26" s="90"/>
      <c r="AF26" s="82">
        <f t="shared" si="6"/>
        <v>0</v>
      </c>
      <c r="AG26" s="82" t="str">
        <f t="shared" si="1"/>
        <v/>
      </c>
      <c r="AH26" s="82" t="str">
        <f t="shared" si="2"/>
        <v/>
      </c>
      <c r="AI26" s="82" t="str">
        <f t="shared" si="3"/>
        <v/>
      </c>
      <c r="AJ26" s="82" t="str">
        <f t="shared" si="4"/>
        <v/>
      </c>
      <c r="AK26" s="83" t="str">
        <f t="shared" si="7"/>
        <v/>
      </c>
      <c r="AN26" s="10">
        <v>7</v>
      </c>
      <c r="AO26" s="21" t="str">
        <f>IF(SUMIF($AB$11:$AB$159,$AN26,$AG$11:$AG$159)=0,"",SUMIF($AB$11:$AB$159,$AN26,$AG$11:$AG$159))</f>
        <v/>
      </c>
      <c r="AP26" s="21" t="str">
        <f>IF(SUMIF($AB$11:$AB$159,$AN26,$AH$11:$AH$159)=0,"",SUMIF($AB$11:$AB$159,$AN26,$AH$11:$AH$159))</f>
        <v/>
      </c>
      <c r="AQ26" s="21" t="str">
        <f>IF(SUMIF($AB$11:$AB$159,$AN26,$AI$11:$AI$159)=0,"",SUMIF($AB$11:$AB$159,$AN26,$AI$11:$AI$159))</f>
        <v/>
      </c>
      <c r="AR26" s="22" t="str">
        <f>IF(SUMIF($AB$11:$AB$159,$AN26,$AJ$11:$AJ$159)=0,"",SUMIF($AB$11:$AB$159,$AN26,$AJ$11:$AJ$159))</f>
        <v/>
      </c>
      <c r="AS26" s="52"/>
      <c r="AT26" s="52"/>
      <c r="AU26" s="52"/>
      <c r="AV26" s="52"/>
      <c r="AW26" s="52"/>
      <c r="AZ26" s="6" t="s">
        <v>54</v>
      </c>
      <c r="BA26" s="28"/>
      <c r="BB26" s="28"/>
      <c r="BC26" s="28">
        <v>20</v>
      </c>
      <c r="BD26" s="28">
        <v>12</v>
      </c>
    </row>
    <row r="27" spans="1:56">
      <c r="A27" t="str">
        <f>AA25</f>
        <v>tome de sort</v>
      </c>
      <c r="B27" s="56"/>
      <c r="C27" s="56"/>
      <c r="D27" s="56"/>
      <c r="E27" s="56"/>
      <c r="F27" s="56"/>
      <c r="G27" s="56"/>
      <c r="H27" s="56"/>
      <c r="I27" s="39"/>
      <c r="J27" s="39"/>
      <c r="K27" s="56"/>
      <c r="L27" s="56"/>
      <c r="M27" s="56"/>
      <c r="N27" s="56"/>
      <c r="O27" s="56"/>
      <c r="P27" s="56"/>
      <c r="Q27" s="39"/>
      <c r="R27" s="39"/>
      <c r="S27" s="56"/>
      <c r="T27" s="56"/>
      <c r="U27" s="39"/>
      <c r="V27" s="39"/>
      <c r="AA27" s="81" t="str">
        <f t="shared" si="0"/>
        <v>capuchon d'érudit</v>
      </c>
      <c r="AB27" s="78">
        <v>4</v>
      </c>
      <c r="AC27" s="79">
        <f t="shared" si="5"/>
        <v>0</v>
      </c>
      <c r="AD27" s="89"/>
      <c r="AE27" s="89"/>
      <c r="AF27" s="79">
        <f t="shared" si="6"/>
        <v>0</v>
      </c>
      <c r="AG27" s="79" t="str">
        <f t="shared" si="1"/>
        <v/>
      </c>
      <c r="AH27" s="79">
        <f t="shared" si="2"/>
        <v>0</v>
      </c>
      <c r="AI27" s="79" t="str">
        <f t="shared" si="3"/>
        <v/>
      </c>
      <c r="AJ27" s="79" t="str">
        <f t="shared" si="4"/>
        <v/>
      </c>
      <c r="AK27" s="80" t="str">
        <f t="shared" si="7"/>
        <v/>
      </c>
      <c r="AN27" s="11">
        <v>7.1</v>
      </c>
      <c r="AO27" s="23" t="str">
        <f>IF(SUMIF($AB$11:$AB$159,$AN27,$AG$11:$AG$159)=0,"",SUMIF($AB$11:$AB$159,$AN27,$AG$11:$AG$159))</f>
        <v/>
      </c>
      <c r="AP27" s="23" t="str">
        <f>IF(SUMIF($AB$11:$AB$159,$AN27,$AH$11:$AH$159)=0,"",SUMIF($AB$11:$AB$159,$AN27,$AH$11:$AH$159))</f>
        <v/>
      </c>
      <c r="AQ27" s="23" t="str">
        <f>IF(SUMIF($AB$11:$AB$159,$AN27,$AI$11:$AI$159)=0,"",SUMIF($AB$11:$AB$159,$AN27,$AI$11:$AI$159))</f>
        <v/>
      </c>
      <c r="AR27" s="24" t="str">
        <f>IF(SUMIF($AB$11:$AB$159,$AN27,$AJ$11:$AJ$159)=0,"",SUMIF($AB$11:$AB$159,$AN27,$AJ$11:$AJ$159))</f>
        <v/>
      </c>
      <c r="AS27" s="52"/>
      <c r="AT27" s="52"/>
      <c r="AU27" s="52"/>
      <c r="AV27" s="52"/>
      <c r="AW27" s="52"/>
      <c r="AZ27" t="s">
        <v>55</v>
      </c>
      <c r="BA27" s="3"/>
      <c r="BB27" s="3"/>
      <c r="BC27" s="3">
        <v>20</v>
      </c>
      <c r="BD27" s="3">
        <v>12</v>
      </c>
    </row>
    <row r="28" spans="1:56">
      <c r="B28" s="56"/>
      <c r="C28" s="56"/>
      <c r="D28" s="56"/>
      <c r="E28" s="56"/>
      <c r="F28" s="56"/>
      <c r="G28" s="56"/>
      <c r="H28" s="56"/>
      <c r="I28" s="39"/>
      <c r="J28" s="39"/>
      <c r="K28" s="56"/>
      <c r="L28" s="56"/>
      <c r="M28" s="56"/>
      <c r="N28" s="56"/>
      <c r="O28" s="56"/>
      <c r="P28" s="56"/>
      <c r="Q28" s="39"/>
      <c r="R28" s="39"/>
      <c r="S28" s="56"/>
      <c r="T28" s="56"/>
      <c r="U28" s="39"/>
      <c r="V28" s="39"/>
      <c r="AA28" s="81" t="str">
        <f t="shared" si="0"/>
        <v>capuchon écclésiastique</v>
      </c>
      <c r="AB28" s="81">
        <v>4</v>
      </c>
      <c r="AC28" s="82">
        <f t="shared" si="5"/>
        <v>0</v>
      </c>
      <c r="AD28" s="90"/>
      <c r="AE28" s="90"/>
      <c r="AF28" s="82">
        <f t="shared" si="6"/>
        <v>0</v>
      </c>
      <c r="AG28" s="82" t="str">
        <f t="shared" si="1"/>
        <v/>
      </c>
      <c r="AH28" s="82">
        <f t="shared" si="2"/>
        <v>0</v>
      </c>
      <c r="AI28" s="82" t="str">
        <f t="shared" si="3"/>
        <v/>
      </c>
      <c r="AJ28" s="82" t="str">
        <f t="shared" si="4"/>
        <v/>
      </c>
      <c r="AK28" s="83" t="str">
        <f t="shared" si="7"/>
        <v/>
      </c>
      <c r="AN28" s="11">
        <v>7.2</v>
      </c>
      <c r="AO28" s="23" t="str">
        <f>IF(SUMIF($AB$11:$AB$159,$AN28,$AG$11:$AG$159)=0,"",SUMIF($AB$11:$AB$159,$AN28,$AG$11:$AG$159))</f>
        <v/>
      </c>
      <c r="AP28" s="23" t="str">
        <f>IF(SUMIF($AB$11:$AB$159,$AN28,$AH$11:$AH$159)=0,"",SUMIF($AB$11:$AB$159,$AN28,$AH$11:$AH$159))</f>
        <v/>
      </c>
      <c r="AQ28" s="23" t="str">
        <f>IF(SUMIF($AB$11:$AB$159,$AN28,$AI$11:$AI$159)=0,"",SUMIF($AB$11:$AB$159,$AN28,$AI$11:$AI$159))</f>
        <v/>
      </c>
      <c r="AR28" s="24" t="str">
        <f>IF(SUMIF($AB$11:$AB$159,$AN28,$AJ$11:$AJ$159)=0,"",SUMIF($AB$11:$AB$159,$AN28,$AJ$11:$AJ$159))</f>
        <v/>
      </c>
      <c r="AS28" s="52"/>
      <c r="AT28" s="52"/>
      <c r="AU28" s="52"/>
      <c r="AV28" s="52"/>
      <c r="AW28" s="52"/>
      <c r="AZ28" s="6" t="s">
        <v>56</v>
      </c>
      <c r="BA28" s="28"/>
      <c r="BB28" s="28">
        <v>8</v>
      </c>
      <c r="BC28" s="28">
        <v>16</v>
      </c>
      <c r="BD28" s="28"/>
    </row>
    <row r="29" spans="1:56">
      <c r="A29" t="str">
        <f>AA27</f>
        <v>capuchon d'érudit</v>
      </c>
      <c r="B29" s="56"/>
      <c r="C29" s="56"/>
      <c r="D29" s="56"/>
      <c r="E29" s="56"/>
      <c r="F29" s="56"/>
      <c r="G29" s="56"/>
      <c r="H29" s="56"/>
      <c r="I29" s="39"/>
      <c r="J29" s="39"/>
      <c r="K29" s="56"/>
      <c r="L29" s="56"/>
      <c r="M29" s="56"/>
      <c r="N29" s="56"/>
      <c r="O29" s="56"/>
      <c r="P29" s="56"/>
      <c r="Q29" s="39"/>
      <c r="R29" s="39"/>
      <c r="S29" s="56"/>
      <c r="T29" s="56"/>
      <c r="U29" s="39"/>
      <c r="V29" s="39"/>
      <c r="AA29" s="78" t="str">
        <f t="shared" si="0"/>
        <v>capuchon mage</v>
      </c>
      <c r="AB29" s="78">
        <v>4</v>
      </c>
      <c r="AC29" s="79">
        <f t="shared" si="5"/>
        <v>0</v>
      </c>
      <c r="AD29" s="89"/>
      <c r="AE29" s="89"/>
      <c r="AF29" s="79">
        <f t="shared" si="6"/>
        <v>0</v>
      </c>
      <c r="AG29" s="79" t="str">
        <f t="shared" si="1"/>
        <v/>
      </c>
      <c r="AH29" s="79">
        <f t="shared" si="2"/>
        <v>0</v>
      </c>
      <c r="AI29" s="79" t="str">
        <f t="shared" si="3"/>
        <v/>
      </c>
      <c r="AJ29" s="79" t="str">
        <f t="shared" si="4"/>
        <v/>
      </c>
      <c r="AK29" s="80" t="str">
        <f t="shared" si="7"/>
        <v/>
      </c>
      <c r="AN29" s="12">
        <v>7.3</v>
      </c>
      <c r="AO29" s="19" t="str">
        <f>IF(SUMIF($AB$11:$AB$159,$AN29,$AG$11:$AG$159)=0,"",SUMIF($AB$11:$AB$159,$AN29,$AG$11:$AG$159))</f>
        <v/>
      </c>
      <c r="AP29" s="19" t="str">
        <f>IF(SUMIF($AB$11:$AB$159,$AN29,$AH$11:$AH$159)=0,"",SUMIF($AB$11:$AB$159,$AN29,$AH$11:$AH$159))</f>
        <v/>
      </c>
      <c r="AQ29" s="19" t="str">
        <f>IF(SUMIF($AB$11:$AB$159,$AN29,$AI$11:$AI$159)=0,"",SUMIF($AB$11:$AB$159,$AN29,$AI$11:$AI$159))</f>
        <v/>
      </c>
      <c r="AR29" s="20" t="str">
        <f>IF(SUMIF($AB$11:$AB$159,$AN29,$AJ$11:$AJ$159)=0,"",SUMIF($AB$11:$AB$159,$AN29,$AJ$11:$AJ$159))</f>
        <v/>
      </c>
      <c r="AS29" s="52"/>
      <c r="AT29" s="52"/>
      <c r="AU29" s="52"/>
      <c r="AV29" s="52"/>
      <c r="AW29" s="52"/>
      <c r="AZ29" t="s">
        <v>57</v>
      </c>
      <c r="BA29" s="3"/>
      <c r="BB29" s="3">
        <v>12</v>
      </c>
      <c r="BC29" s="3">
        <v>20</v>
      </c>
      <c r="BD29" s="3"/>
    </row>
    <row r="30" spans="1:56">
      <c r="A30" t="str">
        <f>AA28</f>
        <v>capuchon écclésiastique</v>
      </c>
      <c r="B30" s="56"/>
      <c r="C30" s="56"/>
      <c r="D30" s="56"/>
      <c r="E30" s="56"/>
      <c r="F30" s="56"/>
      <c r="G30" s="56"/>
      <c r="H30" s="56"/>
      <c r="I30" s="39"/>
      <c r="J30" s="39"/>
      <c r="K30" s="56"/>
      <c r="L30" s="56"/>
      <c r="M30" s="56"/>
      <c r="N30" s="56"/>
      <c r="O30" s="56"/>
      <c r="P30" s="56"/>
      <c r="Q30" s="39"/>
      <c r="R30" s="39"/>
      <c r="S30" s="56"/>
      <c r="T30" s="56"/>
      <c r="U30" s="39"/>
      <c r="V30" s="39"/>
      <c r="AA30" s="81" t="str">
        <f t="shared" si="0"/>
        <v>robe érudit</v>
      </c>
      <c r="AB30" s="81">
        <v>4</v>
      </c>
      <c r="AC30" s="82">
        <f t="shared" si="5"/>
        <v>0</v>
      </c>
      <c r="AD30" s="90"/>
      <c r="AE30" s="90"/>
      <c r="AF30" s="82">
        <f t="shared" si="6"/>
        <v>0</v>
      </c>
      <c r="AG30" s="82" t="str">
        <f t="shared" si="1"/>
        <v/>
      </c>
      <c r="AH30" s="82">
        <f t="shared" si="2"/>
        <v>0</v>
      </c>
      <c r="AI30" s="82" t="str">
        <f t="shared" si="3"/>
        <v/>
      </c>
      <c r="AJ30" s="82" t="str">
        <f t="shared" si="4"/>
        <v/>
      </c>
      <c r="AK30" s="83" t="str">
        <f t="shared" si="7"/>
        <v/>
      </c>
      <c r="AN30" s="10">
        <v>8</v>
      </c>
      <c r="AO30" s="21" t="str">
        <f>IF(SUMIF($AB$11:$AB$159,$AN30,$AG$11:$AG$159)=0,"",SUMIF($AB$11:$AB$159,$AN30,$AG$11:$AG$159))</f>
        <v/>
      </c>
      <c r="AP30" s="21" t="str">
        <f>IF(SUMIF($AB$11:$AB$159,$AN30,$AH$11:$AH$159)=0,"",SUMIF($AB$11:$AB$159,$AN30,$AH$11:$AH$159))</f>
        <v/>
      </c>
      <c r="AQ30" s="21" t="str">
        <f>IF(SUMIF($AB$11:$AB$159,$AN30,$AI$11:$AI$159)=0,"",SUMIF($AB$11:$AB$159,$AN30,$AI$11:$AI$159))</f>
        <v/>
      </c>
      <c r="AR30" s="22" t="str">
        <f>IF(SUMIF($AB$11:$AB$159,$AN30,$AJ$11:$AJ$159)=0,"",SUMIF($AB$11:$AB$159,$AN30,$AJ$11:$AJ$159))</f>
        <v/>
      </c>
      <c r="AS30" s="52"/>
      <c r="AT30" s="52"/>
      <c r="AU30" s="52"/>
      <c r="AV30" s="52"/>
      <c r="AW30" s="52"/>
      <c r="AZ30" s="6" t="s">
        <v>58</v>
      </c>
      <c r="BA30" s="28"/>
      <c r="BB30" s="28">
        <v>12</v>
      </c>
      <c r="BC30" s="28">
        <v>20</v>
      </c>
      <c r="BD30" s="28"/>
    </row>
    <row r="31" spans="1:56">
      <c r="A31" t="str">
        <f>AA29</f>
        <v>capuchon mage</v>
      </c>
      <c r="B31" s="56"/>
      <c r="C31" s="56"/>
      <c r="D31" s="56"/>
      <c r="E31" s="56"/>
      <c r="F31" s="56"/>
      <c r="G31" s="56"/>
      <c r="H31" s="56"/>
      <c r="I31" s="39"/>
      <c r="J31" s="39"/>
      <c r="K31" s="56"/>
      <c r="L31" s="56"/>
      <c r="M31" s="56"/>
      <c r="N31" s="56"/>
      <c r="O31" s="56"/>
      <c r="P31" s="56"/>
      <c r="Q31" s="39"/>
      <c r="R31" s="39"/>
      <c r="S31" s="56"/>
      <c r="T31" s="56"/>
      <c r="U31" s="39"/>
      <c r="V31" s="39"/>
      <c r="AA31" s="78" t="str">
        <f t="shared" si="0"/>
        <v>robe écclésiastique</v>
      </c>
      <c r="AB31" s="78">
        <v>4</v>
      </c>
      <c r="AC31" s="79">
        <f t="shared" si="5"/>
        <v>0</v>
      </c>
      <c r="AD31" s="89"/>
      <c r="AE31" s="89"/>
      <c r="AF31" s="79">
        <f t="shared" si="6"/>
        <v>0</v>
      </c>
      <c r="AG31" s="79" t="str">
        <f t="shared" si="1"/>
        <v/>
      </c>
      <c r="AH31" s="79">
        <f t="shared" si="2"/>
        <v>0</v>
      </c>
      <c r="AI31" s="79" t="str">
        <f t="shared" si="3"/>
        <v/>
      </c>
      <c r="AJ31" s="79" t="str">
        <f t="shared" si="4"/>
        <v/>
      </c>
      <c r="AK31" s="80" t="str">
        <f t="shared" si="7"/>
        <v/>
      </c>
      <c r="AN31" s="11">
        <v>8.1</v>
      </c>
      <c r="AO31" s="23" t="str">
        <f>IF(SUMIF($AB$11:$AB$159,$AN31,$AG$11:$AG$159)=0,"",SUMIF($AB$11:$AB$159,$AN31,$AG$11:$AG$159))</f>
        <v/>
      </c>
      <c r="AP31" s="23" t="str">
        <f>IF(SUMIF($AB$11:$AB$159,$AN31,$AH$11:$AH$159)=0,"",SUMIF($AB$11:$AB$159,$AN31,$AH$11:$AH$159))</f>
        <v/>
      </c>
      <c r="AQ31" s="23" t="str">
        <f>IF(SUMIF($AB$11:$AB$159,$AN31,$AI$11:$AI$159)=0,"",SUMIF($AB$11:$AB$159,$AN31,$AI$11:$AI$159))</f>
        <v/>
      </c>
      <c r="AR31" s="24" t="str">
        <f>IF(SUMIF($AB$11:$AB$159,$AN31,$AJ$11:$AJ$159)=0,"",SUMIF($AB$11:$AB$159,$AN31,$AJ$11:$AJ$159))</f>
        <v/>
      </c>
      <c r="AS31" s="52"/>
      <c r="AT31" s="52"/>
      <c r="AU31" s="52"/>
      <c r="AV31" s="52"/>
      <c r="AW31" s="52"/>
      <c r="AZ31" t="s">
        <v>59</v>
      </c>
      <c r="BA31" s="3">
        <v>4</v>
      </c>
      <c r="BB31" s="3">
        <v>4</v>
      </c>
      <c r="BC31" s="3"/>
      <c r="BD31" s="3"/>
    </row>
    <row r="32" spans="1:56">
      <c r="A32" t="str">
        <f>AA30</f>
        <v>robe érudit</v>
      </c>
      <c r="B32" s="56"/>
      <c r="C32" s="56"/>
      <c r="D32" s="56"/>
      <c r="E32" s="56"/>
      <c r="F32" s="56"/>
      <c r="G32" s="56"/>
      <c r="H32" s="56"/>
      <c r="I32" s="39"/>
      <c r="J32" s="39"/>
      <c r="K32" s="56"/>
      <c r="L32" s="56"/>
      <c r="M32" s="56"/>
      <c r="N32" s="56"/>
      <c r="O32" s="56"/>
      <c r="P32" s="56"/>
      <c r="Q32" s="39"/>
      <c r="R32" s="39"/>
      <c r="S32" s="56"/>
      <c r="T32" s="56"/>
      <c r="U32" s="39"/>
      <c r="V32" s="39"/>
      <c r="AA32" s="81" t="str">
        <f t="shared" si="0"/>
        <v>robe mage</v>
      </c>
      <c r="AB32" s="81">
        <v>4</v>
      </c>
      <c r="AC32" s="82">
        <f t="shared" si="5"/>
        <v>0</v>
      </c>
      <c r="AD32" s="90"/>
      <c r="AE32" s="90"/>
      <c r="AF32" s="82">
        <f t="shared" si="6"/>
        <v>0</v>
      </c>
      <c r="AG32" s="82" t="str">
        <f t="shared" si="1"/>
        <v/>
      </c>
      <c r="AH32" s="82">
        <f t="shared" si="2"/>
        <v>0</v>
      </c>
      <c r="AI32" s="82" t="str">
        <f t="shared" si="3"/>
        <v/>
      </c>
      <c r="AJ32" s="82" t="str">
        <f t="shared" si="4"/>
        <v/>
      </c>
      <c r="AK32" s="83" t="str">
        <f t="shared" si="7"/>
        <v/>
      </c>
      <c r="AN32" s="11">
        <v>8.1999999999999993</v>
      </c>
      <c r="AO32" s="23" t="str">
        <f>IF(SUMIF($AB$11:$AB$159,$AN32,$AG$11:$AG$159)=0,"",SUMIF($AB$11:$AB$159,$AN32,$AG$11:$AG$159))</f>
        <v/>
      </c>
      <c r="AP32" s="23" t="str">
        <f>IF(SUMIF($AB$11:$AB$159,$AN32,$AH$11:$AH$159)=0,"",SUMIF($AB$11:$AB$159,$AN32,$AH$11:$AH$159))</f>
        <v/>
      </c>
      <c r="AQ32" s="23" t="str">
        <f>IF(SUMIF($AB$11:$AB$159,$AN32,$AI$11:$AI$159)=0,"",SUMIF($AB$11:$AB$159,$AN32,$AI$11:$AI$159))</f>
        <v/>
      </c>
      <c r="AR32" s="24" t="str">
        <f>IF(SUMIF($AB$11:$AB$159,$AN32,$AJ$11:$AJ$159)=0,"",SUMIF($AB$11:$AB$159,$AN32,$AJ$11:$AJ$159))</f>
        <v/>
      </c>
      <c r="AS32" s="52"/>
      <c r="AT32" s="52"/>
      <c r="AU32" s="52"/>
      <c r="AV32" s="52"/>
      <c r="AW32" s="52"/>
      <c r="BA32" s="3"/>
      <c r="BB32" s="3"/>
      <c r="BC32" s="3"/>
      <c r="BD32" s="3"/>
    </row>
    <row r="33" spans="1:56" ht="15.75" thickBot="1">
      <c r="A33" t="str">
        <f>AA31</f>
        <v>robe écclésiastique</v>
      </c>
      <c r="B33" s="56"/>
      <c r="C33" s="56"/>
      <c r="D33" s="56"/>
      <c r="E33" s="56"/>
      <c r="F33" s="56"/>
      <c r="G33" s="56"/>
      <c r="H33" s="56"/>
      <c r="I33" s="39"/>
      <c r="J33" s="39"/>
      <c r="K33" s="56"/>
      <c r="L33" s="56"/>
      <c r="M33" s="56"/>
      <c r="N33" s="56"/>
      <c r="O33" s="56"/>
      <c r="P33" s="56"/>
      <c r="Q33" s="39"/>
      <c r="R33" s="39"/>
      <c r="S33" s="56"/>
      <c r="T33" s="56"/>
      <c r="U33" s="39"/>
      <c r="V33" s="39"/>
      <c r="AA33" s="78" t="str">
        <f t="shared" si="0"/>
        <v>Sandales d'érudit</v>
      </c>
      <c r="AB33" s="78">
        <v>4</v>
      </c>
      <c r="AC33" s="79">
        <f t="shared" si="5"/>
        <v>0</v>
      </c>
      <c r="AD33" s="89"/>
      <c r="AE33" s="89"/>
      <c r="AF33" s="79">
        <f t="shared" si="6"/>
        <v>0</v>
      </c>
      <c r="AG33" s="79" t="str">
        <f t="shared" si="1"/>
        <v/>
      </c>
      <c r="AH33" s="79">
        <f t="shared" si="2"/>
        <v>0</v>
      </c>
      <c r="AI33" s="79" t="str">
        <f t="shared" si="3"/>
        <v/>
      </c>
      <c r="AJ33" s="79" t="str">
        <f t="shared" si="4"/>
        <v/>
      </c>
      <c r="AK33" s="80" t="str">
        <f t="shared" si="7"/>
        <v/>
      </c>
      <c r="AN33" s="13">
        <v>8.3000000000000007</v>
      </c>
      <c r="AO33" s="25" t="str">
        <f>IF(SUMIF($AB$11:$AB$159,$AN33,$AG$11:$AG$159)=0,"",SUMIF($AB$11:$AB$159,$AN33,$AG$11:$AG$159))</f>
        <v/>
      </c>
      <c r="AP33" s="25" t="str">
        <f>IF(SUMIF($AB$11:$AB$159,$AN33,$AH$11:$AH$159)=0,"",SUMIF($AB$11:$AB$159,$AN33,$AH$11:$AH$159))</f>
        <v/>
      </c>
      <c r="AQ33" s="25" t="str">
        <f>IF(SUMIF($AB$11:$AB$159,$AN33,$AI$11:$AI$159)=0,"",SUMIF($AB$11:$AB$159,$AN33,$AI$11:$AI$159))</f>
        <v/>
      </c>
      <c r="AR33" s="26" t="str">
        <f>IF(SUMIF($AB$11:$AB$159,$AN33,$AJ$11:$AJ$159)=0,"",SUMIF($AB$11:$AB$159,$AN33,$AJ$11:$AJ$159))</f>
        <v/>
      </c>
      <c r="AS33" s="52"/>
      <c r="AT33" s="52"/>
      <c r="AU33" s="52"/>
      <c r="AV33" s="52"/>
      <c r="AW33" s="52"/>
      <c r="AZ33" s="6" t="s">
        <v>60</v>
      </c>
      <c r="BA33" s="28"/>
      <c r="BB33" s="28">
        <v>8</v>
      </c>
      <c r="BC33" s="28"/>
      <c r="BD33" s="28"/>
    </row>
    <row r="34" spans="1:56">
      <c r="A34" t="str">
        <f>AA32</f>
        <v>robe mage</v>
      </c>
      <c r="B34" s="56"/>
      <c r="C34" s="56"/>
      <c r="D34" s="56"/>
      <c r="E34" s="56"/>
      <c r="F34" s="56"/>
      <c r="G34" s="56"/>
      <c r="H34" s="56"/>
      <c r="I34" s="39"/>
      <c r="J34" s="39"/>
      <c r="K34" s="56"/>
      <c r="L34" s="56"/>
      <c r="M34" s="56"/>
      <c r="N34" s="56"/>
      <c r="O34" s="56"/>
      <c r="P34" s="56"/>
      <c r="Q34" s="39"/>
      <c r="R34" s="39"/>
      <c r="S34" s="56"/>
      <c r="T34" s="56"/>
      <c r="U34" s="39"/>
      <c r="V34" s="39"/>
      <c r="AA34" s="81" t="str">
        <f t="shared" si="0"/>
        <v>Sandales d'écclésiastique</v>
      </c>
      <c r="AB34" s="81">
        <v>4</v>
      </c>
      <c r="AC34" s="82">
        <f t="shared" si="5"/>
        <v>0</v>
      </c>
      <c r="AD34" s="90"/>
      <c r="AE34" s="90"/>
      <c r="AF34" s="82">
        <f t="shared" si="6"/>
        <v>0</v>
      </c>
      <c r="AG34" s="82" t="str">
        <f t="shared" si="1"/>
        <v/>
      </c>
      <c r="AH34" s="82">
        <f t="shared" si="2"/>
        <v>0</v>
      </c>
      <c r="AI34" s="82" t="str">
        <f t="shared" si="3"/>
        <v/>
      </c>
      <c r="AJ34" s="82" t="str">
        <f t="shared" si="4"/>
        <v/>
      </c>
      <c r="AK34" s="83" t="str">
        <f t="shared" si="7"/>
        <v/>
      </c>
      <c r="AZ34" t="s">
        <v>61</v>
      </c>
      <c r="BA34" s="3"/>
      <c r="BB34" s="3">
        <v>8</v>
      </c>
      <c r="BC34" s="3"/>
      <c r="BD34" s="3"/>
    </row>
    <row r="35" spans="1:56" ht="15.75" thickBot="1">
      <c r="A35" t="str">
        <f>AA33</f>
        <v>Sandales d'érudit</v>
      </c>
      <c r="B35" s="56"/>
      <c r="C35" s="56"/>
      <c r="D35" s="56"/>
      <c r="E35" s="56"/>
      <c r="F35" s="56"/>
      <c r="G35" s="56"/>
      <c r="H35" s="56"/>
      <c r="I35" s="39"/>
      <c r="J35" s="39"/>
      <c r="K35" s="56"/>
      <c r="L35" s="56"/>
      <c r="M35" s="56"/>
      <c r="N35" s="56"/>
      <c r="O35" s="56"/>
      <c r="P35" s="56"/>
      <c r="Q35" s="39"/>
      <c r="R35" s="39"/>
      <c r="S35" s="56"/>
      <c r="T35" s="56"/>
      <c r="U35" s="39"/>
      <c r="V35" s="39"/>
      <c r="AA35" s="78" t="str">
        <f t="shared" si="0"/>
        <v>Sandales de mage</v>
      </c>
      <c r="AB35" s="78">
        <v>4</v>
      </c>
      <c r="AC35" s="79">
        <f t="shared" si="5"/>
        <v>0</v>
      </c>
      <c r="AD35" s="89"/>
      <c r="AE35" s="89"/>
      <c r="AF35" s="79">
        <f t="shared" si="6"/>
        <v>0</v>
      </c>
      <c r="AG35" s="79" t="str">
        <f t="shared" si="1"/>
        <v/>
      </c>
      <c r="AH35" s="79">
        <f t="shared" si="2"/>
        <v>0</v>
      </c>
      <c r="AI35" s="79" t="str">
        <f t="shared" si="3"/>
        <v/>
      </c>
      <c r="AJ35" s="79" t="str">
        <f t="shared" si="4"/>
        <v/>
      </c>
      <c r="AK35" s="80" t="str">
        <f t="shared" si="7"/>
        <v/>
      </c>
      <c r="AM35" s="1" t="s">
        <v>127</v>
      </c>
      <c r="AZ35" s="6" t="s">
        <v>62</v>
      </c>
      <c r="BA35" s="28"/>
      <c r="BB35" s="28">
        <v>8</v>
      </c>
      <c r="BC35" s="28"/>
      <c r="BD35" s="28"/>
    </row>
    <row r="36" spans="1:56" ht="15" customHeight="1" thickBot="1">
      <c r="A36" t="str">
        <f>AA34</f>
        <v>Sandales d'écclésiastique</v>
      </c>
      <c r="B36" s="56"/>
      <c r="C36" s="56"/>
      <c r="D36" s="56"/>
      <c r="E36" s="56"/>
      <c r="F36" s="56"/>
      <c r="G36" s="56"/>
      <c r="H36" s="56"/>
      <c r="I36" s="39"/>
      <c r="J36" s="39"/>
      <c r="K36" s="56"/>
      <c r="L36" s="56"/>
      <c r="M36" s="56"/>
      <c r="N36" s="56"/>
      <c r="O36" s="56"/>
      <c r="P36" s="56"/>
      <c r="Q36" s="39"/>
      <c r="R36" s="39"/>
      <c r="S36" s="56"/>
      <c r="T36" s="56"/>
      <c r="U36" s="39"/>
      <c r="V36" s="39"/>
      <c r="AA36" s="81"/>
      <c r="AB36" s="81"/>
      <c r="AC36" s="82" t="str">
        <f t="shared" si="5"/>
        <v/>
      </c>
      <c r="AD36" s="90"/>
      <c r="AE36" s="90"/>
      <c r="AF36" s="82">
        <f t="shared" si="6"/>
        <v>0</v>
      </c>
      <c r="AG36" s="82" t="str">
        <f t="shared" si="1"/>
        <v/>
      </c>
      <c r="AH36" s="82" t="str">
        <f t="shared" si="2"/>
        <v/>
      </c>
      <c r="AI36" s="82" t="str">
        <f t="shared" si="3"/>
        <v/>
      </c>
      <c r="AJ36" s="82" t="str">
        <f t="shared" si="4"/>
        <v/>
      </c>
      <c r="AK36" s="83" t="str">
        <f t="shared" si="7"/>
        <v/>
      </c>
      <c r="AM36" s="30" t="str">
        <f t="array" ref="AM36">IFERROR(INDEX(AK$11:AK$1008,MATCH(SMALL(IF((COUNTIF(AM$34:AM35,AK$11:AK$1008)=0)*(AK$11:AK$1008&lt;&gt;""),COUNTIF(AK$11:AK$1008,"&lt;"&amp;AK$11:AK$1008)),1),IF(AK$11:AK$1008&lt;&gt;"",COUNTIF(AK$11:AK$1008,"&lt;"&amp;AK$11:AK$1008)),0)),"")</f>
        <v/>
      </c>
      <c r="AN36" s="60" t="s">
        <v>125</v>
      </c>
      <c r="AO36" s="62"/>
      <c r="AP36" s="61" t="str">
        <f>IF(AM36="","",AM36)</f>
        <v/>
      </c>
      <c r="AQ36" s="61"/>
      <c r="AR36" s="62"/>
      <c r="AS36" s="50"/>
      <c r="AT36" s="50"/>
      <c r="AZ36" t="s">
        <v>63</v>
      </c>
      <c r="BA36" s="3"/>
      <c r="BB36" s="3">
        <v>16</v>
      </c>
      <c r="BC36" s="3"/>
      <c r="BD36" s="3"/>
    </row>
    <row r="37" spans="1:56" ht="24" thickBot="1">
      <c r="A37" t="str">
        <f>AA35</f>
        <v>Sandales de mage</v>
      </c>
      <c r="B37" s="56"/>
      <c r="C37" s="56"/>
      <c r="D37" s="56"/>
      <c r="E37" s="56"/>
      <c r="F37" s="56"/>
      <c r="G37" s="56"/>
      <c r="H37" s="56"/>
      <c r="I37" s="39"/>
      <c r="J37" s="39"/>
      <c r="K37" s="56"/>
      <c r="L37" s="56"/>
      <c r="M37" s="56"/>
      <c r="N37" s="56"/>
      <c r="O37" s="56"/>
      <c r="P37" s="56"/>
      <c r="Q37" s="39"/>
      <c r="R37" s="39"/>
      <c r="S37" s="56"/>
      <c r="T37" s="56"/>
      <c r="U37" s="39"/>
      <c r="V37" s="39"/>
      <c r="AA37" s="81"/>
      <c r="AB37" s="78"/>
      <c r="AC37" s="79" t="str">
        <f t="shared" si="5"/>
        <v/>
      </c>
      <c r="AD37" s="89"/>
      <c r="AE37" s="89"/>
      <c r="AF37" s="79">
        <f t="shared" si="6"/>
        <v>0</v>
      </c>
      <c r="AG37" s="79" t="str">
        <f t="shared" si="1"/>
        <v/>
      </c>
      <c r="AH37" s="79" t="str">
        <f t="shared" si="2"/>
        <v/>
      </c>
      <c r="AI37" s="79" t="str">
        <f t="shared" si="3"/>
        <v/>
      </c>
      <c r="AJ37" s="79" t="str">
        <f t="shared" si="4"/>
        <v/>
      </c>
      <c r="AK37" s="80" t="str">
        <f t="shared" si="7"/>
        <v/>
      </c>
      <c r="AM37" s="30"/>
      <c r="AN37" s="63"/>
      <c r="AO37" s="65"/>
      <c r="AP37" s="64"/>
      <c r="AQ37" s="64"/>
      <c r="AR37" s="65"/>
      <c r="AS37" s="50"/>
      <c r="AT37" s="87" t="str">
        <f>$AF$10</f>
        <v>besoin</v>
      </c>
      <c r="AU37" s="95" t="str">
        <f>$AA$10</f>
        <v>Nom</v>
      </c>
      <c r="AV37" s="88" t="str">
        <f>$AB$10</f>
        <v>tier</v>
      </c>
      <c r="AX37" s="50"/>
      <c r="AZ37" s="6" t="s">
        <v>64</v>
      </c>
      <c r="BA37" s="28"/>
      <c r="BB37" s="28">
        <v>16</v>
      </c>
      <c r="BC37" s="28"/>
      <c r="BD37" s="28"/>
    </row>
    <row r="38" spans="1:56">
      <c r="A38" s="40"/>
      <c r="B38" s="55"/>
      <c r="C38" s="55"/>
      <c r="D38" s="55"/>
      <c r="E38" s="55"/>
      <c r="F38" s="55"/>
      <c r="G38" s="55"/>
      <c r="H38" s="55"/>
      <c r="I38" s="7"/>
      <c r="J38" s="7"/>
      <c r="K38" s="55"/>
      <c r="L38" s="55"/>
      <c r="M38" s="55"/>
      <c r="N38" s="55"/>
      <c r="O38" s="55"/>
      <c r="P38" s="55"/>
      <c r="Q38" s="7"/>
      <c r="R38" s="7"/>
      <c r="S38" s="55"/>
      <c r="T38" s="55"/>
      <c r="U38" s="7"/>
      <c r="V38" s="7"/>
      <c r="AA38" s="81" t="str">
        <f>AA11</f>
        <v xml:space="preserve">Bâton ésotérique </v>
      </c>
      <c r="AB38" s="81">
        <v>5</v>
      </c>
      <c r="AC38" s="82">
        <f t="shared" si="5"/>
        <v>0</v>
      </c>
      <c r="AD38" s="90"/>
      <c r="AE38" s="90"/>
      <c r="AF38" s="82">
        <f t="shared" si="6"/>
        <v>0</v>
      </c>
      <c r="AG38" s="82" t="str">
        <f t="shared" si="1"/>
        <v/>
      </c>
      <c r="AH38" s="82" t="str">
        <f t="shared" si="2"/>
        <v/>
      </c>
      <c r="AI38" s="82">
        <f t="shared" si="3"/>
        <v>0</v>
      </c>
      <c r="AJ38" s="82">
        <f t="shared" si="4"/>
        <v>0</v>
      </c>
      <c r="AK38" s="83" t="str">
        <f t="shared" si="7"/>
        <v/>
      </c>
      <c r="AM38" s="30"/>
      <c r="AN38" s="35"/>
      <c r="AO38" s="31" t="s">
        <v>4</v>
      </c>
      <c r="AP38" s="32" t="s">
        <v>5</v>
      </c>
      <c r="AQ38" s="31" t="s">
        <v>14</v>
      </c>
      <c r="AR38" s="31" t="s">
        <v>6</v>
      </c>
      <c r="AS38" s="4" t="str">
        <f>IF(AP36="","",1)</f>
        <v/>
      </c>
      <c r="AT38" s="99" t="str">
        <f t="array" ref="AT38">IFERROR(INDEX($AF$1:$AF$1200,SMALL(IF($AK$1:$AK$1200=$AP$36,ROW($AF$1:$AF$1200),""),$AS38)),"")</f>
        <v/>
      </c>
      <c r="AU38" s="96" t="str">
        <f t="array" ref="AU38">IFERROR(INDEX($AA$1:$AA$1200,SMALL(IF($AK$1:$AK$1200=$AP$36,ROW($AA$1:$AA$1200),""),$AS38)),"")</f>
        <v/>
      </c>
      <c r="AV38" s="92" t="str">
        <f t="array" ref="AV38">IFERROR(INDEX($AB$1:$AB$1200,SMALL(IF($AK$1:$AK$1200=$AP$36,ROW($AB$1:$AB$1200),""),$AS38)),"")</f>
        <v/>
      </c>
      <c r="AZ38" t="s">
        <v>65</v>
      </c>
      <c r="BA38" s="3"/>
      <c r="BB38" s="3">
        <v>16</v>
      </c>
      <c r="BC38" s="3"/>
      <c r="BD38" s="3"/>
    </row>
    <row r="39" spans="1:56" ht="15" customHeight="1">
      <c r="B39" s="57"/>
      <c r="C39" s="57"/>
      <c r="D39" s="57"/>
      <c r="E39" s="57"/>
      <c r="F39" s="57"/>
      <c r="G39" s="57"/>
      <c r="H39" s="57"/>
      <c r="I39" s="57"/>
      <c r="AA39" s="78" t="str">
        <f t="shared" ref="AA39:AA53" si="8">AA12</f>
        <v>Grand bâton ésotérique</v>
      </c>
      <c r="AB39" s="78">
        <v>5</v>
      </c>
      <c r="AC39" s="79">
        <f t="shared" si="5"/>
        <v>0</v>
      </c>
      <c r="AD39" s="89"/>
      <c r="AE39" s="89"/>
      <c r="AF39" s="79">
        <f t="shared" si="6"/>
        <v>0</v>
      </c>
      <c r="AG39" s="79" t="str">
        <f t="shared" si="1"/>
        <v/>
      </c>
      <c r="AH39" s="79" t="str">
        <f t="shared" si="2"/>
        <v/>
      </c>
      <c r="AI39" s="79">
        <f t="shared" si="3"/>
        <v>0</v>
      </c>
      <c r="AJ39" s="79">
        <f t="shared" si="4"/>
        <v>0</v>
      </c>
      <c r="AK39" s="80" t="str">
        <f t="shared" si="7"/>
        <v/>
      </c>
      <c r="AM39" s="30"/>
      <c r="AN39" s="9">
        <v>3</v>
      </c>
      <c r="AO39" s="14" t="str">
        <f>IF(SUMIFS(AG$11:AG$1008,$AB$11:$AB$1008,$AN39,$AK$11:$AK$1008,$AP$36)=0,"",SUMIFS(AG$11:AG$1008,$AB$11:$AB$1008,$AN39,$AK$11:$AK$1008,$AP$36))</f>
        <v/>
      </c>
      <c r="AP39" s="14" t="str">
        <f>IF(SUMIFS(AH$11:AH$1008,$AB$11:$AB$1008,$AN39,$AK$11:$AK$1008,$AP$36)=0,"",SUMIFS(AH$11:AH$1008,$AB$11:$AB$1008,$AN39,$AK$11:$AK$1008,$AP$36))</f>
        <v/>
      </c>
      <c r="AQ39" s="14" t="str">
        <f>IF(SUMIFS(AI$11:AI$1008,$AB$11:$AB$1008,$AN39,$AK$11:$AK$1008,$AP$36)=0,"",SUMIFS(AI$11:AI$1008,$AB$11:$AB$1008,$AN39,$AK$11:$AK$1008,$AP$36))</f>
        <v/>
      </c>
      <c r="AR39" s="14" t="str">
        <f>IF(SUMIFS(AJ$11:AJ$1008,$AB$11:$AB$1008,$AN39,$AK$11:$AK$1008,$AP$36)=0,"",SUMIFS(AJ$11:AJ$1008,$AB$11:$AB$1008,$AN39,$AK$11:$AK$1008,$AP$36))</f>
        <v/>
      </c>
      <c r="AS39" s="4" t="str">
        <f>IF(AP36="","",2)</f>
        <v/>
      </c>
      <c r="AT39" s="99" t="str">
        <f t="array" ref="AT39">IFERROR(INDEX($AF$1:$AF$1200,SMALL(IF($AK$1:$AK$1200=$AP$36,ROW($AF$1:$AF$1200),""),$AS39)),"")</f>
        <v/>
      </c>
      <c r="AU39" s="97" t="str">
        <f t="array" ref="AU39">IFERROR(INDEX($AA$1:$AA$1200,SMALL(IF($AK$1:$AK$1200=$AP$36,ROW($AA$1:$AA$1200),""),$AS39)),"")</f>
        <v/>
      </c>
      <c r="AV39" s="93" t="str">
        <f t="array" ref="AV39">IFERROR(INDEX($AB$1:$AB$1200,SMALL(IF($AK$1:$AK$1200=$AP$36,ROW($AB$1:$AB$1200),""),$AS39)),"")</f>
        <v/>
      </c>
      <c r="AZ39" s="6" t="s">
        <v>66</v>
      </c>
      <c r="BA39" s="28"/>
      <c r="BB39" s="28">
        <v>8</v>
      </c>
      <c r="BC39" s="28"/>
      <c r="BD39" s="28"/>
    </row>
    <row r="40" spans="1:56" ht="15.75" customHeight="1">
      <c r="B40" s="57"/>
      <c r="C40" s="57"/>
      <c r="D40" s="57"/>
      <c r="E40" s="57"/>
      <c r="F40" s="57"/>
      <c r="G40" s="57"/>
      <c r="H40" s="57"/>
      <c r="I40" s="57"/>
      <c r="AA40" s="81" t="str">
        <f t="shared" si="8"/>
        <v>Bâton énigmatique</v>
      </c>
      <c r="AB40" s="81">
        <v>5</v>
      </c>
      <c r="AC40" s="82">
        <f t="shared" si="5"/>
        <v>0</v>
      </c>
      <c r="AD40" s="90"/>
      <c r="AE40" s="90"/>
      <c r="AF40" s="82">
        <f t="shared" si="6"/>
        <v>0</v>
      </c>
      <c r="AG40" s="82" t="str">
        <f t="shared" si="1"/>
        <v/>
      </c>
      <c r="AH40" s="82" t="str">
        <f t="shared" si="2"/>
        <v/>
      </c>
      <c r="AI40" s="82">
        <f t="shared" si="3"/>
        <v>0</v>
      </c>
      <c r="AJ40" s="82">
        <f t="shared" si="4"/>
        <v>0</v>
      </c>
      <c r="AK40" s="83" t="str">
        <f t="shared" si="7"/>
        <v/>
      </c>
      <c r="AN40" s="10">
        <v>4</v>
      </c>
      <c r="AO40" s="15" t="str">
        <f>IF(SUMIFS(AG$11:AG$1008,$AB$11:$AB$1008,$AN40,$AK$11:$AK$1008,$AP$36)=0,"",SUMIFS(AG$11:AG$1008,$AB$11:$AB$1008,$AN40,$AK$11:$AK$1008,$AP$36))</f>
        <v/>
      </c>
      <c r="AP40" s="15" t="str">
        <f>IF(SUMIFS(AH$11:AH$1008,$AB$11:$AB$1008,$AN40,$AK$11:$AK$1008,$AP$36)=0,"",SUMIFS(AH$11:AH$1008,$AB$11:$AB$1008,$AN40,$AK$11:$AK$1008,$AP$36))</f>
        <v/>
      </c>
      <c r="AQ40" s="15" t="str">
        <f>IF(SUMIFS(AI$11:AI$1008,$AB$11:$AB$1008,$AN40,$AK$11:$AK$1008,$AP$36)=0,"",SUMIFS(AI$11:AI$1008,$AB$11:$AB$1008,$AN40,$AK$11:$AK$1008,$AP$36))</f>
        <v/>
      </c>
      <c r="AR40" s="15" t="str">
        <f>IF(SUMIFS(AJ$11:AJ$1008,$AB$11:$AB$1008,$AN40,$AK$11:$AK$1008,$AP$36)=0,"",SUMIFS(AJ$11:AJ$1008,$AB$11:$AB$1008,$AN40,$AK$11:$AK$1008,$AP$36))</f>
        <v/>
      </c>
      <c r="AS40" s="4" t="str">
        <f>IF(AP36="","",3)</f>
        <v/>
      </c>
      <c r="AT40" s="99" t="str">
        <f t="array" ref="AT40">IFERROR(INDEX($AF$1:$AF$1200,SMALL(IF($AK$1:$AK$1200=$AP$36,ROW($AF$1:$AF$1200),""),$AS40)),"")</f>
        <v/>
      </c>
      <c r="AU40" s="97" t="str">
        <f t="array" ref="AU40">IFERROR(INDEX($AA$1:$AA$1200,SMALL(IF($AK$1:$AK$1200=$AP$36,ROW($AA$1:$AA$1200),""),$AS40)),"")</f>
        <v/>
      </c>
      <c r="AV40" s="93" t="str">
        <f t="array" ref="AV40">IFERROR(INDEX($AB$1:$AB$1200,SMALL(IF($AK$1:$AK$1200=$AP$36,ROW($AB$1:$AB$1200),""),$AS40)),"")</f>
        <v/>
      </c>
      <c r="AZ40" t="s">
        <v>67</v>
      </c>
      <c r="BA40" s="3"/>
      <c r="BB40" s="3">
        <v>8</v>
      </c>
      <c r="BC40" s="3"/>
      <c r="BD40" s="3"/>
    </row>
    <row r="41" spans="1:56" ht="15" customHeight="1" thickBot="1">
      <c r="B41" s="57"/>
      <c r="C41" s="57"/>
      <c r="D41" s="57"/>
      <c r="E41" s="57"/>
      <c r="F41" s="57"/>
      <c r="G41" s="57"/>
      <c r="H41" s="57"/>
      <c r="I41" s="57"/>
      <c r="AA41" s="78" t="str">
        <f t="shared" si="8"/>
        <v>Bâton de givre</v>
      </c>
      <c r="AB41" s="78">
        <v>5</v>
      </c>
      <c r="AC41" s="79">
        <f t="shared" si="5"/>
        <v>0</v>
      </c>
      <c r="AD41" s="89"/>
      <c r="AE41" s="89"/>
      <c r="AF41" s="79">
        <f t="shared" si="6"/>
        <v>0</v>
      </c>
      <c r="AG41" s="79" t="str">
        <f t="shared" si="1"/>
        <v/>
      </c>
      <c r="AH41" s="79" t="str">
        <f t="shared" si="2"/>
        <v/>
      </c>
      <c r="AI41" s="79">
        <f t="shared" si="3"/>
        <v>0</v>
      </c>
      <c r="AJ41" s="79">
        <f t="shared" si="4"/>
        <v>0</v>
      </c>
      <c r="AK41" s="80" t="str">
        <f t="shared" si="7"/>
        <v/>
      </c>
      <c r="AN41" s="11">
        <v>4.0999999999999996</v>
      </c>
      <c r="AO41" s="17" t="str">
        <f>IF(SUMIFS(AG$11:AG$1008,$AB$11:$AB$1008,$AN41,$AK$11:$AK$1008,$AP$36)=0,"",SUMIFS(AG$11:AG$1008,$AB$11:$AB$1008,$AN41,$AK$11:$AK$1008,$AP$36))</f>
        <v/>
      </c>
      <c r="AP41" s="17" t="str">
        <f>IF(SUMIFS(AH$11:AH$1008,$AB$11:$AB$1008,$AN41,$AK$11:$AK$1008,$AP$36)=0,"",SUMIFS(AH$11:AH$1008,$AB$11:$AB$1008,$AN41,$AK$11:$AK$1008,$AP$36))</f>
        <v/>
      </c>
      <c r="AQ41" s="17" t="str">
        <f>IF(SUMIFS(AI$11:AI$1008,$AB$11:$AB$1008,$AN41,$AK$11:$AK$1008,$AP$36)=0,"",SUMIFS(AI$11:AI$1008,$AB$11:$AB$1008,$AN41,$AK$11:$AK$1008,$AP$36))</f>
        <v/>
      </c>
      <c r="AR41" s="17" t="str">
        <f>IF(SUMIFS(AJ$11:AJ$1008,$AB$11:$AB$1008,$AN41,$AK$11:$AK$1008,$AP$36)=0,"",SUMIFS(AJ$11:AJ$1008,$AB$11:$AB$1008,$AN41,$AK$11:$AK$1008,$AP$36))</f>
        <v/>
      </c>
      <c r="AS41" s="4" t="str">
        <f>IF(AP36="","",4)</f>
        <v/>
      </c>
      <c r="AT41" s="99" t="str">
        <f t="array" ref="AT41">IFERROR(INDEX($AF$1:$AF$1200,SMALL(IF($AK$1:$AK$1200=$AP$36,ROW($AF$1:$AF$1200),""),$AS41)),"")</f>
        <v/>
      </c>
      <c r="AU41" s="97" t="str">
        <f t="array" ref="AU41">IFERROR(INDEX($AA$1:$AA$1200,SMALL(IF($AK$1:$AK$1200=$AP$36,ROW($AA$1:$AA$1200),""),$AS41)),"")</f>
        <v/>
      </c>
      <c r="AV41" s="93" t="str">
        <f t="array" ref="AV41">IFERROR(INDEX($AB$1:$AB$1200,SMALL(IF($AK$1:$AK$1200=$AP$36,ROW($AB$1:$AB$1200),""),$AS41)),"")</f>
        <v/>
      </c>
      <c r="AZ41" s="6" t="s">
        <v>68</v>
      </c>
      <c r="BA41" s="28"/>
      <c r="BB41" s="28">
        <v>8</v>
      </c>
      <c r="BC41" s="28"/>
      <c r="BD41" s="28"/>
    </row>
    <row r="42" spans="1:56" ht="15.75" customHeight="1">
      <c r="A42" s="60" t="s">
        <v>125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2"/>
      <c r="AA42" s="81" t="str">
        <f t="shared" si="8"/>
        <v>Grand bâton de givre</v>
      </c>
      <c r="AB42" s="81">
        <v>5</v>
      </c>
      <c r="AC42" s="82">
        <f t="shared" si="5"/>
        <v>0</v>
      </c>
      <c r="AD42" s="90"/>
      <c r="AE42" s="90"/>
      <c r="AF42" s="82">
        <f t="shared" si="6"/>
        <v>0</v>
      </c>
      <c r="AG42" s="82" t="str">
        <f t="shared" si="1"/>
        <v/>
      </c>
      <c r="AH42" s="82" t="str">
        <f t="shared" si="2"/>
        <v/>
      </c>
      <c r="AI42" s="82">
        <f t="shared" si="3"/>
        <v>0</v>
      </c>
      <c r="AJ42" s="82">
        <f t="shared" si="4"/>
        <v>0</v>
      </c>
      <c r="AK42" s="83" t="str">
        <f t="shared" si="7"/>
        <v/>
      </c>
      <c r="AN42" s="11">
        <v>4.2</v>
      </c>
      <c r="AO42" s="17" t="str">
        <f>IF(SUMIFS(AG$11:AG$1008,$AB$11:$AB$1008,$AN42,$AK$11:$AK$1008,$AP$36)=0,"",SUMIFS(AG$11:AG$1008,$AB$11:$AB$1008,$AN42,$AK$11:$AK$1008,$AP$36))</f>
        <v/>
      </c>
      <c r="AP42" s="17" t="str">
        <f>IF(SUMIFS(AH$11:AH$1008,$AB$11:$AB$1008,$AN42,$AK$11:$AK$1008,$AP$36)=0,"",SUMIFS(AH$11:AH$1008,$AB$11:$AB$1008,$AN42,$AK$11:$AK$1008,$AP$36))</f>
        <v/>
      </c>
      <c r="AQ42" s="17" t="str">
        <f>IF(SUMIFS(AI$11:AI$1008,$AB$11:$AB$1008,$AN42,$AK$11:$AK$1008,$AP$36)=0,"",SUMIFS(AI$11:AI$1008,$AB$11:$AB$1008,$AN42,$AK$11:$AK$1008,$AP$36))</f>
        <v/>
      </c>
      <c r="AR42" s="17" t="str">
        <f>IF(SUMIFS(AJ$11:AJ$1008,$AB$11:$AB$1008,$AN42,$AK$11:$AK$1008,$AP$36)=0,"",SUMIFS(AJ$11:AJ$1008,$AB$11:$AB$1008,$AN42,$AK$11:$AK$1008,$AP$36))</f>
        <v/>
      </c>
      <c r="AS42" s="4" t="str">
        <f>IF(AP36="","",5)</f>
        <v/>
      </c>
      <c r="AT42" s="99" t="str">
        <f t="array" ref="AT42">IFERROR(INDEX($AF$1:$AF$1200,SMALL(IF($AK$1:$AK$1200=$AP$36,ROW($AF$1:$AF$1200),""),$AS42)),"")</f>
        <v/>
      </c>
      <c r="AU42" s="97" t="str">
        <f t="array" ref="AU42">IFERROR(INDEX($AA$1:$AA$1200,SMALL(IF($AK$1:$AK$1200=$AP$36,ROW($AA$1:$AA$1200),""),$AS42)),"")</f>
        <v/>
      </c>
      <c r="AV42" s="93" t="str">
        <f t="array" ref="AV42">IFERROR(INDEX($AB$1:$AB$1200,SMALL(IF($AK$1:$AK$1200=$AP$36,ROW($AB$1:$AB$1200),""),$AS42)),"")</f>
        <v/>
      </c>
    </row>
    <row r="43" spans="1:56" ht="15.75" customHeight="1" thickBot="1">
      <c r="A43" s="63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  <c r="AA43" s="78" t="str">
        <f t="shared" si="8"/>
        <v>bâton glacial</v>
      </c>
      <c r="AB43" s="78">
        <v>5</v>
      </c>
      <c r="AC43" s="79">
        <f t="shared" si="5"/>
        <v>0</v>
      </c>
      <c r="AD43" s="89"/>
      <c r="AE43" s="89"/>
      <c r="AF43" s="79">
        <f t="shared" si="6"/>
        <v>0</v>
      </c>
      <c r="AG43" s="79" t="str">
        <f t="shared" si="1"/>
        <v/>
      </c>
      <c r="AH43" s="79" t="str">
        <f t="shared" si="2"/>
        <v/>
      </c>
      <c r="AI43" s="79">
        <f t="shared" si="3"/>
        <v>0</v>
      </c>
      <c r="AJ43" s="79">
        <f t="shared" si="4"/>
        <v>0</v>
      </c>
      <c r="AK43" s="80" t="str">
        <f t="shared" si="7"/>
        <v/>
      </c>
      <c r="AN43" s="12">
        <v>4.3</v>
      </c>
      <c r="AO43" s="19" t="str">
        <f>IF(SUMIFS(AG$11:AG$1008,$AB$11:$AB$1008,$AN43,$AK$11:$AK$1008,$AP$36)=0,"",SUMIFS(AG$11:AG$1008,$AB$11:$AB$1008,$AN43,$AK$11:$AK$1008,$AP$36))</f>
        <v/>
      </c>
      <c r="AP43" s="19" t="str">
        <f>IF(SUMIFS(AH$11:AH$1008,$AB$11:$AB$1008,$AN43,$AK$11:$AK$1008,$AP$36)=0,"",SUMIFS(AH$11:AH$1008,$AB$11:$AB$1008,$AN43,$AK$11:$AK$1008,$AP$36))</f>
        <v/>
      </c>
      <c r="AQ43" s="19" t="str">
        <f>IF(SUMIFS(AI$11:AI$1008,$AB$11:$AB$1008,$AN43,$AK$11:$AK$1008,$AP$36)=0,"",SUMIFS(AI$11:AI$1008,$AB$11:$AB$1008,$AN43,$AK$11:$AK$1008,$AP$36))</f>
        <v/>
      </c>
      <c r="AR43" s="19" t="str">
        <f>IF(SUMIFS(AJ$11:AJ$1008,$AB$11:$AB$1008,$AN43,$AK$11:$AK$1008,$AP$36)=0,"",SUMIFS(AJ$11:AJ$1008,$AB$11:$AB$1008,$AN43,$AK$11:$AK$1008,$AP$36))</f>
        <v/>
      </c>
      <c r="AS43" s="4" t="str">
        <f>IF(AP36="","",6)</f>
        <v/>
      </c>
      <c r="AT43" s="99" t="str">
        <f t="array" ref="AT43">IFERROR(INDEX($AF$1:$AF$1200,SMALL(IF($AK$1:$AK$1200=$AP$36,ROW($AF$1:$AF$1200),""),$AS43)),"")</f>
        <v/>
      </c>
      <c r="AU43" s="97" t="str">
        <f t="array" ref="AU43">IFERROR(INDEX($AA$1:$AA$1200,SMALL(IF($AK$1:$AK$1200=$AP$36,ROW($AA$1:$AA$1200),""),$AS43)),"")</f>
        <v/>
      </c>
      <c r="AV43" s="93" t="str">
        <f t="array" ref="AV43">IFERROR(INDEX($AB$1:$AB$1200,SMALL(IF($AK$1:$AK$1200=$AP$36,ROW($AB$1:$AB$1200),""),$AS43)),"")</f>
        <v/>
      </c>
    </row>
    <row r="44" spans="1:56">
      <c r="A44" s="55" t="s">
        <v>16</v>
      </c>
      <c r="B44" s="71" t="s">
        <v>7</v>
      </c>
      <c r="C44" s="72"/>
      <c r="D44" s="72"/>
      <c r="E44" s="73"/>
      <c r="F44" s="71" t="s">
        <v>8</v>
      </c>
      <c r="G44" s="72"/>
      <c r="H44" s="72"/>
      <c r="I44" s="73"/>
      <c r="J44" s="71" t="s">
        <v>9</v>
      </c>
      <c r="K44" s="72"/>
      <c r="L44" s="72"/>
      <c r="M44" s="73"/>
      <c r="N44" s="71" t="s">
        <v>10</v>
      </c>
      <c r="O44" s="72"/>
      <c r="P44" s="72"/>
      <c r="Q44" s="73"/>
      <c r="R44" s="71" t="s">
        <v>11</v>
      </c>
      <c r="S44" s="72"/>
      <c r="T44" s="72"/>
      <c r="U44" s="73"/>
      <c r="V44" s="71" t="s">
        <v>12</v>
      </c>
      <c r="W44" s="72"/>
      <c r="X44" s="72"/>
      <c r="Y44" s="73"/>
      <c r="AA44" s="81" t="str">
        <f t="shared" si="8"/>
        <v>bâton de feu</v>
      </c>
      <c r="AB44" s="81">
        <v>5</v>
      </c>
      <c r="AC44" s="82">
        <f t="shared" si="5"/>
        <v>0</v>
      </c>
      <c r="AD44" s="90"/>
      <c r="AE44" s="90"/>
      <c r="AF44" s="82">
        <f t="shared" si="6"/>
        <v>0</v>
      </c>
      <c r="AG44" s="82" t="str">
        <f t="shared" si="1"/>
        <v/>
      </c>
      <c r="AH44" s="82" t="str">
        <f t="shared" si="2"/>
        <v/>
      </c>
      <c r="AI44" s="82">
        <f t="shared" si="3"/>
        <v>0</v>
      </c>
      <c r="AJ44" s="82">
        <f t="shared" si="4"/>
        <v>0</v>
      </c>
      <c r="AK44" s="83" t="str">
        <f t="shared" si="7"/>
        <v/>
      </c>
      <c r="AN44" s="10">
        <v>5</v>
      </c>
      <c r="AO44" s="21" t="str">
        <f>IF(SUMIFS(AG$11:AG$1008,$AB$11:$AB$1008,$AN44,$AK$11:$AK$1008,$AP$36)=0,"",SUMIFS(AG$11:AG$1008,$AB$11:$AB$1008,$AN44,$AK$11:$AK$1008,$AP$36))</f>
        <v/>
      </c>
      <c r="AP44" s="21" t="str">
        <f>IF(SUMIFS(AH$11:AH$1008,$AB$11:$AB$1008,$AN44,$AK$11:$AK$1008,$AP$36)=0,"",SUMIFS(AH$11:AH$1008,$AB$11:$AB$1008,$AN44,$AK$11:$AK$1008,$AP$36))</f>
        <v/>
      </c>
      <c r="AQ44" s="21" t="str">
        <f>IF(SUMIFS(AI$11:AI$1008,$AB$11:$AB$1008,$AN44,$AK$11:$AK$1008,$AP$36)=0,"",SUMIFS(AI$11:AI$1008,$AB$11:$AB$1008,$AN44,$AK$11:$AK$1008,$AP$36))</f>
        <v/>
      </c>
      <c r="AR44" s="21" t="str">
        <f>IF(SUMIFS(AJ$11:AJ$1008,$AB$11:$AB$1008,$AN44,$AK$11:$AK$1008,$AP$36)=0,"",SUMIFS(AJ$11:AJ$1008,$AB$11:$AB$1008,$AN44,$AK$11:$AK$1008,$AP$36))</f>
        <v/>
      </c>
      <c r="AS44" s="4" t="str">
        <f>IF(AP36="","",7)</f>
        <v/>
      </c>
      <c r="AT44" s="99" t="str">
        <f t="array" ref="AT44">IFERROR(INDEX($AF$1:$AF$1200,SMALL(IF($AK$1:$AK$1200=$AP$36,ROW($AF$1:$AF$1200),""),$AS44)),"")</f>
        <v/>
      </c>
      <c r="AU44" s="97" t="str">
        <f t="array" ref="AU44">IFERROR(INDEX($AA$1:$AA$1200,SMALL(IF($AK$1:$AK$1200=$AP$36,ROW($AA$1:$AA$1200),""),$AS44)),"")</f>
        <v/>
      </c>
      <c r="AV44" s="93" t="str">
        <f t="array" ref="AV44">IFERROR(INDEX($AB$1:$AB$1200,SMALL(IF($AK$1:$AK$1200=$AP$36,ROW($AB$1:$AB$1200),""),$AS44)),"")</f>
        <v/>
      </c>
    </row>
    <row r="45" spans="1:56">
      <c r="A45" s="57"/>
      <c r="B45" s="37"/>
      <c r="C45" s="44"/>
      <c r="D45" s="44"/>
      <c r="E45" s="45"/>
      <c r="F45" s="37"/>
      <c r="G45" s="44"/>
      <c r="H45" s="44"/>
      <c r="I45" s="45"/>
      <c r="J45" s="37"/>
      <c r="K45" s="44"/>
      <c r="L45" s="44"/>
      <c r="M45" s="45"/>
      <c r="N45" s="37"/>
      <c r="O45" s="44"/>
      <c r="P45" s="44"/>
      <c r="Q45" s="45"/>
      <c r="R45" s="37"/>
      <c r="S45" s="44"/>
      <c r="T45" s="44"/>
      <c r="U45" s="45"/>
      <c r="V45" s="37"/>
      <c r="W45" s="44"/>
      <c r="X45" s="44"/>
      <c r="Y45" s="45"/>
      <c r="AA45" s="78" t="str">
        <f t="shared" si="8"/>
        <v>bâton infernal</v>
      </c>
      <c r="AB45" s="78">
        <v>5</v>
      </c>
      <c r="AC45" s="79">
        <f t="shared" si="5"/>
        <v>0</v>
      </c>
      <c r="AD45" s="89"/>
      <c r="AE45" s="89"/>
      <c r="AF45" s="79">
        <f t="shared" si="6"/>
        <v>0</v>
      </c>
      <c r="AG45" s="79" t="str">
        <f t="shared" si="1"/>
        <v/>
      </c>
      <c r="AH45" s="79" t="str">
        <f t="shared" si="2"/>
        <v/>
      </c>
      <c r="AI45" s="79">
        <f t="shared" si="3"/>
        <v>0</v>
      </c>
      <c r="AJ45" s="79">
        <f t="shared" si="4"/>
        <v>0</v>
      </c>
      <c r="AK45" s="80" t="str">
        <f t="shared" si="7"/>
        <v/>
      </c>
      <c r="AN45" s="11">
        <v>5.0999999999999996</v>
      </c>
      <c r="AO45" s="23" t="str">
        <f>IF(SUMIFS(AG$11:AG$1008,$AB$11:$AB$1008,$AN45,$AK$11:$AK$1008,$AP$36)=0,"",SUMIFS(AG$11:AG$1008,$AB$11:$AB$1008,$AN45,$AK$11:$AK$1008,$AP$36))</f>
        <v/>
      </c>
      <c r="AP45" s="23" t="str">
        <f>IF(SUMIFS(AH$11:AH$1008,$AB$11:$AB$1008,$AN45,$AK$11:$AK$1008,$AP$36)=0,"",SUMIFS(AH$11:AH$1008,$AB$11:$AB$1008,$AN45,$AK$11:$AK$1008,$AP$36))</f>
        <v/>
      </c>
      <c r="AQ45" s="23" t="str">
        <f>IF(SUMIFS(AI$11:AI$1008,$AB$11:$AB$1008,$AN45,$AK$11:$AK$1008,$AP$36)=0,"",SUMIFS(AI$11:AI$1008,$AB$11:$AB$1008,$AN45,$AK$11:$AK$1008,$AP$36))</f>
        <v/>
      </c>
      <c r="AR45" s="23" t="str">
        <f>IF(SUMIFS(AJ$11:AJ$1008,$AB$11:$AB$1008,$AN45,$AK$11:$AK$1008,$AP$36)=0,"",SUMIFS(AJ$11:AJ$1008,$AB$11:$AB$1008,$AN45,$AK$11:$AK$1008,$AP$36))</f>
        <v/>
      </c>
      <c r="AS45" s="4" t="str">
        <f>IF(AP36="","",8)</f>
        <v/>
      </c>
      <c r="AT45" s="99" t="str">
        <f t="array" ref="AT45">IFERROR(INDEX($AF$1:$AF$1200,SMALL(IF($AK$1:$AK$1200=$AP$36,ROW($AF$1:$AF$1200),""),$AS45)),"")</f>
        <v/>
      </c>
      <c r="AU45" s="97" t="str">
        <f t="array" ref="AU45">IFERROR(INDEX($AA$1:$AA$1200,SMALL(IF($AK$1:$AK$1200=$AP$36,ROW($AA$1:$AA$1200),""),$AS45)),"")</f>
        <v/>
      </c>
      <c r="AV45" s="93" t="str">
        <f t="array" ref="AV45">IFERROR(INDEX($AB$1:$AB$1200,SMALL(IF($AK$1:$AK$1200=$AP$36,ROW($AB$1:$AB$1200),""),$AS45)),"")</f>
        <v/>
      </c>
    </row>
    <row r="46" spans="1:56">
      <c r="A46" s="57" t="str">
        <f t="shared" ref="A46:A61" si="9">AZ17</f>
        <v xml:space="preserve">Bâton ésotérique </v>
      </c>
      <c r="B46" s="66"/>
      <c r="C46" s="67"/>
      <c r="D46" s="67"/>
      <c r="E46" s="68"/>
      <c r="F46" s="66"/>
      <c r="G46" s="67"/>
      <c r="H46" s="67"/>
      <c r="I46" s="68"/>
      <c r="J46" s="66"/>
      <c r="K46" s="67"/>
      <c r="L46" s="67"/>
      <c r="M46" s="68"/>
      <c r="N46" s="66"/>
      <c r="O46" s="67"/>
      <c r="P46" s="67"/>
      <c r="Q46" s="68"/>
      <c r="R46" s="66"/>
      <c r="S46" s="67"/>
      <c r="T46" s="67"/>
      <c r="U46" s="68"/>
      <c r="V46" s="66"/>
      <c r="W46" s="67"/>
      <c r="X46" s="67"/>
      <c r="Y46" s="68"/>
      <c r="AA46" s="81" t="str">
        <f t="shared" si="8"/>
        <v>bâton damné</v>
      </c>
      <c r="AB46" s="81">
        <v>5</v>
      </c>
      <c r="AC46" s="82">
        <f t="shared" si="5"/>
        <v>0</v>
      </c>
      <c r="AD46" s="90"/>
      <c r="AE46" s="90"/>
      <c r="AF46" s="82">
        <f t="shared" si="6"/>
        <v>0</v>
      </c>
      <c r="AG46" s="82" t="str">
        <f t="shared" si="1"/>
        <v/>
      </c>
      <c r="AH46" s="82" t="str">
        <f t="shared" si="2"/>
        <v/>
      </c>
      <c r="AI46" s="82">
        <f t="shared" si="3"/>
        <v>0</v>
      </c>
      <c r="AJ46" s="82">
        <f t="shared" si="4"/>
        <v>0</v>
      </c>
      <c r="AK46" s="83" t="str">
        <f t="shared" si="7"/>
        <v/>
      </c>
      <c r="AN46" s="11">
        <v>5.2</v>
      </c>
      <c r="AO46" s="23" t="str">
        <f>IF(SUMIFS(AG$11:AG$1008,$AB$11:$AB$1008,$AN46,$AK$11:$AK$1008,$AP$36)=0,"",SUMIFS(AG$11:AG$1008,$AB$11:$AB$1008,$AN46,$AK$11:$AK$1008,$AP$36))</f>
        <v/>
      </c>
      <c r="AP46" s="23" t="str">
        <f>IF(SUMIFS(AH$11:AH$1008,$AB$11:$AB$1008,$AN46,$AK$11:$AK$1008,$AP$36)=0,"",SUMIFS(AH$11:AH$1008,$AB$11:$AB$1008,$AN46,$AK$11:$AK$1008,$AP$36))</f>
        <v/>
      </c>
      <c r="AQ46" s="23" t="str">
        <f>IF(SUMIFS(AI$11:AI$1008,$AB$11:$AB$1008,$AN46,$AK$11:$AK$1008,$AP$36)=0,"",SUMIFS(AI$11:AI$1008,$AB$11:$AB$1008,$AN46,$AK$11:$AK$1008,$AP$36))</f>
        <v/>
      </c>
      <c r="AR46" s="23" t="str">
        <f>IF(SUMIFS(AJ$11:AJ$1008,$AB$11:$AB$1008,$AN46,$AK$11:$AK$1008,$AP$36)=0,"",SUMIFS(AJ$11:AJ$1008,$AB$11:$AB$1008,$AN46,$AK$11:$AK$1008,$AP$36))</f>
        <v/>
      </c>
      <c r="AS46" s="4" t="str">
        <f>IF(AP36="","",9)</f>
        <v/>
      </c>
      <c r="AT46" s="99" t="str">
        <f t="array" ref="AT46">IFERROR(INDEX($AF$1:$AF$1200,SMALL(IF($AK$1:$AK$1200=$AP$36,ROW($AF$1:$AF$1200),""),$AS46)),"")</f>
        <v/>
      </c>
      <c r="AU46" s="97" t="str">
        <f t="array" ref="AU46">IFERROR(INDEX($AA$1:$AA$1200,SMALL(IF($AK$1:$AK$1200=$AP$36,ROW($AA$1:$AA$1200),""),$AS46)),"")</f>
        <v/>
      </c>
      <c r="AV46" s="93" t="str">
        <f t="array" ref="AV46">IFERROR(INDEX($AB$1:$AB$1200,SMALL(IF($AK$1:$AK$1200=$AP$36,ROW($AB$1:$AB$1200),""),$AS46)),"")</f>
        <v/>
      </c>
    </row>
    <row r="47" spans="1:56" ht="15" customHeight="1">
      <c r="A47" s="57" t="str">
        <f t="shared" si="9"/>
        <v>Grand bâton ésotérique</v>
      </c>
      <c r="B47" s="66"/>
      <c r="C47" s="67"/>
      <c r="D47" s="67"/>
      <c r="E47" s="68"/>
      <c r="F47" s="66"/>
      <c r="G47" s="67"/>
      <c r="H47" s="67"/>
      <c r="I47" s="68"/>
      <c r="J47" s="66"/>
      <c r="K47" s="67"/>
      <c r="L47" s="67"/>
      <c r="M47" s="68"/>
      <c r="N47" s="66"/>
      <c r="O47" s="67"/>
      <c r="P47" s="67"/>
      <c r="Q47" s="68"/>
      <c r="R47" s="66"/>
      <c r="S47" s="67"/>
      <c r="T47" s="67"/>
      <c r="U47" s="68"/>
      <c r="V47" s="66"/>
      <c r="W47" s="67"/>
      <c r="X47" s="67"/>
      <c r="Y47" s="68"/>
      <c r="AA47" s="78" t="str">
        <f t="shared" si="8"/>
        <v>grand bâton damné</v>
      </c>
      <c r="AB47" s="78">
        <v>5</v>
      </c>
      <c r="AC47" s="79">
        <f t="shared" si="5"/>
        <v>0</v>
      </c>
      <c r="AD47" s="89"/>
      <c r="AE47" s="89"/>
      <c r="AF47" s="79">
        <f t="shared" si="6"/>
        <v>0</v>
      </c>
      <c r="AG47" s="79" t="str">
        <f t="shared" si="1"/>
        <v/>
      </c>
      <c r="AH47" s="79" t="str">
        <f t="shared" si="2"/>
        <v/>
      </c>
      <c r="AI47" s="79">
        <f t="shared" si="3"/>
        <v>0</v>
      </c>
      <c r="AJ47" s="79">
        <f t="shared" si="4"/>
        <v>0</v>
      </c>
      <c r="AK47" s="80" t="str">
        <f t="shared" si="7"/>
        <v/>
      </c>
      <c r="AN47" s="12">
        <v>5.3</v>
      </c>
      <c r="AO47" s="19" t="str">
        <f>IF(SUMIFS(AG$11:AG$1008,$AB$11:$AB$1008,$AN47,$AK$11:$AK$1008,$AP$36)=0,"",SUMIFS(AG$11:AG$1008,$AB$11:$AB$1008,$AN47,$AK$11:$AK$1008,$AP$36))</f>
        <v/>
      </c>
      <c r="AP47" s="19" t="str">
        <f>IF(SUMIFS(AH$11:AH$1008,$AB$11:$AB$1008,$AN47,$AK$11:$AK$1008,$AP$36)=0,"",SUMIFS(AH$11:AH$1008,$AB$11:$AB$1008,$AN47,$AK$11:$AK$1008,$AP$36))</f>
        <v/>
      </c>
      <c r="AQ47" s="19" t="str">
        <f>IF(SUMIFS(AI$11:AI$1008,$AB$11:$AB$1008,$AN47,$AK$11:$AK$1008,$AP$36)=0,"",SUMIFS(AI$11:AI$1008,$AB$11:$AB$1008,$AN47,$AK$11:$AK$1008,$AP$36))</f>
        <v/>
      </c>
      <c r="AR47" s="19" t="str">
        <f>IF(SUMIFS(AJ$11:AJ$1008,$AB$11:$AB$1008,$AN47,$AK$11:$AK$1008,$AP$36)=0,"",SUMIFS(AJ$11:AJ$1008,$AB$11:$AB$1008,$AN47,$AK$11:$AK$1008,$AP$36))</f>
        <v/>
      </c>
      <c r="AS47" s="4" t="str">
        <f>IF(AP36="","",10)</f>
        <v/>
      </c>
      <c r="AT47" s="99" t="str">
        <f t="array" ref="AT47">IFERROR(INDEX($AF$1:$AF$1200,SMALL(IF($AK$1:$AK$1200=$AP$36,ROW($AF$1:$AF$1200),""),$AS47)),"")</f>
        <v/>
      </c>
      <c r="AU47" s="97" t="str">
        <f t="array" ref="AU47">IFERROR(INDEX($AA$1:$AA$1200,SMALL(IF($AK$1:$AK$1200=$AP$36,ROW($AA$1:$AA$1200),""),$AS47)),"")</f>
        <v/>
      </c>
      <c r="AV47" s="93" t="str">
        <f t="array" ref="AV47">IFERROR(INDEX($AB$1:$AB$1200,SMALL(IF($AK$1:$AK$1200=$AP$36,ROW($AB$1:$AB$1200),""),$AS47)),"")</f>
        <v/>
      </c>
      <c r="AX47" s="29"/>
    </row>
    <row r="48" spans="1:56" ht="15.75" customHeight="1">
      <c r="A48" s="57" t="str">
        <f t="shared" si="9"/>
        <v>Bâton énigmatique</v>
      </c>
      <c r="B48" s="66"/>
      <c r="C48" s="67"/>
      <c r="D48" s="67"/>
      <c r="E48" s="68"/>
      <c r="F48" s="66"/>
      <c r="G48" s="67"/>
      <c r="H48" s="67"/>
      <c r="I48" s="68"/>
      <c r="J48" s="66"/>
      <c r="K48" s="67"/>
      <c r="L48" s="67"/>
      <c r="M48" s="68"/>
      <c r="N48" s="66"/>
      <c r="O48" s="67"/>
      <c r="P48" s="67"/>
      <c r="Q48" s="68"/>
      <c r="R48" s="66"/>
      <c r="S48" s="67"/>
      <c r="T48" s="67"/>
      <c r="U48" s="68"/>
      <c r="V48" s="66"/>
      <c r="W48" s="67"/>
      <c r="X48" s="67"/>
      <c r="Y48" s="68"/>
      <c r="AA48" s="81" t="str">
        <f t="shared" si="8"/>
        <v>bâton démoniaque</v>
      </c>
      <c r="AB48" s="81">
        <v>5</v>
      </c>
      <c r="AC48" s="82">
        <f t="shared" si="5"/>
        <v>0</v>
      </c>
      <c r="AD48" s="90"/>
      <c r="AE48" s="90"/>
      <c r="AF48" s="82">
        <f t="shared" si="6"/>
        <v>0</v>
      </c>
      <c r="AG48" s="82" t="str">
        <f t="shared" si="1"/>
        <v/>
      </c>
      <c r="AH48" s="82" t="str">
        <f t="shared" si="2"/>
        <v/>
      </c>
      <c r="AI48" s="82">
        <f t="shared" si="3"/>
        <v>0</v>
      </c>
      <c r="AJ48" s="82">
        <f t="shared" si="4"/>
        <v>0</v>
      </c>
      <c r="AK48" s="83" t="str">
        <f t="shared" si="7"/>
        <v/>
      </c>
      <c r="AN48" s="10">
        <v>6</v>
      </c>
      <c r="AO48" s="21" t="str">
        <f>IF(SUMIFS(AG$11:AG$1008,$AB$11:$AB$1008,$AN48,$AK$11:$AK$1008,$AP$36)=0,"",SUMIFS(AG$11:AG$1008,$AB$11:$AB$1008,$AN48,$AK$11:$AK$1008,$AP$36))</f>
        <v/>
      </c>
      <c r="AP48" s="21" t="str">
        <f>IF(SUMIFS(AH$11:AH$1008,$AB$11:$AB$1008,$AN48,$AK$11:$AK$1008,$AP$36)=0,"",SUMIFS(AH$11:AH$1008,$AB$11:$AB$1008,$AN48,$AK$11:$AK$1008,$AP$36))</f>
        <v/>
      </c>
      <c r="AQ48" s="21" t="str">
        <f>IF(SUMIFS(AI$11:AI$1008,$AB$11:$AB$1008,$AN48,$AK$11:$AK$1008,$AP$36)=0,"",SUMIFS(AI$11:AI$1008,$AB$11:$AB$1008,$AN48,$AK$11:$AK$1008,$AP$36))</f>
        <v/>
      </c>
      <c r="AR48" s="21" t="str">
        <f>IF(SUMIFS(AJ$11:AJ$1008,$AB$11:$AB$1008,$AN48,$AK$11:$AK$1008,$AP$36)=0,"",SUMIFS(AJ$11:AJ$1008,$AB$11:$AB$1008,$AN48,$AK$11:$AK$1008,$AP$36))</f>
        <v/>
      </c>
      <c r="AS48" s="4" t="str">
        <f>IF(AP36="","",11)</f>
        <v/>
      </c>
      <c r="AT48" s="99" t="str">
        <f t="array" ref="AT48">IFERROR(INDEX($AF$1:$AF$1200,SMALL(IF($AK$1:$AK$1200=$AP$36,ROW($AF$1:$AF$1200),""),$AS48)),"")</f>
        <v/>
      </c>
      <c r="AU48" s="97" t="str">
        <f t="array" ref="AU48">IFERROR(INDEX($AA$1:$AA$1200,SMALL(IF($AK$1:$AK$1200=$AP$36,ROW($AA$1:$AA$1200),""),$AS48)),"")</f>
        <v/>
      </c>
      <c r="AV48" s="93" t="str">
        <f t="array" ref="AV48">IFERROR(INDEX($AB$1:$AB$1200,SMALL(IF($AK$1:$AK$1200=$AP$36,ROW($AB$1:$AB$1200),""),$AS48)),"")</f>
        <v/>
      </c>
    </row>
    <row r="49" spans="1:49">
      <c r="A49" s="57" t="str">
        <f t="shared" si="9"/>
        <v>Bâton de givre</v>
      </c>
      <c r="B49" s="66"/>
      <c r="C49" s="67"/>
      <c r="D49" s="67"/>
      <c r="E49" s="68"/>
      <c r="F49" s="66"/>
      <c r="G49" s="67"/>
      <c r="H49" s="67"/>
      <c r="I49" s="68"/>
      <c r="J49" s="66"/>
      <c r="K49" s="67"/>
      <c r="L49" s="67"/>
      <c r="M49" s="68"/>
      <c r="N49" s="66"/>
      <c r="O49" s="67"/>
      <c r="P49" s="67"/>
      <c r="Q49" s="68"/>
      <c r="R49" s="66"/>
      <c r="S49" s="67"/>
      <c r="T49" s="67"/>
      <c r="U49" s="68"/>
      <c r="V49" s="66"/>
      <c r="W49" s="67"/>
      <c r="X49" s="67"/>
      <c r="Y49" s="68"/>
      <c r="AA49" s="78" t="str">
        <f t="shared" si="8"/>
        <v>bâton bénie</v>
      </c>
      <c r="AB49" s="78">
        <v>5</v>
      </c>
      <c r="AC49" s="79">
        <f t="shared" si="5"/>
        <v>0</v>
      </c>
      <c r="AD49" s="89"/>
      <c r="AE49" s="89"/>
      <c r="AF49" s="79">
        <f t="shared" si="6"/>
        <v>0</v>
      </c>
      <c r="AG49" s="79" t="str">
        <f t="shared" si="1"/>
        <v/>
      </c>
      <c r="AH49" s="79">
        <f t="shared" si="2"/>
        <v>0</v>
      </c>
      <c r="AI49" s="79">
        <f t="shared" si="3"/>
        <v>0</v>
      </c>
      <c r="AJ49" s="79" t="str">
        <f t="shared" si="4"/>
        <v/>
      </c>
      <c r="AK49" s="80" t="str">
        <f t="shared" si="7"/>
        <v/>
      </c>
      <c r="AN49" s="11">
        <v>6.1</v>
      </c>
      <c r="AO49" s="23" t="str">
        <f>IF(SUMIFS(AG$11:AG$1008,$AB$11:$AB$1008,$AN49,$AK$11:$AK$1008,$AP$36)=0,"",SUMIFS(AG$11:AG$1008,$AB$11:$AB$1008,$AN49,$AK$11:$AK$1008,$AP$36))</f>
        <v/>
      </c>
      <c r="AP49" s="23" t="str">
        <f>IF(SUMIFS(AH$11:AH$1008,$AB$11:$AB$1008,$AN49,$AK$11:$AK$1008,$AP$36)=0,"",SUMIFS(AH$11:AH$1008,$AB$11:$AB$1008,$AN49,$AK$11:$AK$1008,$AP$36))</f>
        <v/>
      </c>
      <c r="AQ49" s="23" t="str">
        <f>IF(SUMIFS(AI$11:AI$1008,$AB$11:$AB$1008,$AN49,$AK$11:$AK$1008,$AP$36)=0,"",SUMIFS(AI$11:AI$1008,$AB$11:$AB$1008,$AN49,$AK$11:$AK$1008,$AP$36))</f>
        <v/>
      </c>
      <c r="AR49" s="23" t="str">
        <f>IF(SUMIFS(AJ$11:AJ$1008,$AB$11:$AB$1008,$AN49,$AK$11:$AK$1008,$AP$36)=0,"",SUMIFS(AJ$11:AJ$1008,$AB$11:$AB$1008,$AN49,$AK$11:$AK$1008,$AP$36))</f>
        <v/>
      </c>
      <c r="AS49" s="4" t="str">
        <f>IF(AP36="","",12)</f>
        <v/>
      </c>
      <c r="AT49" s="99" t="str">
        <f t="array" ref="AT49">IFERROR(INDEX($AF$1:$AF$1200,SMALL(IF($AK$1:$AK$1200=$AP$36,ROW($AF$1:$AF$1200),""),$AS49)),"")</f>
        <v/>
      </c>
      <c r="AU49" s="97" t="str">
        <f t="array" ref="AU49">IFERROR(INDEX($AA$1:$AA$1200,SMALL(IF($AK$1:$AK$1200=$AP$36,ROW($AA$1:$AA$1200),""),$AS49)),"")</f>
        <v/>
      </c>
      <c r="AV49" s="93" t="str">
        <f t="array" ref="AV49">IFERROR(INDEX($AB$1:$AB$1200,SMALL(IF($AK$1:$AK$1200=$AP$36,ROW($AB$1:$AB$1200),""),$AS49)),"")</f>
        <v/>
      </c>
    </row>
    <row r="50" spans="1:49">
      <c r="A50" s="57" t="str">
        <f t="shared" si="9"/>
        <v>Grand bâton de givre</v>
      </c>
      <c r="B50" s="66"/>
      <c r="C50" s="67"/>
      <c r="D50" s="67"/>
      <c r="E50" s="68"/>
      <c r="F50" s="66"/>
      <c r="G50" s="67"/>
      <c r="H50" s="67"/>
      <c r="I50" s="68"/>
      <c r="J50" s="66"/>
      <c r="K50" s="67"/>
      <c r="L50" s="67"/>
      <c r="M50" s="68"/>
      <c r="N50" s="66"/>
      <c r="O50" s="67"/>
      <c r="P50" s="67"/>
      <c r="Q50" s="68"/>
      <c r="R50" s="66"/>
      <c r="S50" s="67"/>
      <c r="T50" s="67"/>
      <c r="U50" s="68"/>
      <c r="V50" s="66"/>
      <c r="W50" s="67"/>
      <c r="X50" s="67"/>
      <c r="Y50" s="68"/>
      <c r="AA50" s="81" t="str">
        <f t="shared" si="8"/>
        <v>grand bâton béni</v>
      </c>
      <c r="AB50" s="81">
        <v>5</v>
      </c>
      <c r="AC50" s="82">
        <f t="shared" si="5"/>
        <v>0</v>
      </c>
      <c r="AD50" s="90"/>
      <c r="AE50" s="90"/>
      <c r="AF50" s="82">
        <f t="shared" si="6"/>
        <v>0</v>
      </c>
      <c r="AG50" s="82" t="str">
        <f t="shared" si="1"/>
        <v/>
      </c>
      <c r="AH50" s="82">
        <f t="shared" si="2"/>
        <v>0</v>
      </c>
      <c r="AI50" s="82">
        <f t="shared" si="3"/>
        <v>0</v>
      </c>
      <c r="AJ50" s="82" t="str">
        <f t="shared" si="4"/>
        <v/>
      </c>
      <c r="AK50" s="83" t="str">
        <f t="shared" si="7"/>
        <v/>
      </c>
      <c r="AM50" s="30"/>
      <c r="AN50" s="11">
        <v>6.2</v>
      </c>
      <c r="AO50" s="23" t="str">
        <f>IF(SUMIFS(AG$11:AG$1008,$AB$11:$AB$1008,$AN50,$AK$11:$AK$1008,$AP$36)=0,"",SUMIFS(AG$11:AG$1008,$AB$11:$AB$1008,$AN50,$AK$11:$AK$1008,$AP$36))</f>
        <v/>
      </c>
      <c r="AP50" s="23" t="str">
        <f>IF(SUMIFS(AH$11:AH$1008,$AB$11:$AB$1008,$AN50,$AK$11:$AK$1008,$AP$36)=0,"",SUMIFS(AH$11:AH$1008,$AB$11:$AB$1008,$AN50,$AK$11:$AK$1008,$AP$36))</f>
        <v/>
      </c>
      <c r="AQ50" s="23" t="str">
        <f>IF(SUMIFS(AI$11:AI$1008,$AB$11:$AB$1008,$AN50,$AK$11:$AK$1008,$AP$36)=0,"",SUMIFS(AI$11:AI$1008,$AB$11:$AB$1008,$AN50,$AK$11:$AK$1008,$AP$36))</f>
        <v/>
      </c>
      <c r="AR50" s="23" t="str">
        <f>IF(SUMIFS(AJ$11:AJ$1008,$AB$11:$AB$1008,$AN50,$AK$11:$AK$1008,$AP$36)=0,"",SUMIFS(AJ$11:AJ$1008,$AB$11:$AB$1008,$AN50,$AK$11:$AK$1008,$AP$36))</f>
        <v/>
      </c>
      <c r="AS50" s="4" t="str">
        <f>IF(AP36="","",13)</f>
        <v/>
      </c>
      <c r="AT50" s="99" t="str">
        <f t="array" ref="AT50">IFERROR(INDEX($AF$1:$AF$1200,SMALL(IF($AK$1:$AK$1200=$AP$36,ROW($AF$1:$AF$1200),""),$AS50)),"")</f>
        <v/>
      </c>
      <c r="AU50" s="97" t="str">
        <f t="array" ref="AU50">IFERROR(INDEX($AA$1:$AA$1200,SMALL(IF($AK$1:$AK$1200=$AP$36,ROW($AA$1:$AA$1200),""),$AS50)),"")</f>
        <v/>
      </c>
      <c r="AV50" s="93" t="str">
        <f t="array" ref="AV50">IFERROR(INDEX($AB$1:$AB$1200,SMALL(IF($AK$1:$AK$1200=$AP$36,ROW($AB$1:$AB$1200),""),$AS50)),"")</f>
        <v/>
      </c>
    </row>
    <row r="51" spans="1:49">
      <c r="A51" s="57" t="str">
        <f t="shared" si="9"/>
        <v>bâton glacial</v>
      </c>
      <c r="B51" s="66"/>
      <c r="C51" s="67"/>
      <c r="D51" s="67"/>
      <c r="E51" s="68"/>
      <c r="F51" s="66"/>
      <c r="G51" s="67"/>
      <c r="H51" s="67"/>
      <c r="I51" s="68"/>
      <c r="J51" s="66"/>
      <c r="K51" s="67"/>
      <c r="L51" s="67"/>
      <c r="M51" s="68"/>
      <c r="N51" s="66"/>
      <c r="O51" s="67"/>
      <c r="P51" s="67"/>
      <c r="Q51" s="68"/>
      <c r="R51" s="66"/>
      <c r="S51" s="67"/>
      <c r="T51" s="67"/>
      <c r="U51" s="68"/>
      <c r="V51" s="66"/>
      <c r="W51" s="67"/>
      <c r="X51" s="67"/>
      <c r="Y51" s="68"/>
      <c r="AA51" s="78" t="str">
        <f t="shared" si="8"/>
        <v xml:space="preserve">bâton divin </v>
      </c>
      <c r="AB51" s="78">
        <v>5</v>
      </c>
      <c r="AC51" s="79">
        <f t="shared" si="5"/>
        <v>0</v>
      </c>
      <c r="AD51" s="89"/>
      <c r="AE51" s="89"/>
      <c r="AF51" s="79">
        <f t="shared" si="6"/>
        <v>0</v>
      </c>
      <c r="AG51" s="79" t="str">
        <f t="shared" si="1"/>
        <v/>
      </c>
      <c r="AH51" s="79">
        <f t="shared" si="2"/>
        <v>0</v>
      </c>
      <c r="AI51" s="79">
        <f t="shared" si="3"/>
        <v>0</v>
      </c>
      <c r="AJ51" s="79" t="str">
        <f t="shared" si="4"/>
        <v/>
      </c>
      <c r="AK51" s="80" t="str">
        <f t="shared" si="7"/>
        <v/>
      </c>
      <c r="AM51" s="30"/>
      <c r="AN51" s="12">
        <v>6.3</v>
      </c>
      <c r="AO51" s="19" t="str">
        <f>IF(SUMIFS(AG$11:AG$1008,$AB$11:$AB$1008,$AN51,$AK$11:$AK$1008,$AP$36)=0,"",SUMIFS(AG$11:AG$1008,$AB$11:$AB$1008,$AN51,$AK$11:$AK$1008,$AP$36))</f>
        <v/>
      </c>
      <c r="AP51" s="19" t="str">
        <f>IF(SUMIFS(AH$11:AH$1008,$AB$11:$AB$1008,$AN51,$AK$11:$AK$1008,$AP$36)=0,"",SUMIFS(AH$11:AH$1008,$AB$11:$AB$1008,$AN51,$AK$11:$AK$1008,$AP$36))</f>
        <v/>
      </c>
      <c r="AQ51" s="19" t="str">
        <f>IF(SUMIFS(AI$11:AI$1008,$AB$11:$AB$1008,$AN51,$AK$11:$AK$1008,$AP$36)=0,"",SUMIFS(AI$11:AI$1008,$AB$11:$AB$1008,$AN51,$AK$11:$AK$1008,$AP$36))</f>
        <v/>
      </c>
      <c r="AR51" s="19" t="str">
        <f>IF(SUMIFS(AJ$11:AJ$1008,$AB$11:$AB$1008,$AN51,$AK$11:$AK$1008,$AP$36)=0,"",SUMIFS(AJ$11:AJ$1008,$AB$11:$AB$1008,$AN51,$AK$11:$AK$1008,$AP$36))</f>
        <v/>
      </c>
      <c r="AS51" s="4" t="str">
        <f>IF(AP36="","",14)</f>
        <v/>
      </c>
      <c r="AT51" s="99" t="str">
        <f t="array" ref="AT51">IFERROR(INDEX($AF$1:$AF$1200,SMALL(IF($AK$1:$AK$1200=$AP$36,ROW($AF$1:$AF$1200),""),$AS51)),"")</f>
        <v/>
      </c>
      <c r="AU51" s="97" t="str">
        <f t="array" ref="AU51">IFERROR(INDEX($AA$1:$AA$1200,SMALL(IF($AK$1:$AK$1200=$AP$36,ROW($AA$1:$AA$1200),""),$AS51)),"")</f>
        <v/>
      </c>
      <c r="AV51" s="93" t="str">
        <f t="array" ref="AV51">IFERROR(INDEX($AB$1:$AB$1200,SMALL(IF($AK$1:$AK$1200=$AP$36,ROW($AB$1:$AB$1200),""),$AS51)),"")</f>
        <v/>
      </c>
    </row>
    <row r="52" spans="1:49">
      <c r="A52" s="57" t="str">
        <f t="shared" si="9"/>
        <v>bâton de feu</v>
      </c>
      <c r="B52" s="66"/>
      <c r="C52" s="67"/>
      <c r="D52" s="67"/>
      <c r="E52" s="68"/>
      <c r="F52" s="66"/>
      <c r="G52" s="67"/>
      <c r="H52" s="67"/>
      <c r="I52" s="68"/>
      <c r="J52" s="66"/>
      <c r="K52" s="67"/>
      <c r="L52" s="67"/>
      <c r="M52" s="68"/>
      <c r="N52" s="66"/>
      <c r="O52" s="67"/>
      <c r="P52" s="67"/>
      <c r="Q52" s="68"/>
      <c r="R52" s="66"/>
      <c r="S52" s="67"/>
      <c r="T52" s="67"/>
      <c r="U52" s="68"/>
      <c r="V52" s="66"/>
      <c r="W52" s="67"/>
      <c r="X52" s="67"/>
      <c r="Y52" s="68"/>
      <c r="AA52" s="81" t="str">
        <f t="shared" si="8"/>
        <v>tome de sort</v>
      </c>
      <c r="AB52" s="81">
        <v>5</v>
      </c>
      <c r="AC52" s="82">
        <f t="shared" si="5"/>
        <v>0</v>
      </c>
      <c r="AD52" s="90"/>
      <c r="AE52" s="90"/>
      <c r="AF52" s="82">
        <f t="shared" si="6"/>
        <v>0</v>
      </c>
      <c r="AG52" s="82">
        <f t="shared" si="1"/>
        <v>0</v>
      </c>
      <c r="AH52" s="82">
        <f t="shared" si="2"/>
        <v>0</v>
      </c>
      <c r="AI52" s="82" t="str">
        <f t="shared" si="3"/>
        <v/>
      </c>
      <c r="AJ52" s="82" t="str">
        <f t="shared" si="4"/>
        <v/>
      </c>
      <c r="AK52" s="83" t="str">
        <f t="shared" si="7"/>
        <v/>
      </c>
      <c r="AM52" s="30"/>
      <c r="AN52" s="10">
        <v>7</v>
      </c>
      <c r="AO52" s="21" t="str">
        <f>IF(SUMIFS(AG$11:AG$1008,$AB$11:$AB$1008,$AN52,$AK$11:$AK$1008,$AP$36)=0,"",SUMIFS(AG$11:AG$1008,$AB$11:$AB$1008,$AN52,$AK$11:$AK$1008,$AP$36))</f>
        <v/>
      </c>
      <c r="AP52" s="21" t="str">
        <f>IF(SUMIFS(AH$11:AH$1008,$AB$11:$AB$1008,$AN52,$AK$11:$AK$1008,$AP$36)=0,"",SUMIFS(AH$11:AH$1008,$AB$11:$AB$1008,$AN52,$AK$11:$AK$1008,$AP$36))</f>
        <v/>
      </c>
      <c r="AQ52" s="21" t="str">
        <f>IF(SUMIFS(AI$11:AI$1008,$AB$11:$AB$1008,$AN52,$AK$11:$AK$1008,$AP$36)=0,"",SUMIFS(AI$11:AI$1008,$AB$11:$AB$1008,$AN52,$AK$11:$AK$1008,$AP$36))</f>
        <v/>
      </c>
      <c r="AR52" s="21" t="str">
        <f>IF(SUMIFS(AJ$11:AJ$1008,$AB$11:$AB$1008,$AN52,$AK$11:$AK$1008,$AP$36)=0,"",SUMIFS(AJ$11:AJ$1008,$AB$11:$AB$1008,$AN52,$AK$11:$AK$1008,$AP$36))</f>
        <v/>
      </c>
      <c r="AS52" s="4" t="str">
        <f>IF(AP36="","",15)</f>
        <v/>
      </c>
      <c r="AT52" s="99" t="str">
        <f t="array" ref="AT52">IFERROR(INDEX($AF$1:$AF$1200,SMALL(IF($AK$1:$AK$1200=$AP$36,ROW($AF$1:$AF$1200),""),$AS52)),"")</f>
        <v/>
      </c>
      <c r="AU52" s="97" t="str">
        <f t="array" ref="AU52">IFERROR(INDEX($AA$1:$AA$1200,SMALL(IF($AK$1:$AK$1200=$AP$36,ROW($AA$1:$AA$1200),""),$AS52)),"")</f>
        <v/>
      </c>
      <c r="AV52" s="93" t="str">
        <f t="array" ref="AV52">IFERROR(INDEX($AB$1:$AB$1200,SMALL(IF($AK$1:$AK$1200=$AP$36,ROW($AB$1:$AB$1200),""),$AS52)),"")</f>
        <v/>
      </c>
    </row>
    <row r="53" spans="1:49">
      <c r="A53" s="57" t="str">
        <f t="shared" si="9"/>
        <v>bâton infernal</v>
      </c>
      <c r="B53" s="66"/>
      <c r="C53" s="67"/>
      <c r="D53" s="67"/>
      <c r="E53" s="68"/>
      <c r="F53" s="66"/>
      <c r="G53" s="67"/>
      <c r="H53" s="67"/>
      <c r="I53" s="68"/>
      <c r="J53" s="66"/>
      <c r="K53" s="67"/>
      <c r="L53" s="67"/>
      <c r="M53" s="68"/>
      <c r="N53" s="66"/>
      <c r="O53" s="67"/>
      <c r="P53" s="67"/>
      <c r="Q53" s="68"/>
      <c r="R53" s="66"/>
      <c r="S53" s="67"/>
      <c r="T53" s="67"/>
      <c r="U53" s="68"/>
      <c r="V53" s="66"/>
      <c r="W53" s="67"/>
      <c r="X53" s="67"/>
      <c r="Y53" s="68"/>
      <c r="AA53" s="78"/>
      <c r="AB53" s="78"/>
      <c r="AC53" s="79" t="str">
        <f t="shared" si="5"/>
        <v/>
      </c>
      <c r="AD53" s="89"/>
      <c r="AE53" s="89"/>
      <c r="AF53" s="79">
        <f t="shared" si="6"/>
        <v>0</v>
      </c>
      <c r="AG53" s="79" t="str">
        <f t="shared" si="1"/>
        <v/>
      </c>
      <c r="AH53" s="79" t="str">
        <f t="shared" si="2"/>
        <v/>
      </c>
      <c r="AI53" s="79" t="str">
        <f t="shared" si="3"/>
        <v/>
      </c>
      <c r="AJ53" s="79" t="str">
        <f t="shared" si="4"/>
        <v/>
      </c>
      <c r="AK53" s="80" t="str">
        <f t="shared" si="7"/>
        <v/>
      </c>
      <c r="AM53" s="30"/>
      <c r="AN53" s="11">
        <v>7.1</v>
      </c>
      <c r="AO53" s="23" t="str">
        <f>IF(SUMIFS(AG$11:AG$1008,$AB$11:$AB$1008,$AN53,$AK$11:$AK$1008,$AP$36)=0,"",SUMIFS(AG$11:AG$1008,$AB$11:$AB$1008,$AN53,$AK$11:$AK$1008,$AP$36))</f>
        <v/>
      </c>
      <c r="AP53" s="23" t="str">
        <f>IF(SUMIFS(AH$11:AH$1008,$AB$11:$AB$1008,$AN53,$AK$11:$AK$1008,$AP$36)=0,"",SUMIFS(AH$11:AH$1008,$AB$11:$AB$1008,$AN53,$AK$11:$AK$1008,$AP$36))</f>
        <v/>
      </c>
      <c r="AQ53" s="23" t="str">
        <f>IF(SUMIFS(AI$11:AI$1008,$AB$11:$AB$1008,$AN53,$AK$11:$AK$1008,$AP$36)=0,"",SUMIFS(AI$11:AI$1008,$AB$11:$AB$1008,$AN53,$AK$11:$AK$1008,$AP$36))</f>
        <v/>
      </c>
      <c r="AR53" s="23" t="str">
        <f>IF(SUMIFS(AJ$11:AJ$1008,$AB$11:$AB$1008,$AN53,$AK$11:$AK$1008,$AP$36)=0,"",SUMIFS(AJ$11:AJ$1008,$AB$11:$AB$1008,$AN53,$AK$11:$AK$1008,$AP$36))</f>
        <v/>
      </c>
      <c r="AS53" s="4" t="str">
        <f>IF(AP36="","",16)</f>
        <v/>
      </c>
      <c r="AT53" s="99" t="str">
        <f t="array" ref="AT53">IFERROR(INDEX($AF$1:$AF$1200,SMALL(IF($AK$1:$AK$1200=$AP$36,ROW($AF$1:$AF$1200),""),$AS53)),"")</f>
        <v/>
      </c>
      <c r="AU53" s="97" t="str">
        <f t="array" ref="AU53">IFERROR(INDEX($AA$1:$AA$1200,SMALL(IF($AK$1:$AK$1200=$AP$36,ROW($AA$1:$AA$1200),""),$AS53)),"")</f>
        <v/>
      </c>
      <c r="AV53" s="93" t="str">
        <f t="array" ref="AV53">IFERROR(INDEX($AB$1:$AB$1200,SMALL(IF($AK$1:$AK$1200=$AP$36,ROW($AB$1:$AB$1200),""),$AS53)),"")</f>
        <v/>
      </c>
    </row>
    <row r="54" spans="1:49">
      <c r="A54" s="57" t="str">
        <f t="shared" si="9"/>
        <v>bâton damné</v>
      </c>
      <c r="B54" s="66"/>
      <c r="C54" s="67"/>
      <c r="D54" s="67"/>
      <c r="E54" s="68"/>
      <c r="F54" s="66"/>
      <c r="G54" s="67"/>
      <c r="H54" s="67"/>
      <c r="I54" s="68"/>
      <c r="J54" s="66"/>
      <c r="K54" s="67"/>
      <c r="L54" s="67"/>
      <c r="M54" s="68"/>
      <c r="N54" s="66"/>
      <c r="O54" s="67"/>
      <c r="P54" s="67"/>
      <c r="Q54" s="68"/>
      <c r="R54" s="66"/>
      <c r="S54" s="67"/>
      <c r="T54" s="67"/>
      <c r="U54" s="68"/>
      <c r="V54" s="66"/>
      <c r="W54" s="67"/>
      <c r="X54" s="67"/>
      <c r="Y54" s="68"/>
      <c r="AA54" s="78" t="str">
        <f t="shared" ref="AA54:AA58" si="10">AA27</f>
        <v>capuchon d'érudit</v>
      </c>
      <c r="AB54" s="81">
        <v>5</v>
      </c>
      <c r="AC54" s="82">
        <f t="shared" si="5"/>
        <v>0</v>
      </c>
      <c r="AD54" s="90"/>
      <c r="AE54" s="90"/>
      <c r="AF54" s="82">
        <f t="shared" si="6"/>
        <v>0</v>
      </c>
      <c r="AG54" s="82" t="str">
        <f t="shared" si="1"/>
        <v/>
      </c>
      <c r="AH54" s="82">
        <f t="shared" si="2"/>
        <v>0</v>
      </c>
      <c r="AI54" s="82" t="str">
        <f t="shared" si="3"/>
        <v/>
      </c>
      <c r="AJ54" s="82" t="str">
        <f t="shared" si="4"/>
        <v/>
      </c>
      <c r="AK54" s="83" t="str">
        <f t="shared" si="7"/>
        <v/>
      </c>
      <c r="AM54" s="30"/>
      <c r="AN54" s="11">
        <v>7.2</v>
      </c>
      <c r="AO54" s="23" t="str">
        <f>IF(SUMIFS(AG$11:AG$1008,$AB$11:$AB$1008,$AN54,$AK$11:$AK$1008,$AP$36)=0,"",SUMIFS(AG$11:AG$1008,$AB$11:$AB$1008,$AN54,$AK$11:$AK$1008,$AP$36))</f>
        <v/>
      </c>
      <c r="AP54" s="23" t="str">
        <f>IF(SUMIFS(AH$11:AH$1008,$AB$11:$AB$1008,$AN54,$AK$11:$AK$1008,$AP$36)=0,"",SUMIFS(AH$11:AH$1008,$AB$11:$AB$1008,$AN54,$AK$11:$AK$1008,$AP$36))</f>
        <v/>
      </c>
      <c r="AQ54" s="23" t="str">
        <f>IF(SUMIFS(AI$11:AI$1008,$AB$11:$AB$1008,$AN54,$AK$11:$AK$1008,$AP$36)=0,"",SUMIFS(AI$11:AI$1008,$AB$11:$AB$1008,$AN54,$AK$11:$AK$1008,$AP$36))</f>
        <v/>
      </c>
      <c r="AR54" s="23" t="str">
        <f>IF(SUMIFS(AJ$11:AJ$1008,$AB$11:$AB$1008,$AN54,$AK$11:$AK$1008,$AP$36)=0,"",SUMIFS(AJ$11:AJ$1008,$AB$11:$AB$1008,$AN54,$AK$11:$AK$1008,$AP$36))</f>
        <v/>
      </c>
      <c r="AS54" s="4" t="str">
        <f>IF(AP36="","",17)</f>
        <v/>
      </c>
      <c r="AT54" s="99" t="str">
        <f t="array" ref="AT54">IFERROR(INDEX($AF$1:$AF$1200,SMALL(IF($AK$1:$AK$1200=$AP$36,ROW($AF$1:$AF$1200),""),$AS54)),"")</f>
        <v/>
      </c>
      <c r="AU54" s="97" t="str">
        <f t="array" ref="AU54">IFERROR(INDEX($AA$1:$AA$1200,SMALL(IF($AK$1:$AK$1200=$AP$36,ROW($AA$1:$AA$1200),""),$AS54)),"")</f>
        <v/>
      </c>
      <c r="AV54" s="93" t="str">
        <f t="array" ref="AV54">IFERROR(INDEX($AB$1:$AB$1200,SMALL(IF($AK$1:$AK$1200=$AP$36,ROW($AB$1:$AB$1200),""),$AS54)),"")</f>
        <v/>
      </c>
    </row>
    <row r="55" spans="1:49">
      <c r="A55" s="57" t="str">
        <f t="shared" si="9"/>
        <v>grand bâton damné</v>
      </c>
      <c r="B55" s="66"/>
      <c r="C55" s="67"/>
      <c r="D55" s="67"/>
      <c r="E55" s="68"/>
      <c r="F55" s="66"/>
      <c r="G55" s="67"/>
      <c r="H55" s="67"/>
      <c r="I55" s="68"/>
      <c r="J55" s="66"/>
      <c r="K55" s="67"/>
      <c r="L55" s="67"/>
      <c r="M55" s="68"/>
      <c r="N55" s="66"/>
      <c r="O55" s="67"/>
      <c r="P55" s="67"/>
      <c r="Q55" s="68"/>
      <c r="R55" s="66"/>
      <c r="S55" s="67"/>
      <c r="T55" s="67"/>
      <c r="U55" s="68"/>
      <c r="V55" s="66"/>
      <c r="W55" s="67"/>
      <c r="X55" s="67"/>
      <c r="Y55" s="68"/>
      <c r="AA55" s="78" t="str">
        <f t="shared" si="10"/>
        <v>capuchon écclésiastique</v>
      </c>
      <c r="AB55" s="78">
        <v>5</v>
      </c>
      <c r="AC55" s="79">
        <f t="shared" si="5"/>
        <v>0</v>
      </c>
      <c r="AD55" s="89"/>
      <c r="AE55" s="89"/>
      <c r="AF55" s="79">
        <f t="shared" si="6"/>
        <v>0</v>
      </c>
      <c r="AG55" s="79" t="str">
        <f t="shared" si="1"/>
        <v/>
      </c>
      <c r="AH55" s="79">
        <f t="shared" si="2"/>
        <v>0</v>
      </c>
      <c r="AI55" s="79" t="str">
        <f t="shared" si="3"/>
        <v/>
      </c>
      <c r="AJ55" s="79" t="str">
        <f t="shared" si="4"/>
        <v/>
      </c>
      <c r="AK55" s="80" t="str">
        <f t="shared" si="7"/>
        <v/>
      </c>
      <c r="AM55" s="30"/>
      <c r="AN55" s="12">
        <v>7.3</v>
      </c>
      <c r="AO55" s="19" t="str">
        <f>IF(SUMIFS(AG$11:AG$1008,$AB$11:$AB$1008,$AN55,$AK$11:$AK$1008,$AP$36)=0,"",SUMIFS(AG$11:AG$1008,$AB$11:$AB$1008,$AN55,$AK$11:$AK$1008,$AP$36))</f>
        <v/>
      </c>
      <c r="AP55" s="19" t="str">
        <f>IF(SUMIFS(AH$11:AH$1008,$AB$11:$AB$1008,$AN55,$AK$11:$AK$1008,$AP$36)=0,"",SUMIFS(AH$11:AH$1008,$AB$11:$AB$1008,$AN55,$AK$11:$AK$1008,$AP$36))</f>
        <v/>
      </c>
      <c r="AQ55" s="19" t="str">
        <f>IF(SUMIFS(AI$11:AI$1008,$AB$11:$AB$1008,$AN55,$AK$11:$AK$1008,$AP$36)=0,"",SUMIFS(AI$11:AI$1008,$AB$11:$AB$1008,$AN55,$AK$11:$AK$1008,$AP$36))</f>
        <v/>
      </c>
      <c r="AR55" s="19" t="str">
        <f>IF(SUMIFS(AJ$11:AJ$1008,$AB$11:$AB$1008,$AN55,$AK$11:$AK$1008,$AP$36)=0,"",SUMIFS(AJ$11:AJ$1008,$AB$11:$AB$1008,$AN55,$AK$11:$AK$1008,$AP$36))</f>
        <v/>
      </c>
      <c r="AS55" s="4" t="str">
        <f>IF(AP36="","",18)</f>
        <v/>
      </c>
      <c r="AT55" s="99" t="str">
        <f t="array" ref="AT55">IFERROR(INDEX($AF$1:$AF$1200,SMALL(IF($AK$1:$AK$1200=$AP$36,ROW($AF$1:$AF$1200),""),$AS55)),"")</f>
        <v/>
      </c>
      <c r="AU55" s="97" t="str">
        <f t="array" ref="AU55">IFERROR(INDEX($AA$1:$AA$1200,SMALL(IF($AK$1:$AK$1200=$AP$36,ROW($AA$1:$AA$1200),""),$AS55)),"")</f>
        <v/>
      </c>
      <c r="AV55" s="93" t="str">
        <f t="array" ref="AV55">IFERROR(INDEX($AB$1:$AB$1200,SMALL(IF($AK$1:$AK$1200=$AP$36,ROW($AB$1:$AB$1200),""),$AS55)),"")</f>
        <v/>
      </c>
    </row>
    <row r="56" spans="1:49">
      <c r="A56" s="57" t="str">
        <f t="shared" si="9"/>
        <v>bâton démoniaque</v>
      </c>
      <c r="B56" s="66"/>
      <c r="C56" s="67"/>
      <c r="D56" s="67"/>
      <c r="E56" s="68"/>
      <c r="F56" s="66"/>
      <c r="G56" s="67"/>
      <c r="H56" s="67"/>
      <c r="I56" s="68"/>
      <c r="J56" s="66"/>
      <c r="K56" s="67"/>
      <c r="L56" s="67"/>
      <c r="M56" s="68"/>
      <c r="N56" s="66"/>
      <c r="O56" s="67"/>
      <c r="P56" s="67"/>
      <c r="Q56" s="68"/>
      <c r="R56" s="66"/>
      <c r="S56" s="67"/>
      <c r="T56" s="67"/>
      <c r="U56" s="68"/>
      <c r="V56" s="66"/>
      <c r="W56" s="67"/>
      <c r="X56" s="67"/>
      <c r="Y56" s="68"/>
      <c r="AA56" s="81" t="str">
        <f t="shared" si="10"/>
        <v>capuchon mage</v>
      </c>
      <c r="AB56" s="81">
        <v>5</v>
      </c>
      <c r="AC56" s="82">
        <f t="shared" si="5"/>
        <v>0</v>
      </c>
      <c r="AD56" s="90"/>
      <c r="AE56" s="90"/>
      <c r="AF56" s="82">
        <f t="shared" si="6"/>
        <v>0</v>
      </c>
      <c r="AG56" s="82" t="str">
        <f t="shared" si="1"/>
        <v/>
      </c>
      <c r="AH56" s="82">
        <f t="shared" si="2"/>
        <v>0</v>
      </c>
      <c r="AI56" s="82" t="str">
        <f t="shared" si="3"/>
        <v/>
      </c>
      <c r="AJ56" s="82" t="str">
        <f t="shared" si="4"/>
        <v/>
      </c>
      <c r="AK56" s="83" t="str">
        <f t="shared" si="7"/>
        <v/>
      </c>
      <c r="AM56" s="30"/>
      <c r="AN56" s="10">
        <v>8</v>
      </c>
      <c r="AO56" s="21" t="str">
        <f>IF(SUMIFS(AG$11:AG$1008,$AB$11:$AB$1008,$AN56,$AK$11:$AK$1008,$AP$36)=0,"",SUMIFS(AG$11:AG$1008,$AB$11:$AB$1008,$AN56,$AK$11:$AK$1008,$AP$36))</f>
        <v/>
      </c>
      <c r="AP56" s="21" t="str">
        <f>IF(SUMIFS(AH$11:AH$1008,$AB$11:$AB$1008,$AN56,$AK$11:$AK$1008,$AP$36)=0,"",SUMIFS(AH$11:AH$1008,$AB$11:$AB$1008,$AN56,$AK$11:$AK$1008,$AP$36))</f>
        <v/>
      </c>
      <c r="AQ56" s="21" t="str">
        <f>IF(SUMIFS(AI$11:AI$1008,$AB$11:$AB$1008,$AN56,$AK$11:$AK$1008,$AP$36)=0,"",SUMIFS(AI$11:AI$1008,$AB$11:$AB$1008,$AN56,$AK$11:$AK$1008,$AP$36))</f>
        <v/>
      </c>
      <c r="AR56" s="21" t="str">
        <f>IF(SUMIFS(AJ$11:AJ$1008,$AB$11:$AB$1008,$AN56,$AK$11:$AK$1008,$AP$36)=0,"",SUMIFS(AJ$11:AJ$1008,$AB$11:$AB$1008,$AN56,$AK$11:$AK$1008,$AP$36))</f>
        <v/>
      </c>
      <c r="AS56" s="4" t="str">
        <f>IF(AP36="","",19)</f>
        <v/>
      </c>
      <c r="AT56" s="99" t="str">
        <f t="array" ref="AT56">IFERROR(INDEX($AF$1:$AF$1200,SMALL(IF($AK$1:$AK$1200=$AP$36,ROW($AF$1:$AF$1200),""),$AS56)),"")</f>
        <v/>
      </c>
      <c r="AU56" s="97" t="str">
        <f t="array" ref="AU56">IFERROR(INDEX($AA$1:$AA$1200,SMALL(IF($AK$1:$AK$1200=$AP$36,ROW($AA$1:$AA$1200),""),$AS56)),"")</f>
        <v/>
      </c>
      <c r="AV56" s="93" t="str">
        <f t="array" ref="AV56">IFERROR(INDEX($AB$1:$AB$1200,SMALL(IF($AK$1:$AK$1200=$AP$36,ROW($AB$1:$AB$1200),""),$AS56)),"")</f>
        <v/>
      </c>
    </row>
    <row r="57" spans="1:49">
      <c r="A57" s="57" t="str">
        <f t="shared" si="9"/>
        <v>bâton bénie</v>
      </c>
      <c r="B57" s="66"/>
      <c r="C57" s="67"/>
      <c r="D57" s="67"/>
      <c r="E57" s="68"/>
      <c r="F57" s="66"/>
      <c r="G57" s="67"/>
      <c r="H57" s="67"/>
      <c r="I57" s="68"/>
      <c r="J57" s="66"/>
      <c r="K57" s="67"/>
      <c r="L57" s="67"/>
      <c r="M57" s="68"/>
      <c r="N57" s="66"/>
      <c r="O57" s="67"/>
      <c r="P57" s="67"/>
      <c r="Q57" s="68"/>
      <c r="R57" s="66"/>
      <c r="S57" s="67"/>
      <c r="T57" s="67"/>
      <c r="U57" s="68"/>
      <c r="V57" s="66"/>
      <c r="W57" s="67"/>
      <c r="X57" s="67"/>
      <c r="Y57" s="68"/>
      <c r="AA57" s="78" t="str">
        <f t="shared" si="10"/>
        <v>robe érudit</v>
      </c>
      <c r="AB57" s="78">
        <v>5</v>
      </c>
      <c r="AC57" s="79">
        <f t="shared" si="5"/>
        <v>0</v>
      </c>
      <c r="AD57" s="89"/>
      <c r="AE57" s="89"/>
      <c r="AF57" s="79">
        <f t="shared" si="6"/>
        <v>0</v>
      </c>
      <c r="AG57" s="79" t="str">
        <f t="shared" si="1"/>
        <v/>
      </c>
      <c r="AH57" s="79">
        <f t="shared" si="2"/>
        <v>0</v>
      </c>
      <c r="AI57" s="79" t="str">
        <f t="shared" si="3"/>
        <v/>
      </c>
      <c r="AJ57" s="79" t="str">
        <f t="shared" si="4"/>
        <v/>
      </c>
      <c r="AK57" s="80" t="str">
        <f t="shared" si="7"/>
        <v/>
      </c>
      <c r="AM57" s="30"/>
      <c r="AN57" s="11">
        <v>8.1</v>
      </c>
      <c r="AO57" s="23" t="str">
        <f>IF(SUMIFS(AG$11:AG$1008,$AB$11:$AB$1008,$AN57,$AK$11:$AK$1008,$AP$36)=0,"",SUMIFS(AG$11:AG$1008,$AB$11:$AB$1008,$AN57,$AK$11:$AK$1008,$AP$36))</f>
        <v/>
      </c>
      <c r="AP57" s="23" t="str">
        <f>IF(SUMIFS(AH$11:AH$1008,$AB$11:$AB$1008,$AN57,$AK$11:$AK$1008,$AP$36)=0,"",SUMIFS(AH$11:AH$1008,$AB$11:$AB$1008,$AN57,$AK$11:$AK$1008,$AP$36))</f>
        <v/>
      </c>
      <c r="AQ57" s="23" t="str">
        <f>IF(SUMIFS(AI$11:AI$1008,$AB$11:$AB$1008,$AN57,$AK$11:$AK$1008,$AP$36)=0,"",SUMIFS(AI$11:AI$1008,$AB$11:$AB$1008,$AN57,$AK$11:$AK$1008,$AP$36))</f>
        <v/>
      </c>
      <c r="AR57" s="23" t="str">
        <f>IF(SUMIFS(AJ$11:AJ$1008,$AB$11:$AB$1008,$AN57,$AK$11:$AK$1008,$AP$36)=0,"",SUMIFS(AJ$11:AJ$1008,$AB$11:$AB$1008,$AN57,$AK$11:$AK$1008,$AP$36))</f>
        <v/>
      </c>
      <c r="AS57" s="4" t="str">
        <f>IF(AP36="","",20)</f>
        <v/>
      </c>
      <c r="AT57" s="99" t="str">
        <f t="array" ref="AT57">IFERROR(INDEX($AF$1:$AF$1200,SMALL(IF($AK$1:$AK$1200=$AP$36,ROW($AF$1:$AF$1200),""),$AS57)),"")</f>
        <v/>
      </c>
      <c r="AU57" s="97" t="str">
        <f t="array" ref="AU57">IFERROR(INDEX($AA$1:$AA$1200,SMALL(IF($AK$1:$AK$1200=$AP$36,ROW($AA$1:$AA$1200),""),$AS57)),"")</f>
        <v/>
      </c>
      <c r="AV57" s="93" t="str">
        <f t="array" ref="AV57">IFERROR(INDEX($AB$1:$AB$1200,SMALL(IF($AK$1:$AK$1200=$AP$36,ROW($AB$1:$AB$1200),""),$AS57)),"")</f>
        <v/>
      </c>
    </row>
    <row r="58" spans="1:49">
      <c r="A58" s="57" t="str">
        <f t="shared" si="9"/>
        <v>grand bâton béni</v>
      </c>
      <c r="B58" s="66"/>
      <c r="C58" s="67"/>
      <c r="D58" s="67"/>
      <c r="E58" s="68"/>
      <c r="F58" s="66"/>
      <c r="G58" s="67"/>
      <c r="H58" s="67"/>
      <c r="I58" s="68"/>
      <c r="J58" s="66"/>
      <c r="K58" s="67"/>
      <c r="L58" s="67"/>
      <c r="M58" s="68"/>
      <c r="N58" s="66"/>
      <c r="O58" s="67"/>
      <c r="P58" s="67"/>
      <c r="Q58" s="68"/>
      <c r="R58" s="66"/>
      <c r="S58" s="67"/>
      <c r="T58" s="67"/>
      <c r="U58" s="68"/>
      <c r="V58" s="66"/>
      <c r="W58" s="67"/>
      <c r="X58" s="67"/>
      <c r="Y58" s="68"/>
      <c r="AA58" s="81" t="str">
        <f t="shared" si="10"/>
        <v>robe écclésiastique</v>
      </c>
      <c r="AB58" s="81">
        <v>5</v>
      </c>
      <c r="AC58" s="82">
        <f t="shared" si="5"/>
        <v>0</v>
      </c>
      <c r="AD58" s="90"/>
      <c r="AE58" s="90"/>
      <c r="AF58" s="82">
        <f t="shared" si="6"/>
        <v>0</v>
      </c>
      <c r="AG58" s="82" t="str">
        <f t="shared" si="1"/>
        <v/>
      </c>
      <c r="AH58" s="82">
        <f t="shared" si="2"/>
        <v>0</v>
      </c>
      <c r="AI58" s="82" t="str">
        <f t="shared" si="3"/>
        <v/>
      </c>
      <c r="AJ58" s="82" t="str">
        <f t="shared" si="4"/>
        <v/>
      </c>
      <c r="AK58" s="83" t="str">
        <f t="shared" si="7"/>
        <v/>
      </c>
      <c r="AM58" s="30"/>
      <c r="AN58" s="11">
        <v>8.1999999999999993</v>
      </c>
      <c r="AO58" s="23" t="str">
        <f>IF(SUMIFS(AG$11:AG$1008,$AB$11:$AB$1008,$AN58,$AK$11:$AK$1008,$AP$36)=0,"",SUMIFS(AG$11:AG$1008,$AB$11:$AB$1008,$AN58,$AK$11:$AK$1008,$AP$36))</f>
        <v/>
      </c>
      <c r="AP58" s="23" t="str">
        <f>IF(SUMIFS(AH$11:AH$1008,$AB$11:$AB$1008,$AN58,$AK$11:$AK$1008,$AP$36)=0,"",SUMIFS(AH$11:AH$1008,$AB$11:$AB$1008,$AN58,$AK$11:$AK$1008,$AP$36))</f>
        <v/>
      </c>
      <c r="AQ58" s="23" t="str">
        <f>IF(SUMIFS(AI$11:AI$1008,$AB$11:$AB$1008,$AN58,$AK$11:$AK$1008,$AP$36)=0,"",SUMIFS(AI$11:AI$1008,$AB$11:$AB$1008,$AN58,$AK$11:$AK$1008,$AP$36))</f>
        <v/>
      </c>
      <c r="AR58" s="23" t="str">
        <f>IF(SUMIFS(AJ$11:AJ$1008,$AB$11:$AB$1008,$AN58,$AK$11:$AK$1008,$AP$36)=0,"",SUMIFS(AJ$11:AJ$1008,$AB$11:$AB$1008,$AN58,$AK$11:$AK$1008,$AP$36))</f>
        <v/>
      </c>
      <c r="AS58" s="4" t="str">
        <f>IF(AP36="","",21)</f>
        <v/>
      </c>
      <c r="AT58" s="99" t="str">
        <f t="array" ref="AT58">IFERROR(INDEX($AF$1:$AF$1200,SMALL(IF($AK$1:$AK$1200=$AP$36,ROW($AF$1:$AF$1200),""),$AS58)),"")</f>
        <v/>
      </c>
      <c r="AU58" s="97" t="str">
        <f t="array" ref="AU58">IFERROR(INDEX($AA$1:$AA$1200,SMALL(IF($AK$1:$AK$1200=$AP$36,ROW($AA$1:$AA$1200),""),$AS58)),"")</f>
        <v/>
      </c>
      <c r="AV58" s="93" t="str">
        <f t="array" ref="AV58">IFERROR(INDEX($AB$1:$AB$1200,SMALL(IF($AK$1:$AK$1200=$AP$36,ROW($AB$1:$AB$1200),""),$AS58)),"")</f>
        <v/>
      </c>
    </row>
    <row r="59" spans="1:49" ht="15.75" thickBot="1">
      <c r="A59" s="57" t="str">
        <f t="shared" si="9"/>
        <v xml:space="preserve">bâton divin </v>
      </c>
      <c r="B59" s="66"/>
      <c r="C59" s="67"/>
      <c r="D59" s="67"/>
      <c r="E59" s="68"/>
      <c r="F59" s="66"/>
      <c r="G59" s="67"/>
      <c r="H59" s="67"/>
      <c r="I59" s="68"/>
      <c r="J59" s="66"/>
      <c r="K59" s="67"/>
      <c r="L59" s="67"/>
      <c r="M59" s="68"/>
      <c r="N59" s="66"/>
      <c r="O59" s="67"/>
      <c r="P59" s="67"/>
      <c r="Q59" s="68"/>
      <c r="R59" s="66"/>
      <c r="S59" s="67"/>
      <c r="T59" s="67"/>
      <c r="U59" s="68"/>
      <c r="V59" s="66"/>
      <c r="W59" s="67"/>
      <c r="X59" s="67"/>
      <c r="Y59" s="68"/>
      <c r="AA59" s="78" t="str">
        <f>AA32</f>
        <v>robe mage</v>
      </c>
      <c r="AB59" s="78">
        <v>5</v>
      </c>
      <c r="AC59" s="79">
        <f t="shared" si="5"/>
        <v>0</v>
      </c>
      <c r="AD59" s="89"/>
      <c r="AE59" s="89"/>
      <c r="AF59" s="79">
        <f t="shared" si="6"/>
        <v>0</v>
      </c>
      <c r="AG59" s="79" t="str">
        <f t="shared" si="1"/>
        <v/>
      </c>
      <c r="AH59" s="79">
        <f t="shared" si="2"/>
        <v>0</v>
      </c>
      <c r="AI59" s="79" t="str">
        <f t="shared" si="3"/>
        <v/>
      </c>
      <c r="AJ59" s="79" t="str">
        <f t="shared" si="4"/>
        <v/>
      </c>
      <c r="AK59" s="80" t="str">
        <f t="shared" si="7"/>
        <v/>
      </c>
      <c r="AM59" s="30"/>
      <c r="AN59" s="13">
        <v>8.3000000000000007</v>
      </c>
      <c r="AO59" s="25" t="str">
        <f>IF(SUMIFS(AG$11:AG$1008,$AB$11:$AB$1008,$AN59,$AK$11:$AK$1008,$AP$36)=0,"",SUMIFS(AG$11:AG$1008,$AB$11:$AB$1008,$AN59,$AK$11:$AK$1008,$AP$36))</f>
        <v/>
      </c>
      <c r="AP59" s="25" t="str">
        <f>IF(SUMIFS(AH$11:AH$1008,$AB$11:$AB$1008,$AN59,$AK$11:$AK$1008,$AP$36)=0,"",SUMIFS(AH$11:AH$1008,$AB$11:$AB$1008,$AN59,$AK$11:$AK$1008,$AP$36))</f>
        <v/>
      </c>
      <c r="AQ59" s="25" t="str">
        <f>IF(SUMIFS(AI$11:AI$1008,$AB$11:$AB$1008,$AN59,$AK$11:$AK$1008,$AP$36)=0,"",SUMIFS(AI$11:AI$1008,$AB$11:$AB$1008,$AN59,$AK$11:$AK$1008,$AP$36))</f>
        <v/>
      </c>
      <c r="AR59" s="25" t="str">
        <f>IF(SUMIFS(AJ$11:AJ$1008,$AB$11:$AB$1008,$AN59,$AK$11:$AK$1008,$AP$36)=0,"",SUMIFS(AJ$11:AJ$1008,$AB$11:$AB$1008,$AN59,$AK$11:$AK$1008,$AP$36))</f>
        <v/>
      </c>
      <c r="AS59" s="4" t="str">
        <f>IF(AP36="","",22)</f>
        <v/>
      </c>
      <c r="AT59" s="100" t="str">
        <f t="array" ref="AT59">IFERROR(INDEX($AF$1:$AF$1200,SMALL(IF($AK$1:$AK$1200=$AP$36,ROW($AF$1:$AF$1200),""),$AS59)),"")</f>
        <v/>
      </c>
      <c r="AU59" s="98" t="str">
        <f t="array" ref="AU59">IFERROR(INDEX($AA$1:$AA$1200,SMALL(IF($AK$1:$AK$1200=$AP$36,ROW($AA$1:$AA$1200),""),$AS59)),"")</f>
        <v/>
      </c>
      <c r="AV59" s="94" t="str">
        <f t="array" ref="AV59">IFERROR(INDEX($AB$1:$AB$1200,SMALL(IF($AK$1:$AK$1200=$AP$36,ROW($AB$1:$AB$1200),""),$AS59)),"")</f>
        <v/>
      </c>
    </row>
    <row r="60" spans="1:49">
      <c r="A60" s="57" t="str">
        <f t="shared" si="9"/>
        <v>tome de sort</v>
      </c>
      <c r="B60" s="66"/>
      <c r="C60" s="67"/>
      <c r="D60" s="67"/>
      <c r="E60" s="68"/>
      <c r="F60" s="66"/>
      <c r="G60" s="67"/>
      <c r="H60" s="67"/>
      <c r="I60" s="68"/>
      <c r="J60" s="66"/>
      <c r="K60" s="67"/>
      <c r="L60" s="67"/>
      <c r="M60" s="68"/>
      <c r="N60" s="66"/>
      <c r="O60" s="67"/>
      <c r="P60" s="67"/>
      <c r="Q60" s="68"/>
      <c r="R60" s="66"/>
      <c r="S60" s="67"/>
      <c r="T60" s="67"/>
      <c r="U60" s="68"/>
      <c r="V60" s="66"/>
      <c r="W60" s="67"/>
      <c r="X60" s="67"/>
      <c r="Y60" s="68"/>
      <c r="AA60" s="81" t="str">
        <f t="shared" ref="AA60:AA61" si="11">AA33</f>
        <v>Sandales d'érudit</v>
      </c>
      <c r="AB60" s="81">
        <v>5</v>
      </c>
      <c r="AC60" s="82">
        <f t="shared" si="5"/>
        <v>0</v>
      </c>
      <c r="AD60" s="90"/>
      <c r="AE60" s="90"/>
      <c r="AF60" s="82">
        <f t="shared" si="6"/>
        <v>0</v>
      </c>
      <c r="AG60" s="82" t="str">
        <f t="shared" si="1"/>
        <v/>
      </c>
      <c r="AH60" s="82">
        <f t="shared" si="2"/>
        <v>0</v>
      </c>
      <c r="AI60" s="82" t="str">
        <f t="shared" si="3"/>
        <v/>
      </c>
      <c r="AJ60" s="82" t="str">
        <f t="shared" si="4"/>
        <v/>
      </c>
      <c r="AK60" s="83" t="str">
        <f t="shared" si="7"/>
        <v/>
      </c>
      <c r="AM60" s="30"/>
      <c r="AP60" s="2"/>
    </row>
    <row r="61" spans="1:49" ht="15.75" thickBot="1">
      <c r="A61" s="107"/>
      <c r="B61" s="110"/>
      <c r="C61" s="111"/>
      <c r="D61" s="111"/>
      <c r="E61" s="112"/>
      <c r="F61" s="110"/>
      <c r="G61" s="111"/>
      <c r="H61" s="111"/>
      <c r="I61" s="112"/>
      <c r="J61" s="110"/>
      <c r="K61" s="111"/>
      <c r="L61" s="111"/>
      <c r="M61" s="112"/>
      <c r="N61" s="110"/>
      <c r="O61" s="111"/>
      <c r="P61" s="111"/>
      <c r="Q61" s="112"/>
      <c r="R61" s="110"/>
      <c r="S61" s="111"/>
      <c r="T61" s="111"/>
      <c r="U61" s="112"/>
      <c r="V61" s="110"/>
      <c r="W61" s="111"/>
      <c r="X61" s="111"/>
      <c r="Y61" s="112"/>
      <c r="AA61" s="78" t="str">
        <f t="shared" si="11"/>
        <v>Sandales d'écclésiastique</v>
      </c>
      <c r="AB61" s="78">
        <v>5</v>
      </c>
      <c r="AC61" s="79">
        <f t="shared" si="5"/>
        <v>0</v>
      </c>
      <c r="AD61" s="89"/>
      <c r="AE61" s="89"/>
      <c r="AF61" s="79">
        <f t="shared" si="6"/>
        <v>0</v>
      </c>
      <c r="AG61" s="79" t="str">
        <f t="shared" si="1"/>
        <v/>
      </c>
      <c r="AH61" s="79">
        <f t="shared" si="2"/>
        <v>0</v>
      </c>
      <c r="AI61" s="79" t="str">
        <f t="shared" si="3"/>
        <v/>
      </c>
      <c r="AJ61" s="79" t="str">
        <f t="shared" si="4"/>
        <v/>
      </c>
      <c r="AK61" s="80" t="str">
        <f t="shared" si="7"/>
        <v/>
      </c>
      <c r="AM61" s="1" t="s">
        <v>127</v>
      </c>
    </row>
    <row r="62" spans="1:49" ht="24" thickBot="1">
      <c r="A62" s="57" t="str">
        <f t="shared" ref="A62:A71" si="12">AZ33</f>
        <v>capuchon d'érudit</v>
      </c>
      <c r="B62" s="66"/>
      <c r="C62" s="67"/>
      <c r="D62" s="67"/>
      <c r="E62" s="68"/>
      <c r="F62" s="66"/>
      <c r="G62" s="67"/>
      <c r="H62" s="67"/>
      <c r="I62" s="68"/>
      <c r="J62" s="66"/>
      <c r="K62" s="67"/>
      <c r="L62" s="67"/>
      <c r="M62" s="68"/>
      <c r="N62" s="66"/>
      <c r="O62" s="67"/>
      <c r="P62" s="67"/>
      <c r="Q62" s="68"/>
      <c r="R62" s="66"/>
      <c r="S62" s="67"/>
      <c r="T62" s="67"/>
      <c r="U62" s="68"/>
      <c r="V62" s="66"/>
      <c r="W62" s="67"/>
      <c r="X62" s="67"/>
      <c r="Y62" s="68"/>
      <c r="AA62" s="81" t="str">
        <f>AA35</f>
        <v>Sandales de mage</v>
      </c>
      <c r="AB62" s="81">
        <v>5</v>
      </c>
      <c r="AC62" s="82">
        <f t="shared" si="5"/>
        <v>0</v>
      </c>
      <c r="AD62" s="90"/>
      <c r="AE62" s="90"/>
      <c r="AF62" s="82">
        <f t="shared" si="6"/>
        <v>0</v>
      </c>
      <c r="AG62" s="82" t="str">
        <f t="shared" si="1"/>
        <v/>
      </c>
      <c r="AH62" s="82">
        <f t="shared" si="2"/>
        <v>0</v>
      </c>
      <c r="AI62" s="82" t="str">
        <f t="shared" si="3"/>
        <v/>
      </c>
      <c r="AJ62" s="82" t="str">
        <f t="shared" si="4"/>
        <v/>
      </c>
      <c r="AK62" s="83" t="str">
        <f t="shared" si="7"/>
        <v/>
      </c>
      <c r="AM62" s="30" t="str">
        <f t="array" ref="AM62">IFERROR(INDEX(AK$11:AK$1008,MATCH(SMALL(IF((COUNTIF(AM$34:AM61,AK$11:AK$1008)=0)*(AK$11:AK$1008&lt;&gt;""),COUNTIF(AK$11:AK$1008,"&lt;"&amp;AK$11:AK$1008)),1),IF(AK$11:AK$1008&lt;&gt;"",COUNTIF(AK$11:AK$1008,"&lt;"&amp;AK$11:AK$1008)),0)),"")</f>
        <v/>
      </c>
      <c r="AN62" s="60" t="s">
        <v>125</v>
      </c>
      <c r="AO62" s="61"/>
      <c r="AP62" s="60" t="str">
        <f>IF(AM62="","",AM62)</f>
        <v/>
      </c>
      <c r="AQ62" s="61"/>
      <c r="AR62" s="62"/>
      <c r="AS62" s="101"/>
      <c r="AT62" s="101"/>
      <c r="AU62" s="101"/>
      <c r="AV62" s="101"/>
      <c r="AW62" s="101"/>
    </row>
    <row r="63" spans="1:49" ht="24" thickBot="1">
      <c r="A63" s="57" t="str">
        <f t="shared" si="12"/>
        <v>capuchon écclésiastique</v>
      </c>
      <c r="B63" s="66"/>
      <c r="C63" s="67"/>
      <c r="D63" s="67"/>
      <c r="E63" s="68"/>
      <c r="F63" s="66"/>
      <c r="G63" s="67"/>
      <c r="H63" s="67"/>
      <c r="I63" s="68"/>
      <c r="J63" s="66"/>
      <c r="K63" s="67"/>
      <c r="L63" s="67"/>
      <c r="M63" s="68"/>
      <c r="N63" s="66"/>
      <c r="O63" s="67"/>
      <c r="P63" s="67"/>
      <c r="Q63" s="68"/>
      <c r="R63" s="66"/>
      <c r="S63" s="67"/>
      <c r="T63" s="67"/>
      <c r="U63" s="68"/>
      <c r="V63" s="66"/>
      <c r="W63" s="67"/>
      <c r="X63" s="67"/>
      <c r="Y63" s="68"/>
      <c r="AA63" s="78"/>
      <c r="AB63" s="78"/>
      <c r="AC63" s="79" t="str">
        <f t="shared" si="5"/>
        <v/>
      </c>
      <c r="AD63" s="89"/>
      <c r="AE63" s="89"/>
      <c r="AF63" s="79">
        <f t="shared" si="6"/>
        <v>0</v>
      </c>
      <c r="AG63" s="79" t="str">
        <f t="shared" si="1"/>
        <v/>
      </c>
      <c r="AH63" s="79" t="str">
        <f t="shared" si="2"/>
        <v/>
      </c>
      <c r="AI63" s="79" t="str">
        <f t="shared" si="3"/>
        <v/>
      </c>
      <c r="AJ63" s="79" t="str">
        <f t="shared" si="4"/>
        <v/>
      </c>
      <c r="AK63" s="80" t="str">
        <f t="shared" si="7"/>
        <v/>
      </c>
      <c r="AM63" s="30"/>
      <c r="AN63" s="63"/>
      <c r="AO63" s="64"/>
      <c r="AP63" s="63"/>
      <c r="AQ63" s="64"/>
      <c r="AR63" s="65"/>
      <c r="AS63" s="50"/>
      <c r="AT63" s="87" t="str">
        <f>$AF$10</f>
        <v>besoin</v>
      </c>
      <c r="AU63" s="95" t="str">
        <f>$AA$10</f>
        <v>Nom</v>
      </c>
      <c r="AV63" s="88" t="str">
        <f>$AB$10</f>
        <v>tier</v>
      </c>
      <c r="AW63" s="102"/>
    </row>
    <row r="64" spans="1:49">
      <c r="A64" s="57" t="str">
        <f t="shared" si="12"/>
        <v>capuchon mage</v>
      </c>
      <c r="B64" s="66"/>
      <c r="C64" s="67"/>
      <c r="D64" s="67"/>
      <c r="E64" s="68"/>
      <c r="F64" s="66"/>
      <c r="G64" s="67"/>
      <c r="H64" s="67"/>
      <c r="I64" s="68"/>
      <c r="J64" s="66"/>
      <c r="K64" s="67"/>
      <c r="L64" s="67"/>
      <c r="M64" s="68"/>
      <c r="N64" s="66"/>
      <c r="O64" s="67"/>
      <c r="P64" s="67"/>
      <c r="Q64" s="68"/>
      <c r="R64" s="66"/>
      <c r="S64" s="67"/>
      <c r="T64" s="67"/>
      <c r="U64" s="68"/>
      <c r="V64" s="66"/>
      <c r="W64" s="67"/>
      <c r="X64" s="67"/>
      <c r="Y64" s="68"/>
      <c r="AA64" s="81"/>
      <c r="AB64" s="81"/>
      <c r="AC64" s="82" t="str">
        <f t="shared" si="5"/>
        <v/>
      </c>
      <c r="AD64" s="90"/>
      <c r="AE64" s="90"/>
      <c r="AF64" s="82">
        <f t="shared" si="6"/>
        <v>0</v>
      </c>
      <c r="AG64" s="82" t="str">
        <f t="shared" si="1"/>
        <v/>
      </c>
      <c r="AH64" s="82" t="str">
        <f t="shared" si="2"/>
        <v/>
      </c>
      <c r="AI64" s="82" t="str">
        <f t="shared" si="3"/>
        <v/>
      </c>
      <c r="AJ64" s="82" t="str">
        <f t="shared" si="4"/>
        <v/>
      </c>
      <c r="AK64" s="83" t="str">
        <f t="shared" si="7"/>
        <v/>
      </c>
      <c r="AM64" s="30"/>
      <c r="AN64" s="35"/>
      <c r="AO64" s="31" t="s">
        <v>4</v>
      </c>
      <c r="AP64" s="32" t="s">
        <v>5</v>
      </c>
      <c r="AQ64" s="31" t="s">
        <v>14</v>
      </c>
      <c r="AR64" s="31" t="s">
        <v>6</v>
      </c>
      <c r="AS64" s="4" t="str">
        <f>IF(AP62="","",1)</f>
        <v/>
      </c>
      <c r="AT64" s="99" t="str">
        <f t="array" ref="AT64">IFERROR(INDEX($AF$1:$AF$1200,SMALL(IF($AK$1:$AK$1200=$AP$62,ROW($AF$1:$AF$1200),""),$AS64)),"")</f>
        <v/>
      </c>
      <c r="AU64" s="104" t="str">
        <f t="array" ref="AU64">IFERROR(INDEX($AA$1:$AA$1200,SMALL(IF($AK$1:$AK$1200=$AP$62,ROW($AA$1:$AA$1200),""),$AS64)),"")</f>
        <v/>
      </c>
      <c r="AV64" s="92" t="str">
        <f t="array" ref="AV64">IFERROR(INDEX($AB$1:$AB$1200,SMALL(IF($AK$1:$AK$1200=$AP$62,ROW($AB$1:$AB$1200),""),$AS64)),"")</f>
        <v/>
      </c>
      <c r="AW64" s="4"/>
    </row>
    <row r="65" spans="1:50">
      <c r="A65" s="57" t="str">
        <f t="shared" si="12"/>
        <v>robe érudit</v>
      </c>
      <c r="B65" s="66"/>
      <c r="C65" s="67"/>
      <c r="D65" s="67"/>
      <c r="E65" s="68"/>
      <c r="F65" s="66"/>
      <c r="G65" s="67"/>
      <c r="H65" s="67"/>
      <c r="I65" s="68"/>
      <c r="J65" s="66"/>
      <c r="K65" s="67"/>
      <c r="L65" s="67"/>
      <c r="M65" s="68"/>
      <c r="N65" s="66"/>
      <c r="O65" s="67"/>
      <c r="P65" s="67"/>
      <c r="Q65" s="68"/>
      <c r="R65" s="66"/>
      <c r="S65" s="67"/>
      <c r="T65" s="67"/>
      <c r="U65" s="68"/>
      <c r="V65" s="66"/>
      <c r="W65" s="67"/>
      <c r="X65" s="67"/>
      <c r="Y65" s="68"/>
      <c r="AA65" s="78"/>
      <c r="AB65" s="78"/>
      <c r="AC65" s="79" t="str">
        <f t="shared" si="5"/>
        <v/>
      </c>
      <c r="AD65" s="89"/>
      <c r="AE65" s="89"/>
      <c r="AF65" s="79">
        <f t="shared" si="6"/>
        <v>0</v>
      </c>
      <c r="AG65" s="79" t="str">
        <f t="shared" si="1"/>
        <v/>
      </c>
      <c r="AH65" s="79" t="str">
        <f t="shared" si="2"/>
        <v/>
      </c>
      <c r="AI65" s="79" t="str">
        <f t="shared" si="3"/>
        <v/>
      </c>
      <c r="AJ65" s="79" t="str">
        <f t="shared" si="4"/>
        <v/>
      </c>
      <c r="AK65" s="80" t="str">
        <f t="shared" si="7"/>
        <v/>
      </c>
      <c r="AM65" s="30"/>
      <c r="AN65" s="9">
        <v>3</v>
      </c>
      <c r="AO65" s="14" t="str">
        <f>IF(SUMIFS(AG$11:AG$1008,$AB$11:$AB$1008,$AN65,$AK$11:$AK$1008,$AP$62)=0,"",SUMIFS(AG$11:AG$1008,$AB$11:$AB$1008,$AN65,$AK$11:$AK$1008,$AP$62))</f>
        <v/>
      </c>
      <c r="AP65" s="14" t="str">
        <f>IF(SUMIFS(AH$11:AH$1008,$AB$11:$AB$1008,$AN65,$AK$11:$AK$1008,$AP$62)=0,"",SUMIFS(AH$11:AH$1008,$AB$11:$AB$1008,$AN65,$AK$11:$AK$1008,$AP$62))</f>
        <v/>
      </c>
      <c r="AQ65" s="14" t="str">
        <f>IF(SUMIFS(AI$11:AI$1008,$AB$11:$AB$1008,$AN65,$AK$11:$AK$1008,$AP$62)=0,"",SUMIFS(AI$11:AI$1008,$AB$11:$AB$1008,$AN65,$AK$11:$AK$1008,$AP$62))</f>
        <v/>
      </c>
      <c r="AR65" s="14" t="str">
        <f>IF(SUMIFS(AJ$11:AJ$1008,$AB$11:$AB$1008,$AN65,$AK$11:$AK$1008,$AP$62)=0,"",SUMIFS(AJ$11:AJ$1008,$AB$11:$AB$1008,$AN65,$AK$11:$AK$1008,$AP$62))</f>
        <v/>
      </c>
      <c r="AS65" s="4" t="str">
        <f>IF(AP62="","",2)</f>
        <v/>
      </c>
      <c r="AT65" s="99" t="str">
        <f t="array" ref="AT65">IFERROR(INDEX($AF$1:$AF$1200,SMALL(IF($AK$1:$AK$1200=$AP$62,ROW($AF$1:$AF$1200),""),$AS65)),"")</f>
        <v/>
      </c>
      <c r="AU65" s="105" t="str">
        <f t="array" ref="AU65">IFERROR(INDEX($AA$1:$AA$1200,SMALL(IF($AK$1:$AK$1200=$AP$62,ROW($AA$1:$AA$1200),""),$AS65)),"")</f>
        <v/>
      </c>
      <c r="AV65" s="93" t="str">
        <f t="array" ref="AV65">IFERROR(INDEX($AB$1:$AB$1200,SMALL(IF($AK$1:$AK$1200=$AP$62,ROW($AB$1:$AB$1200),""),$AS65)),"")</f>
        <v/>
      </c>
      <c r="AW65" s="4"/>
    </row>
    <row r="66" spans="1:50">
      <c r="A66" s="57" t="str">
        <f t="shared" si="12"/>
        <v>robe écclésiastique</v>
      </c>
      <c r="B66" s="66"/>
      <c r="C66" s="67"/>
      <c r="D66" s="67"/>
      <c r="E66" s="68"/>
      <c r="F66" s="66"/>
      <c r="G66" s="67"/>
      <c r="H66" s="67"/>
      <c r="I66" s="68"/>
      <c r="J66" s="66"/>
      <c r="K66" s="67"/>
      <c r="L66" s="67"/>
      <c r="M66" s="68"/>
      <c r="N66" s="66"/>
      <c r="O66" s="67"/>
      <c r="P66" s="67"/>
      <c r="Q66" s="68"/>
      <c r="R66" s="66"/>
      <c r="S66" s="67"/>
      <c r="T66" s="67"/>
      <c r="U66" s="68"/>
      <c r="V66" s="66"/>
      <c r="W66" s="67"/>
      <c r="X66" s="67"/>
      <c r="Y66" s="68"/>
      <c r="AA66" s="81"/>
      <c r="AB66" s="81"/>
      <c r="AC66" s="82" t="str">
        <f t="shared" si="5"/>
        <v/>
      </c>
      <c r="AD66" s="90"/>
      <c r="AE66" s="90"/>
      <c r="AF66" s="82">
        <f t="shared" si="6"/>
        <v>0</v>
      </c>
      <c r="AG66" s="82" t="str">
        <f t="shared" si="1"/>
        <v/>
      </c>
      <c r="AH66" s="82" t="str">
        <f t="shared" si="2"/>
        <v/>
      </c>
      <c r="AI66" s="82" t="str">
        <f t="shared" si="3"/>
        <v/>
      </c>
      <c r="AJ66" s="82" t="str">
        <f t="shared" si="4"/>
        <v/>
      </c>
      <c r="AK66" s="83" t="str">
        <f t="shared" si="7"/>
        <v/>
      </c>
      <c r="AN66" s="10">
        <v>4</v>
      </c>
      <c r="AO66" s="15" t="str">
        <f>IF(SUMIFS(AG$11:AG$1008,$AB$11:$AB$1008,$AN66,$AK$11:$AK$1008,$AP$62)=0,"",SUMIFS(AG$11:AG$1008,$AB$11:$AB$1008,$AN66,$AK$11:$AK$1008,$AP$62))</f>
        <v/>
      </c>
      <c r="AP66" s="15" t="str">
        <f>IF(SUMIFS(AH$11:AH$1008,$AB$11:$AB$1008,$AN66,$AK$11:$AK$1008,$AP$62)=0,"",SUMIFS(AH$11:AH$1008,$AB$11:$AB$1008,$AN66,$AK$11:$AK$1008,$AP$62))</f>
        <v/>
      </c>
      <c r="AQ66" s="15" t="str">
        <f>IF(SUMIFS(AI$11:AI$1008,$AB$11:$AB$1008,$AN66,$AK$11:$AK$1008,$AP$62)=0,"",SUMIFS(AI$11:AI$1008,$AB$11:$AB$1008,$AN66,$AK$11:$AK$1008,$AP$62))</f>
        <v/>
      </c>
      <c r="AR66" s="15" t="str">
        <f>IF(SUMIFS(AJ$11:AJ$1008,$AB$11:$AB$1008,$AN66,$AK$11:$AK$1008,$AP$62)=0,"",SUMIFS(AJ$11:AJ$1008,$AB$11:$AB$1008,$AN66,$AK$11:$AK$1008,$AP$62))</f>
        <v/>
      </c>
      <c r="AS66" s="4" t="str">
        <f>IF(AP62="","",3)</f>
        <v/>
      </c>
      <c r="AT66" s="99" t="str">
        <f t="array" ref="AT66">IFERROR(INDEX($AF$1:$AF$1200,SMALL(IF($AK$1:$AK$1200=$AP$62,ROW($AF$1:$AF$1200),""),$AS66)),"")</f>
        <v/>
      </c>
      <c r="AU66" s="105" t="str">
        <f t="array" ref="AU66">IFERROR(INDEX($AA$1:$AA$1200,SMALL(IF($AK$1:$AK$1200=$AP$62,ROW($AA$1:$AA$1200),""),$AS66)),"")</f>
        <v/>
      </c>
      <c r="AV66" s="93" t="str">
        <f t="array" ref="AV66">IFERROR(INDEX($AB$1:$AB$1200,SMALL(IF($AK$1:$AK$1200=$AP$62,ROW($AB$1:$AB$1200),""),$AS66)),"")</f>
        <v/>
      </c>
      <c r="AW66" s="4"/>
    </row>
    <row r="67" spans="1:50">
      <c r="A67" s="57" t="str">
        <f t="shared" si="12"/>
        <v>robe mage</v>
      </c>
      <c r="B67" s="66"/>
      <c r="C67" s="67"/>
      <c r="D67" s="67"/>
      <c r="E67" s="68"/>
      <c r="F67" s="66"/>
      <c r="G67" s="67"/>
      <c r="H67" s="67"/>
      <c r="I67" s="68"/>
      <c r="J67" s="66"/>
      <c r="K67" s="67"/>
      <c r="L67" s="67"/>
      <c r="M67" s="68"/>
      <c r="N67" s="66"/>
      <c r="O67" s="67"/>
      <c r="P67" s="67"/>
      <c r="Q67" s="68"/>
      <c r="R67" s="66"/>
      <c r="S67" s="67"/>
      <c r="T67" s="67"/>
      <c r="U67" s="68"/>
      <c r="V67" s="66"/>
      <c r="W67" s="67"/>
      <c r="X67" s="67"/>
      <c r="Y67" s="68"/>
      <c r="AA67" s="78"/>
      <c r="AB67" s="78"/>
      <c r="AC67" s="79" t="str">
        <f t="shared" si="5"/>
        <v/>
      </c>
      <c r="AD67" s="89"/>
      <c r="AE67" s="89"/>
      <c r="AF67" s="79">
        <f t="shared" si="6"/>
        <v>0</v>
      </c>
      <c r="AG67" s="79" t="str">
        <f t="shared" si="1"/>
        <v/>
      </c>
      <c r="AH67" s="79" t="str">
        <f t="shared" si="2"/>
        <v/>
      </c>
      <c r="AI67" s="79" t="str">
        <f t="shared" si="3"/>
        <v/>
      </c>
      <c r="AJ67" s="79" t="str">
        <f t="shared" si="4"/>
        <v/>
      </c>
      <c r="AK67" s="80" t="str">
        <f t="shared" si="7"/>
        <v/>
      </c>
      <c r="AN67" s="11">
        <v>4.0999999999999996</v>
      </c>
      <c r="AO67" s="17" t="str">
        <f>IF(SUMIFS(AG$11:AG$1008,$AB$11:$AB$1008,$AN67,$AK$11:$AK$1008,$AP$62)=0,"",SUMIFS(AG$11:AG$1008,$AB$11:$AB$1008,$AN67,$AK$11:$AK$1008,$AP$62))</f>
        <v/>
      </c>
      <c r="AP67" s="17" t="str">
        <f>IF(SUMIFS(AH$11:AH$1008,$AB$11:$AB$1008,$AN67,$AK$11:$AK$1008,$AP$62)=0,"",SUMIFS(AH$11:AH$1008,$AB$11:$AB$1008,$AN67,$AK$11:$AK$1008,$AP$62))</f>
        <v/>
      </c>
      <c r="AQ67" s="17" t="str">
        <f>IF(SUMIFS(AI$11:AI$1008,$AB$11:$AB$1008,$AN67,$AK$11:$AK$1008,$AP$62)=0,"",SUMIFS(AI$11:AI$1008,$AB$11:$AB$1008,$AN67,$AK$11:$AK$1008,$AP$62))</f>
        <v/>
      </c>
      <c r="AR67" s="17" t="str">
        <f>IF(SUMIFS(AJ$11:AJ$1008,$AB$11:$AB$1008,$AN67,$AK$11:$AK$1008,$AP$62)=0,"",SUMIFS(AJ$11:AJ$1008,$AB$11:$AB$1008,$AN67,$AK$11:$AK$1008,$AP$62))</f>
        <v/>
      </c>
      <c r="AS67" s="4" t="str">
        <f>IF(AP62="","",4)</f>
        <v/>
      </c>
      <c r="AT67" s="99" t="str">
        <f t="array" ref="AT67">IFERROR(INDEX($AF$1:$AF$1200,SMALL(IF($AK$1:$AK$1200=$AP$62,ROW($AF$1:$AF$1200),""),$AS67)),"")</f>
        <v/>
      </c>
      <c r="AU67" s="105" t="str">
        <f t="array" ref="AU67">IFERROR(INDEX($AA$1:$AA$1200,SMALL(IF($AK$1:$AK$1200=$AP$62,ROW($AA$1:$AA$1200),""),$AS67)),"")</f>
        <v/>
      </c>
      <c r="AV67" s="93" t="str">
        <f t="array" ref="AV67">IFERROR(INDEX($AB$1:$AB$1200,SMALL(IF($AK$1:$AK$1200=$AP$62,ROW($AB$1:$AB$1200),""),$AS67)),"")</f>
        <v/>
      </c>
      <c r="AW67" s="4"/>
    </row>
    <row r="68" spans="1:50">
      <c r="A68" s="57" t="str">
        <f t="shared" si="12"/>
        <v>Sandales d'érudit</v>
      </c>
      <c r="B68" s="66"/>
      <c r="C68" s="67"/>
      <c r="D68" s="67"/>
      <c r="E68" s="68"/>
      <c r="F68" s="66"/>
      <c r="G68" s="67"/>
      <c r="H68" s="67"/>
      <c r="I68" s="68"/>
      <c r="J68" s="66"/>
      <c r="K68" s="67"/>
      <c r="L68" s="67"/>
      <c r="M68" s="68"/>
      <c r="N68" s="66"/>
      <c r="O68" s="67"/>
      <c r="P68" s="67"/>
      <c r="Q68" s="68"/>
      <c r="R68" s="66"/>
      <c r="S68" s="67"/>
      <c r="T68" s="67"/>
      <c r="U68" s="68"/>
      <c r="V68" s="66"/>
      <c r="W68" s="67"/>
      <c r="X68" s="67"/>
      <c r="Y68" s="68"/>
      <c r="AA68" s="81"/>
      <c r="AB68" s="81"/>
      <c r="AC68" s="82" t="str">
        <f t="shared" si="5"/>
        <v/>
      </c>
      <c r="AD68" s="90"/>
      <c r="AE68" s="90"/>
      <c r="AF68" s="82">
        <f t="shared" si="6"/>
        <v>0</v>
      </c>
      <c r="AG68" s="82" t="str">
        <f t="shared" si="1"/>
        <v/>
      </c>
      <c r="AH68" s="82" t="str">
        <f t="shared" si="2"/>
        <v/>
      </c>
      <c r="AI68" s="82" t="str">
        <f t="shared" si="3"/>
        <v/>
      </c>
      <c r="AJ68" s="82" t="str">
        <f t="shared" si="4"/>
        <v/>
      </c>
      <c r="AK68" s="83" t="str">
        <f t="shared" si="7"/>
        <v/>
      </c>
      <c r="AN68" s="11">
        <v>4.2</v>
      </c>
      <c r="AO68" s="17" t="str">
        <f>IF(SUMIFS(AG$11:AG$1008,$AB$11:$AB$1008,$AN68,$AK$11:$AK$1008,$AP$62)=0,"",SUMIFS(AG$11:AG$1008,$AB$11:$AB$1008,$AN68,$AK$11:$AK$1008,$AP$62))</f>
        <v/>
      </c>
      <c r="AP68" s="17" t="str">
        <f>IF(SUMIFS(AH$11:AH$1008,$AB$11:$AB$1008,$AN68,$AK$11:$AK$1008,$AP$62)=0,"",SUMIFS(AH$11:AH$1008,$AB$11:$AB$1008,$AN68,$AK$11:$AK$1008,$AP$62))</f>
        <v/>
      </c>
      <c r="AQ68" s="17" t="str">
        <f>IF(SUMIFS(AI$11:AI$1008,$AB$11:$AB$1008,$AN68,$AK$11:$AK$1008,$AP$62)=0,"",SUMIFS(AI$11:AI$1008,$AB$11:$AB$1008,$AN68,$AK$11:$AK$1008,$AP$62))</f>
        <v/>
      </c>
      <c r="AR68" s="17" t="str">
        <f>IF(SUMIFS(AJ$11:AJ$1008,$AB$11:$AB$1008,$AN68,$AK$11:$AK$1008,$AP$62)=0,"",SUMIFS(AJ$11:AJ$1008,$AB$11:$AB$1008,$AN68,$AK$11:$AK$1008,$AP$62))</f>
        <v/>
      </c>
      <c r="AS68" s="4" t="str">
        <f>IF(AP62="","",5)</f>
        <v/>
      </c>
      <c r="AT68" s="99" t="str">
        <f t="array" ref="AT68">IFERROR(INDEX($AF$1:$AF$1200,SMALL(IF($AK$1:$AK$1200=$AP$62,ROW($AF$1:$AF$1200),""),$AS68)),"")</f>
        <v/>
      </c>
      <c r="AU68" s="105" t="str">
        <f t="array" ref="AU68">IFERROR(INDEX($AA$1:$AA$1200,SMALL(IF($AK$1:$AK$1200=$AP$62,ROW($AA$1:$AA$1200),""),$AS68)),"")</f>
        <v/>
      </c>
      <c r="AV68" s="93" t="str">
        <f t="array" ref="AV68">IFERROR(INDEX($AB$1:$AB$1200,SMALL(IF($AK$1:$AK$1200=$AP$62,ROW($AB$1:$AB$1200),""),$AS68)),"")</f>
        <v/>
      </c>
      <c r="AW68" s="4"/>
    </row>
    <row r="69" spans="1:50">
      <c r="A69" s="57" t="str">
        <f t="shared" si="12"/>
        <v>Sandales d'écclésiastique</v>
      </c>
      <c r="B69" s="66"/>
      <c r="C69" s="67"/>
      <c r="D69" s="67"/>
      <c r="E69" s="68"/>
      <c r="F69" s="66"/>
      <c r="G69" s="67"/>
      <c r="H69" s="67"/>
      <c r="I69" s="68"/>
      <c r="J69" s="66"/>
      <c r="K69" s="67"/>
      <c r="L69" s="67"/>
      <c r="M69" s="68"/>
      <c r="N69" s="66"/>
      <c r="O69" s="67"/>
      <c r="P69" s="67"/>
      <c r="Q69" s="68"/>
      <c r="R69" s="66"/>
      <c r="S69" s="67"/>
      <c r="T69" s="67"/>
      <c r="U69" s="68"/>
      <c r="V69" s="66"/>
      <c r="W69" s="67"/>
      <c r="X69" s="67"/>
      <c r="Y69" s="68"/>
      <c r="AA69" s="78"/>
      <c r="AB69" s="78"/>
      <c r="AC69" s="79" t="str">
        <f t="shared" si="5"/>
        <v/>
      </c>
      <c r="AD69" s="89"/>
      <c r="AE69" s="89"/>
      <c r="AF69" s="79">
        <f t="shared" si="6"/>
        <v>0</v>
      </c>
      <c r="AG69" s="79" t="str">
        <f t="shared" si="1"/>
        <v/>
      </c>
      <c r="AH69" s="79" t="str">
        <f t="shared" si="2"/>
        <v/>
      </c>
      <c r="AI69" s="79" t="str">
        <f t="shared" si="3"/>
        <v/>
      </c>
      <c r="AJ69" s="79" t="str">
        <f t="shared" si="4"/>
        <v/>
      </c>
      <c r="AK69" s="80" t="str">
        <f t="shared" si="7"/>
        <v/>
      </c>
      <c r="AN69" s="12">
        <v>4.3</v>
      </c>
      <c r="AO69" s="19" t="str">
        <f>IF(SUMIFS(AG$11:AG$1008,$AB$11:$AB$1008,$AN69,$AK$11:$AK$1008,$AP$62)=0,"",SUMIFS(AG$11:AG$1008,$AB$11:$AB$1008,$AN69,$AK$11:$AK$1008,$AP$62))</f>
        <v/>
      </c>
      <c r="AP69" s="19" t="str">
        <f>IF(SUMIFS(AH$11:AH$1008,$AB$11:$AB$1008,$AN69,$AK$11:$AK$1008,$AP$62)=0,"",SUMIFS(AH$11:AH$1008,$AB$11:$AB$1008,$AN69,$AK$11:$AK$1008,$AP$62))</f>
        <v/>
      </c>
      <c r="AQ69" s="19" t="str">
        <f>IF(SUMIFS(AI$11:AI$1008,$AB$11:$AB$1008,$AN69,$AK$11:$AK$1008,$AP$62)=0,"",SUMIFS(AI$11:AI$1008,$AB$11:$AB$1008,$AN69,$AK$11:$AK$1008,$AP$62))</f>
        <v/>
      </c>
      <c r="AR69" s="19" t="str">
        <f>IF(SUMIFS(AJ$11:AJ$1008,$AB$11:$AB$1008,$AN69,$AK$11:$AK$1008,$AP$62)=0,"",SUMIFS(AJ$11:AJ$1008,$AB$11:$AB$1008,$AN69,$AK$11:$AK$1008,$AP$62))</f>
        <v/>
      </c>
      <c r="AS69" s="4" t="str">
        <f>IF(AP62="","",6)</f>
        <v/>
      </c>
      <c r="AT69" s="99" t="str">
        <f t="array" ref="AT69">IFERROR(INDEX($AF$1:$AF$1200,SMALL(IF($AK$1:$AK$1200=$AP$62,ROW($AF$1:$AF$1200),""),$AS69)),"")</f>
        <v/>
      </c>
      <c r="AU69" s="105" t="str">
        <f t="array" ref="AU69">IFERROR(INDEX($AA$1:$AA$1200,SMALL(IF($AK$1:$AK$1200=$AP$62,ROW($AA$1:$AA$1200),""),$AS69)),"")</f>
        <v/>
      </c>
      <c r="AV69" s="93" t="str">
        <f t="array" ref="AV69">IFERROR(INDEX($AB$1:$AB$1200,SMALL(IF($AK$1:$AK$1200=$AP$62,ROW($AB$1:$AB$1200),""),$AS69)),"")</f>
        <v/>
      </c>
      <c r="AW69" s="4"/>
    </row>
    <row r="70" spans="1:50">
      <c r="A70" s="57" t="str">
        <f t="shared" si="12"/>
        <v>Sandales de mage</v>
      </c>
      <c r="B70" s="66"/>
      <c r="C70" s="67"/>
      <c r="D70" s="67"/>
      <c r="E70" s="68"/>
      <c r="F70" s="66"/>
      <c r="G70" s="67"/>
      <c r="H70" s="67"/>
      <c r="I70" s="68"/>
      <c r="J70" s="66"/>
      <c r="K70" s="67"/>
      <c r="L70" s="67"/>
      <c r="M70" s="68"/>
      <c r="N70" s="66"/>
      <c r="O70" s="67"/>
      <c r="P70" s="67"/>
      <c r="Q70" s="68"/>
      <c r="R70" s="66"/>
      <c r="S70" s="67"/>
      <c r="T70" s="67"/>
      <c r="U70" s="68"/>
      <c r="V70" s="66"/>
      <c r="W70" s="67"/>
      <c r="X70" s="67"/>
      <c r="Y70" s="68"/>
      <c r="AA70" s="81"/>
      <c r="AB70" s="81"/>
      <c r="AC70" s="82" t="str">
        <f t="shared" si="5"/>
        <v/>
      </c>
      <c r="AD70" s="90"/>
      <c r="AE70" s="90"/>
      <c r="AF70" s="82">
        <f t="shared" si="6"/>
        <v>0</v>
      </c>
      <c r="AG70" s="82" t="str">
        <f t="shared" si="1"/>
        <v/>
      </c>
      <c r="AH70" s="82" t="str">
        <f t="shared" si="2"/>
        <v/>
      </c>
      <c r="AI70" s="82" t="str">
        <f t="shared" si="3"/>
        <v/>
      </c>
      <c r="AJ70" s="82" t="str">
        <f t="shared" si="4"/>
        <v/>
      </c>
      <c r="AK70" s="83" t="str">
        <f t="shared" si="7"/>
        <v/>
      </c>
      <c r="AN70" s="10">
        <v>5</v>
      </c>
      <c r="AO70" s="21" t="str">
        <f>IF(SUMIFS(AG$11:AG$1008,$AB$11:$AB$1008,$AN70,$AK$11:$AK$1008,$AP$62)=0,"",SUMIFS(AG$11:AG$1008,$AB$11:$AB$1008,$AN70,$AK$11:$AK$1008,$AP$62))</f>
        <v/>
      </c>
      <c r="AP70" s="21" t="str">
        <f>IF(SUMIFS(AH$11:AH$1008,$AB$11:$AB$1008,$AN70,$AK$11:$AK$1008,$AP$62)=0,"",SUMIFS(AH$11:AH$1008,$AB$11:$AB$1008,$AN70,$AK$11:$AK$1008,$AP$62))</f>
        <v/>
      </c>
      <c r="AQ70" s="21" t="str">
        <f>IF(SUMIFS(AI$11:AI$1008,$AB$11:$AB$1008,$AN70,$AK$11:$AK$1008,$AP$62)=0,"",SUMIFS(AI$11:AI$1008,$AB$11:$AB$1008,$AN70,$AK$11:$AK$1008,$AP$62))</f>
        <v/>
      </c>
      <c r="AR70" s="21" t="str">
        <f>IF(SUMIFS(AJ$11:AJ$1008,$AB$11:$AB$1008,$AN70,$AK$11:$AK$1008,$AP$62)=0,"",SUMIFS(AJ$11:AJ$1008,$AB$11:$AB$1008,$AN70,$AK$11:$AK$1008,$AP$62))</f>
        <v/>
      </c>
      <c r="AS70" s="4" t="str">
        <f>IF(AP62="","",7)</f>
        <v/>
      </c>
      <c r="AT70" s="99" t="str">
        <f t="array" ref="AT70">IFERROR(INDEX($AF$1:$AF$1200,SMALL(IF($AK$1:$AK$1200=$AP$62,ROW($AF$1:$AF$1200),""),$AS70)),"")</f>
        <v/>
      </c>
      <c r="AU70" s="105" t="str">
        <f t="array" ref="AU70">IFERROR(INDEX($AA$1:$AA$1200,SMALL(IF($AK$1:$AK$1200=$AP$62,ROW($AA$1:$AA$1200),""),$AS70)),"")</f>
        <v/>
      </c>
      <c r="AV70" s="93" t="str">
        <f t="array" ref="AV70">IFERROR(INDEX($AB$1:$AB$1200,SMALL(IF($AK$1:$AK$1200=$AP$62,ROW($AB$1:$AB$1200),""),$AS70)),"")</f>
        <v/>
      </c>
      <c r="AW70" s="4"/>
      <c r="AX70" s="3"/>
    </row>
    <row r="71" spans="1:50">
      <c r="A71" s="53"/>
      <c r="B71" s="69"/>
      <c r="C71" s="59"/>
      <c r="D71" s="59"/>
      <c r="E71" s="70"/>
      <c r="F71" s="69"/>
      <c r="G71" s="59"/>
      <c r="H71" s="59"/>
      <c r="I71" s="70"/>
      <c r="J71" s="69"/>
      <c r="K71" s="59"/>
      <c r="L71" s="59"/>
      <c r="M71" s="70"/>
      <c r="N71" s="69"/>
      <c r="O71" s="59"/>
      <c r="P71" s="59"/>
      <c r="Q71" s="70"/>
      <c r="R71" s="69"/>
      <c r="S71" s="59"/>
      <c r="T71" s="59"/>
      <c r="U71" s="70"/>
      <c r="V71" s="69"/>
      <c r="W71" s="59"/>
      <c r="X71" s="59"/>
      <c r="Y71" s="70"/>
      <c r="AA71" s="78"/>
      <c r="AB71" s="78"/>
      <c r="AC71" s="79" t="str">
        <f t="shared" si="5"/>
        <v/>
      </c>
      <c r="AD71" s="89"/>
      <c r="AE71" s="89"/>
      <c r="AF71" s="79">
        <f t="shared" si="6"/>
        <v>0</v>
      </c>
      <c r="AG71" s="79" t="str">
        <f t="shared" si="1"/>
        <v/>
      </c>
      <c r="AH71" s="79" t="str">
        <f t="shared" si="2"/>
        <v/>
      </c>
      <c r="AI71" s="79" t="str">
        <f t="shared" si="3"/>
        <v/>
      </c>
      <c r="AJ71" s="79" t="str">
        <f t="shared" si="4"/>
        <v/>
      </c>
      <c r="AK71" s="80" t="str">
        <f t="shared" si="7"/>
        <v/>
      </c>
      <c r="AN71" s="11">
        <v>5.0999999999999996</v>
      </c>
      <c r="AO71" s="23" t="str">
        <f>IF(SUMIFS(AG$11:AG$1008,$AB$11:$AB$1008,$AN71,$AK$11:$AK$1008,$AP$62)=0,"",SUMIFS(AG$11:AG$1008,$AB$11:$AB$1008,$AN71,$AK$11:$AK$1008,$AP$62))</f>
        <v/>
      </c>
      <c r="AP71" s="23" t="str">
        <f>IF(SUMIFS(AH$11:AH$1008,$AB$11:$AB$1008,$AN71,$AK$11:$AK$1008,$AP$62)=0,"",SUMIFS(AH$11:AH$1008,$AB$11:$AB$1008,$AN71,$AK$11:$AK$1008,$AP$62))</f>
        <v/>
      </c>
      <c r="AQ71" s="23" t="str">
        <f>IF(SUMIFS(AI$11:AI$1008,$AB$11:$AB$1008,$AN71,$AK$11:$AK$1008,$AP$62)=0,"",SUMIFS(AI$11:AI$1008,$AB$11:$AB$1008,$AN71,$AK$11:$AK$1008,$AP$62))</f>
        <v/>
      </c>
      <c r="AR71" s="23" t="str">
        <f>IF(SUMIFS(AJ$11:AJ$1008,$AB$11:$AB$1008,$AN71,$AK$11:$AK$1008,$AP$62)=0,"",SUMIFS(AJ$11:AJ$1008,$AB$11:$AB$1008,$AN71,$AK$11:$AK$1008,$AP$62))</f>
        <v/>
      </c>
      <c r="AS71" s="4" t="str">
        <f>IF(AP62="","",8)</f>
        <v/>
      </c>
      <c r="AT71" s="99" t="str">
        <f t="array" ref="AT71">IFERROR(INDEX($AF$1:$AF$1200,SMALL(IF($AK$1:$AK$1200=$AP$62,ROW($AF$1:$AF$1200),""),$AS71)),"")</f>
        <v/>
      </c>
      <c r="AU71" s="105" t="str">
        <f t="array" ref="AU71">IFERROR(INDEX($AA$1:$AA$1200,SMALL(IF($AK$1:$AK$1200=$AP$62,ROW($AA$1:$AA$1200),""),$AS71)),"")</f>
        <v/>
      </c>
      <c r="AV71" s="93" t="str">
        <f t="array" ref="AV71">IFERROR(INDEX($AB$1:$AB$1200,SMALL(IF($AK$1:$AK$1200=$AP$62,ROW($AB$1:$AB$1200),""),$AS71)),"")</f>
        <v/>
      </c>
      <c r="AW71" s="4"/>
      <c r="AX71" s="3"/>
    </row>
    <row r="72" spans="1:50">
      <c r="AA72" s="81"/>
      <c r="AB72" s="81"/>
      <c r="AC72" s="82" t="str">
        <f t="shared" si="5"/>
        <v/>
      </c>
      <c r="AD72" s="90"/>
      <c r="AE72" s="90"/>
      <c r="AF72" s="82">
        <f t="shared" si="6"/>
        <v>0</v>
      </c>
      <c r="AG72" s="82" t="str">
        <f t="shared" si="1"/>
        <v/>
      </c>
      <c r="AH72" s="82" t="str">
        <f t="shared" si="2"/>
        <v/>
      </c>
      <c r="AI72" s="82" t="str">
        <f t="shared" si="3"/>
        <v/>
      </c>
      <c r="AJ72" s="82" t="str">
        <f t="shared" si="4"/>
        <v/>
      </c>
      <c r="AK72" s="83" t="str">
        <f t="shared" si="7"/>
        <v/>
      </c>
      <c r="AN72" s="11">
        <v>5.2</v>
      </c>
      <c r="AO72" s="23" t="str">
        <f>IF(SUMIFS(AG$11:AG$1008,$AB$11:$AB$1008,$AN72,$AK$11:$AK$1008,$AP$62)=0,"",SUMIFS(AG$11:AG$1008,$AB$11:$AB$1008,$AN72,$AK$11:$AK$1008,$AP$62))</f>
        <v/>
      </c>
      <c r="AP72" s="23" t="str">
        <f>IF(SUMIFS(AH$11:AH$1008,$AB$11:$AB$1008,$AN72,$AK$11:$AK$1008,$AP$62)=0,"",SUMIFS(AH$11:AH$1008,$AB$11:$AB$1008,$AN72,$AK$11:$AK$1008,$AP$62))</f>
        <v/>
      </c>
      <c r="AQ72" s="23" t="str">
        <f>IF(SUMIFS(AI$11:AI$1008,$AB$11:$AB$1008,$AN72,$AK$11:$AK$1008,$AP$62)=0,"",SUMIFS(AI$11:AI$1008,$AB$11:$AB$1008,$AN72,$AK$11:$AK$1008,$AP$62))</f>
        <v/>
      </c>
      <c r="AR72" s="23" t="str">
        <f>IF(SUMIFS(AJ$11:AJ$1008,$AB$11:$AB$1008,$AN72,$AK$11:$AK$1008,$AP$62)=0,"",SUMIFS(AJ$11:AJ$1008,$AB$11:$AB$1008,$AN72,$AK$11:$AK$1008,$AP$62))</f>
        <v/>
      </c>
      <c r="AS72" s="4" t="str">
        <f>IF(AP62="","",9)</f>
        <v/>
      </c>
      <c r="AT72" s="99" t="str">
        <f t="array" ref="AT72">IFERROR(INDEX($AF$1:$AF$1200,SMALL(IF($AK$1:$AK$1200=$AP$62,ROW($AF$1:$AF$1200),""),$AS72)),"")</f>
        <v/>
      </c>
      <c r="AU72" s="105" t="str">
        <f t="array" ref="AU72">IFERROR(INDEX($AA$1:$AA$1200,SMALL(IF($AK$1:$AK$1200=$AP$62,ROW($AA$1:$AA$1200),""),$AS72)),"")</f>
        <v/>
      </c>
      <c r="AV72" s="93" t="str">
        <f t="array" ref="AV72">IFERROR(INDEX($AB$1:$AB$1200,SMALL(IF($AK$1:$AK$1200=$AP$62,ROW($AB$1:$AB$1200),""),$AS72)),"")</f>
        <v/>
      </c>
      <c r="AW72" s="4"/>
      <c r="AX72" s="3"/>
    </row>
    <row r="73" spans="1:50">
      <c r="AA73" s="78"/>
      <c r="AB73" s="78"/>
      <c r="AC73" s="79" t="str">
        <f t="shared" si="5"/>
        <v/>
      </c>
      <c r="AD73" s="89"/>
      <c r="AE73" s="89"/>
      <c r="AF73" s="79">
        <f t="shared" si="6"/>
        <v>0</v>
      </c>
      <c r="AG73" s="79" t="str">
        <f t="shared" si="1"/>
        <v/>
      </c>
      <c r="AH73" s="79" t="str">
        <f t="shared" si="2"/>
        <v/>
      </c>
      <c r="AI73" s="79" t="str">
        <f t="shared" si="3"/>
        <v/>
      </c>
      <c r="AJ73" s="79" t="str">
        <f t="shared" si="4"/>
        <v/>
      </c>
      <c r="AK73" s="80" t="str">
        <f t="shared" si="7"/>
        <v/>
      </c>
      <c r="AN73" s="12">
        <v>5.3</v>
      </c>
      <c r="AO73" s="19" t="str">
        <f>IF(SUMIFS(AG$11:AG$1008,$AB$11:$AB$1008,$AN73,$AK$11:$AK$1008,$AP$62)=0,"",SUMIFS(AG$11:AG$1008,$AB$11:$AB$1008,$AN73,$AK$11:$AK$1008,$AP$62))</f>
        <v/>
      </c>
      <c r="AP73" s="19" t="str">
        <f>IF(SUMIFS(AH$11:AH$1008,$AB$11:$AB$1008,$AN73,$AK$11:$AK$1008,$AP$62)=0,"",SUMIFS(AH$11:AH$1008,$AB$11:$AB$1008,$AN73,$AK$11:$AK$1008,$AP$62))</f>
        <v/>
      </c>
      <c r="AQ73" s="19" t="str">
        <f>IF(SUMIFS(AI$11:AI$1008,$AB$11:$AB$1008,$AN73,$AK$11:$AK$1008,$AP$62)=0,"",SUMIFS(AI$11:AI$1008,$AB$11:$AB$1008,$AN73,$AK$11:$AK$1008,$AP$62))</f>
        <v/>
      </c>
      <c r="AR73" s="19" t="str">
        <f>IF(SUMIFS(AJ$11:AJ$1008,$AB$11:$AB$1008,$AN73,$AK$11:$AK$1008,$AP$62)=0,"",SUMIFS(AJ$11:AJ$1008,$AB$11:$AB$1008,$AN73,$AK$11:$AK$1008,$AP$62))</f>
        <v/>
      </c>
      <c r="AS73" s="4" t="str">
        <f>IF(AP62="","",10)</f>
        <v/>
      </c>
      <c r="AT73" s="99" t="str">
        <f t="array" ref="AT73">IFERROR(INDEX($AF$1:$AF$1200,SMALL(IF($AK$1:$AK$1200=$AP$62,ROW($AF$1:$AF$1200),""),$AS73)),"")</f>
        <v/>
      </c>
      <c r="AU73" s="105" t="str">
        <f t="array" ref="AU73">IFERROR(INDEX($AA$1:$AA$1200,SMALL(IF($AK$1:$AK$1200=$AP$62,ROW($AA$1:$AA$1200),""),$AS73)),"")</f>
        <v/>
      </c>
      <c r="AV73" s="93" t="str">
        <f t="array" ref="AV73">IFERROR(INDEX($AB$1:$AB$1200,SMALL(IF($AK$1:$AK$1200=$AP$62,ROW($AB$1:$AB$1200),""),$AS73)),"")</f>
        <v/>
      </c>
      <c r="AW73" s="4"/>
      <c r="AX73" s="3"/>
    </row>
    <row r="74" spans="1:50">
      <c r="AA74" s="81"/>
      <c r="AB74" s="81"/>
      <c r="AC74" s="82" t="str">
        <f t="shared" si="5"/>
        <v/>
      </c>
      <c r="AD74" s="90"/>
      <c r="AE74" s="90"/>
      <c r="AF74" s="82">
        <f t="shared" si="6"/>
        <v>0</v>
      </c>
      <c r="AG74" s="82" t="str">
        <f t="shared" si="1"/>
        <v/>
      </c>
      <c r="AH74" s="82" t="str">
        <f t="shared" si="2"/>
        <v/>
      </c>
      <c r="AI74" s="82" t="str">
        <f t="shared" si="3"/>
        <v/>
      </c>
      <c r="AJ74" s="82" t="str">
        <f t="shared" si="4"/>
        <v/>
      </c>
      <c r="AK74" s="83" t="str">
        <f t="shared" si="7"/>
        <v/>
      </c>
      <c r="AN74" s="10">
        <v>6</v>
      </c>
      <c r="AO74" s="21" t="str">
        <f>IF(SUMIFS(AG$11:AG$1008,$AB$11:$AB$1008,$AN74,$AK$11:$AK$1008,$AP$62)=0,"",SUMIFS(AG$11:AG$1008,$AB$11:$AB$1008,$AN74,$AK$11:$AK$1008,$AP$62))</f>
        <v/>
      </c>
      <c r="AP74" s="21" t="str">
        <f>IF(SUMIFS(AH$11:AH$1008,$AB$11:$AB$1008,$AN74,$AK$11:$AK$1008,$AP$62)=0,"",SUMIFS(AH$11:AH$1008,$AB$11:$AB$1008,$AN74,$AK$11:$AK$1008,$AP$62))</f>
        <v/>
      </c>
      <c r="AQ74" s="21" t="str">
        <f>IF(SUMIFS(AI$11:AI$1008,$AB$11:$AB$1008,$AN74,$AK$11:$AK$1008,$AP$62)=0,"",SUMIFS(AI$11:AI$1008,$AB$11:$AB$1008,$AN74,$AK$11:$AK$1008,$AP$62))</f>
        <v/>
      </c>
      <c r="AR74" s="21" t="str">
        <f>IF(SUMIFS(AJ$11:AJ$1008,$AB$11:$AB$1008,$AN74,$AK$11:$AK$1008,$AP$62)=0,"",SUMIFS(AJ$11:AJ$1008,$AB$11:$AB$1008,$AN74,$AK$11:$AK$1008,$AP$62))</f>
        <v/>
      </c>
      <c r="AS74" s="4" t="str">
        <f>IF(AP62="","",11)</f>
        <v/>
      </c>
      <c r="AT74" s="99" t="str">
        <f t="array" ref="AT74">IFERROR(INDEX($AF$1:$AF$1200,SMALL(IF($AK$1:$AK$1200=$AP$62,ROW($AF$1:$AF$1200),""),$AS74)),"")</f>
        <v/>
      </c>
      <c r="AU74" s="105" t="str">
        <f t="array" ref="AU74">IFERROR(INDEX($AA$1:$AA$1200,SMALL(IF($AK$1:$AK$1200=$AP$62,ROW($AA$1:$AA$1200),""),$AS74)),"")</f>
        <v/>
      </c>
      <c r="AV74" s="93" t="str">
        <f t="array" ref="AV74">IFERROR(INDEX($AB$1:$AB$1200,SMALL(IF($AK$1:$AK$1200=$AP$62,ROW($AB$1:$AB$1200),""),$AS74)),"")</f>
        <v/>
      </c>
      <c r="AW74" s="4"/>
      <c r="AX74" s="3"/>
    </row>
    <row r="75" spans="1:50">
      <c r="AA75" s="78"/>
      <c r="AB75" s="78"/>
      <c r="AC75" s="79" t="str">
        <f t="shared" si="5"/>
        <v/>
      </c>
      <c r="AD75" s="89"/>
      <c r="AE75" s="89"/>
      <c r="AF75" s="79">
        <f t="shared" si="6"/>
        <v>0</v>
      </c>
      <c r="AG75" s="79" t="str">
        <f t="shared" ref="AG75:AG138" si="13">IF($AA75="","",IF(VLOOKUP($AA75,$AZ$17:$BD$42,2,0)=0,"",VLOOKUP($AA75,$AZ$17:$BD$42,2,0)*AF75))</f>
        <v/>
      </c>
      <c r="AH75" s="79" t="str">
        <f t="shared" ref="AH75:AH138" si="14">IF($AA75="","",IF(VLOOKUP($AA75,$AZ$17:$BD$42,3,0)=0,"",VLOOKUP($AA75,$AZ$17:$BD$42,3,0)*AF75))</f>
        <v/>
      </c>
      <c r="AI75" s="79" t="str">
        <f t="shared" ref="AI75:AI138" si="15">IF($AA75="","",IF(VLOOKUP($AA75,$AZ$17:$BD$42,4,0)=0,"",VLOOKUP($AA75,$AZ$17:$BD$42,4,0)*AF75))</f>
        <v/>
      </c>
      <c r="AJ75" s="79" t="str">
        <f t="shared" ref="AJ75:AJ138" si="16">IF($AA75="","",IF(VLOOKUP($AA75,$AZ$17:$BD$42,5,0)=0,"",VLOOKUP($AA75,$AZ$17:$BD$42,5,0)*AF75))</f>
        <v/>
      </c>
      <c r="AK75" s="80" t="str">
        <f t="shared" si="7"/>
        <v/>
      </c>
      <c r="AN75" s="11">
        <v>6.1</v>
      </c>
      <c r="AO75" s="23" t="str">
        <f>IF(SUMIFS(AG$11:AG$1008,$AB$11:$AB$1008,$AN75,$AK$11:$AK$1008,$AP$62)=0,"",SUMIFS(AG$11:AG$1008,$AB$11:$AB$1008,$AN75,$AK$11:$AK$1008,$AP$62))</f>
        <v/>
      </c>
      <c r="AP75" s="23" t="str">
        <f>IF(SUMIFS(AH$11:AH$1008,$AB$11:$AB$1008,$AN75,$AK$11:$AK$1008,$AP$62)=0,"",SUMIFS(AH$11:AH$1008,$AB$11:$AB$1008,$AN75,$AK$11:$AK$1008,$AP$62))</f>
        <v/>
      </c>
      <c r="AQ75" s="23" t="str">
        <f>IF(SUMIFS(AI$11:AI$1008,$AB$11:$AB$1008,$AN75,$AK$11:$AK$1008,$AP$62)=0,"",SUMIFS(AI$11:AI$1008,$AB$11:$AB$1008,$AN75,$AK$11:$AK$1008,$AP$62))</f>
        <v/>
      </c>
      <c r="AR75" s="23" t="str">
        <f>IF(SUMIFS(AJ$11:AJ$1008,$AB$11:$AB$1008,$AN75,$AK$11:$AK$1008,$AP$62)=0,"",SUMIFS(AJ$11:AJ$1008,$AB$11:$AB$1008,$AN75,$AK$11:$AK$1008,$AP$62))</f>
        <v/>
      </c>
      <c r="AS75" s="4" t="str">
        <f>IF(AP62="","",12)</f>
        <v/>
      </c>
      <c r="AT75" s="99" t="str">
        <f t="array" ref="AT75">IFERROR(INDEX($AF$1:$AF$1200,SMALL(IF($AK$1:$AK$1200=$AP$62,ROW($AF$1:$AF$1200),""),$AS75)),"")</f>
        <v/>
      </c>
      <c r="AU75" s="105" t="str">
        <f t="array" ref="AU75">IFERROR(INDEX($AA$1:$AA$1200,SMALL(IF($AK$1:$AK$1200=$AP$62,ROW($AA$1:$AA$1200),""),$AS75)),"")</f>
        <v/>
      </c>
      <c r="AV75" s="93" t="str">
        <f t="array" ref="AV75">IFERROR(INDEX($AB$1:$AB$1200,SMALL(IF($AK$1:$AK$1200=$AP$62,ROW($AB$1:$AB$1200),""),$AS75)),"")</f>
        <v/>
      </c>
      <c r="AW75" s="4"/>
      <c r="AX75" s="3"/>
    </row>
    <row r="76" spans="1:50">
      <c r="AA76" s="81"/>
      <c r="AB76" s="81"/>
      <c r="AC76" s="82" t="str">
        <f t="shared" ref="AC76:AC139" si="17">IF(ISERROR(VLOOKUP($AA76,$A$13:$V$38,MATCH($AB76,$A$12:$V$12,0),0)),"",VLOOKUP($AA76,$A$13:$V$38,MATCH($AB76,$A$12:$V$12,0),0))</f>
        <v/>
      </c>
      <c r="AD76" s="90"/>
      <c r="AE76" s="90"/>
      <c r="AF76" s="82">
        <f t="shared" ref="AF76:AF139" si="18">IF(IF($AB76="",0,IF(AC76="",0,AC76-AD76-AE76))&lt;0,0,IF($AB76="",0,IF(AC76="",0,AC76-AD76-AE76)))</f>
        <v>0</v>
      </c>
      <c r="AG76" s="82" t="str">
        <f t="shared" si="13"/>
        <v/>
      </c>
      <c r="AH76" s="82" t="str">
        <f t="shared" si="14"/>
        <v/>
      </c>
      <c r="AI76" s="82" t="str">
        <f t="shared" si="15"/>
        <v/>
      </c>
      <c r="AJ76" s="82" t="str">
        <f t="shared" si="16"/>
        <v/>
      </c>
      <c r="AK76" s="83" t="str">
        <f t="shared" ref="AK76:AK139" si="19">IF($AF76=0,"",IF(VLOOKUP($AA76,$A$46:$Y$71,IF($AB76=3,2,IF($AB76&lt;4+1,6,IF($AB76&lt;5+1,10,IF($AB76&lt;6+1,14,IF($AB76&lt;7+1,18,IF($AB76&lt;8+1,22,0)))))),0)=0,"pas de crafteur",VLOOKUP($AA76,$A$46:$Y$71,IF($AB76=3,2,IF($AB76&lt;4+1,6,IF($AB76&lt;5+1,10,IF($AB76&lt;6+1,14,IF($AB76&lt;7+1,18,IF($AB76&lt;8+1,22,)))))),0)))</f>
        <v/>
      </c>
      <c r="AM76" s="30"/>
      <c r="AN76" s="11">
        <v>6.2</v>
      </c>
      <c r="AO76" s="23" t="str">
        <f>IF(SUMIFS(AG$11:AG$1008,$AB$11:$AB$1008,$AN76,$AK$11:$AK$1008,$AP$62)=0,"",SUMIFS(AG$11:AG$1008,$AB$11:$AB$1008,$AN76,$AK$11:$AK$1008,$AP$62))</f>
        <v/>
      </c>
      <c r="AP76" s="23" t="str">
        <f>IF(SUMIFS(AH$11:AH$1008,$AB$11:$AB$1008,$AN76,$AK$11:$AK$1008,$AP$62)=0,"",SUMIFS(AH$11:AH$1008,$AB$11:$AB$1008,$AN76,$AK$11:$AK$1008,$AP$62))</f>
        <v/>
      </c>
      <c r="AQ76" s="23" t="str">
        <f>IF(SUMIFS(AI$11:AI$1008,$AB$11:$AB$1008,$AN76,$AK$11:$AK$1008,$AP$62)=0,"",SUMIFS(AI$11:AI$1008,$AB$11:$AB$1008,$AN76,$AK$11:$AK$1008,$AP$62))</f>
        <v/>
      </c>
      <c r="AR76" s="23" t="str">
        <f>IF(SUMIFS(AJ$11:AJ$1008,$AB$11:$AB$1008,$AN76,$AK$11:$AK$1008,$AP$62)=0,"",SUMIFS(AJ$11:AJ$1008,$AB$11:$AB$1008,$AN76,$AK$11:$AK$1008,$AP$62))</f>
        <v/>
      </c>
      <c r="AS76" s="4" t="str">
        <f>IF(AP62="","",13)</f>
        <v/>
      </c>
      <c r="AT76" s="99" t="str">
        <f t="array" ref="AT76">IFERROR(INDEX($AF$1:$AF$1200,SMALL(IF($AK$1:$AK$1200=$AP$62,ROW($AF$1:$AF$1200),""),$AS76)),"")</f>
        <v/>
      </c>
      <c r="AU76" s="105" t="str">
        <f t="array" ref="AU76">IFERROR(INDEX($AA$1:$AA$1200,SMALL(IF($AK$1:$AK$1200=$AP$62,ROW($AA$1:$AA$1200),""),$AS76)),"")</f>
        <v/>
      </c>
      <c r="AV76" s="93" t="str">
        <f t="array" ref="AV76">IFERROR(INDEX($AB$1:$AB$1200,SMALL(IF($AK$1:$AK$1200=$AP$62,ROW($AB$1:$AB$1200),""),$AS76)),"")</f>
        <v/>
      </c>
      <c r="AW76" s="4"/>
      <c r="AX76" s="3"/>
    </row>
    <row r="77" spans="1:50">
      <c r="AA77" s="78"/>
      <c r="AB77" s="78"/>
      <c r="AC77" s="79" t="str">
        <f t="shared" si="17"/>
        <v/>
      </c>
      <c r="AD77" s="89"/>
      <c r="AE77" s="89"/>
      <c r="AF77" s="79">
        <f t="shared" si="18"/>
        <v>0</v>
      </c>
      <c r="AG77" s="79" t="str">
        <f t="shared" si="13"/>
        <v/>
      </c>
      <c r="AH77" s="79" t="str">
        <f t="shared" si="14"/>
        <v/>
      </c>
      <c r="AI77" s="79" t="str">
        <f t="shared" si="15"/>
        <v/>
      </c>
      <c r="AJ77" s="79" t="str">
        <f t="shared" si="16"/>
        <v/>
      </c>
      <c r="AK77" s="80" t="str">
        <f t="shared" si="19"/>
        <v/>
      </c>
      <c r="AM77" s="30"/>
      <c r="AN77" s="12">
        <v>6.3</v>
      </c>
      <c r="AO77" s="19" t="str">
        <f>IF(SUMIFS(AG$11:AG$1008,$AB$11:$AB$1008,$AN77,$AK$11:$AK$1008,$AP$62)=0,"",SUMIFS(AG$11:AG$1008,$AB$11:$AB$1008,$AN77,$AK$11:$AK$1008,$AP$62))</f>
        <v/>
      </c>
      <c r="AP77" s="19" t="str">
        <f>IF(SUMIFS(AH$11:AH$1008,$AB$11:$AB$1008,$AN77,$AK$11:$AK$1008,$AP$62)=0,"",SUMIFS(AH$11:AH$1008,$AB$11:$AB$1008,$AN77,$AK$11:$AK$1008,$AP$62))</f>
        <v/>
      </c>
      <c r="AQ77" s="19" t="str">
        <f>IF(SUMIFS(AI$11:AI$1008,$AB$11:$AB$1008,$AN77,$AK$11:$AK$1008,$AP$62)=0,"",SUMIFS(AI$11:AI$1008,$AB$11:$AB$1008,$AN77,$AK$11:$AK$1008,$AP$62))</f>
        <v/>
      </c>
      <c r="AR77" s="19" t="str">
        <f>IF(SUMIFS(AJ$11:AJ$1008,$AB$11:$AB$1008,$AN77,$AK$11:$AK$1008,$AP$62)=0,"",SUMIFS(AJ$11:AJ$1008,$AB$11:$AB$1008,$AN77,$AK$11:$AK$1008,$AP$62))</f>
        <v/>
      </c>
      <c r="AS77" s="4" t="str">
        <f>IF(AP62="","",14)</f>
        <v/>
      </c>
      <c r="AT77" s="99" t="str">
        <f t="array" ref="AT77">IFERROR(INDEX($AF$1:$AF$1200,SMALL(IF($AK$1:$AK$1200=$AP$62,ROW($AF$1:$AF$1200),""),$AS77)),"")</f>
        <v/>
      </c>
      <c r="AU77" s="105" t="str">
        <f t="array" ref="AU77">IFERROR(INDEX($AA$1:$AA$1200,SMALL(IF($AK$1:$AK$1200=$AP$62,ROW($AA$1:$AA$1200),""),$AS77)),"")</f>
        <v/>
      </c>
      <c r="AV77" s="93" t="str">
        <f t="array" ref="AV77">IFERROR(INDEX($AB$1:$AB$1200,SMALL(IF($AK$1:$AK$1200=$AP$62,ROW($AB$1:$AB$1200),""),$AS77)),"")</f>
        <v/>
      </c>
      <c r="AW77" s="4"/>
      <c r="AX77" s="3"/>
    </row>
    <row r="78" spans="1:50">
      <c r="AA78" s="81"/>
      <c r="AB78" s="81"/>
      <c r="AC78" s="82" t="str">
        <f t="shared" si="17"/>
        <v/>
      </c>
      <c r="AD78" s="90"/>
      <c r="AE78" s="90"/>
      <c r="AF78" s="82">
        <f t="shared" si="18"/>
        <v>0</v>
      </c>
      <c r="AG78" s="82" t="str">
        <f t="shared" si="13"/>
        <v/>
      </c>
      <c r="AH78" s="82" t="str">
        <f t="shared" si="14"/>
        <v/>
      </c>
      <c r="AI78" s="82" t="str">
        <f t="shared" si="15"/>
        <v/>
      </c>
      <c r="AJ78" s="82" t="str">
        <f t="shared" si="16"/>
        <v/>
      </c>
      <c r="AK78" s="83" t="str">
        <f t="shared" si="19"/>
        <v/>
      </c>
      <c r="AM78" s="30"/>
      <c r="AN78" s="10">
        <v>7</v>
      </c>
      <c r="AO78" s="21" t="str">
        <f>IF(SUMIFS(AG$11:AG$1008,$AB$11:$AB$1008,$AN78,$AK$11:$AK$1008,$AP$62)=0,"",SUMIFS(AG$11:AG$1008,$AB$11:$AB$1008,$AN78,$AK$11:$AK$1008,$AP$62))</f>
        <v/>
      </c>
      <c r="AP78" s="21" t="str">
        <f>IF(SUMIFS(AH$11:AH$1008,$AB$11:$AB$1008,$AN78,$AK$11:$AK$1008,$AP$62)=0,"",SUMIFS(AH$11:AH$1008,$AB$11:$AB$1008,$AN78,$AK$11:$AK$1008,$AP$62))</f>
        <v/>
      </c>
      <c r="AQ78" s="21" t="str">
        <f>IF(SUMIFS(AI$11:AI$1008,$AB$11:$AB$1008,$AN78,$AK$11:$AK$1008,$AP$62)=0,"",SUMIFS(AI$11:AI$1008,$AB$11:$AB$1008,$AN78,$AK$11:$AK$1008,$AP$62))</f>
        <v/>
      </c>
      <c r="AR78" s="21" t="str">
        <f>IF(SUMIFS(AJ$11:AJ$1008,$AB$11:$AB$1008,$AN78,$AK$11:$AK$1008,$AP$62)=0,"",SUMIFS(AJ$11:AJ$1008,$AB$11:$AB$1008,$AN78,$AK$11:$AK$1008,$AP$62))</f>
        <v/>
      </c>
      <c r="AS78" s="4" t="str">
        <f>IF(AP62="","",15)</f>
        <v/>
      </c>
      <c r="AT78" s="99" t="str">
        <f t="array" ref="AT78">IFERROR(INDEX($AF$1:$AF$1200,SMALL(IF($AK$1:$AK$1200=$AP$62,ROW($AF$1:$AF$1200),""),$AS78)),"")</f>
        <v/>
      </c>
      <c r="AU78" s="105" t="str">
        <f t="array" ref="AU78">IFERROR(INDEX($AA$1:$AA$1200,SMALL(IF($AK$1:$AK$1200=$AP$62,ROW($AA$1:$AA$1200),""),$AS78)),"")</f>
        <v/>
      </c>
      <c r="AV78" s="93" t="str">
        <f t="array" ref="AV78">IFERROR(INDEX($AB$1:$AB$1200,SMALL(IF($AK$1:$AK$1200=$AP$62,ROW($AB$1:$AB$1200),""),$AS78)),"")</f>
        <v/>
      </c>
      <c r="AW78" s="4"/>
      <c r="AX78" s="3"/>
    </row>
    <row r="79" spans="1:50">
      <c r="AA79" s="78"/>
      <c r="AB79" s="78"/>
      <c r="AC79" s="79" t="str">
        <f t="shared" si="17"/>
        <v/>
      </c>
      <c r="AD79" s="89"/>
      <c r="AE79" s="89"/>
      <c r="AF79" s="79">
        <f t="shared" si="18"/>
        <v>0</v>
      </c>
      <c r="AG79" s="79" t="str">
        <f t="shared" si="13"/>
        <v/>
      </c>
      <c r="AH79" s="79" t="str">
        <f t="shared" si="14"/>
        <v/>
      </c>
      <c r="AI79" s="79" t="str">
        <f t="shared" si="15"/>
        <v/>
      </c>
      <c r="AJ79" s="79" t="str">
        <f t="shared" si="16"/>
        <v/>
      </c>
      <c r="AK79" s="80" t="str">
        <f t="shared" si="19"/>
        <v/>
      </c>
      <c r="AM79" s="30"/>
      <c r="AN79" s="11">
        <v>7.1</v>
      </c>
      <c r="AO79" s="23" t="str">
        <f>IF(SUMIFS(AG$11:AG$1008,$AB$11:$AB$1008,$AN79,$AK$11:$AK$1008,$AP$62)=0,"",SUMIFS(AG$11:AG$1008,$AB$11:$AB$1008,$AN79,$AK$11:$AK$1008,$AP$62))</f>
        <v/>
      </c>
      <c r="AP79" s="23" t="str">
        <f>IF(SUMIFS(AH$11:AH$1008,$AB$11:$AB$1008,$AN79,$AK$11:$AK$1008,$AP$62)=0,"",SUMIFS(AH$11:AH$1008,$AB$11:$AB$1008,$AN79,$AK$11:$AK$1008,$AP$62))</f>
        <v/>
      </c>
      <c r="AQ79" s="23" t="str">
        <f>IF(SUMIFS(AI$11:AI$1008,$AB$11:$AB$1008,$AN79,$AK$11:$AK$1008,$AP$62)=0,"",SUMIFS(AI$11:AI$1008,$AB$11:$AB$1008,$AN79,$AK$11:$AK$1008,$AP$62))</f>
        <v/>
      </c>
      <c r="AR79" s="23" t="str">
        <f>IF(SUMIFS(AJ$11:AJ$1008,$AB$11:$AB$1008,$AN79,$AK$11:$AK$1008,$AP$62)=0,"",SUMIFS(AJ$11:AJ$1008,$AB$11:$AB$1008,$AN79,$AK$11:$AK$1008,$AP$62))</f>
        <v/>
      </c>
      <c r="AS79" s="4" t="str">
        <f>IF(AP62="","",16)</f>
        <v/>
      </c>
      <c r="AT79" s="99" t="str">
        <f t="array" ref="AT79">IFERROR(INDEX($AF$1:$AF$1200,SMALL(IF($AK$1:$AK$1200=$AP$62,ROW($AF$1:$AF$1200),""),$AS79)),"")</f>
        <v/>
      </c>
      <c r="AU79" s="105" t="str">
        <f t="array" ref="AU79">IFERROR(INDEX($AA$1:$AA$1200,SMALL(IF($AK$1:$AK$1200=$AP$62,ROW($AA$1:$AA$1200),""),$AS79)),"")</f>
        <v/>
      </c>
      <c r="AV79" s="93" t="str">
        <f t="array" ref="AV79">IFERROR(INDEX($AB$1:$AB$1200,SMALL(IF($AK$1:$AK$1200=$AP$62,ROW($AB$1:$AB$1200),""),$AS79)),"")</f>
        <v/>
      </c>
      <c r="AW79" s="4"/>
      <c r="AX79" s="3"/>
    </row>
    <row r="80" spans="1:50">
      <c r="AA80" s="81"/>
      <c r="AB80" s="81"/>
      <c r="AC80" s="82" t="str">
        <f t="shared" si="17"/>
        <v/>
      </c>
      <c r="AD80" s="90"/>
      <c r="AE80" s="90"/>
      <c r="AF80" s="82">
        <f t="shared" si="18"/>
        <v>0</v>
      </c>
      <c r="AG80" s="82" t="str">
        <f t="shared" si="13"/>
        <v/>
      </c>
      <c r="AH80" s="82" t="str">
        <f t="shared" si="14"/>
        <v/>
      </c>
      <c r="AI80" s="82" t="str">
        <f t="shared" si="15"/>
        <v/>
      </c>
      <c r="AJ80" s="82" t="str">
        <f t="shared" si="16"/>
        <v/>
      </c>
      <c r="AK80" s="83" t="str">
        <f t="shared" si="19"/>
        <v/>
      </c>
      <c r="AM80" s="30"/>
      <c r="AN80" s="11">
        <v>7.2</v>
      </c>
      <c r="AO80" s="23" t="str">
        <f>IF(SUMIFS(AG$11:AG$1008,$AB$11:$AB$1008,$AN80,$AK$11:$AK$1008,$AP$62)=0,"",SUMIFS(AG$11:AG$1008,$AB$11:$AB$1008,$AN80,$AK$11:$AK$1008,$AP$62))</f>
        <v/>
      </c>
      <c r="AP80" s="23" t="str">
        <f>IF(SUMIFS(AH$11:AH$1008,$AB$11:$AB$1008,$AN80,$AK$11:$AK$1008,$AP$62)=0,"",SUMIFS(AH$11:AH$1008,$AB$11:$AB$1008,$AN80,$AK$11:$AK$1008,$AP$62))</f>
        <v/>
      </c>
      <c r="AQ80" s="23" t="str">
        <f>IF(SUMIFS(AI$11:AI$1008,$AB$11:$AB$1008,$AN80,$AK$11:$AK$1008,$AP$62)=0,"",SUMIFS(AI$11:AI$1008,$AB$11:$AB$1008,$AN80,$AK$11:$AK$1008,$AP$62))</f>
        <v/>
      </c>
      <c r="AR80" s="23" t="str">
        <f>IF(SUMIFS(AJ$11:AJ$1008,$AB$11:$AB$1008,$AN80,$AK$11:$AK$1008,$AP$62)=0,"",SUMIFS(AJ$11:AJ$1008,$AB$11:$AB$1008,$AN80,$AK$11:$AK$1008,$AP$62))</f>
        <v/>
      </c>
      <c r="AS80" s="4" t="str">
        <f>IF(AP62="","",17)</f>
        <v/>
      </c>
      <c r="AT80" s="99" t="str">
        <f t="array" ref="AT80">IFERROR(INDEX($AF$1:$AF$1200,SMALL(IF($AK$1:$AK$1200=$AP$62,ROW($AF$1:$AF$1200),""),$AS80)),"")</f>
        <v/>
      </c>
      <c r="AU80" s="105" t="str">
        <f t="array" ref="AU80">IFERROR(INDEX($AA$1:$AA$1200,SMALL(IF($AK$1:$AK$1200=$AP$62,ROW($AA$1:$AA$1200),""),$AS80)),"")</f>
        <v/>
      </c>
      <c r="AV80" s="93" t="str">
        <f t="array" ref="AV80">IFERROR(INDEX($AB$1:$AB$1200,SMALL(IF($AK$1:$AK$1200=$AP$62,ROW($AB$1:$AB$1200),""),$AS80)),"")</f>
        <v/>
      </c>
      <c r="AW80" s="4"/>
      <c r="AX80" s="3"/>
    </row>
    <row r="81" spans="27:50">
      <c r="AA81" s="78"/>
      <c r="AB81" s="78"/>
      <c r="AC81" s="79" t="str">
        <f t="shared" si="17"/>
        <v/>
      </c>
      <c r="AD81" s="89"/>
      <c r="AE81" s="89"/>
      <c r="AF81" s="79">
        <f t="shared" si="18"/>
        <v>0</v>
      </c>
      <c r="AG81" s="79" t="str">
        <f t="shared" si="13"/>
        <v/>
      </c>
      <c r="AH81" s="79" t="str">
        <f t="shared" si="14"/>
        <v/>
      </c>
      <c r="AI81" s="79" t="str">
        <f t="shared" si="15"/>
        <v/>
      </c>
      <c r="AJ81" s="79" t="str">
        <f t="shared" si="16"/>
        <v/>
      </c>
      <c r="AK81" s="80" t="str">
        <f t="shared" si="19"/>
        <v/>
      </c>
      <c r="AM81" s="30"/>
      <c r="AN81" s="12">
        <v>7.3</v>
      </c>
      <c r="AO81" s="19" t="str">
        <f>IF(SUMIFS(AG$11:AG$1008,$AB$11:$AB$1008,$AN81,$AK$11:$AK$1008,$AP$62)=0,"",SUMIFS(AG$11:AG$1008,$AB$11:$AB$1008,$AN81,$AK$11:$AK$1008,$AP$62))</f>
        <v/>
      </c>
      <c r="AP81" s="19" t="str">
        <f>IF(SUMIFS(AH$11:AH$1008,$AB$11:$AB$1008,$AN81,$AK$11:$AK$1008,$AP$62)=0,"",SUMIFS(AH$11:AH$1008,$AB$11:$AB$1008,$AN81,$AK$11:$AK$1008,$AP$62))</f>
        <v/>
      </c>
      <c r="AQ81" s="19" t="str">
        <f>IF(SUMIFS(AI$11:AI$1008,$AB$11:$AB$1008,$AN81,$AK$11:$AK$1008,$AP$62)=0,"",SUMIFS(AI$11:AI$1008,$AB$11:$AB$1008,$AN81,$AK$11:$AK$1008,$AP$62))</f>
        <v/>
      </c>
      <c r="AR81" s="19" t="str">
        <f>IF(SUMIFS(AJ$11:AJ$1008,$AB$11:$AB$1008,$AN81,$AK$11:$AK$1008,$AP$62)=0,"",SUMIFS(AJ$11:AJ$1008,$AB$11:$AB$1008,$AN81,$AK$11:$AK$1008,$AP$62))</f>
        <v/>
      </c>
      <c r="AS81" s="4" t="str">
        <f>IF(AP62="","",18)</f>
        <v/>
      </c>
      <c r="AT81" s="99" t="str">
        <f t="array" ref="AT81">IFERROR(INDEX($AF$1:$AF$1200,SMALL(IF($AK$1:$AK$1200=$AP$62,ROW($AF$1:$AF$1200),""),$AS81)),"")</f>
        <v/>
      </c>
      <c r="AU81" s="105" t="str">
        <f t="array" ref="AU81">IFERROR(INDEX($AA$1:$AA$1200,SMALL(IF($AK$1:$AK$1200=$AP$62,ROW($AA$1:$AA$1200),""),$AS81)),"")</f>
        <v/>
      </c>
      <c r="AV81" s="93" t="str">
        <f t="array" ref="AV81">IFERROR(INDEX($AB$1:$AB$1200,SMALL(IF($AK$1:$AK$1200=$AP$62,ROW($AB$1:$AB$1200),""),$AS81)),"")</f>
        <v/>
      </c>
      <c r="AW81" s="4"/>
      <c r="AX81" s="3"/>
    </row>
    <row r="82" spans="27:50">
      <c r="AA82" s="81"/>
      <c r="AB82" s="81"/>
      <c r="AC82" s="82" t="str">
        <f t="shared" si="17"/>
        <v/>
      </c>
      <c r="AD82" s="90"/>
      <c r="AE82" s="90"/>
      <c r="AF82" s="82">
        <f t="shared" si="18"/>
        <v>0</v>
      </c>
      <c r="AG82" s="82" t="str">
        <f t="shared" si="13"/>
        <v/>
      </c>
      <c r="AH82" s="82" t="str">
        <f t="shared" si="14"/>
        <v/>
      </c>
      <c r="AI82" s="82" t="str">
        <f t="shared" si="15"/>
        <v/>
      </c>
      <c r="AJ82" s="82" t="str">
        <f t="shared" si="16"/>
        <v/>
      </c>
      <c r="AK82" s="83" t="str">
        <f t="shared" si="19"/>
        <v/>
      </c>
      <c r="AM82" s="30"/>
      <c r="AN82" s="10">
        <v>8</v>
      </c>
      <c r="AO82" s="21" t="str">
        <f>IF(SUMIFS(AG$11:AG$1008,$AB$11:$AB$1008,$AN82,$AK$11:$AK$1008,$AP$62)=0,"",SUMIFS(AG$11:AG$1008,$AB$11:$AB$1008,$AN82,$AK$11:$AK$1008,$AP$62))</f>
        <v/>
      </c>
      <c r="AP82" s="21" t="str">
        <f>IF(SUMIFS(AH$11:AH$1008,$AB$11:$AB$1008,$AN82,$AK$11:$AK$1008,$AP$62)=0,"",SUMIFS(AH$11:AH$1008,$AB$11:$AB$1008,$AN82,$AK$11:$AK$1008,$AP$62))</f>
        <v/>
      </c>
      <c r="AQ82" s="21" t="str">
        <f>IF(SUMIFS(AI$11:AI$1008,$AB$11:$AB$1008,$AN82,$AK$11:$AK$1008,$AP$62)=0,"",SUMIFS(AI$11:AI$1008,$AB$11:$AB$1008,$AN82,$AK$11:$AK$1008,$AP$62))</f>
        <v/>
      </c>
      <c r="AR82" s="21" t="str">
        <f>IF(SUMIFS(AJ$11:AJ$1008,$AB$11:$AB$1008,$AN82,$AK$11:$AK$1008,$AP$62)=0,"",SUMIFS(AJ$11:AJ$1008,$AB$11:$AB$1008,$AN82,$AK$11:$AK$1008,$AP$62))</f>
        <v/>
      </c>
      <c r="AS82" s="4" t="str">
        <f>IF(AP62="","",19)</f>
        <v/>
      </c>
      <c r="AT82" s="99" t="str">
        <f t="array" ref="AT82">IFERROR(INDEX($AF$1:$AF$1200,SMALL(IF($AK$1:$AK$1200=$AP$62,ROW($AF$1:$AF$1200),""),$AS82)),"")</f>
        <v/>
      </c>
      <c r="AU82" s="105" t="str">
        <f t="array" ref="AU82">IFERROR(INDEX($AA$1:$AA$1200,SMALL(IF($AK$1:$AK$1200=$AP$62,ROW($AA$1:$AA$1200),""),$AS82)),"")</f>
        <v/>
      </c>
      <c r="AV82" s="93" t="str">
        <f t="array" ref="AV82">IFERROR(INDEX($AB$1:$AB$1200,SMALL(IF($AK$1:$AK$1200=$AP$62,ROW($AB$1:$AB$1200),""),$AS82)),"")</f>
        <v/>
      </c>
      <c r="AW82" s="4"/>
      <c r="AX82" s="3"/>
    </row>
    <row r="83" spans="27:50">
      <c r="AA83" s="78"/>
      <c r="AB83" s="78"/>
      <c r="AC83" s="79" t="str">
        <f t="shared" si="17"/>
        <v/>
      </c>
      <c r="AD83" s="89"/>
      <c r="AE83" s="89"/>
      <c r="AF83" s="79">
        <f t="shared" si="18"/>
        <v>0</v>
      </c>
      <c r="AG83" s="79" t="str">
        <f t="shared" si="13"/>
        <v/>
      </c>
      <c r="AH83" s="79" t="str">
        <f t="shared" si="14"/>
        <v/>
      </c>
      <c r="AI83" s="79" t="str">
        <f t="shared" si="15"/>
        <v/>
      </c>
      <c r="AJ83" s="79" t="str">
        <f t="shared" si="16"/>
        <v/>
      </c>
      <c r="AK83" s="80" t="str">
        <f t="shared" si="19"/>
        <v/>
      </c>
      <c r="AM83" s="30"/>
      <c r="AN83" s="11">
        <v>8.1</v>
      </c>
      <c r="AO83" s="23" t="str">
        <f>IF(SUMIFS(AG$11:AG$1008,$AB$11:$AB$1008,$AN83,$AK$11:$AK$1008,$AP$62)=0,"",SUMIFS(AG$11:AG$1008,$AB$11:$AB$1008,$AN83,$AK$11:$AK$1008,$AP$62))</f>
        <v/>
      </c>
      <c r="AP83" s="23" t="str">
        <f>IF(SUMIFS(AH$11:AH$1008,$AB$11:$AB$1008,$AN83,$AK$11:$AK$1008,$AP$62)=0,"",SUMIFS(AH$11:AH$1008,$AB$11:$AB$1008,$AN83,$AK$11:$AK$1008,$AP$62))</f>
        <v/>
      </c>
      <c r="AQ83" s="23" t="str">
        <f>IF(SUMIFS(AI$11:AI$1008,$AB$11:$AB$1008,$AN83,$AK$11:$AK$1008,$AP$62)=0,"",SUMIFS(AI$11:AI$1008,$AB$11:$AB$1008,$AN83,$AK$11:$AK$1008,$AP$62))</f>
        <v/>
      </c>
      <c r="AR83" s="23" t="str">
        <f>IF(SUMIFS(AJ$11:AJ$1008,$AB$11:$AB$1008,$AN83,$AK$11:$AK$1008,$AP$62)=0,"",SUMIFS(AJ$11:AJ$1008,$AB$11:$AB$1008,$AN83,$AK$11:$AK$1008,$AP$62))</f>
        <v/>
      </c>
      <c r="AS83" s="4" t="str">
        <f>IF(AP62="","",20)</f>
        <v/>
      </c>
      <c r="AT83" s="99" t="str">
        <f t="array" ref="AT83">IFERROR(INDEX($AF$1:$AF$1200,SMALL(IF($AK$1:$AK$1200=$AP$62,ROW($AF$1:$AF$1200),""),$AS83)),"")</f>
        <v/>
      </c>
      <c r="AU83" s="105" t="str">
        <f t="array" ref="AU83">IFERROR(INDEX($AA$1:$AA$1200,SMALL(IF($AK$1:$AK$1200=$AP$62,ROW($AA$1:$AA$1200),""),$AS83)),"")</f>
        <v/>
      </c>
      <c r="AV83" s="93" t="str">
        <f t="array" ref="AV83">IFERROR(INDEX($AB$1:$AB$1200,SMALL(IF($AK$1:$AK$1200=$AP$62,ROW($AB$1:$AB$1200),""),$AS83)),"")</f>
        <v/>
      </c>
      <c r="AW83" s="4"/>
      <c r="AX83" s="3"/>
    </row>
    <row r="84" spans="27:50">
      <c r="AA84" s="81"/>
      <c r="AB84" s="81"/>
      <c r="AC84" s="82" t="str">
        <f t="shared" si="17"/>
        <v/>
      </c>
      <c r="AD84" s="90"/>
      <c r="AE84" s="90"/>
      <c r="AF84" s="82">
        <f t="shared" si="18"/>
        <v>0</v>
      </c>
      <c r="AG84" s="82" t="str">
        <f t="shared" si="13"/>
        <v/>
      </c>
      <c r="AH84" s="82" t="str">
        <f t="shared" si="14"/>
        <v/>
      </c>
      <c r="AI84" s="82" t="str">
        <f t="shared" si="15"/>
        <v/>
      </c>
      <c r="AJ84" s="82" t="str">
        <f t="shared" si="16"/>
        <v/>
      </c>
      <c r="AK84" s="83" t="str">
        <f t="shared" si="19"/>
        <v/>
      </c>
      <c r="AM84" s="30"/>
      <c r="AN84" s="11">
        <v>8.1999999999999993</v>
      </c>
      <c r="AO84" s="23" t="str">
        <f>IF(SUMIFS(AG$11:AG$1008,$AB$11:$AB$1008,$AN84,$AK$11:$AK$1008,$AP$62)=0,"",SUMIFS(AG$11:AG$1008,$AB$11:$AB$1008,$AN84,$AK$11:$AK$1008,$AP$62))</f>
        <v/>
      </c>
      <c r="AP84" s="23" t="str">
        <f>IF(SUMIFS(AH$11:AH$1008,$AB$11:$AB$1008,$AN84,$AK$11:$AK$1008,$AP$62)=0,"",SUMIFS(AH$11:AH$1008,$AB$11:$AB$1008,$AN84,$AK$11:$AK$1008,$AP$62))</f>
        <v/>
      </c>
      <c r="AQ84" s="23" t="str">
        <f>IF(SUMIFS(AI$11:AI$1008,$AB$11:$AB$1008,$AN84,$AK$11:$AK$1008,$AP$62)=0,"",SUMIFS(AI$11:AI$1008,$AB$11:$AB$1008,$AN84,$AK$11:$AK$1008,$AP$62))</f>
        <v/>
      </c>
      <c r="AR84" s="23" t="str">
        <f>IF(SUMIFS(AJ$11:AJ$1008,$AB$11:$AB$1008,$AN84,$AK$11:$AK$1008,$AP$62)=0,"",SUMIFS(AJ$11:AJ$1008,$AB$11:$AB$1008,$AN84,$AK$11:$AK$1008,$AP$62))</f>
        <v/>
      </c>
      <c r="AS84" s="4" t="str">
        <f>IF(AP62="","",21)</f>
        <v/>
      </c>
      <c r="AT84" s="99" t="str">
        <f t="array" ref="AT84">IFERROR(INDEX($AF$1:$AF$1200,SMALL(IF($AK$1:$AK$1200=$AP$62,ROW($AF$1:$AF$1200),""),$AS84)),"")</f>
        <v/>
      </c>
      <c r="AU84" s="105" t="str">
        <f t="array" ref="AU84">IFERROR(INDEX($AA$1:$AA$1200,SMALL(IF($AK$1:$AK$1200=$AP$62,ROW($AA$1:$AA$1200),""),$AS84)),"")</f>
        <v/>
      </c>
      <c r="AV84" s="93" t="str">
        <f t="array" ref="AV84">IFERROR(INDEX($AB$1:$AB$1200,SMALL(IF($AK$1:$AK$1200=$AP$62,ROW($AB$1:$AB$1200),""),$AS84)),"")</f>
        <v/>
      </c>
      <c r="AW84" s="4"/>
      <c r="AX84" s="3"/>
    </row>
    <row r="85" spans="27:50" ht="15.75" thickBot="1">
      <c r="AA85" s="78"/>
      <c r="AB85" s="78"/>
      <c r="AC85" s="79" t="str">
        <f t="shared" si="17"/>
        <v/>
      </c>
      <c r="AD85" s="89"/>
      <c r="AE85" s="89"/>
      <c r="AF85" s="79">
        <f t="shared" si="18"/>
        <v>0</v>
      </c>
      <c r="AG85" s="79" t="str">
        <f t="shared" si="13"/>
        <v/>
      </c>
      <c r="AH85" s="79" t="str">
        <f t="shared" si="14"/>
        <v/>
      </c>
      <c r="AI85" s="79" t="str">
        <f t="shared" si="15"/>
        <v/>
      </c>
      <c r="AJ85" s="79" t="str">
        <f t="shared" si="16"/>
        <v/>
      </c>
      <c r="AK85" s="80" t="str">
        <f t="shared" si="19"/>
        <v/>
      </c>
      <c r="AM85" s="30"/>
      <c r="AN85" s="13">
        <v>8.3000000000000007</v>
      </c>
      <c r="AO85" s="25" t="str">
        <f>IF(SUMIFS(AG$11:AG$1008,$AB$11:$AB$1008,$AN85,$AK$11:$AK$1008,$AP$62)=0,"",SUMIFS(AG$11:AG$1008,$AB$11:$AB$1008,$AN85,$AK$11:$AK$1008,$AP$62))</f>
        <v/>
      </c>
      <c r="AP85" s="25" t="str">
        <f>IF(SUMIFS(AH$11:AH$1008,$AB$11:$AB$1008,$AN85,$AK$11:$AK$1008,$AP$62)=0,"",SUMIFS(AH$11:AH$1008,$AB$11:$AB$1008,$AN85,$AK$11:$AK$1008,$AP$62))</f>
        <v/>
      </c>
      <c r="AQ85" s="25" t="str">
        <f>IF(SUMIFS(AI$11:AI$1008,$AB$11:$AB$1008,$AN85,$AK$11:$AK$1008,$AP$62)=0,"",SUMIFS(AI$11:AI$1008,$AB$11:$AB$1008,$AN85,$AK$11:$AK$1008,$AP$62))</f>
        <v/>
      </c>
      <c r="AR85" s="25" t="str">
        <f>IF(SUMIFS(AJ$11:AJ$1008,$AB$11:$AB$1008,$AN85,$AK$11:$AK$1008,$AP$62)=0,"",SUMIFS(AJ$11:AJ$1008,$AB$11:$AB$1008,$AN85,$AK$11:$AK$1008,$AP$62))</f>
        <v/>
      </c>
      <c r="AS85" s="4" t="str">
        <f>IF(AP62="","",22)</f>
        <v/>
      </c>
      <c r="AT85" s="100" t="str">
        <f t="array" ref="AT85">IFERROR(INDEX($AF$1:$AF$1200,SMALL(IF($AK$1:$AK$1200=$AP$62,ROW($AF$1:$AF$1200),""),$AS85)),"")</f>
        <v/>
      </c>
      <c r="AU85" s="106" t="str">
        <f t="array" ref="AU85">IFERROR(INDEX($AA$1:$AA$1200,SMALL(IF($AK$1:$AK$1200=$AP$62,ROW($AA$1:$AA$1200),""),$AS85)),"")</f>
        <v/>
      </c>
      <c r="AV85" s="94" t="str">
        <f t="array" ref="AV85">IFERROR(INDEX($AB$1:$AB$1200,SMALL(IF($AK$1:$AK$1200=$AP$62,ROW($AB$1:$AB$1200),""),$AS85)),"")</f>
        <v/>
      </c>
      <c r="AW85" s="4"/>
      <c r="AX85" s="3"/>
    </row>
    <row r="86" spans="27:50">
      <c r="AA86" s="81"/>
      <c r="AB86" s="81"/>
      <c r="AC86" s="82" t="str">
        <f t="shared" si="17"/>
        <v/>
      </c>
      <c r="AD86" s="90"/>
      <c r="AE86" s="90"/>
      <c r="AF86" s="82">
        <f t="shared" si="18"/>
        <v>0</v>
      </c>
      <c r="AG86" s="82" t="str">
        <f t="shared" si="13"/>
        <v/>
      </c>
      <c r="AH86" s="82" t="str">
        <f t="shared" si="14"/>
        <v/>
      </c>
      <c r="AI86" s="82" t="str">
        <f t="shared" si="15"/>
        <v/>
      </c>
      <c r="AJ86" s="82" t="str">
        <f t="shared" si="16"/>
        <v/>
      </c>
      <c r="AK86" s="83" t="str">
        <f t="shared" si="19"/>
        <v/>
      </c>
      <c r="AQ86" s="3"/>
      <c r="AR86" s="3"/>
      <c r="AS86" s="4"/>
      <c r="AT86" s="4"/>
      <c r="AU86" s="4"/>
      <c r="AV86" s="4"/>
      <c r="AW86" s="4"/>
      <c r="AX86" s="3"/>
    </row>
    <row r="87" spans="27:50" ht="15.75" thickBot="1">
      <c r="AA87" s="78"/>
      <c r="AB87" s="78"/>
      <c r="AC87" s="79" t="str">
        <f t="shared" si="17"/>
        <v/>
      </c>
      <c r="AD87" s="89"/>
      <c r="AE87" s="89"/>
      <c r="AF87" s="79">
        <f t="shared" si="18"/>
        <v>0</v>
      </c>
      <c r="AG87" s="79" t="str">
        <f t="shared" si="13"/>
        <v/>
      </c>
      <c r="AH87" s="79" t="str">
        <f t="shared" si="14"/>
        <v/>
      </c>
      <c r="AI87" s="79" t="str">
        <f t="shared" si="15"/>
        <v/>
      </c>
      <c r="AJ87" s="79" t="str">
        <f t="shared" si="16"/>
        <v/>
      </c>
      <c r="AK87" s="80" t="str">
        <f t="shared" si="19"/>
        <v/>
      </c>
      <c r="AM87" s="1" t="s">
        <v>127</v>
      </c>
      <c r="AS87" s="103"/>
      <c r="AT87" s="103"/>
      <c r="AU87" s="103"/>
      <c r="AV87" s="4"/>
      <c r="AW87" s="4"/>
      <c r="AX87" s="3"/>
    </row>
    <row r="88" spans="27:50" ht="15" customHeight="1" thickBot="1">
      <c r="AA88" s="81"/>
      <c r="AB88" s="81"/>
      <c r="AC88" s="82" t="str">
        <f t="shared" si="17"/>
        <v/>
      </c>
      <c r="AD88" s="90"/>
      <c r="AE88" s="90"/>
      <c r="AF88" s="82">
        <f t="shared" si="18"/>
        <v>0</v>
      </c>
      <c r="AG88" s="82" t="str">
        <f t="shared" si="13"/>
        <v/>
      </c>
      <c r="AH88" s="82" t="str">
        <f t="shared" si="14"/>
        <v/>
      </c>
      <c r="AI88" s="82" t="str">
        <f t="shared" si="15"/>
        <v/>
      </c>
      <c r="AJ88" s="82" t="str">
        <f t="shared" si="16"/>
        <v/>
      </c>
      <c r="AK88" s="83" t="str">
        <f t="shared" si="19"/>
        <v/>
      </c>
      <c r="AM88" s="30" t="str">
        <f t="array" ref="AM88">IFERROR(INDEX(AK$11:AK$1008,MATCH(SMALL(IF((COUNTIF(AM$34:AM87,AK$11:AK$1008)=0)*(AK$11:AK$1008&lt;&gt;""),COUNTIF(AK$11:AK$1008,"&lt;"&amp;AK$11:AK$1008)),1),IF(AK$11:AK$1008&lt;&gt;"",COUNTIF(AK$11:AK$1008,"&lt;"&amp;AK$11:AK$1008)),0)),"")</f>
        <v/>
      </c>
      <c r="AN88" s="60" t="s">
        <v>125</v>
      </c>
      <c r="AO88" s="61"/>
      <c r="AP88" s="60" t="str">
        <f>IF(AM88="","",AM88)</f>
        <v/>
      </c>
      <c r="AQ88" s="61"/>
      <c r="AR88" s="62"/>
      <c r="AS88" s="101"/>
      <c r="AT88" s="101"/>
      <c r="AU88" s="101"/>
      <c r="AV88" s="101"/>
      <c r="AW88" s="101"/>
      <c r="AX88" s="3"/>
    </row>
    <row r="89" spans="27:50" ht="15.75" customHeight="1" thickBot="1">
      <c r="AA89" s="78"/>
      <c r="AB89" s="78"/>
      <c r="AC89" s="79" t="str">
        <f t="shared" si="17"/>
        <v/>
      </c>
      <c r="AD89" s="89"/>
      <c r="AE89" s="89"/>
      <c r="AF89" s="79">
        <f t="shared" si="18"/>
        <v>0</v>
      </c>
      <c r="AG89" s="79" t="str">
        <f t="shared" si="13"/>
        <v/>
      </c>
      <c r="AH89" s="79" t="str">
        <f t="shared" si="14"/>
        <v/>
      </c>
      <c r="AI89" s="79" t="str">
        <f t="shared" si="15"/>
        <v/>
      </c>
      <c r="AJ89" s="79" t="str">
        <f t="shared" si="16"/>
        <v/>
      </c>
      <c r="AK89" s="80" t="str">
        <f t="shared" si="19"/>
        <v/>
      </c>
      <c r="AM89" s="30"/>
      <c r="AN89" s="63"/>
      <c r="AO89" s="64"/>
      <c r="AP89" s="63"/>
      <c r="AQ89" s="64"/>
      <c r="AR89" s="65"/>
      <c r="AS89" s="50"/>
      <c r="AT89" s="87" t="str">
        <f>$AF$10</f>
        <v>besoin</v>
      </c>
      <c r="AU89" s="95" t="str">
        <f>$AA$10</f>
        <v>Nom</v>
      </c>
      <c r="AV89" s="88" t="str">
        <f>$AB$10</f>
        <v>tier</v>
      </c>
      <c r="AW89" s="102"/>
      <c r="AX89" s="3"/>
    </row>
    <row r="90" spans="27:50">
      <c r="AA90" s="81"/>
      <c r="AB90" s="81"/>
      <c r="AC90" s="82" t="str">
        <f t="shared" si="17"/>
        <v/>
      </c>
      <c r="AD90" s="90"/>
      <c r="AE90" s="90"/>
      <c r="AF90" s="82">
        <f t="shared" si="18"/>
        <v>0</v>
      </c>
      <c r="AG90" s="82" t="str">
        <f t="shared" si="13"/>
        <v/>
      </c>
      <c r="AH90" s="82" t="str">
        <f t="shared" si="14"/>
        <v/>
      </c>
      <c r="AI90" s="82" t="str">
        <f t="shared" si="15"/>
        <v/>
      </c>
      <c r="AJ90" s="82" t="str">
        <f t="shared" si="16"/>
        <v/>
      </c>
      <c r="AK90" s="83" t="str">
        <f t="shared" si="19"/>
        <v/>
      </c>
      <c r="AM90" s="30"/>
      <c r="AN90" s="35"/>
      <c r="AO90" s="31" t="s">
        <v>4</v>
      </c>
      <c r="AP90" s="32" t="s">
        <v>5</v>
      </c>
      <c r="AQ90" s="31" t="s">
        <v>14</v>
      </c>
      <c r="AR90" s="31" t="s">
        <v>6</v>
      </c>
      <c r="AS90" s="4" t="str">
        <f>IF(AP88="","",1)</f>
        <v/>
      </c>
      <c r="AT90" s="99" t="str">
        <f t="array" ref="AT90">IFERROR(INDEX($AF$1:$AF$1200,SMALL(IF($AK$1:$AK$1200=$AP$88,ROW($AF$1:$AF$1200),""),$AS90)),"")</f>
        <v/>
      </c>
      <c r="AU90" s="104" t="str">
        <f t="array" ref="AU90">IFERROR(INDEX($AA$1:$AA$1200,SMALL(IF($AK$1:$AK$1200=$AP$88,ROW($AA$1:$AA$1200),""),$AS90)),"")</f>
        <v/>
      </c>
      <c r="AV90" s="92" t="str">
        <f t="array" ref="AV90">IFERROR(INDEX($AB$1:$AB$1200,SMALL(IF($AK$1:$AK$1200=$AP$88,ROW($AB$1:$AB$1200),""),$AS90)),"")</f>
        <v/>
      </c>
      <c r="AW90" s="4"/>
      <c r="AX90" s="3"/>
    </row>
    <row r="91" spans="27:50">
      <c r="AA91" s="78"/>
      <c r="AB91" s="78"/>
      <c r="AC91" s="79" t="str">
        <f t="shared" si="17"/>
        <v/>
      </c>
      <c r="AD91" s="89"/>
      <c r="AE91" s="89"/>
      <c r="AF91" s="79">
        <f t="shared" si="18"/>
        <v>0</v>
      </c>
      <c r="AG91" s="79" t="str">
        <f t="shared" si="13"/>
        <v/>
      </c>
      <c r="AH91" s="79" t="str">
        <f t="shared" si="14"/>
        <v/>
      </c>
      <c r="AI91" s="79" t="str">
        <f t="shared" si="15"/>
        <v/>
      </c>
      <c r="AJ91" s="79" t="str">
        <f t="shared" si="16"/>
        <v/>
      </c>
      <c r="AK91" s="80" t="str">
        <f t="shared" si="19"/>
        <v/>
      </c>
      <c r="AM91" s="30"/>
      <c r="AN91" s="9">
        <v>3</v>
      </c>
      <c r="AO91" s="14" t="str">
        <f>IF(SUMIFS(AG$11:AG$1008,$AB$11:$AB$1008,$AN91,$AK$11:$AK$1008,$AP$88)=0,"",SUMIFS(AG$11:AG$1008,$AB$11:$AB$1008,$AN91,$AK$11:$AK$1008,$AP$88))</f>
        <v/>
      </c>
      <c r="AP91" s="14" t="str">
        <f>IF(SUMIFS(AH$11:AH$1008,$AB$11:$AB$1008,$AN91,$AK$11:$AK$1008,$AP$88)=0,"",SUMIFS(AH$11:AH$1008,$AB$11:$AB$1008,$AN91,$AK$11:$AK$1008,$AP$88))</f>
        <v/>
      </c>
      <c r="AQ91" s="14" t="str">
        <f>IF(SUMIFS(AI$11:AI$1008,$AB$11:$AB$1008,$AN91,$AK$11:$AK$1008,$AP$88)=0,"",SUMIFS(AI$11:AI$1008,$AB$11:$AB$1008,$AN91,$AK$11:$AK$1008,$AP$88))</f>
        <v/>
      </c>
      <c r="AR91" s="14" t="str">
        <f>IF(SUMIFS(AJ$11:AJ$1008,$AB$11:$AB$1008,$AN91,$AK$11:$AK$1008,$AP$88)=0,"",SUMIFS(AJ$11:AJ$1008,$AB$11:$AB$1008,$AN91,$AK$11:$AK$1008,$AP$88))</f>
        <v/>
      </c>
      <c r="AS91" s="4" t="str">
        <f>IF(AP88="","",2)</f>
        <v/>
      </c>
      <c r="AT91" s="99" t="str">
        <f t="array" ref="AT91">IFERROR(INDEX($AF$1:$AF$1200,SMALL(IF($AK$1:$AK$1200=$AP$88,ROW($AF$1:$AF$1200),""),$AS91)),"")</f>
        <v/>
      </c>
      <c r="AU91" s="105" t="str">
        <f t="array" ref="AU91">IFERROR(INDEX($AA$1:$AA$1200,SMALL(IF($AK$1:$AK$1200=$AP$88,ROW($AA$1:$AA$1200),""),$AS91)),"")</f>
        <v/>
      </c>
      <c r="AV91" s="93" t="str">
        <f t="array" ref="AV91">IFERROR(INDEX($AB$1:$AB$1200,SMALL(IF($AK$1:$AK$1200=$AP$88,ROW($AB$1:$AB$1200),""),$AS91)),"")</f>
        <v/>
      </c>
      <c r="AW91" s="4"/>
      <c r="AX91" s="3"/>
    </row>
    <row r="92" spans="27:50">
      <c r="AA92" s="81"/>
      <c r="AB92" s="81"/>
      <c r="AC92" s="82" t="str">
        <f t="shared" si="17"/>
        <v/>
      </c>
      <c r="AD92" s="90"/>
      <c r="AE92" s="90"/>
      <c r="AF92" s="82">
        <f t="shared" si="18"/>
        <v>0</v>
      </c>
      <c r="AG92" s="82" t="str">
        <f t="shared" si="13"/>
        <v/>
      </c>
      <c r="AH92" s="82" t="str">
        <f t="shared" si="14"/>
        <v/>
      </c>
      <c r="AI92" s="82" t="str">
        <f t="shared" si="15"/>
        <v/>
      </c>
      <c r="AJ92" s="82" t="str">
        <f t="shared" si="16"/>
        <v/>
      </c>
      <c r="AK92" s="83" t="str">
        <f t="shared" si="19"/>
        <v/>
      </c>
      <c r="AN92" s="10">
        <v>4</v>
      </c>
      <c r="AO92" s="15" t="str">
        <f>IF(SUMIFS(AG$11:AG$1008,$AB$11:$AB$1008,$AN92,$AK$11:$AK$1008,$AP$88)=0,"",SUMIFS(AG$11:AG$1008,$AB$11:$AB$1008,$AN92,$AK$11:$AK$1008,$AP$88))</f>
        <v/>
      </c>
      <c r="AP92" s="15" t="str">
        <f>IF(SUMIFS(AH$11:AH$1008,$AB$11:$AB$1008,$AN92,$AK$11:$AK$1008,$AP$88)=0,"",SUMIFS(AH$11:AH$1008,$AB$11:$AB$1008,$AN92,$AK$11:$AK$1008,$AP$88))</f>
        <v/>
      </c>
      <c r="AQ92" s="15" t="str">
        <f>IF(SUMIFS(AI$11:AI$1008,$AB$11:$AB$1008,$AN92,$AK$11:$AK$1008,$AP$88)=0,"",SUMIFS(AI$11:AI$1008,$AB$11:$AB$1008,$AN92,$AK$11:$AK$1008,$AP$88))</f>
        <v/>
      </c>
      <c r="AR92" s="15" t="str">
        <f>IF(SUMIFS(AJ$11:AJ$1008,$AB$11:$AB$1008,$AN92,$AK$11:$AK$1008,$AP$88)=0,"",SUMIFS(AJ$11:AJ$1008,$AB$11:$AB$1008,$AN92,$AK$11:$AK$1008,$AP$88))</f>
        <v/>
      </c>
      <c r="AS92" s="4" t="str">
        <f>IF(AP88="","",3)</f>
        <v/>
      </c>
      <c r="AT92" s="99" t="str">
        <f t="array" ref="AT92">IFERROR(INDEX($AF$1:$AF$1200,SMALL(IF($AK$1:$AK$1200=$AP$88,ROW($AF$1:$AF$1200),""),$AS92)),"")</f>
        <v/>
      </c>
      <c r="AU92" s="105" t="str">
        <f t="array" ref="AU92">IFERROR(INDEX($AA$1:$AA$1200,SMALL(IF($AK$1:$AK$1200=$AP$88,ROW($AA$1:$AA$1200),""),$AS92)),"")</f>
        <v/>
      </c>
      <c r="AV92" s="93" t="str">
        <f t="array" ref="AV92">IFERROR(INDEX($AB$1:$AB$1200,SMALL(IF($AK$1:$AK$1200=$AP$88,ROW($AB$1:$AB$1200),""),$AS92)),"")</f>
        <v/>
      </c>
      <c r="AW92" s="4"/>
      <c r="AX92" s="3"/>
    </row>
    <row r="93" spans="27:50">
      <c r="AA93" s="78"/>
      <c r="AB93" s="78"/>
      <c r="AC93" s="79" t="str">
        <f t="shared" si="17"/>
        <v/>
      </c>
      <c r="AD93" s="89"/>
      <c r="AE93" s="89"/>
      <c r="AF93" s="79">
        <f t="shared" si="18"/>
        <v>0</v>
      </c>
      <c r="AG93" s="79" t="str">
        <f t="shared" si="13"/>
        <v/>
      </c>
      <c r="AH93" s="79" t="str">
        <f t="shared" si="14"/>
        <v/>
      </c>
      <c r="AI93" s="79" t="str">
        <f t="shared" si="15"/>
        <v/>
      </c>
      <c r="AJ93" s="79" t="str">
        <f t="shared" si="16"/>
        <v/>
      </c>
      <c r="AK93" s="80" t="str">
        <f t="shared" si="19"/>
        <v/>
      </c>
      <c r="AN93" s="11">
        <v>4.0999999999999996</v>
      </c>
      <c r="AO93" s="17" t="str">
        <f>IF(SUMIFS(AG$11:AG$1008,$AB$11:$AB$1008,$AN93,$AK$11:$AK$1008,$AP$88)=0,"",SUMIFS(AG$11:AG$1008,$AB$11:$AB$1008,$AN93,$AK$11:$AK$1008,$AP$88))</f>
        <v/>
      </c>
      <c r="AP93" s="17" t="str">
        <f>IF(SUMIFS(AH$11:AH$1008,$AB$11:$AB$1008,$AN93,$AK$11:$AK$1008,$AP$88)=0,"",SUMIFS(AH$11:AH$1008,$AB$11:$AB$1008,$AN93,$AK$11:$AK$1008,$AP$88))</f>
        <v/>
      </c>
      <c r="AQ93" s="17" t="str">
        <f>IF(SUMIFS(AI$11:AI$1008,$AB$11:$AB$1008,$AN93,$AK$11:$AK$1008,$AP$88)=0,"",SUMIFS(AI$11:AI$1008,$AB$11:$AB$1008,$AN93,$AK$11:$AK$1008,$AP$88))</f>
        <v/>
      </c>
      <c r="AR93" s="17" t="str">
        <f>IF(SUMIFS(AJ$11:AJ$1008,$AB$11:$AB$1008,$AN93,$AK$11:$AK$1008,$AP$88)=0,"",SUMIFS(AJ$11:AJ$1008,$AB$11:$AB$1008,$AN93,$AK$11:$AK$1008,$AP$88))</f>
        <v/>
      </c>
      <c r="AS93" s="4" t="str">
        <f>IF(AP88="","",4)</f>
        <v/>
      </c>
      <c r="AT93" s="99" t="str">
        <f t="array" ref="AT93">IFERROR(INDEX($AF$1:$AF$1200,SMALL(IF($AK$1:$AK$1200=$AP$88,ROW($AF$1:$AF$1200),""),$AS93)),"")</f>
        <v/>
      </c>
      <c r="AU93" s="105" t="str">
        <f t="array" ref="AU93">IFERROR(INDEX($AA$1:$AA$1200,SMALL(IF($AK$1:$AK$1200=$AP$88,ROW($AA$1:$AA$1200),""),$AS93)),"")</f>
        <v/>
      </c>
      <c r="AV93" s="93" t="str">
        <f t="array" ref="AV93">IFERROR(INDEX($AB$1:$AB$1200,SMALL(IF($AK$1:$AK$1200=$AP$88,ROW($AB$1:$AB$1200),""),$AS93)),"")</f>
        <v/>
      </c>
      <c r="AW93" s="4"/>
      <c r="AX93" s="3"/>
    </row>
    <row r="94" spans="27:50">
      <c r="AA94" s="81"/>
      <c r="AB94" s="81"/>
      <c r="AC94" s="82" t="str">
        <f t="shared" si="17"/>
        <v/>
      </c>
      <c r="AD94" s="90"/>
      <c r="AE94" s="90"/>
      <c r="AF94" s="82">
        <f t="shared" si="18"/>
        <v>0</v>
      </c>
      <c r="AG94" s="82" t="str">
        <f t="shared" si="13"/>
        <v/>
      </c>
      <c r="AH94" s="82" t="str">
        <f t="shared" si="14"/>
        <v/>
      </c>
      <c r="AI94" s="82" t="str">
        <f t="shared" si="15"/>
        <v/>
      </c>
      <c r="AJ94" s="82" t="str">
        <f t="shared" si="16"/>
        <v/>
      </c>
      <c r="AK94" s="83" t="str">
        <f t="shared" si="19"/>
        <v/>
      </c>
      <c r="AN94" s="11">
        <v>4.2</v>
      </c>
      <c r="AO94" s="17" t="str">
        <f>IF(SUMIFS(AG$11:AG$1008,$AB$11:$AB$1008,$AN94,$AK$11:$AK$1008,$AP$88)=0,"",SUMIFS(AG$11:AG$1008,$AB$11:$AB$1008,$AN94,$AK$11:$AK$1008,$AP$88))</f>
        <v/>
      </c>
      <c r="AP94" s="17" t="str">
        <f>IF(SUMIFS(AH$11:AH$1008,$AB$11:$AB$1008,$AN94,$AK$11:$AK$1008,$AP$88)=0,"",SUMIFS(AH$11:AH$1008,$AB$11:$AB$1008,$AN94,$AK$11:$AK$1008,$AP$88))</f>
        <v/>
      </c>
      <c r="AQ94" s="17" t="str">
        <f>IF(SUMIFS(AI$11:AI$1008,$AB$11:$AB$1008,$AN94,$AK$11:$AK$1008,$AP$88)=0,"",SUMIFS(AI$11:AI$1008,$AB$11:$AB$1008,$AN94,$AK$11:$AK$1008,$AP$88))</f>
        <v/>
      </c>
      <c r="AR94" s="17" t="str">
        <f>IF(SUMIFS(AJ$11:AJ$1008,$AB$11:$AB$1008,$AN94,$AK$11:$AK$1008,$AP$88)=0,"",SUMIFS(AJ$11:AJ$1008,$AB$11:$AB$1008,$AN94,$AK$11:$AK$1008,$AP$88))</f>
        <v/>
      </c>
      <c r="AS94" s="4" t="str">
        <f>IF(AP88="","",5)</f>
        <v/>
      </c>
      <c r="AT94" s="99" t="str">
        <f t="array" ref="AT94">IFERROR(INDEX($AF$1:$AF$1200,SMALL(IF($AK$1:$AK$1200=$AP$88,ROW($AF$1:$AF$1200),""),$AS94)),"")</f>
        <v/>
      </c>
      <c r="AU94" s="105" t="str">
        <f t="array" ref="AU94">IFERROR(INDEX($AA$1:$AA$1200,SMALL(IF($AK$1:$AK$1200=$AP$88,ROW($AA$1:$AA$1200),""),$AS94)),"")</f>
        <v/>
      </c>
      <c r="AV94" s="93" t="str">
        <f t="array" ref="AV94">IFERROR(INDEX($AB$1:$AB$1200,SMALL(IF($AK$1:$AK$1200=$AP$88,ROW($AB$1:$AB$1200),""),$AS94)),"")</f>
        <v/>
      </c>
      <c r="AW94" s="4"/>
      <c r="AX94" s="3"/>
    </row>
    <row r="95" spans="27:50">
      <c r="AA95" s="78"/>
      <c r="AB95" s="78"/>
      <c r="AC95" s="79" t="str">
        <f t="shared" si="17"/>
        <v/>
      </c>
      <c r="AD95" s="89"/>
      <c r="AE95" s="89"/>
      <c r="AF95" s="79">
        <f t="shared" si="18"/>
        <v>0</v>
      </c>
      <c r="AG95" s="79" t="str">
        <f t="shared" si="13"/>
        <v/>
      </c>
      <c r="AH95" s="79" t="str">
        <f t="shared" si="14"/>
        <v/>
      </c>
      <c r="AI95" s="79" t="str">
        <f t="shared" si="15"/>
        <v/>
      </c>
      <c r="AJ95" s="79" t="str">
        <f t="shared" si="16"/>
        <v/>
      </c>
      <c r="AK95" s="80" t="str">
        <f t="shared" si="19"/>
        <v/>
      </c>
      <c r="AN95" s="12">
        <v>4.3</v>
      </c>
      <c r="AO95" s="19" t="str">
        <f>IF(SUMIFS(AG$11:AG$1008,$AB$11:$AB$1008,$AN95,$AK$11:$AK$1008,$AP$88)=0,"",SUMIFS(AG$11:AG$1008,$AB$11:$AB$1008,$AN95,$AK$11:$AK$1008,$AP$88))</f>
        <v/>
      </c>
      <c r="AP95" s="19" t="str">
        <f>IF(SUMIFS(AH$11:AH$1008,$AB$11:$AB$1008,$AN95,$AK$11:$AK$1008,$AP$88)=0,"",SUMIFS(AH$11:AH$1008,$AB$11:$AB$1008,$AN95,$AK$11:$AK$1008,$AP$88))</f>
        <v/>
      </c>
      <c r="AQ95" s="19" t="str">
        <f>IF(SUMIFS(AI$11:AI$1008,$AB$11:$AB$1008,$AN95,$AK$11:$AK$1008,$AP$88)=0,"",SUMIFS(AI$11:AI$1008,$AB$11:$AB$1008,$AN95,$AK$11:$AK$1008,$AP$88))</f>
        <v/>
      </c>
      <c r="AR95" s="19" t="str">
        <f>IF(SUMIFS(AJ$11:AJ$1008,$AB$11:$AB$1008,$AN95,$AK$11:$AK$1008,$AP$88)=0,"",SUMIFS(AJ$11:AJ$1008,$AB$11:$AB$1008,$AN95,$AK$11:$AK$1008,$AP$88))</f>
        <v/>
      </c>
      <c r="AS95" s="4" t="str">
        <f>IF(AP88="","",6)</f>
        <v/>
      </c>
      <c r="AT95" s="99" t="str">
        <f t="array" ref="AT95">IFERROR(INDEX($AF$1:$AF$1200,SMALL(IF($AK$1:$AK$1200=$AP$88,ROW($AF$1:$AF$1200),""),$AS95)),"")</f>
        <v/>
      </c>
      <c r="AU95" s="105" t="str">
        <f t="array" ref="AU95">IFERROR(INDEX($AA$1:$AA$1200,SMALL(IF($AK$1:$AK$1200=$AP$88,ROW($AA$1:$AA$1200),""),$AS95)),"")</f>
        <v/>
      </c>
      <c r="AV95" s="93" t="str">
        <f t="array" ref="AV95">IFERROR(INDEX($AB$1:$AB$1200,SMALL(IF($AK$1:$AK$1200=$AP$88,ROW($AB$1:$AB$1200),""),$AS95)),"")</f>
        <v/>
      </c>
      <c r="AW95" s="4"/>
      <c r="AX95" s="3"/>
    </row>
    <row r="96" spans="27:50">
      <c r="AA96" s="81"/>
      <c r="AB96" s="81"/>
      <c r="AC96" s="82" t="str">
        <f t="shared" si="17"/>
        <v/>
      </c>
      <c r="AD96" s="90"/>
      <c r="AE96" s="90"/>
      <c r="AF96" s="82">
        <f t="shared" si="18"/>
        <v>0</v>
      </c>
      <c r="AG96" s="82" t="str">
        <f t="shared" si="13"/>
        <v/>
      </c>
      <c r="AH96" s="82" t="str">
        <f t="shared" si="14"/>
        <v/>
      </c>
      <c r="AI96" s="82" t="str">
        <f t="shared" si="15"/>
        <v/>
      </c>
      <c r="AJ96" s="82" t="str">
        <f t="shared" si="16"/>
        <v/>
      </c>
      <c r="AK96" s="83" t="str">
        <f t="shared" si="19"/>
        <v/>
      </c>
      <c r="AN96" s="10">
        <v>5</v>
      </c>
      <c r="AO96" s="21" t="str">
        <f>IF(SUMIFS(AG$11:AG$1008,$AB$11:$AB$1008,$AN96,$AK$11:$AK$1008,$AP$88)=0,"",SUMIFS(AG$11:AG$1008,$AB$11:$AB$1008,$AN96,$AK$11:$AK$1008,$AP$88))</f>
        <v/>
      </c>
      <c r="AP96" s="21" t="str">
        <f>IF(SUMIFS(AH$11:AH$1008,$AB$11:$AB$1008,$AN96,$AK$11:$AK$1008,$AP$88)=0,"",SUMIFS(AH$11:AH$1008,$AB$11:$AB$1008,$AN96,$AK$11:$AK$1008,$AP$88))</f>
        <v/>
      </c>
      <c r="AQ96" s="21" t="str">
        <f>IF(SUMIFS(AI$11:AI$1008,$AB$11:$AB$1008,$AN96,$AK$11:$AK$1008,$AP$88)=0,"",SUMIFS(AI$11:AI$1008,$AB$11:$AB$1008,$AN96,$AK$11:$AK$1008,$AP$88))</f>
        <v/>
      </c>
      <c r="AR96" s="21" t="str">
        <f>IF(SUMIFS(AJ$11:AJ$1008,$AB$11:$AB$1008,$AN96,$AK$11:$AK$1008,$AP$88)=0,"",SUMIFS(AJ$11:AJ$1008,$AB$11:$AB$1008,$AN96,$AK$11:$AK$1008,$AP$88))</f>
        <v/>
      </c>
      <c r="AS96" s="4" t="str">
        <f>IF(AP88="","",7)</f>
        <v/>
      </c>
      <c r="AT96" s="99" t="str">
        <f t="array" ref="AT96">IFERROR(INDEX($AF$1:$AF$1200,SMALL(IF($AK$1:$AK$1200=$AP$88,ROW($AF$1:$AF$1200),""),$AS96)),"")</f>
        <v/>
      </c>
      <c r="AU96" s="105" t="str">
        <f t="array" ref="AU96">IFERROR(INDEX($AA$1:$AA$1200,SMALL(IF($AK$1:$AK$1200=$AP$88,ROW($AA$1:$AA$1200),""),$AS96)),"")</f>
        <v/>
      </c>
      <c r="AV96" s="93" t="str">
        <f t="array" ref="AV96">IFERROR(INDEX($AB$1:$AB$1200,SMALL(IF($AK$1:$AK$1200=$AP$88,ROW($AB$1:$AB$1200),""),$AS96)),"")</f>
        <v/>
      </c>
      <c r="AW96" s="4"/>
      <c r="AX96" s="3"/>
    </row>
    <row r="97" spans="27:50">
      <c r="AA97" s="78"/>
      <c r="AB97" s="78"/>
      <c r="AC97" s="79" t="str">
        <f t="shared" si="17"/>
        <v/>
      </c>
      <c r="AD97" s="89"/>
      <c r="AE97" s="89"/>
      <c r="AF97" s="79">
        <f t="shared" si="18"/>
        <v>0</v>
      </c>
      <c r="AG97" s="79" t="str">
        <f t="shared" si="13"/>
        <v/>
      </c>
      <c r="AH97" s="79" t="str">
        <f t="shared" si="14"/>
        <v/>
      </c>
      <c r="AI97" s="79" t="str">
        <f t="shared" si="15"/>
        <v/>
      </c>
      <c r="AJ97" s="79" t="str">
        <f t="shared" si="16"/>
        <v/>
      </c>
      <c r="AK97" s="80" t="str">
        <f t="shared" si="19"/>
        <v/>
      </c>
      <c r="AN97" s="11">
        <v>5.0999999999999996</v>
      </c>
      <c r="AO97" s="23" t="str">
        <f>IF(SUMIFS(AG$11:AG$1008,$AB$11:$AB$1008,$AN97,$AK$11:$AK$1008,$AP$88)=0,"",SUMIFS(AG$11:AG$1008,$AB$11:$AB$1008,$AN97,$AK$11:$AK$1008,$AP$88))</f>
        <v/>
      </c>
      <c r="AP97" s="23" t="str">
        <f>IF(SUMIFS(AH$11:AH$1008,$AB$11:$AB$1008,$AN97,$AK$11:$AK$1008,$AP$88)=0,"",SUMIFS(AH$11:AH$1008,$AB$11:$AB$1008,$AN97,$AK$11:$AK$1008,$AP$88))</f>
        <v/>
      </c>
      <c r="AQ97" s="23" t="str">
        <f>IF(SUMIFS(AI$11:AI$1008,$AB$11:$AB$1008,$AN97,$AK$11:$AK$1008,$AP$88)=0,"",SUMIFS(AI$11:AI$1008,$AB$11:$AB$1008,$AN97,$AK$11:$AK$1008,$AP$88))</f>
        <v/>
      </c>
      <c r="AR97" s="23" t="str">
        <f>IF(SUMIFS(AJ$11:AJ$1008,$AB$11:$AB$1008,$AN97,$AK$11:$AK$1008,$AP$88)=0,"",SUMIFS(AJ$11:AJ$1008,$AB$11:$AB$1008,$AN97,$AK$11:$AK$1008,$AP$88))</f>
        <v/>
      </c>
      <c r="AS97" s="4" t="str">
        <f>IF(AP88="","",8)</f>
        <v/>
      </c>
      <c r="AT97" s="99" t="str">
        <f t="array" ref="AT97">IFERROR(INDEX($AF$1:$AF$1200,SMALL(IF($AK$1:$AK$1200=$AP$88,ROW($AF$1:$AF$1200),""),$AS97)),"")</f>
        <v/>
      </c>
      <c r="AU97" s="105" t="str">
        <f t="array" ref="AU97">IFERROR(INDEX($AA$1:$AA$1200,SMALL(IF($AK$1:$AK$1200=$AP$88,ROW($AA$1:$AA$1200),""),$AS97)),"")</f>
        <v/>
      </c>
      <c r="AV97" s="93" t="str">
        <f t="array" ref="AV97">IFERROR(INDEX($AB$1:$AB$1200,SMALL(IF($AK$1:$AK$1200=$AP$88,ROW($AB$1:$AB$1200),""),$AS97)),"")</f>
        <v/>
      </c>
      <c r="AW97" s="4"/>
      <c r="AX97" s="3"/>
    </row>
    <row r="98" spans="27:50">
      <c r="AA98" s="81"/>
      <c r="AB98" s="81"/>
      <c r="AC98" s="82" t="str">
        <f t="shared" si="17"/>
        <v/>
      </c>
      <c r="AD98" s="90"/>
      <c r="AE98" s="90"/>
      <c r="AF98" s="82">
        <f t="shared" si="18"/>
        <v>0</v>
      </c>
      <c r="AG98" s="82" t="str">
        <f t="shared" si="13"/>
        <v/>
      </c>
      <c r="AH98" s="82" t="str">
        <f t="shared" si="14"/>
        <v/>
      </c>
      <c r="AI98" s="82" t="str">
        <f t="shared" si="15"/>
        <v/>
      </c>
      <c r="AJ98" s="82" t="str">
        <f t="shared" si="16"/>
        <v/>
      </c>
      <c r="AK98" s="83" t="str">
        <f t="shared" si="19"/>
        <v/>
      </c>
      <c r="AN98" s="11">
        <v>5.2</v>
      </c>
      <c r="AO98" s="23" t="str">
        <f>IF(SUMIFS(AG$11:AG$1008,$AB$11:$AB$1008,$AN98,$AK$11:$AK$1008,$AP$88)=0,"",SUMIFS(AG$11:AG$1008,$AB$11:$AB$1008,$AN98,$AK$11:$AK$1008,$AP$88))</f>
        <v/>
      </c>
      <c r="AP98" s="23" t="str">
        <f>IF(SUMIFS(AH$11:AH$1008,$AB$11:$AB$1008,$AN98,$AK$11:$AK$1008,$AP$88)=0,"",SUMIFS(AH$11:AH$1008,$AB$11:$AB$1008,$AN98,$AK$11:$AK$1008,$AP$88))</f>
        <v/>
      </c>
      <c r="AQ98" s="23" t="str">
        <f>IF(SUMIFS(AI$11:AI$1008,$AB$11:$AB$1008,$AN98,$AK$11:$AK$1008,$AP$88)=0,"",SUMIFS(AI$11:AI$1008,$AB$11:$AB$1008,$AN98,$AK$11:$AK$1008,$AP$88))</f>
        <v/>
      </c>
      <c r="AR98" s="23" t="str">
        <f>IF(SUMIFS(AJ$11:AJ$1008,$AB$11:$AB$1008,$AN98,$AK$11:$AK$1008,$AP$88)=0,"",SUMIFS(AJ$11:AJ$1008,$AB$11:$AB$1008,$AN98,$AK$11:$AK$1008,$AP$88))</f>
        <v/>
      </c>
      <c r="AS98" s="4" t="str">
        <f>IF(AP88="","",9)</f>
        <v/>
      </c>
      <c r="AT98" s="99" t="str">
        <f t="array" ref="AT98">IFERROR(INDEX($AF$1:$AF$1200,SMALL(IF($AK$1:$AK$1200=$AP$88,ROW($AF$1:$AF$1200),""),$AS98)),"")</f>
        <v/>
      </c>
      <c r="AU98" s="105" t="str">
        <f t="array" ref="AU98">IFERROR(INDEX($AA$1:$AA$1200,SMALL(IF($AK$1:$AK$1200=$AP$88,ROW($AA$1:$AA$1200),""),$AS98)),"")</f>
        <v/>
      </c>
      <c r="AV98" s="93" t="str">
        <f t="array" ref="AV98">IFERROR(INDEX($AB$1:$AB$1200,SMALL(IF($AK$1:$AK$1200=$AP$88,ROW($AB$1:$AB$1200),""),$AS98)),"")</f>
        <v/>
      </c>
      <c r="AW98" s="4"/>
      <c r="AX98" s="3"/>
    </row>
    <row r="99" spans="27:50">
      <c r="AA99" s="78"/>
      <c r="AB99" s="78"/>
      <c r="AC99" s="79" t="str">
        <f t="shared" si="17"/>
        <v/>
      </c>
      <c r="AD99" s="89"/>
      <c r="AE99" s="89"/>
      <c r="AF99" s="79">
        <f t="shared" si="18"/>
        <v>0</v>
      </c>
      <c r="AG99" s="79" t="str">
        <f t="shared" si="13"/>
        <v/>
      </c>
      <c r="AH99" s="79" t="str">
        <f t="shared" si="14"/>
        <v/>
      </c>
      <c r="AI99" s="79" t="str">
        <f t="shared" si="15"/>
        <v/>
      </c>
      <c r="AJ99" s="79" t="str">
        <f t="shared" si="16"/>
        <v/>
      </c>
      <c r="AK99" s="80" t="str">
        <f t="shared" si="19"/>
        <v/>
      </c>
      <c r="AN99" s="12">
        <v>5.3</v>
      </c>
      <c r="AO99" s="19" t="str">
        <f>IF(SUMIFS(AG$11:AG$1008,$AB$11:$AB$1008,$AN99,$AK$11:$AK$1008,$AP$88)=0,"",SUMIFS(AG$11:AG$1008,$AB$11:$AB$1008,$AN99,$AK$11:$AK$1008,$AP$88))</f>
        <v/>
      </c>
      <c r="AP99" s="19" t="str">
        <f>IF(SUMIFS(AH$11:AH$1008,$AB$11:$AB$1008,$AN99,$AK$11:$AK$1008,$AP$88)=0,"",SUMIFS(AH$11:AH$1008,$AB$11:$AB$1008,$AN99,$AK$11:$AK$1008,$AP$88))</f>
        <v/>
      </c>
      <c r="AQ99" s="19" t="str">
        <f>IF(SUMIFS(AI$11:AI$1008,$AB$11:$AB$1008,$AN99,$AK$11:$AK$1008,$AP$88)=0,"",SUMIFS(AI$11:AI$1008,$AB$11:$AB$1008,$AN99,$AK$11:$AK$1008,$AP$88))</f>
        <v/>
      </c>
      <c r="AR99" s="19" t="str">
        <f>IF(SUMIFS(AJ$11:AJ$1008,$AB$11:$AB$1008,$AN99,$AK$11:$AK$1008,$AP$88)=0,"",SUMIFS(AJ$11:AJ$1008,$AB$11:$AB$1008,$AN99,$AK$11:$AK$1008,$AP$88))</f>
        <v/>
      </c>
      <c r="AS99" s="4" t="str">
        <f>IF(AP88="","",10)</f>
        <v/>
      </c>
      <c r="AT99" s="99" t="str">
        <f t="array" ref="AT99">IFERROR(INDEX($AF$1:$AF$1200,SMALL(IF($AK$1:$AK$1200=$AP$88,ROW($AF$1:$AF$1200),""),$AS99)),"")</f>
        <v/>
      </c>
      <c r="AU99" s="105" t="str">
        <f t="array" ref="AU99">IFERROR(INDEX($AA$1:$AA$1200,SMALL(IF($AK$1:$AK$1200=$AP$88,ROW($AA$1:$AA$1200),""),$AS99)),"")</f>
        <v/>
      </c>
      <c r="AV99" s="93" t="str">
        <f t="array" ref="AV99">IFERROR(INDEX($AB$1:$AB$1200,SMALL(IF($AK$1:$AK$1200=$AP$88,ROW($AB$1:$AB$1200),""),$AS99)),"")</f>
        <v/>
      </c>
      <c r="AW99" s="4"/>
      <c r="AX99" s="3"/>
    </row>
    <row r="100" spans="27:50">
      <c r="AA100" s="81"/>
      <c r="AB100" s="81"/>
      <c r="AC100" s="82" t="str">
        <f t="shared" si="17"/>
        <v/>
      </c>
      <c r="AD100" s="90"/>
      <c r="AE100" s="90"/>
      <c r="AF100" s="82">
        <f t="shared" si="18"/>
        <v>0</v>
      </c>
      <c r="AG100" s="82" t="str">
        <f t="shared" si="13"/>
        <v/>
      </c>
      <c r="AH100" s="82" t="str">
        <f t="shared" si="14"/>
        <v/>
      </c>
      <c r="AI100" s="82" t="str">
        <f t="shared" si="15"/>
        <v/>
      </c>
      <c r="AJ100" s="82" t="str">
        <f t="shared" si="16"/>
        <v/>
      </c>
      <c r="AK100" s="83" t="str">
        <f t="shared" si="19"/>
        <v/>
      </c>
      <c r="AN100" s="10">
        <v>6</v>
      </c>
      <c r="AO100" s="21" t="str">
        <f>IF(SUMIFS(AG$11:AG$1008,$AB$11:$AB$1008,$AN100,$AK$11:$AK$1008,$AP$88)=0,"",SUMIFS(AG$11:AG$1008,$AB$11:$AB$1008,$AN100,$AK$11:$AK$1008,$AP$88))</f>
        <v/>
      </c>
      <c r="AP100" s="21" t="str">
        <f>IF(SUMIFS(AH$11:AH$1008,$AB$11:$AB$1008,$AN100,$AK$11:$AK$1008,$AP$88)=0,"",SUMIFS(AH$11:AH$1008,$AB$11:$AB$1008,$AN100,$AK$11:$AK$1008,$AP$88))</f>
        <v/>
      </c>
      <c r="AQ100" s="21" t="str">
        <f>IF(SUMIFS(AI$11:AI$1008,$AB$11:$AB$1008,$AN100,$AK$11:$AK$1008,$AP$88)=0,"",SUMIFS(AI$11:AI$1008,$AB$11:$AB$1008,$AN100,$AK$11:$AK$1008,$AP$88))</f>
        <v/>
      </c>
      <c r="AR100" s="21" t="str">
        <f>IF(SUMIFS(AJ$11:AJ$1008,$AB$11:$AB$1008,$AN100,$AK$11:$AK$1008,$AP$88)=0,"",SUMIFS(AJ$11:AJ$1008,$AB$11:$AB$1008,$AN100,$AK$11:$AK$1008,$AP$88))</f>
        <v/>
      </c>
      <c r="AS100" s="4" t="str">
        <f>IF(AP88="","",11)</f>
        <v/>
      </c>
      <c r="AT100" s="99" t="str">
        <f t="array" ref="AT100">IFERROR(INDEX($AF$1:$AF$1200,SMALL(IF($AK$1:$AK$1200=$AP$88,ROW($AF$1:$AF$1200),""),$AS100)),"")</f>
        <v/>
      </c>
      <c r="AU100" s="105" t="str">
        <f t="array" ref="AU100">IFERROR(INDEX($AA$1:$AA$1200,SMALL(IF($AK$1:$AK$1200=$AP$88,ROW($AA$1:$AA$1200),""),$AS100)),"")</f>
        <v/>
      </c>
      <c r="AV100" s="93" t="str">
        <f t="array" ref="AV100">IFERROR(INDEX($AB$1:$AB$1200,SMALL(IF($AK$1:$AK$1200=$AP$88,ROW($AB$1:$AB$1200),""),$AS100)),"")</f>
        <v/>
      </c>
      <c r="AW100" s="4"/>
      <c r="AX100" s="3"/>
    </row>
    <row r="101" spans="27:50">
      <c r="AA101" s="78"/>
      <c r="AB101" s="78"/>
      <c r="AC101" s="79" t="str">
        <f t="shared" si="17"/>
        <v/>
      </c>
      <c r="AD101" s="89"/>
      <c r="AE101" s="89"/>
      <c r="AF101" s="79">
        <f t="shared" si="18"/>
        <v>0</v>
      </c>
      <c r="AG101" s="79" t="str">
        <f t="shared" si="13"/>
        <v/>
      </c>
      <c r="AH101" s="79" t="str">
        <f t="shared" si="14"/>
        <v/>
      </c>
      <c r="AI101" s="79" t="str">
        <f t="shared" si="15"/>
        <v/>
      </c>
      <c r="AJ101" s="79" t="str">
        <f t="shared" si="16"/>
        <v/>
      </c>
      <c r="AK101" s="80" t="str">
        <f t="shared" si="19"/>
        <v/>
      </c>
      <c r="AN101" s="11">
        <v>6.1</v>
      </c>
      <c r="AO101" s="23" t="str">
        <f>IF(SUMIFS(AG$11:AG$1008,$AB$11:$AB$1008,$AN101,$AK$11:$AK$1008,$AP$88)=0,"",SUMIFS(AG$11:AG$1008,$AB$11:$AB$1008,$AN101,$AK$11:$AK$1008,$AP$88))</f>
        <v/>
      </c>
      <c r="AP101" s="23" t="str">
        <f>IF(SUMIFS(AH$11:AH$1008,$AB$11:$AB$1008,$AN101,$AK$11:$AK$1008,$AP$88)=0,"",SUMIFS(AH$11:AH$1008,$AB$11:$AB$1008,$AN101,$AK$11:$AK$1008,$AP$88))</f>
        <v/>
      </c>
      <c r="AQ101" s="23" t="str">
        <f>IF(SUMIFS(AI$11:AI$1008,$AB$11:$AB$1008,$AN101,$AK$11:$AK$1008,$AP$88)=0,"",SUMIFS(AI$11:AI$1008,$AB$11:$AB$1008,$AN101,$AK$11:$AK$1008,$AP$88))</f>
        <v/>
      </c>
      <c r="AR101" s="23" t="str">
        <f>IF(SUMIFS(AJ$11:AJ$1008,$AB$11:$AB$1008,$AN101,$AK$11:$AK$1008,$AP$88)=0,"",SUMIFS(AJ$11:AJ$1008,$AB$11:$AB$1008,$AN101,$AK$11:$AK$1008,$AP$88))</f>
        <v/>
      </c>
      <c r="AS101" s="4" t="str">
        <f>IF(AP88="","",12)</f>
        <v/>
      </c>
      <c r="AT101" s="99" t="str">
        <f t="array" ref="AT101">IFERROR(INDEX($AF$1:$AF$1200,SMALL(IF($AK$1:$AK$1200=$AP$88,ROW($AF$1:$AF$1200),""),$AS101)),"")</f>
        <v/>
      </c>
      <c r="AU101" s="105" t="str">
        <f t="array" ref="AU101">IFERROR(INDEX($AA$1:$AA$1200,SMALL(IF($AK$1:$AK$1200=$AP$88,ROW($AA$1:$AA$1200),""),$AS101)),"")</f>
        <v/>
      </c>
      <c r="AV101" s="93" t="str">
        <f t="array" ref="AV101">IFERROR(INDEX($AB$1:$AB$1200,SMALL(IF($AK$1:$AK$1200=$AP$88,ROW($AB$1:$AB$1200),""),$AS101)),"")</f>
        <v/>
      </c>
      <c r="AW101" s="4"/>
      <c r="AX101" s="3"/>
    </row>
    <row r="102" spans="27:50">
      <c r="AA102" s="81"/>
      <c r="AB102" s="81"/>
      <c r="AC102" s="82" t="str">
        <f t="shared" si="17"/>
        <v/>
      </c>
      <c r="AD102" s="90"/>
      <c r="AE102" s="90"/>
      <c r="AF102" s="82">
        <f t="shared" si="18"/>
        <v>0</v>
      </c>
      <c r="AG102" s="82" t="str">
        <f t="shared" si="13"/>
        <v/>
      </c>
      <c r="AH102" s="82" t="str">
        <f t="shared" si="14"/>
        <v/>
      </c>
      <c r="AI102" s="82" t="str">
        <f t="shared" si="15"/>
        <v/>
      </c>
      <c r="AJ102" s="82" t="str">
        <f t="shared" si="16"/>
        <v/>
      </c>
      <c r="AK102" s="83" t="str">
        <f t="shared" si="19"/>
        <v/>
      </c>
      <c r="AM102" s="30"/>
      <c r="AN102" s="11">
        <v>6.2</v>
      </c>
      <c r="AO102" s="23" t="str">
        <f>IF(SUMIFS(AG$11:AG$1008,$AB$11:$AB$1008,$AN102,$AK$11:$AK$1008,$AP$88)=0,"",SUMIFS(AG$11:AG$1008,$AB$11:$AB$1008,$AN102,$AK$11:$AK$1008,$AP$88))</f>
        <v/>
      </c>
      <c r="AP102" s="23" t="str">
        <f>IF(SUMIFS(AH$11:AH$1008,$AB$11:$AB$1008,$AN102,$AK$11:$AK$1008,$AP$88)=0,"",SUMIFS(AH$11:AH$1008,$AB$11:$AB$1008,$AN102,$AK$11:$AK$1008,$AP$88))</f>
        <v/>
      </c>
      <c r="AQ102" s="23" t="str">
        <f>IF(SUMIFS(AI$11:AI$1008,$AB$11:$AB$1008,$AN102,$AK$11:$AK$1008,$AP$88)=0,"",SUMIFS(AI$11:AI$1008,$AB$11:$AB$1008,$AN102,$AK$11:$AK$1008,$AP$88))</f>
        <v/>
      </c>
      <c r="AR102" s="23" t="str">
        <f>IF(SUMIFS(AJ$11:AJ$1008,$AB$11:$AB$1008,$AN102,$AK$11:$AK$1008,$AP$88)=0,"",SUMIFS(AJ$11:AJ$1008,$AB$11:$AB$1008,$AN102,$AK$11:$AK$1008,$AP$88))</f>
        <v/>
      </c>
      <c r="AS102" s="4" t="str">
        <f>IF(AP88="","",13)</f>
        <v/>
      </c>
      <c r="AT102" s="99" t="str">
        <f t="array" ref="AT102">IFERROR(INDEX($AF$1:$AF$1200,SMALL(IF($AK$1:$AK$1200=$AP$88,ROW($AF$1:$AF$1200),""),$AS102)),"")</f>
        <v/>
      </c>
      <c r="AU102" s="105" t="str">
        <f t="array" ref="AU102">IFERROR(INDEX($AA$1:$AA$1200,SMALL(IF($AK$1:$AK$1200=$AP$88,ROW($AA$1:$AA$1200),""),$AS102)),"")</f>
        <v/>
      </c>
      <c r="AV102" s="93" t="str">
        <f t="array" ref="AV102">IFERROR(INDEX($AB$1:$AB$1200,SMALL(IF($AK$1:$AK$1200=$AP$88,ROW($AB$1:$AB$1200),""),$AS102)),"")</f>
        <v/>
      </c>
      <c r="AW102" s="4"/>
      <c r="AX102" s="3"/>
    </row>
    <row r="103" spans="27:50">
      <c r="AA103" s="78"/>
      <c r="AB103" s="78"/>
      <c r="AC103" s="79" t="str">
        <f t="shared" si="17"/>
        <v/>
      </c>
      <c r="AD103" s="89"/>
      <c r="AE103" s="89"/>
      <c r="AF103" s="79">
        <f t="shared" si="18"/>
        <v>0</v>
      </c>
      <c r="AG103" s="79" t="str">
        <f t="shared" si="13"/>
        <v/>
      </c>
      <c r="AH103" s="79" t="str">
        <f t="shared" si="14"/>
        <v/>
      </c>
      <c r="AI103" s="79" t="str">
        <f t="shared" si="15"/>
        <v/>
      </c>
      <c r="AJ103" s="79" t="str">
        <f t="shared" si="16"/>
        <v/>
      </c>
      <c r="AK103" s="80" t="str">
        <f t="shared" si="19"/>
        <v/>
      </c>
      <c r="AM103" s="30"/>
      <c r="AN103" s="12">
        <v>6.3</v>
      </c>
      <c r="AO103" s="19" t="str">
        <f>IF(SUMIFS(AG$11:AG$1008,$AB$11:$AB$1008,$AN103,$AK$11:$AK$1008,$AP$88)=0,"",SUMIFS(AG$11:AG$1008,$AB$11:$AB$1008,$AN103,$AK$11:$AK$1008,$AP$88))</f>
        <v/>
      </c>
      <c r="AP103" s="19" t="str">
        <f>IF(SUMIFS(AH$11:AH$1008,$AB$11:$AB$1008,$AN103,$AK$11:$AK$1008,$AP$88)=0,"",SUMIFS(AH$11:AH$1008,$AB$11:$AB$1008,$AN103,$AK$11:$AK$1008,$AP$88))</f>
        <v/>
      </c>
      <c r="AQ103" s="19" t="str">
        <f>IF(SUMIFS(AI$11:AI$1008,$AB$11:$AB$1008,$AN103,$AK$11:$AK$1008,$AP$88)=0,"",SUMIFS(AI$11:AI$1008,$AB$11:$AB$1008,$AN103,$AK$11:$AK$1008,$AP$88))</f>
        <v/>
      </c>
      <c r="AR103" s="19" t="str">
        <f>IF(SUMIFS(AJ$11:AJ$1008,$AB$11:$AB$1008,$AN103,$AK$11:$AK$1008,$AP$88)=0,"",SUMIFS(AJ$11:AJ$1008,$AB$11:$AB$1008,$AN103,$AK$11:$AK$1008,$AP$88))</f>
        <v/>
      </c>
      <c r="AS103" s="4" t="str">
        <f>IF(AP88="","",14)</f>
        <v/>
      </c>
      <c r="AT103" s="99" t="str">
        <f t="array" ref="AT103">IFERROR(INDEX($AF$1:$AF$1200,SMALL(IF($AK$1:$AK$1200=$AP$88,ROW($AF$1:$AF$1200),""),$AS103)),"")</f>
        <v/>
      </c>
      <c r="AU103" s="105" t="str">
        <f t="array" ref="AU103">IFERROR(INDEX($AA$1:$AA$1200,SMALL(IF($AK$1:$AK$1200=$AP$88,ROW($AA$1:$AA$1200),""),$AS103)),"")</f>
        <v/>
      </c>
      <c r="AV103" s="93" t="str">
        <f t="array" ref="AV103">IFERROR(INDEX($AB$1:$AB$1200,SMALL(IF($AK$1:$AK$1200=$AP$88,ROW($AB$1:$AB$1200),""),$AS103)),"")</f>
        <v/>
      </c>
      <c r="AW103" s="4"/>
      <c r="AX103" s="3"/>
    </row>
    <row r="104" spans="27:50">
      <c r="AA104" s="81"/>
      <c r="AB104" s="81"/>
      <c r="AC104" s="82" t="str">
        <f t="shared" si="17"/>
        <v/>
      </c>
      <c r="AD104" s="90"/>
      <c r="AE104" s="90"/>
      <c r="AF104" s="82">
        <f t="shared" si="18"/>
        <v>0</v>
      </c>
      <c r="AG104" s="82" t="str">
        <f t="shared" si="13"/>
        <v/>
      </c>
      <c r="AH104" s="82" t="str">
        <f t="shared" si="14"/>
        <v/>
      </c>
      <c r="AI104" s="82" t="str">
        <f t="shared" si="15"/>
        <v/>
      </c>
      <c r="AJ104" s="82" t="str">
        <f t="shared" si="16"/>
        <v/>
      </c>
      <c r="AK104" s="83" t="str">
        <f t="shared" si="19"/>
        <v/>
      </c>
      <c r="AM104" s="30"/>
      <c r="AN104" s="10">
        <v>7</v>
      </c>
      <c r="AO104" s="21" t="str">
        <f>IF(SUMIFS(AG$11:AG$1008,$AB$11:$AB$1008,$AN104,$AK$11:$AK$1008,$AP$88)=0,"",SUMIFS(AG$11:AG$1008,$AB$11:$AB$1008,$AN104,$AK$11:$AK$1008,$AP$88))</f>
        <v/>
      </c>
      <c r="AP104" s="21" t="str">
        <f>IF(SUMIFS(AH$11:AH$1008,$AB$11:$AB$1008,$AN104,$AK$11:$AK$1008,$AP$88)=0,"",SUMIFS(AH$11:AH$1008,$AB$11:$AB$1008,$AN104,$AK$11:$AK$1008,$AP$88))</f>
        <v/>
      </c>
      <c r="AQ104" s="21" t="str">
        <f>IF(SUMIFS(AI$11:AI$1008,$AB$11:$AB$1008,$AN104,$AK$11:$AK$1008,$AP$88)=0,"",SUMIFS(AI$11:AI$1008,$AB$11:$AB$1008,$AN104,$AK$11:$AK$1008,$AP$88))</f>
        <v/>
      </c>
      <c r="AR104" s="21" t="str">
        <f>IF(SUMIFS(AJ$11:AJ$1008,$AB$11:$AB$1008,$AN104,$AK$11:$AK$1008,$AP$88)=0,"",SUMIFS(AJ$11:AJ$1008,$AB$11:$AB$1008,$AN104,$AK$11:$AK$1008,$AP$88))</f>
        <v/>
      </c>
      <c r="AS104" s="4" t="str">
        <f>IF(AP88="","",15)</f>
        <v/>
      </c>
      <c r="AT104" s="99" t="str">
        <f t="array" ref="AT104">IFERROR(INDEX($AF$1:$AF$1200,SMALL(IF($AK$1:$AK$1200=$AP$88,ROW($AF$1:$AF$1200),""),$AS104)),"")</f>
        <v/>
      </c>
      <c r="AU104" s="105" t="str">
        <f t="array" ref="AU104">IFERROR(INDEX($AA$1:$AA$1200,SMALL(IF($AK$1:$AK$1200=$AP$88,ROW($AA$1:$AA$1200),""),$AS104)),"")</f>
        <v/>
      </c>
      <c r="AV104" s="93" t="str">
        <f t="array" ref="AV104">IFERROR(INDEX($AB$1:$AB$1200,SMALL(IF($AK$1:$AK$1200=$AP$88,ROW($AB$1:$AB$1200),""),$AS104)),"")</f>
        <v/>
      </c>
      <c r="AW104" s="4"/>
      <c r="AX104" s="3"/>
    </row>
    <row r="105" spans="27:50">
      <c r="AA105" s="78"/>
      <c r="AB105" s="78"/>
      <c r="AC105" s="79" t="str">
        <f t="shared" si="17"/>
        <v/>
      </c>
      <c r="AD105" s="89"/>
      <c r="AE105" s="89"/>
      <c r="AF105" s="79">
        <f t="shared" si="18"/>
        <v>0</v>
      </c>
      <c r="AG105" s="79" t="str">
        <f t="shared" si="13"/>
        <v/>
      </c>
      <c r="AH105" s="79" t="str">
        <f t="shared" si="14"/>
        <v/>
      </c>
      <c r="AI105" s="79" t="str">
        <f t="shared" si="15"/>
        <v/>
      </c>
      <c r="AJ105" s="79" t="str">
        <f t="shared" si="16"/>
        <v/>
      </c>
      <c r="AK105" s="80" t="str">
        <f t="shared" si="19"/>
        <v/>
      </c>
      <c r="AM105" s="30"/>
      <c r="AN105" s="11">
        <v>7.1</v>
      </c>
      <c r="AO105" s="23" t="str">
        <f>IF(SUMIFS(AG$11:AG$1008,$AB$11:$AB$1008,$AN105,$AK$11:$AK$1008,$AP$88)=0,"",SUMIFS(AG$11:AG$1008,$AB$11:$AB$1008,$AN105,$AK$11:$AK$1008,$AP$88))</f>
        <v/>
      </c>
      <c r="AP105" s="23" t="str">
        <f>IF(SUMIFS(AH$11:AH$1008,$AB$11:$AB$1008,$AN105,$AK$11:$AK$1008,$AP$88)=0,"",SUMIFS(AH$11:AH$1008,$AB$11:$AB$1008,$AN105,$AK$11:$AK$1008,$AP$88))</f>
        <v/>
      </c>
      <c r="AQ105" s="23" t="str">
        <f>IF(SUMIFS(AI$11:AI$1008,$AB$11:$AB$1008,$AN105,$AK$11:$AK$1008,$AP$88)=0,"",SUMIFS(AI$11:AI$1008,$AB$11:$AB$1008,$AN105,$AK$11:$AK$1008,$AP$88))</f>
        <v/>
      </c>
      <c r="AR105" s="23" t="str">
        <f>IF(SUMIFS(AJ$11:AJ$1008,$AB$11:$AB$1008,$AN105,$AK$11:$AK$1008,$AP$88)=0,"",SUMIFS(AJ$11:AJ$1008,$AB$11:$AB$1008,$AN105,$AK$11:$AK$1008,$AP$88))</f>
        <v/>
      </c>
      <c r="AS105" s="4" t="str">
        <f>IF(AP88="","",16)</f>
        <v/>
      </c>
      <c r="AT105" s="99" t="str">
        <f t="array" ref="AT105">IFERROR(INDEX($AF$1:$AF$1200,SMALL(IF($AK$1:$AK$1200=$AP$88,ROW($AF$1:$AF$1200),""),$AS105)),"")</f>
        <v/>
      </c>
      <c r="AU105" s="105" t="str">
        <f t="array" ref="AU105">IFERROR(INDEX($AA$1:$AA$1200,SMALL(IF($AK$1:$AK$1200=$AP$88,ROW($AA$1:$AA$1200),""),$AS105)),"")</f>
        <v/>
      </c>
      <c r="AV105" s="93" t="str">
        <f t="array" ref="AV105">IFERROR(INDEX($AB$1:$AB$1200,SMALL(IF($AK$1:$AK$1200=$AP$88,ROW($AB$1:$AB$1200),""),$AS105)),"")</f>
        <v/>
      </c>
      <c r="AW105" s="4"/>
      <c r="AX105" s="3"/>
    </row>
    <row r="106" spans="27:50">
      <c r="AA106" s="81"/>
      <c r="AB106" s="81"/>
      <c r="AC106" s="82" t="str">
        <f t="shared" si="17"/>
        <v/>
      </c>
      <c r="AD106" s="90"/>
      <c r="AE106" s="90"/>
      <c r="AF106" s="82">
        <f t="shared" si="18"/>
        <v>0</v>
      </c>
      <c r="AG106" s="82" t="str">
        <f t="shared" si="13"/>
        <v/>
      </c>
      <c r="AH106" s="82" t="str">
        <f t="shared" si="14"/>
        <v/>
      </c>
      <c r="AI106" s="82" t="str">
        <f t="shared" si="15"/>
        <v/>
      </c>
      <c r="AJ106" s="82" t="str">
        <f t="shared" si="16"/>
        <v/>
      </c>
      <c r="AK106" s="83" t="str">
        <f t="shared" si="19"/>
        <v/>
      </c>
      <c r="AM106" s="30"/>
      <c r="AN106" s="11">
        <v>7.2</v>
      </c>
      <c r="AO106" s="23" t="str">
        <f>IF(SUMIFS(AG$11:AG$1008,$AB$11:$AB$1008,$AN106,$AK$11:$AK$1008,$AP$88)=0,"",SUMIFS(AG$11:AG$1008,$AB$11:$AB$1008,$AN106,$AK$11:$AK$1008,$AP$88))</f>
        <v/>
      </c>
      <c r="AP106" s="23" t="str">
        <f>IF(SUMIFS(AH$11:AH$1008,$AB$11:$AB$1008,$AN106,$AK$11:$AK$1008,$AP$88)=0,"",SUMIFS(AH$11:AH$1008,$AB$11:$AB$1008,$AN106,$AK$11:$AK$1008,$AP$88))</f>
        <v/>
      </c>
      <c r="AQ106" s="23" t="str">
        <f>IF(SUMIFS(AI$11:AI$1008,$AB$11:$AB$1008,$AN106,$AK$11:$AK$1008,$AP$88)=0,"",SUMIFS(AI$11:AI$1008,$AB$11:$AB$1008,$AN106,$AK$11:$AK$1008,$AP$88))</f>
        <v/>
      </c>
      <c r="AR106" s="23" t="str">
        <f>IF(SUMIFS(AJ$11:AJ$1008,$AB$11:$AB$1008,$AN106,$AK$11:$AK$1008,$AP$88)=0,"",SUMIFS(AJ$11:AJ$1008,$AB$11:$AB$1008,$AN106,$AK$11:$AK$1008,$AP$88))</f>
        <v/>
      </c>
      <c r="AS106" s="4" t="str">
        <f>IF(AP88="","",17)</f>
        <v/>
      </c>
      <c r="AT106" s="99" t="str">
        <f t="array" ref="AT106">IFERROR(INDEX($AF$1:$AF$1200,SMALL(IF($AK$1:$AK$1200=$AP$88,ROW($AF$1:$AF$1200),""),$AS106)),"")</f>
        <v/>
      </c>
      <c r="AU106" s="105" t="str">
        <f t="array" ref="AU106">IFERROR(INDEX($AA$1:$AA$1200,SMALL(IF($AK$1:$AK$1200=$AP$88,ROW($AA$1:$AA$1200),""),$AS106)),"")</f>
        <v/>
      </c>
      <c r="AV106" s="93" t="str">
        <f t="array" ref="AV106">IFERROR(INDEX($AB$1:$AB$1200,SMALL(IF($AK$1:$AK$1200=$AP$88,ROW($AB$1:$AB$1200),""),$AS106)),"")</f>
        <v/>
      </c>
      <c r="AW106" s="4"/>
      <c r="AX106" s="3"/>
    </row>
    <row r="107" spans="27:50">
      <c r="AA107" s="78"/>
      <c r="AB107" s="78"/>
      <c r="AC107" s="79" t="str">
        <f t="shared" si="17"/>
        <v/>
      </c>
      <c r="AD107" s="89"/>
      <c r="AE107" s="89"/>
      <c r="AF107" s="79">
        <f t="shared" si="18"/>
        <v>0</v>
      </c>
      <c r="AG107" s="79" t="str">
        <f t="shared" si="13"/>
        <v/>
      </c>
      <c r="AH107" s="79" t="str">
        <f t="shared" si="14"/>
        <v/>
      </c>
      <c r="AI107" s="79" t="str">
        <f t="shared" si="15"/>
        <v/>
      </c>
      <c r="AJ107" s="79" t="str">
        <f t="shared" si="16"/>
        <v/>
      </c>
      <c r="AK107" s="80" t="str">
        <f t="shared" si="19"/>
        <v/>
      </c>
      <c r="AM107" s="30"/>
      <c r="AN107" s="12">
        <v>7.3</v>
      </c>
      <c r="AO107" s="19" t="str">
        <f>IF(SUMIFS(AG$11:AG$1008,$AB$11:$AB$1008,$AN107,$AK$11:$AK$1008,$AP$88)=0,"",SUMIFS(AG$11:AG$1008,$AB$11:$AB$1008,$AN107,$AK$11:$AK$1008,$AP$88))</f>
        <v/>
      </c>
      <c r="AP107" s="19" t="str">
        <f>IF(SUMIFS(AH$11:AH$1008,$AB$11:$AB$1008,$AN107,$AK$11:$AK$1008,$AP$88)=0,"",SUMIFS(AH$11:AH$1008,$AB$11:$AB$1008,$AN107,$AK$11:$AK$1008,$AP$88))</f>
        <v/>
      </c>
      <c r="AQ107" s="19" t="str">
        <f>IF(SUMIFS(AI$11:AI$1008,$AB$11:$AB$1008,$AN107,$AK$11:$AK$1008,$AP$88)=0,"",SUMIFS(AI$11:AI$1008,$AB$11:$AB$1008,$AN107,$AK$11:$AK$1008,$AP$88))</f>
        <v/>
      </c>
      <c r="AR107" s="19" t="str">
        <f>IF(SUMIFS(AJ$11:AJ$1008,$AB$11:$AB$1008,$AN107,$AK$11:$AK$1008,$AP$88)=0,"",SUMIFS(AJ$11:AJ$1008,$AB$11:$AB$1008,$AN107,$AK$11:$AK$1008,$AP$88))</f>
        <v/>
      </c>
      <c r="AS107" s="4" t="str">
        <f>IF(AP88="","",18)</f>
        <v/>
      </c>
      <c r="AT107" s="99" t="str">
        <f t="array" ref="AT107">IFERROR(INDEX($AF$1:$AF$1200,SMALL(IF($AK$1:$AK$1200=$AP$88,ROW($AF$1:$AF$1200),""),$AS107)),"")</f>
        <v/>
      </c>
      <c r="AU107" s="105" t="str">
        <f t="array" ref="AU107">IFERROR(INDEX($AA$1:$AA$1200,SMALL(IF($AK$1:$AK$1200=$AP$88,ROW($AA$1:$AA$1200),""),$AS107)),"")</f>
        <v/>
      </c>
      <c r="AV107" s="93" t="str">
        <f t="array" ref="AV107">IFERROR(INDEX($AB$1:$AB$1200,SMALL(IF($AK$1:$AK$1200=$AP$88,ROW($AB$1:$AB$1200),""),$AS107)),"")</f>
        <v/>
      </c>
      <c r="AW107" s="4"/>
      <c r="AX107" s="3"/>
    </row>
    <row r="108" spans="27:50">
      <c r="AA108" s="81"/>
      <c r="AB108" s="81"/>
      <c r="AC108" s="82" t="str">
        <f t="shared" si="17"/>
        <v/>
      </c>
      <c r="AD108" s="90"/>
      <c r="AE108" s="90"/>
      <c r="AF108" s="82">
        <f t="shared" si="18"/>
        <v>0</v>
      </c>
      <c r="AG108" s="82" t="str">
        <f t="shared" si="13"/>
        <v/>
      </c>
      <c r="AH108" s="82" t="str">
        <f t="shared" si="14"/>
        <v/>
      </c>
      <c r="AI108" s="82" t="str">
        <f t="shared" si="15"/>
        <v/>
      </c>
      <c r="AJ108" s="82" t="str">
        <f t="shared" si="16"/>
        <v/>
      </c>
      <c r="AK108" s="83" t="str">
        <f t="shared" si="19"/>
        <v/>
      </c>
      <c r="AM108" s="30"/>
      <c r="AN108" s="10">
        <v>8</v>
      </c>
      <c r="AO108" s="21" t="str">
        <f>IF(SUMIFS(AG$11:AG$1008,$AB$11:$AB$1008,$AN108,$AK$11:$AK$1008,$AP$88)=0,"",SUMIFS(AG$11:AG$1008,$AB$11:$AB$1008,$AN108,$AK$11:$AK$1008,$AP$88))</f>
        <v/>
      </c>
      <c r="AP108" s="21" t="str">
        <f>IF(SUMIFS(AH$11:AH$1008,$AB$11:$AB$1008,$AN108,$AK$11:$AK$1008,$AP$88)=0,"",SUMIFS(AH$11:AH$1008,$AB$11:$AB$1008,$AN108,$AK$11:$AK$1008,$AP$88))</f>
        <v/>
      </c>
      <c r="AQ108" s="21" t="str">
        <f>IF(SUMIFS(AI$11:AI$1008,$AB$11:$AB$1008,$AN108,$AK$11:$AK$1008,$AP$88)=0,"",SUMIFS(AI$11:AI$1008,$AB$11:$AB$1008,$AN108,$AK$11:$AK$1008,$AP$88))</f>
        <v/>
      </c>
      <c r="AR108" s="21" t="str">
        <f>IF(SUMIFS(AJ$11:AJ$1008,$AB$11:$AB$1008,$AN108,$AK$11:$AK$1008,$AP$88)=0,"",SUMIFS(AJ$11:AJ$1008,$AB$11:$AB$1008,$AN108,$AK$11:$AK$1008,$AP$88))</f>
        <v/>
      </c>
      <c r="AS108" s="4" t="str">
        <f>IF(AP88="","",19)</f>
        <v/>
      </c>
      <c r="AT108" s="99" t="str">
        <f t="array" ref="AT108">IFERROR(INDEX($AF$1:$AF$1200,SMALL(IF($AK$1:$AK$1200=$AP$88,ROW($AF$1:$AF$1200),""),$AS108)),"")</f>
        <v/>
      </c>
      <c r="AU108" s="105" t="str">
        <f t="array" ref="AU108">IFERROR(INDEX($AA$1:$AA$1200,SMALL(IF($AK$1:$AK$1200=$AP$88,ROW($AA$1:$AA$1200),""),$AS108)),"")</f>
        <v/>
      </c>
      <c r="AV108" s="93" t="str">
        <f t="array" ref="AV108">IFERROR(INDEX($AB$1:$AB$1200,SMALL(IF($AK$1:$AK$1200=$AP$88,ROW($AB$1:$AB$1200),""),$AS108)),"")</f>
        <v/>
      </c>
      <c r="AW108" s="4"/>
      <c r="AX108" s="3"/>
    </row>
    <row r="109" spans="27:50">
      <c r="AA109" s="78"/>
      <c r="AB109" s="78"/>
      <c r="AC109" s="79" t="str">
        <f t="shared" si="17"/>
        <v/>
      </c>
      <c r="AD109" s="89"/>
      <c r="AE109" s="89"/>
      <c r="AF109" s="79">
        <f t="shared" si="18"/>
        <v>0</v>
      </c>
      <c r="AG109" s="79" t="str">
        <f t="shared" si="13"/>
        <v/>
      </c>
      <c r="AH109" s="79" t="str">
        <f t="shared" si="14"/>
        <v/>
      </c>
      <c r="AI109" s="79" t="str">
        <f t="shared" si="15"/>
        <v/>
      </c>
      <c r="AJ109" s="79" t="str">
        <f t="shared" si="16"/>
        <v/>
      </c>
      <c r="AK109" s="80" t="str">
        <f t="shared" si="19"/>
        <v/>
      </c>
      <c r="AM109" s="30"/>
      <c r="AN109" s="11">
        <v>8.1</v>
      </c>
      <c r="AO109" s="23" t="str">
        <f>IF(SUMIFS(AG$11:AG$1008,$AB$11:$AB$1008,$AN109,$AK$11:$AK$1008,$AP$88)=0,"",SUMIFS(AG$11:AG$1008,$AB$11:$AB$1008,$AN109,$AK$11:$AK$1008,$AP$88))</f>
        <v/>
      </c>
      <c r="AP109" s="23" t="str">
        <f>IF(SUMIFS(AH$11:AH$1008,$AB$11:$AB$1008,$AN109,$AK$11:$AK$1008,$AP$88)=0,"",SUMIFS(AH$11:AH$1008,$AB$11:$AB$1008,$AN109,$AK$11:$AK$1008,$AP$88))</f>
        <v/>
      </c>
      <c r="AQ109" s="23" t="str">
        <f>IF(SUMIFS(AI$11:AI$1008,$AB$11:$AB$1008,$AN109,$AK$11:$AK$1008,$AP$88)=0,"",SUMIFS(AI$11:AI$1008,$AB$11:$AB$1008,$AN109,$AK$11:$AK$1008,$AP$88))</f>
        <v/>
      </c>
      <c r="AR109" s="23" t="str">
        <f>IF(SUMIFS(AJ$11:AJ$1008,$AB$11:$AB$1008,$AN109,$AK$11:$AK$1008,$AP$88)=0,"",SUMIFS(AJ$11:AJ$1008,$AB$11:$AB$1008,$AN109,$AK$11:$AK$1008,$AP$88))</f>
        <v/>
      </c>
      <c r="AS109" s="4" t="str">
        <f>IF(AP88="","",20)</f>
        <v/>
      </c>
      <c r="AT109" s="99" t="str">
        <f t="array" ref="AT109">IFERROR(INDEX($AF$1:$AF$1200,SMALL(IF($AK$1:$AK$1200=$AP$88,ROW($AF$1:$AF$1200),""),$AS109)),"")</f>
        <v/>
      </c>
      <c r="AU109" s="105" t="str">
        <f t="array" ref="AU109">IFERROR(INDEX($AA$1:$AA$1200,SMALL(IF($AK$1:$AK$1200=$AP$88,ROW($AA$1:$AA$1200),""),$AS109)),"")</f>
        <v/>
      </c>
      <c r="AV109" s="93" t="str">
        <f t="array" ref="AV109">IFERROR(INDEX($AB$1:$AB$1200,SMALL(IF($AK$1:$AK$1200=$AP$88,ROW($AB$1:$AB$1200),""),$AS109)),"")</f>
        <v/>
      </c>
      <c r="AW109" s="4"/>
      <c r="AX109" s="3"/>
    </row>
    <row r="110" spans="27:50">
      <c r="AA110" s="81"/>
      <c r="AB110" s="81"/>
      <c r="AC110" s="82" t="str">
        <f t="shared" si="17"/>
        <v/>
      </c>
      <c r="AD110" s="90"/>
      <c r="AE110" s="90"/>
      <c r="AF110" s="82">
        <f t="shared" si="18"/>
        <v>0</v>
      </c>
      <c r="AG110" s="82" t="str">
        <f t="shared" si="13"/>
        <v/>
      </c>
      <c r="AH110" s="82" t="str">
        <f t="shared" si="14"/>
        <v/>
      </c>
      <c r="AI110" s="82" t="str">
        <f t="shared" si="15"/>
        <v/>
      </c>
      <c r="AJ110" s="82" t="str">
        <f t="shared" si="16"/>
        <v/>
      </c>
      <c r="AK110" s="83" t="str">
        <f t="shared" si="19"/>
        <v/>
      </c>
      <c r="AM110" s="30"/>
      <c r="AN110" s="11">
        <v>8.1999999999999993</v>
      </c>
      <c r="AO110" s="23" t="str">
        <f>IF(SUMIFS(AG$11:AG$1008,$AB$11:$AB$1008,$AN110,$AK$11:$AK$1008,$AP$88)=0,"",SUMIFS(AG$11:AG$1008,$AB$11:$AB$1008,$AN110,$AK$11:$AK$1008,$AP$88))</f>
        <v/>
      </c>
      <c r="AP110" s="23" t="str">
        <f>IF(SUMIFS(AH$11:AH$1008,$AB$11:$AB$1008,$AN110,$AK$11:$AK$1008,$AP$88)=0,"",SUMIFS(AH$11:AH$1008,$AB$11:$AB$1008,$AN110,$AK$11:$AK$1008,$AP$88))</f>
        <v/>
      </c>
      <c r="AQ110" s="23" t="str">
        <f>IF(SUMIFS(AI$11:AI$1008,$AB$11:$AB$1008,$AN110,$AK$11:$AK$1008,$AP$88)=0,"",SUMIFS(AI$11:AI$1008,$AB$11:$AB$1008,$AN110,$AK$11:$AK$1008,$AP$88))</f>
        <v/>
      </c>
      <c r="AR110" s="23" t="str">
        <f>IF(SUMIFS(AJ$11:AJ$1008,$AB$11:$AB$1008,$AN110,$AK$11:$AK$1008,$AP$88)=0,"",SUMIFS(AJ$11:AJ$1008,$AB$11:$AB$1008,$AN110,$AK$11:$AK$1008,$AP$88))</f>
        <v/>
      </c>
      <c r="AS110" s="4" t="str">
        <f>IF(AP88="","",21)</f>
        <v/>
      </c>
      <c r="AT110" s="99" t="str">
        <f t="array" ref="AT110">IFERROR(INDEX($AF$1:$AF$1200,SMALL(IF($AK$1:$AK$1200=$AP$88,ROW($AF$1:$AF$1200),""),$AS110)),"")</f>
        <v/>
      </c>
      <c r="AU110" s="105" t="str">
        <f t="array" ref="AU110">IFERROR(INDEX($AA$1:$AA$1200,SMALL(IF($AK$1:$AK$1200=$AP$88,ROW($AA$1:$AA$1200),""),$AS110)),"")</f>
        <v/>
      </c>
      <c r="AV110" s="93" t="str">
        <f t="array" ref="AV110">IFERROR(INDEX($AB$1:$AB$1200,SMALL(IF($AK$1:$AK$1200=$AP$88,ROW($AB$1:$AB$1200),""),$AS110)),"")</f>
        <v/>
      </c>
      <c r="AW110" s="4"/>
      <c r="AX110" s="3"/>
    </row>
    <row r="111" spans="27:50" ht="15.75" thickBot="1">
      <c r="AA111" s="78"/>
      <c r="AB111" s="78"/>
      <c r="AC111" s="79" t="str">
        <f t="shared" si="17"/>
        <v/>
      </c>
      <c r="AD111" s="89"/>
      <c r="AE111" s="89"/>
      <c r="AF111" s="79">
        <f t="shared" si="18"/>
        <v>0</v>
      </c>
      <c r="AG111" s="79" t="str">
        <f t="shared" si="13"/>
        <v/>
      </c>
      <c r="AH111" s="79" t="str">
        <f t="shared" si="14"/>
        <v/>
      </c>
      <c r="AI111" s="79" t="str">
        <f t="shared" si="15"/>
        <v/>
      </c>
      <c r="AJ111" s="79" t="str">
        <f t="shared" si="16"/>
        <v/>
      </c>
      <c r="AK111" s="80" t="str">
        <f t="shared" si="19"/>
        <v/>
      </c>
      <c r="AM111" s="30"/>
      <c r="AN111" s="13">
        <v>8.3000000000000007</v>
      </c>
      <c r="AO111" s="25" t="str">
        <f>IF(SUMIFS(AG$11:AG$1008,$AB$11:$AB$1008,$AN111,$AK$11:$AK$1008,$AP$88)=0,"",SUMIFS(AG$11:AG$1008,$AB$11:$AB$1008,$AN111,$AK$11:$AK$1008,$AP$88))</f>
        <v/>
      </c>
      <c r="AP111" s="25" t="str">
        <f>IF(SUMIFS(AH$11:AH$1008,$AB$11:$AB$1008,$AN111,$AK$11:$AK$1008,$AP$88)=0,"",SUMIFS(AH$11:AH$1008,$AB$11:$AB$1008,$AN111,$AK$11:$AK$1008,$AP$88))</f>
        <v/>
      </c>
      <c r="AQ111" s="25" t="str">
        <f>IF(SUMIFS(AI$11:AI$1008,$AB$11:$AB$1008,$AN111,$AK$11:$AK$1008,$AP$88)=0,"",SUMIFS(AI$11:AI$1008,$AB$11:$AB$1008,$AN111,$AK$11:$AK$1008,$AP$88))</f>
        <v/>
      </c>
      <c r="AR111" s="25" t="str">
        <f>IF(SUMIFS(AJ$11:AJ$1008,$AB$11:$AB$1008,$AN111,$AK$11:$AK$1008,$AP$88)=0,"",SUMIFS(AJ$11:AJ$1008,$AB$11:$AB$1008,$AN111,$AK$11:$AK$1008,$AP$88))</f>
        <v/>
      </c>
      <c r="AS111" s="4" t="str">
        <f>IF(AP88="","",22)</f>
        <v/>
      </c>
      <c r="AT111" s="100" t="str">
        <f t="array" ref="AT111">IFERROR(INDEX($AF$1:$AF$1200,SMALL(IF($AK$1:$AK$1200=$AP$88,ROW($AF$1:$AF$1200),""),$AS111)),"")</f>
        <v/>
      </c>
      <c r="AU111" s="106" t="str">
        <f t="array" ref="AU111">IFERROR(INDEX($AA$1:$AA$1200,SMALL(IF($AK$1:$AK$1200=$AP$88,ROW($AA$1:$AA$1200),""),$AS111)),"")</f>
        <v/>
      </c>
      <c r="AV111" s="94" t="str">
        <f t="array" ref="AV111">IFERROR(INDEX($AB$1:$AB$1200,SMALL(IF($AK$1:$AK$1200=$AP$88,ROW($AB$1:$AB$1200),""),$AS111)),"")</f>
        <v/>
      </c>
      <c r="AW111" s="4"/>
      <c r="AX111" s="3"/>
    </row>
    <row r="112" spans="27:50">
      <c r="AA112" s="81"/>
      <c r="AB112" s="81"/>
      <c r="AC112" s="82" t="str">
        <f t="shared" si="17"/>
        <v/>
      </c>
      <c r="AD112" s="90"/>
      <c r="AE112" s="90"/>
      <c r="AF112" s="82">
        <f t="shared" si="18"/>
        <v>0</v>
      </c>
      <c r="AG112" s="82" t="str">
        <f t="shared" si="13"/>
        <v/>
      </c>
      <c r="AH112" s="82" t="str">
        <f t="shared" si="14"/>
        <v/>
      </c>
      <c r="AI112" s="82" t="str">
        <f t="shared" si="15"/>
        <v/>
      </c>
      <c r="AJ112" s="82" t="str">
        <f t="shared" si="16"/>
        <v/>
      </c>
      <c r="AK112" s="83" t="str">
        <f t="shared" si="19"/>
        <v/>
      </c>
      <c r="AQ112" s="3"/>
      <c r="AR112" s="3"/>
      <c r="AS112" s="4"/>
      <c r="AT112" s="4"/>
      <c r="AU112" s="4"/>
      <c r="AV112" s="4"/>
      <c r="AW112" s="4"/>
      <c r="AX112" s="3"/>
    </row>
    <row r="113" spans="27:50" ht="15.75" thickBot="1">
      <c r="AA113" s="78"/>
      <c r="AB113" s="78"/>
      <c r="AC113" s="79" t="str">
        <f t="shared" si="17"/>
        <v/>
      </c>
      <c r="AD113" s="89"/>
      <c r="AE113" s="89"/>
      <c r="AF113" s="79">
        <f t="shared" si="18"/>
        <v>0</v>
      </c>
      <c r="AG113" s="79" t="str">
        <f t="shared" si="13"/>
        <v/>
      </c>
      <c r="AH113" s="79" t="str">
        <f t="shared" si="14"/>
        <v/>
      </c>
      <c r="AI113" s="79" t="str">
        <f t="shared" si="15"/>
        <v/>
      </c>
      <c r="AJ113" s="79" t="str">
        <f t="shared" si="16"/>
        <v/>
      </c>
      <c r="AK113" s="80" t="str">
        <f t="shared" si="19"/>
        <v/>
      </c>
      <c r="AM113" s="1" t="s">
        <v>127</v>
      </c>
      <c r="AS113" s="103"/>
      <c r="AT113" s="103"/>
      <c r="AU113" s="103"/>
      <c r="AV113" s="4"/>
      <c r="AW113" s="4"/>
      <c r="AX113" s="3"/>
    </row>
    <row r="114" spans="27:50" ht="15" customHeight="1" thickBot="1">
      <c r="AA114" s="81"/>
      <c r="AB114" s="81"/>
      <c r="AC114" s="82" t="str">
        <f t="shared" si="17"/>
        <v/>
      </c>
      <c r="AD114" s="90"/>
      <c r="AE114" s="90"/>
      <c r="AF114" s="82">
        <f t="shared" si="18"/>
        <v>0</v>
      </c>
      <c r="AG114" s="82" t="str">
        <f t="shared" si="13"/>
        <v/>
      </c>
      <c r="AH114" s="82" t="str">
        <f t="shared" si="14"/>
        <v/>
      </c>
      <c r="AI114" s="82" t="str">
        <f t="shared" si="15"/>
        <v/>
      </c>
      <c r="AJ114" s="82" t="str">
        <f t="shared" si="16"/>
        <v/>
      </c>
      <c r="AK114" s="83" t="str">
        <f t="shared" si="19"/>
        <v/>
      </c>
      <c r="AM114" s="30" t="str">
        <f t="array" ref="AM114">IFERROR(INDEX(AK$11:AK$1008,MATCH(SMALL(IF((COUNTIF(AM$34:AM113,AK$11:AK$1008)=0)*(AK$11:AK$1008&lt;&gt;""),COUNTIF(AK$11:AK$1008,"&lt;"&amp;AK$11:AK$1008)),1),IF(AK$11:AK$1008&lt;&gt;"",COUNTIF(AK$11:AK$1008,"&lt;"&amp;AK$11:AK$1008)),0)),"")</f>
        <v/>
      </c>
      <c r="AN114" s="60" t="s">
        <v>125</v>
      </c>
      <c r="AO114" s="61"/>
      <c r="AP114" s="60" t="str">
        <f>IF(AM114="","",AM114)</f>
        <v/>
      </c>
      <c r="AQ114" s="61"/>
      <c r="AR114" s="62"/>
      <c r="AS114" s="101"/>
      <c r="AT114" s="101"/>
      <c r="AU114" s="101"/>
      <c r="AV114" s="101"/>
      <c r="AW114" s="101"/>
      <c r="AX114" s="3"/>
    </row>
    <row r="115" spans="27:50" ht="15.75" customHeight="1" thickBot="1">
      <c r="AA115" s="78"/>
      <c r="AB115" s="78"/>
      <c r="AC115" s="79" t="str">
        <f t="shared" si="17"/>
        <v/>
      </c>
      <c r="AD115" s="89"/>
      <c r="AE115" s="89"/>
      <c r="AF115" s="79">
        <f t="shared" si="18"/>
        <v>0</v>
      </c>
      <c r="AG115" s="79" t="str">
        <f t="shared" si="13"/>
        <v/>
      </c>
      <c r="AH115" s="79" t="str">
        <f t="shared" si="14"/>
        <v/>
      </c>
      <c r="AI115" s="79" t="str">
        <f t="shared" si="15"/>
        <v/>
      </c>
      <c r="AJ115" s="79" t="str">
        <f t="shared" si="16"/>
        <v/>
      </c>
      <c r="AK115" s="80" t="str">
        <f t="shared" si="19"/>
        <v/>
      </c>
      <c r="AM115" s="30"/>
      <c r="AN115" s="63"/>
      <c r="AO115" s="64"/>
      <c r="AP115" s="63"/>
      <c r="AQ115" s="64"/>
      <c r="AR115" s="65"/>
      <c r="AS115" s="50"/>
      <c r="AT115" s="87" t="str">
        <f>$AF$10</f>
        <v>besoin</v>
      </c>
      <c r="AU115" s="95" t="str">
        <f>$AA$10</f>
        <v>Nom</v>
      </c>
      <c r="AV115" s="88" t="str">
        <f>$AB$10</f>
        <v>tier</v>
      </c>
      <c r="AW115" s="102"/>
      <c r="AX115" s="3"/>
    </row>
    <row r="116" spans="27:50">
      <c r="AA116" s="81"/>
      <c r="AB116" s="81"/>
      <c r="AC116" s="82" t="str">
        <f t="shared" si="17"/>
        <v/>
      </c>
      <c r="AD116" s="90"/>
      <c r="AE116" s="90"/>
      <c r="AF116" s="82">
        <f t="shared" si="18"/>
        <v>0</v>
      </c>
      <c r="AG116" s="82" t="str">
        <f t="shared" si="13"/>
        <v/>
      </c>
      <c r="AH116" s="82" t="str">
        <f t="shared" si="14"/>
        <v/>
      </c>
      <c r="AI116" s="82" t="str">
        <f t="shared" si="15"/>
        <v/>
      </c>
      <c r="AJ116" s="82" t="str">
        <f t="shared" si="16"/>
        <v/>
      </c>
      <c r="AK116" s="83" t="str">
        <f t="shared" si="19"/>
        <v/>
      </c>
      <c r="AM116" s="30"/>
      <c r="AN116" s="35"/>
      <c r="AO116" s="31" t="s">
        <v>4</v>
      </c>
      <c r="AP116" s="32" t="s">
        <v>5</v>
      </c>
      <c r="AQ116" s="31" t="s">
        <v>14</v>
      </c>
      <c r="AR116" s="31" t="s">
        <v>6</v>
      </c>
      <c r="AS116" s="4" t="str">
        <f>IF(AP114="","",1)</f>
        <v/>
      </c>
      <c r="AT116" s="99" t="str">
        <f t="array" ref="AT116">IFERROR(INDEX($AF$1:$AF$1200,SMALL(IF($AK$1:$AK$1200=$AP$114,ROW($AF$1:$AF$1200),""),$AS116)),"")</f>
        <v/>
      </c>
      <c r="AU116" s="104" t="str">
        <f t="array" ref="AU116">IFERROR(INDEX($AA$1:$AA$1200,SMALL(IF($AK$1:$AK$1200=$AP$114,ROW($AA$1:$AA$1200),""),$AS116)),"")</f>
        <v/>
      </c>
      <c r="AV116" s="92" t="str">
        <f t="array" ref="AV116">IFERROR(INDEX($AB$1:$AB$1200,SMALL(IF($AK$1:$AK$1200=$AP$114,ROW($AB$1:$AB$1200),""),$AS116)),"")</f>
        <v/>
      </c>
      <c r="AW116" s="4"/>
      <c r="AX116" s="3"/>
    </row>
    <row r="117" spans="27:50">
      <c r="AA117" s="78"/>
      <c r="AB117" s="78"/>
      <c r="AC117" s="79" t="str">
        <f t="shared" si="17"/>
        <v/>
      </c>
      <c r="AD117" s="89"/>
      <c r="AE117" s="89"/>
      <c r="AF117" s="79">
        <f t="shared" si="18"/>
        <v>0</v>
      </c>
      <c r="AG117" s="79" t="str">
        <f t="shared" si="13"/>
        <v/>
      </c>
      <c r="AH117" s="79" t="str">
        <f t="shared" si="14"/>
        <v/>
      </c>
      <c r="AI117" s="79" t="str">
        <f t="shared" si="15"/>
        <v/>
      </c>
      <c r="AJ117" s="79" t="str">
        <f t="shared" si="16"/>
        <v/>
      </c>
      <c r="AK117" s="80" t="str">
        <f t="shared" si="19"/>
        <v/>
      </c>
      <c r="AM117" s="30"/>
      <c r="AN117" s="9">
        <v>3</v>
      </c>
      <c r="AO117" s="14" t="str">
        <f>IF(SUMIFS(AG$11:AG$1008,$AB$11:$AB$1008,$AN117,$AK$11:$AK$1008,$AP$114)=0,"",SUMIFS(AG$11:AG$1008,$AB$11:$AB$1008,$AN117,$AK$11:$AK$1008,$AP$114))</f>
        <v/>
      </c>
      <c r="AP117" s="14" t="str">
        <f>IF(SUMIFS(AH$11:AH$1008,$AB$11:$AB$1008,$AN117,$AK$11:$AK$1008,$AP$114)=0,"",SUMIFS(AH$11:AH$1008,$AB$11:$AB$1008,$AN117,$AK$11:$AK$1008,$AP$114))</f>
        <v/>
      </c>
      <c r="AQ117" s="14" t="str">
        <f>IF(SUMIFS(AI$11:AI$1008,$AB$11:$AB$1008,$AN117,$AK$11:$AK$1008,$AP$114)=0,"",SUMIFS(AI$11:AI$1008,$AB$11:$AB$1008,$AN117,$AK$11:$AK$1008,$AP$114))</f>
        <v/>
      </c>
      <c r="AR117" s="14" t="str">
        <f>IF(SUMIFS(AJ$11:AJ$1008,$AB$11:$AB$1008,$AN117,$AK$11:$AK$1008,$AP$114)=0,"",SUMIFS(AJ$11:AJ$1008,$AB$11:$AB$1008,$AN117,$AK$11:$AK$1008,$AP$114))</f>
        <v/>
      </c>
      <c r="AS117" s="4" t="str">
        <f>IF(AP114="","",2)</f>
        <v/>
      </c>
      <c r="AT117" s="99" t="str">
        <f t="array" ref="AT117">IFERROR(INDEX($AF$1:$AF$1200,SMALL(IF($AK$1:$AK$1200=$AP$114,ROW($AF$1:$AF$1200),""),$AS117)),"")</f>
        <v/>
      </c>
      <c r="AU117" s="105" t="str">
        <f t="array" ref="AU117">IFERROR(INDEX($AA$1:$AA$1200,SMALL(IF($AK$1:$AK$1200=$AP$114,ROW($AA$1:$AA$1200),""),$AS117)),"")</f>
        <v/>
      </c>
      <c r="AV117" s="93" t="str">
        <f t="array" ref="AV117">IFERROR(INDEX($AB$1:$AB$1200,SMALL(IF($AK$1:$AK$1200=$AP$114,ROW($AB$1:$AB$1200),""),$AS117)),"")</f>
        <v/>
      </c>
      <c r="AW117" s="4"/>
      <c r="AX117" s="3"/>
    </row>
    <row r="118" spans="27:50">
      <c r="AA118" s="81"/>
      <c r="AB118" s="81"/>
      <c r="AC118" s="82" t="str">
        <f t="shared" si="17"/>
        <v/>
      </c>
      <c r="AD118" s="90"/>
      <c r="AE118" s="90"/>
      <c r="AF118" s="82">
        <f t="shared" si="18"/>
        <v>0</v>
      </c>
      <c r="AG118" s="82" t="str">
        <f t="shared" si="13"/>
        <v/>
      </c>
      <c r="AH118" s="82" t="str">
        <f t="shared" si="14"/>
        <v/>
      </c>
      <c r="AI118" s="82" t="str">
        <f t="shared" si="15"/>
        <v/>
      </c>
      <c r="AJ118" s="82" t="str">
        <f t="shared" si="16"/>
        <v/>
      </c>
      <c r="AK118" s="83" t="str">
        <f t="shared" si="19"/>
        <v/>
      </c>
      <c r="AN118" s="10">
        <v>4</v>
      </c>
      <c r="AO118" s="15" t="str">
        <f>IF(SUMIFS(AG$11:AG$1008,$AB$11:$AB$1008,$AN118,$AK$11:$AK$1008,$AP$114)=0,"",SUMIFS(AG$11:AG$1008,$AB$11:$AB$1008,$AN118,$AK$11:$AK$1008,$AP$114))</f>
        <v/>
      </c>
      <c r="AP118" s="15" t="str">
        <f>IF(SUMIFS(AH$11:AH$1008,$AB$11:$AB$1008,$AN118,$AK$11:$AK$1008,$AP$114)=0,"",SUMIFS(AH$11:AH$1008,$AB$11:$AB$1008,$AN118,$AK$11:$AK$1008,$AP$114))</f>
        <v/>
      </c>
      <c r="AQ118" s="15" t="str">
        <f>IF(SUMIFS(AI$11:AI$1008,$AB$11:$AB$1008,$AN118,$AK$11:$AK$1008,$AP$114)=0,"",SUMIFS(AI$11:AI$1008,$AB$11:$AB$1008,$AN118,$AK$11:$AK$1008,$AP$114))</f>
        <v/>
      </c>
      <c r="AR118" s="15" t="str">
        <f>IF(SUMIFS(AJ$11:AJ$1008,$AB$11:$AB$1008,$AN118,$AK$11:$AK$1008,$AP$114)=0,"",SUMIFS(AJ$11:AJ$1008,$AB$11:$AB$1008,$AN118,$AK$11:$AK$1008,$AP$114))</f>
        <v/>
      </c>
      <c r="AS118" s="4" t="str">
        <f>IF(AP114="","",3)</f>
        <v/>
      </c>
      <c r="AT118" s="99" t="str">
        <f t="array" ref="AT118">IFERROR(INDEX($AF$1:$AF$1200,SMALL(IF($AK$1:$AK$1200=$AP$114,ROW($AF$1:$AF$1200),""),$AS118)),"")</f>
        <v/>
      </c>
      <c r="AU118" s="105" t="str">
        <f t="array" ref="AU118">IFERROR(INDEX($AA$1:$AA$1200,SMALL(IF($AK$1:$AK$1200=$AP$114,ROW($AA$1:$AA$1200),""),$AS118)),"")</f>
        <v/>
      </c>
      <c r="AV118" s="93" t="str">
        <f t="array" ref="AV118">IFERROR(INDEX($AB$1:$AB$1200,SMALL(IF($AK$1:$AK$1200=$AP$114,ROW($AB$1:$AB$1200),""),$AS118)),"")</f>
        <v/>
      </c>
      <c r="AW118" s="4"/>
      <c r="AX118" s="3"/>
    </row>
    <row r="119" spans="27:50">
      <c r="AA119" s="78"/>
      <c r="AB119" s="78"/>
      <c r="AC119" s="79" t="str">
        <f t="shared" si="17"/>
        <v/>
      </c>
      <c r="AD119" s="89"/>
      <c r="AE119" s="89"/>
      <c r="AF119" s="79">
        <f t="shared" si="18"/>
        <v>0</v>
      </c>
      <c r="AG119" s="79" t="str">
        <f t="shared" si="13"/>
        <v/>
      </c>
      <c r="AH119" s="79" t="str">
        <f t="shared" si="14"/>
        <v/>
      </c>
      <c r="AI119" s="79" t="str">
        <f t="shared" si="15"/>
        <v/>
      </c>
      <c r="AJ119" s="79" t="str">
        <f t="shared" si="16"/>
        <v/>
      </c>
      <c r="AK119" s="80" t="str">
        <f t="shared" si="19"/>
        <v/>
      </c>
      <c r="AN119" s="11">
        <v>4.0999999999999996</v>
      </c>
      <c r="AO119" s="17" t="str">
        <f>IF(SUMIFS(AG$11:AG$1008,$AB$11:$AB$1008,$AN119,$AK$11:$AK$1008,$AP$114)=0,"",SUMIFS(AG$11:AG$1008,$AB$11:$AB$1008,$AN119,$AK$11:$AK$1008,$AP$114))</f>
        <v/>
      </c>
      <c r="AP119" s="17" t="str">
        <f>IF(SUMIFS(AH$11:AH$1008,$AB$11:$AB$1008,$AN119,$AK$11:$AK$1008,$AP$114)=0,"",SUMIFS(AH$11:AH$1008,$AB$11:$AB$1008,$AN119,$AK$11:$AK$1008,$AP$114))</f>
        <v/>
      </c>
      <c r="AQ119" s="17" t="str">
        <f>IF(SUMIFS(AI$11:AI$1008,$AB$11:$AB$1008,$AN119,$AK$11:$AK$1008,$AP$114)=0,"",SUMIFS(AI$11:AI$1008,$AB$11:$AB$1008,$AN119,$AK$11:$AK$1008,$AP$114))</f>
        <v/>
      </c>
      <c r="AR119" s="17" t="str">
        <f>IF(SUMIFS(AJ$11:AJ$1008,$AB$11:$AB$1008,$AN119,$AK$11:$AK$1008,$AP$114)=0,"",SUMIFS(AJ$11:AJ$1008,$AB$11:$AB$1008,$AN119,$AK$11:$AK$1008,$AP$114))</f>
        <v/>
      </c>
      <c r="AS119" s="4" t="str">
        <f>IF(AP114="","",4)</f>
        <v/>
      </c>
      <c r="AT119" s="99" t="str">
        <f t="array" ref="AT119">IFERROR(INDEX($AF$1:$AF$1200,SMALL(IF($AK$1:$AK$1200=$AP$114,ROW($AF$1:$AF$1200),""),$AS119)),"")</f>
        <v/>
      </c>
      <c r="AU119" s="105" t="str">
        <f t="array" ref="AU119">IFERROR(INDEX($AA$1:$AA$1200,SMALL(IF($AK$1:$AK$1200=$AP$114,ROW($AA$1:$AA$1200),""),$AS119)),"")</f>
        <v/>
      </c>
      <c r="AV119" s="93" t="str">
        <f t="array" ref="AV119">IFERROR(INDEX($AB$1:$AB$1200,SMALL(IF($AK$1:$AK$1200=$AP$114,ROW($AB$1:$AB$1200),""),$AS119)),"")</f>
        <v/>
      </c>
      <c r="AW119" s="4"/>
      <c r="AX119" s="3"/>
    </row>
    <row r="120" spans="27:50">
      <c r="AA120" s="81"/>
      <c r="AB120" s="81"/>
      <c r="AC120" s="82" t="str">
        <f t="shared" si="17"/>
        <v/>
      </c>
      <c r="AD120" s="90"/>
      <c r="AE120" s="90"/>
      <c r="AF120" s="82">
        <f t="shared" si="18"/>
        <v>0</v>
      </c>
      <c r="AG120" s="82" t="str">
        <f t="shared" si="13"/>
        <v/>
      </c>
      <c r="AH120" s="82" t="str">
        <f t="shared" si="14"/>
        <v/>
      </c>
      <c r="AI120" s="82" t="str">
        <f t="shared" si="15"/>
        <v/>
      </c>
      <c r="AJ120" s="82" t="str">
        <f t="shared" si="16"/>
        <v/>
      </c>
      <c r="AK120" s="83" t="str">
        <f t="shared" si="19"/>
        <v/>
      </c>
      <c r="AN120" s="11">
        <v>4.2</v>
      </c>
      <c r="AO120" s="17" t="str">
        <f>IF(SUMIFS(AG$11:AG$1008,$AB$11:$AB$1008,$AN120,$AK$11:$AK$1008,$AP$114)=0,"",SUMIFS(AG$11:AG$1008,$AB$11:$AB$1008,$AN120,$AK$11:$AK$1008,$AP$114))</f>
        <v/>
      </c>
      <c r="AP120" s="17" t="str">
        <f>IF(SUMIFS(AH$11:AH$1008,$AB$11:$AB$1008,$AN120,$AK$11:$AK$1008,$AP$114)=0,"",SUMIFS(AH$11:AH$1008,$AB$11:$AB$1008,$AN120,$AK$11:$AK$1008,$AP$114))</f>
        <v/>
      </c>
      <c r="AQ120" s="17" t="str">
        <f>IF(SUMIFS(AI$11:AI$1008,$AB$11:$AB$1008,$AN120,$AK$11:$AK$1008,$AP$114)=0,"",SUMIFS(AI$11:AI$1008,$AB$11:$AB$1008,$AN120,$AK$11:$AK$1008,$AP$114))</f>
        <v/>
      </c>
      <c r="AR120" s="17" t="str">
        <f>IF(SUMIFS(AJ$11:AJ$1008,$AB$11:$AB$1008,$AN120,$AK$11:$AK$1008,$AP$114)=0,"",SUMIFS(AJ$11:AJ$1008,$AB$11:$AB$1008,$AN120,$AK$11:$AK$1008,$AP$114))</f>
        <v/>
      </c>
      <c r="AS120" s="4" t="str">
        <f>IF(AP114="","",5)</f>
        <v/>
      </c>
      <c r="AT120" s="99" t="str">
        <f t="array" ref="AT120">IFERROR(INDEX($AF$1:$AF$1200,SMALL(IF($AK$1:$AK$1200=$AP$114,ROW($AF$1:$AF$1200),""),$AS120)),"")</f>
        <v/>
      </c>
      <c r="AU120" s="105" t="str">
        <f t="array" ref="AU120">IFERROR(INDEX($AA$1:$AA$1200,SMALL(IF($AK$1:$AK$1200=$AP$114,ROW($AA$1:$AA$1200),""),$AS120)),"")</f>
        <v/>
      </c>
      <c r="AV120" s="93" t="str">
        <f t="array" ref="AV120">IFERROR(INDEX($AB$1:$AB$1200,SMALL(IF($AK$1:$AK$1200=$AP$114,ROW($AB$1:$AB$1200),""),$AS120)),"")</f>
        <v/>
      </c>
      <c r="AW120" s="4"/>
      <c r="AX120" s="3"/>
    </row>
    <row r="121" spans="27:50">
      <c r="AA121" s="78"/>
      <c r="AB121" s="78"/>
      <c r="AC121" s="79" t="str">
        <f t="shared" si="17"/>
        <v/>
      </c>
      <c r="AD121" s="89"/>
      <c r="AE121" s="89"/>
      <c r="AF121" s="79">
        <f t="shared" si="18"/>
        <v>0</v>
      </c>
      <c r="AG121" s="79" t="str">
        <f t="shared" si="13"/>
        <v/>
      </c>
      <c r="AH121" s="79" t="str">
        <f t="shared" si="14"/>
        <v/>
      </c>
      <c r="AI121" s="79" t="str">
        <f t="shared" si="15"/>
        <v/>
      </c>
      <c r="AJ121" s="79" t="str">
        <f t="shared" si="16"/>
        <v/>
      </c>
      <c r="AK121" s="80" t="str">
        <f t="shared" si="19"/>
        <v/>
      </c>
      <c r="AN121" s="12">
        <v>4.3</v>
      </c>
      <c r="AO121" s="19" t="str">
        <f>IF(SUMIFS(AG$11:AG$1008,$AB$11:$AB$1008,$AN121,$AK$11:$AK$1008,$AP$114)=0,"",SUMIFS(AG$11:AG$1008,$AB$11:$AB$1008,$AN121,$AK$11:$AK$1008,$AP$114))</f>
        <v/>
      </c>
      <c r="AP121" s="19" t="str">
        <f>IF(SUMIFS(AH$11:AH$1008,$AB$11:$AB$1008,$AN121,$AK$11:$AK$1008,$AP$114)=0,"",SUMIFS(AH$11:AH$1008,$AB$11:$AB$1008,$AN121,$AK$11:$AK$1008,$AP$114))</f>
        <v/>
      </c>
      <c r="AQ121" s="19" t="str">
        <f>IF(SUMIFS(AI$11:AI$1008,$AB$11:$AB$1008,$AN121,$AK$11:$AK$1008,$AP$114)=0,"",SUMIFS(AI$11:AI$1008,$AB$11:$AB$1008,$AN121,$AK$11:$AK$1008,$AP$114))</f>
        <v/>
      </c>
      <c r="AR121" s="19" t="str">
        <f>IF(SUMIFS(AJ$11:AJ$1008,$AB$11:$AB$1008,$AN121,$AK$11:$AK$1008,$AP$114)=0,"",SUMIFS(AJ$11:AJ$1008,$AB$11:$AB$1008,$AN121,$AK$11:$AK$1008,$AP$114))</f>
        <v/>
      </c>
      <c r="AS121" s="4" t="str">
        <f>IF(AP114="","",6)</f>
        <v/>
      </c>
      <c r="AT121" s="99" t="str">
        <f t="array" ref="AT121">IFERROR(INDEX($AF$1:$AF$1200,SMALL(IF($AK$1:$AK$1200=$AP$114,ROW($AF$1:$AF$1200),""),$AS121)),"")</f>
        <v/>
      </c>
      <c r="AU121" s="105" t="str">
        <f t="array" ref="AU121">IFERROR(INDEX($AA$1:$AA$1200,SMALL(IF($AK$1:$AK$1200=$AP$114,ROW($AA$1:$AA$1200),""),$AS121)),"")</f>
        <v/>
      </c>
      <c r="AV121" s="93" t="str">
        <f t="array" ref="AV121">IFERROR(INDEX($AB$1:$AB$1200,SMALL(IF($AK$1:$AK$1200=$AP$114,ROW($AB$1:$AB$1200),""),$AS121)),"")</f>
        <v/>
      </c>
      <c r="AW121" s="4"/>
      <c r="AX121" s="3"/>
    </row>
    <row r="122" spans="27:50">
      <c r="AA122" s="81"/>
      <c r="AB122" s="81"/>
      <c r="AC122" s="82" t="str">
        <f t="shared" si="17"/>
        <v/>
      </c>
      <c r="AD122" s="90"/>
      <c r="AE122" s="90"/>
      <c r="AF122" s="82">
        <f t="shared" si="18"/>
        <v>0</v>
      </c>
      <c r="AG122" s="82" t="str">
        <f t="shared" si="13"/>
        <v/>
      </c>
      <c r="AH122" s="82" t="str">
        <f t="shared" si="14"/>
        <v/>
      </c>
      <c r="AI122" s="82" t="str">
        <f t="shared" si="15"/>
        <v/>
      </c>
      <c r="AJ122" s="82" t="str">
        <f t="shared" si="16"/>
        <v/>
      </c>
      <c r="AK122" s="83" t="str">
        <f t="shared" si="19"/>
        <v/>
      </c>
      <c r="AN122" s="10">
        <v>5</v>
      </c>
      <c r="AO122" s="21" t="str">
        <f>IF(SUMIFS(AG$11:AG$1008,$AB$11:$AB$1008,$AN122,$AK$11:$AK$1008,$AP$114)=0,"",SUMIFS(AG$11:AG$1008,$AB$11:$AB$1008,$AN122,$AK$11:$AK$1008,$AP$114))</f>
        <v/>
      </c>
      <c r="AP122" s="21" t="str">
        <f>IF(SUMIFS(AH$11:AH$1008,$AB$11:$AB$1008,$AN122,$AK$11:$AK$1008,$AP$114)=0,"",SUMIFS(AH$11:AH$1008,$AB$11:$AB$1008,$AN122,$AK$11:$AK$1008,$AP$114))</f>
        <v/>
      </c>
      <c r="AQ122" s="21" t="str">
        <f>IF(SUMIFS(AI$11:AI$1008,$AB$11:$AB$1008,$AN122,$AK$11:$AK$1008,$AP$114)=0,"",SUMIFS(AI$11:AI$1008,$AB$11:$AB$1008,$AN122,$AK$11:$AK$1008,$AP$114))</f>
        <v/>
      </c>
      <c r="AR122" s="21" t="str">
        <f>IF(SUMIFS(AJ$11:AJ$1008,$AB$11:$AB$1008,$AN122,$AK$11:$AK$1008,$AP$114)=0,"",SUMIFS(AJ$11:AJ$1008,$AB$11:$AB$1008,$AN122,$AK$11:$AK$1008,$AP$114))</f>
        <v/>
      </c>
      <c r="AS122" s="4" t="str">
        <f>IF(AP114="","",7)</f>
        <v/>
      </c>
      <c r="AT122" s="99" t="str">
        <f t="array" ref="AT122">IFERROR(INDEX($AF$1:$AF$1200,SMALL(IF($AK$1:$AK$1200=$AP$114,ROW($AF$1:$AF$1200),""),$AS122)),"")</f>
        <v/>
      </c>
      <c r="AU122" s="105" t="str">
        <f t="array" ref="AU122">IFERROR(INDEX($AA$1:$AA$1200,SMALL(IF($AK$1:$AK$1200=$AP$114,ROW($AA$1:$AA$1200),""),$AS122)),"")</f>
        <v/>
      </c>
      <c r="AV122" s="93" t="str">
        <f t="array" ref="AV122">IFERROR(INDEX($AB$1:$AB$1200,SMALL(IF($AK$1:$AK$1200=$AP$114,ROW($AB$1:$AB$1200),""),$AS122)),"")</f>
        <v/>
      </c>
      <c r="AW122" s="4"/>
      <c r="AX122" s="3"/>
    </row>
    <row r="123" spans="27:50">
      <c r="AA123" s="78"/>
      <c r="AB123" s="78"/>
      <c r="AC123" s="79" t="str">
        <f t="shared" si="17"/>
        <v/>
      </c>
      <c r="AD123" s="89"/>
      <c r="AE123" s="89"/>
      <c r="AF123" s="79">
        <f t="shared" si="18"/>
        <v>0</v>
      </c>
      <c r="AG123" s="79" t="str">
        <f t="shared" si="13"/>
        <v/>
      </c>
      <c r="AH123" s="79" t="str">
        <f t="shared" si="14"/>
        <v/>
      </c>
      <c r="AI123" s="79" t="str">
        <f t="shared" si="15"/>
        <v/>
      </c>
      <c r="AJ123" s="79" t="str">
        <f t="shared" si="16"/>
        <v/>
      </c>
      <c r="AK123" s="80" t="str">
        <f t="shared" si="19"/>
        <v/>
      </c>
      <c r="AN123" s="11">
        <v>5.0999999999999996</v>
      </c>
      <c r="AO123" s="23" t="str">
        <f>IF(SUMIFS(AG$11:AG$1008,$AB$11:$AB$1008,$AN123,$AK$11:$AK$1008,$AP$114)=0,"",SUMIFS(AG$11:AG$1008,$AB$11:$AB$1008,$AN123,$AK$11:$AK$1008,$AP$114))</f>
        <v/>
      </c>
      <c r="AP123" s="23" t="str">
        <f>IF(SUMIFS(AH$11:AH$1008,$AB$11:$AB$1008,$AN123,$AK$11:$AK$1008,$AP$114)=0,"",SUMIFS(AH$11:AH$1008,$AB$11:$AB$1008,$AN123,$AK$11:$AK$1008,$AP$114))</f>
        <v/>
      </c>
      <c r="AQ123" s="23" t="str">
        <f>IF(SUMIFS(AI$11:AI$1008,$AB$11:$AB$1008,$AN123,$AK$11:$AK$1008,$AP$114)=0,"",SUMIFS(AI$11:AI$1008,$AB$11:$AB$1008,$AN123,$AK$11:$AK$1008,$AP$114))</f>
        <v/>
      </c>
      <c r="AR123" s="23" t="str">
        <f>IF(SUMIFS(AJ$11:AJ$1008,$AB$11:$AB$1008,$AN123,$AK$11:$AK$1008,$AP$114)=0,"",SUMIFS(AJ$11:AJ$1008,$AB$11:$AB$1008,$AN123,$AK$11:$AK$1008,$AP$114))</f>
        <v/>
      </c>
      <c r="AS123" s="4" t="str">
        <f>IF(AP114="","",8)</f>
        <v/>
      </c>
      <c r="AT123" s="99" t="str">
        <f t="array" ref="AT123">IFERROR(INDEX($AF$1:$AF$1200,SMALL(IF($AK$1:$AK$1200=$AP$114,ROW($AF$1:$AF$1200),""),$AS123)),"")</f>
        <v/>
      </c>
      <c r="AU123" s="105" t="str">
        <f t="array" ref="AU123">IFERROR(INDEX($AA$1:$AA$1200,SMALL(IF($AK$1:$AK$1200=$AP$114,ROW($AA$1:$AA$1200),""),$AS123)),"")</f>
        <v/>
      </c>
      <c r="AV123" s="93" t="str">
        <f t="array" ref="AV123">IFERROR(INDEX($AB$1:$AB$1200,SMALL(IF($AK$1:$AK$1200=$AP$114,ROW($AB$1:$AB$1200),""),$AS123)),"")</f>
        <v/>
      </c>
      <c r="AW123" s="4"/>
      <c r="AX123" s="3"/>
    </row>
    <row r="124" spans="27:50">
      <c r="AA124" s="81"/>
      <c r="AB124" s="81"/>
      <c r="AC124" s="82" t="str">
        <f t="shared" si="17"/>
        <v/>
      </c>
      <c r="AD124" s="90"/>
      <c r="AE124" s="90"/>
      <c r="AF124" s="82">
        <f t="shared" si="18"/>
        <v>0</v>
      </c>
      <c r="AG124" s="82" t="str">
        <f t="shared" si="13"/>
        <v/>
      </c>
      <c r="AH124" s="82" t="str">
        <f t="shared" si="14"/>
        <v/>
      </c>
      <c r="AI124" s="82" t="str">
        <f t="shared" si="15"/>
        <v/>
      </c>
      <c r="AJ124" s="82" t="str">
        <f t="shared" si="16"/>
        <v/>
      </c>
      <c r="AK124" s="83" t="str">
        <f t="shared" si="19"/>
        <v/>
      </c>
      <c r="AN124" s="11">
        <v>5.2</v>
      </c>
      <c r="AO124" s="23" t="str">
        <f>IF(SUMIFS(AG$11:AG$1008,$AB$11:$AB$1008,$AN124,$AK$11:$AK$1008,$AP$114)=0,"",SUMIFS(AG$11:AG$1008,$AB$11:$AB$1008,$AN124,$AK$11:$AK$1008,$AP$114))</f>
        <v/>
      </c>
      <c r="AP124" s="23" t="str">
        <f>IF(SUMIFS(AH$11:AH$1008,$AB$11:$AB$1008,$AN124,$AK$11:$AK$1008,$AP$114)=0,"",SUMIFS(AH$11:AH$1008,$AB$11:$AB$1008,$AN124,$AK$11:$AK$1008,$AP$114))</f>
        <v/>
      </c>
      <c r="AQ124" s="23" t="str">
        <f>IF(SUMIFS(AI$11:AI$1008,$AB$11:$AB$1008,$AN124,$AK$11:$AK$1008,$AP$114)=0,"",SUMIFS(AI$11:AI$1008,$AB$11:$AB$1008,$AN124,$AK$11:$AK$1008,$AP$114))</f>
        <v/>
      </c>
      <c r="AR124" s="23" t="str">
        <f>IF(SUMIFS(AJ$11:AJ$1008,$AB$11:$AB$1008,$AN124,$AK$11:$AK$1008,$AP$114)=0,"",SUMIFS(AJ$11:AJ$1008,$AB$11:$AB$1008,$AN124,$AK$11:$AK$1008,$AP$114))</f>
        <v/>
      </c>
      <c r="AS124" s="4" t="str">
        <f>IF(AP114="","",9)</f>
        <v/>
      </c>
      <c r="AT124" s="99" t="str">
        <f t="array" ref="AT124">IFERROR(INDEX($AF$1:$AF$1200,SMALL(IF($AK$1:$AK$1200=$AP$114,ROW($AF$1:$AF$1200),""),$AS124)),"")</f>
        <v/>
      </c>
      <c r="AU124" s="105" t="str">
        <f t="array" ref="AU124">IFERROR(INDEX($AA$1:$AA$1200,SMALL(IF($AK$1:$AK$1200=$AP$114,ROW($AA$1:$AA$1200),""),$AS124)),"")</f>
        <v/>
      </c>
      <c r="AV124" s="93" t="str">
        <f t="array" ref="AV124">IFERROR(INDEX($AB$1:$AB$1200,SMALL(IF($AK$1:$AK$1200=$AP$114,ROW($AB$1:$AB$1200),""),$AS124)),"")</f>
        <v/>
      </c>
      <c r="AW124" s="4"/>
      <c r="AX124" s="3"/>
    </row>
    <row r="125" spans="27:50">
      <c r="AA125" s="78"/>
      <c r="AB125" s="78"/>
      <c r="AC125" s="79" t="str">
        <f t="shared" si="17"/>
        <v/>
      </c>
      <c r="AD125" s="89"/>
      <c r="AE125" s="89"/>
      <c r="AF125" s="79">
        <f t="shared" si="18"/>
        <v>0</v>
      </c>
      <c r="AG125" s="79" t="str">
        <f t="shared" si="13"/>
        <v/>
      </c>
      <c r="AH125" s="79" t="str">
        <f t="shared" si="14"/>
        <v/>
      </c>
      <c r="AI125" s="79" t="str">
        <f t="shared" si="15"/>
        <v/>
      </c>
      <c r="AJ125" s="79" t="str">
        <f t="shared" si="16"/>
        <v/>
      </c>
      <c r="AK125" s="80" t="str">
        <f t="shared" si="19"/>
        <v/>
      </c>
      <c r="AN125" s="12">
        <v>5.3</v>
      </c>
      <c r="AO125" s="19" t="str">
        <f>IF(SUMIFS(AG$11:AG$1008,$AB$11:$AB$1008,$AN125,$AK$11:$AK$1008,$AP$114)=0,"",SUMIFS(AG$11:AG$1008,$AB$11:$AB$1008,$AN125,$AK$11:$AK$1008,$AP$114))</f>
        <v/>
      </c>
      <c r="AP125" s="19" t="str">
        <f>IF(SUMIFS(AH$11:AH$1008,$AB$11:$AB$1008,$AN125,$AK$11:$AK$1008,$AP$114)=0,"",SUMIFS(AH$11:AH$1008,$AB$11:$AB$1008,$AN125,$AK$11:$AK$1008,$AP$114))</f>
        <v/>
      </c>
      <c r="AQ125" s="19" t="str">
        <f>IF(SUMIFS(AI$11:AI$1008,$AB$11:$AB$1008,$AN125,$AK$11:$AK$1008,$AP$114)=0,"",SUMIFS(AI$11:AI$1008,$AB$11:$AB$1008,$AN125,$AK$11:$AK$1008,$AP$114))</f>
        <v/>
      </c>
      <c r="AR125" s="19" t="str">
        <f>IF(SUMIFS(AJ$11:AJ$1008,$AB$11:$AB$1008,$AN125,$AK$11:$AK$1008,$AP$114)=0,"",SUMIFS(AJ$11:AJ$1008,$AB$11:$AB$1008,$AN125,$AK$11:$AK$1008,$AP$114))</f>
        <v/>
      </c>
      <c r="AS125" s="4" t="str">
        <f>IF(AP114="","",10)</f>
        <v/>
      </c>
      <c r="AT125" s="99" t="str">
        <f t="array" ref="AT125">IFERROR(INDEX($AF$1:$AF$1200,SMALL(IF($AK$1:$AK$1200=$AP$114,ROW($AF$1:$AF$1200),""),$AS125)),"")</f>
        <v/>
      </c>
      <c r="AU125" s="105" t="str">
        <f t="array" ref="AU125">IFERROR(INDEX($AA$1:$AA$1200,SMALL(IF($AK$1:$AK$1200=$AP$114,ROW($AA$1:$AA$1200),""),$AS125)),"")</f>
        <v/>
      </c>
      <c r="AV125" s="93" t="str">
        <f t="array" ref="AV125">IFERROR(INDEX($AB$1:$AB$1200,SMALL(IF($AK$1:$AK$1200=$AP$114,ROW($AB$1:$AB$1200),""),$AS125)),"")</f>
        <v/>
      </c>
      <c r="AW125" s="4"/>
      <c r="AX125" s="3"/>
    </row>
    <row r="126" spans="27:50">
      <c r="AA126" s="81"/>
      <c r="AB126" s="81"/>
      <c r="AC126" s="82" t="str">
        <f t="shared" si="17"/>
        <v/>
      </c>
      <c r="AD126" s="90"/>
      <c r="AE126" s="90"/>
      <c r="AF126" s="82">
        <f t="shared" si="18"/>
        <v>0</v>
      </c>
      <c r="AG126" s="82" t="str">
        <f t="shared" si="13"/>
        <v/>
      </c>
      <c r="AH126" s="82" t="str">
        <f t="shared" si="14"/>
        <v/>
      </c>
      <c r="AI126" s="82" t="str">
        <f t="shared" si="15"/>
        <v/>
      </c>
      <c r="AJ126" s="82" t="str">
        <f t="shared" si="16"/>
        <v/>
      </c>
      <c r="AK126" s="83" t="str">
        <f t="shared" si="19"/>
        <v/>
      </c>
      <c r="AN126" s="10">
        <v>6</v>
      </c>
      <c r="AO126" s="21" t="str">
        <f>IF(SUMIFS(AG$11:AG$1008,$AB$11:$AB$1008,$AN126,$AK$11:$AK$1008,$AP$114)=0,"",SUMIFS(AG$11:AG$1008,$AB$11:$AB$1008,$AN126,$AK$11:$AK$1008,$AP$114))</f>
        <v/>
      </c>
      <c r="AP126" s="21" t="str">
        <f>IF(SUMIFS(AH$11:AH$1008,$AB$11:$AB$1008,$AN126,$AK$11:$AK$1008,$AP$114)=0,"",SUMIFS(AH$11:AH$1008,$AB$11:$AB$1008,$AN126,$AK$11:$AK$1008,$AP$114))</f>
        <v/>
      </c>
      <c r="AQ126" s="21" t="str">
        <f>IF(SUMIFS(AI$11:AI$1008,$AB$11:$AB$1008,$AN126,$AK$11:$AK$1008,$AP$114)=0,"",SUMIFS(AI$11:AI$1008,$AB$11:$AB$1008,$AN126,$AK$11:$AK$1008,$AP$114))</f>
        <v/>
      </c>
      <c r="AR126" s="21" t="str">
        <f>IF(SUMIFS(AJ$11:AJ$1008,$AB$11:$AB$1008,$AN126,$AK$11:$AK$1008,$AP$114)=0,"",SUMIFS(AJ$11:AJ$1008,$AB$11:$AB$1008,$AN126,$AK$11:$AK$1008,$AP$114))</f>
        <v/>
      </c>
      <c r="AS126" s="4" t="str">
        <f>IF(AP114="","",11)</f>
        <v/>
      </c>
      <c r="AT126" s="99" t="str">
        <f t="array" ref="AT126">IFERROR(INDEX($AF$1:$AF$1200,SMALL(IF($AK$1:$AK$1200=$AP$114,ROW($AF$1:$AF$1200),""),$AS126)),"")</f>
        <v/>
      </c>
      <c r="AU126" s="105" t="str">
        <f t="array" ref="AU126">IFERROR(INDEX($AA$1:$AA$1200,SMALL(IF($AK$1:$AK$1200=$AP$114,ROW($AA$1:$AA$1200),""),$AS126)),"")</f>
        <v/>
      </c>
      <c r="AV126" s="93" t="str">
        <f t="array" ref="AV126">IFERROR(INDEX($AB$1:$AB$1200,SMALL(IF($AK$1:$AK$1200=$AP$114,ROW($AB$1:$AB$1200),""),$AS126)),"")</f>
        <v/>
      </c>
      <c r="AW126" s="4"/>
      <c r="AX126" s="3"/>
    </row>
    <row r="127" spans="27:50">
      <c r="AA127" s="78"/>
      <c r="AB127" s="78"/>
      <c r="AC127" s="79" t="str">
        <f t="shared" si="17"/>
        <v/>
      </c>
      <c r="AD127" s="89"/>
      <c r="AE127" s="89"/>
      <c r="AF127" s="79">
        <f t="shared" si="18"/>
        <v>0</v>
      </c>
      <c r="AG127" s="79" t="str">
        <f t="shared" si="13"/>
        <v/>
      </c>
      <c r="AH127" s="79" t="str">
        <f t="shared" si="14"/>
        <v/>
      </c>
      <c r="AI127" s="79" t="str">
        <f t="shared" si="15"/>
        <v/>
      </c>
      <c r="AJ127" s="79" t="str">
        <f t="shared" si="16"/>
        <v/>
      </c>
      <c r="AK127" s="80" t="str">
        <f t="shared" si="19"/>
        <v/>
      </c>
      <c r="AN127" s="11">
        <v>6.1</v>
      </c>
      <c r="AO127" s="23" t="str">
        <f>IF(SUMIFS(AG$11:AG$1008,$AB$11:$AB$1008,$AN127,$AK$11:$AK$1008,$AP$114)=0,"",SUMIFS(AG$11:AG$1008,$AB$11:$AB$1008,$AN127,$AK$11:$AK$1008,$AP$114))</f>
        <v/>
      </c>
      <c r="AP127" s="23" t="str">
        <f>IF(SUMIFS(AH$11:AH$1008,$AB$11:$AB$1008,$AN127,$AK$11:$AK$1008,$AP$114)=0,"",SUMIFS(AH$11:AH$1008,$AB$11:$AB$1008,$AN127,$AK$11:$AK$1008,$AP$114))</f>
        <v/>
      </c>
      <c r="AQ127" s="23" t="str">
        <f>IF(SUMIFS(AI$11:AI$1008,$AB$11:$AB$1008,$AN127,$AK$11:$AK$1008,$AP$114)=0,"",SUMIFS(AI$11:AI$1008,$AB$11:$AB$1008,$AN127,$AK$11:$AK$1008,$AP$114))</f>
        <v/>
      </c>
      <c r="AR127" s="23" t="str">
        <f>IF(SUMIFS(AJ$11:AJ$1008,$AB$11:$AB$1008,$AN127,$AK$11:$AK$1008,$AP$114)=0,"",SUMIFS(AJ$11:AJ$1008,$AB$11:$AB$1008,$AN127,$AK$11:$AK$1008,$AP$114))</f>
        <v/>
      </c>
      <c r="AS127" s="4" t="str">
        <f>IF(AP114="","",12)</f>
        <v/>
      </c>
      <c r="AT127" s="99" t="str">
        <f t="array" ref="AT127">IFERROR(INDEX($AF$1:$AF$1200,SMALL(IF($AK$1:$AK$1200=$AP$114,ROW($AF$1:$AF$1200),""),$AS127)),"")</f>
        <v/>
      </c>
      <c r="AU127" s="105" t="str">
        <f t="array" ref="AU127">IFERROR(INDEX($AA$1:$AA$1200,SMALL(IF($AK$1:$AK$1200=$AP$114,ROW($AA$1:$AA$1200),""),$AS127)),"")</f>
        <v/>
      </c>
      <c r="AV127" s="93" t="str">
        <f t="array" ref="AV127">IFERROR(INDEX($AB$1:$AB$1200,SMALL(IF($AK$1:$AK$1200=$AP$114,ROW($AB$1:$AB$1200),""),$AS127)),"")</f>
        <v/>
      </c>
      <c r="AW127" s="4"/>
      <c r="AX127" s="3"/>
    </row>
    <row r="128" spans="27:50">
      <c r="AA128" s="81"/>
      <c r="AB128" s="81"/>
      <c r="AC128" s="82" t="str">
        <f t="shared" si="17"/>
        <v/>
      </c>
      <c r="AD128" s="90"/>
      <c r="AE128" s="90"/>
      <c r="AF128" s="82">
        <f t="shared" si="18"/>
        <v>0</v>
      </c>
      <c r="AG128" s="82" t="str">
        <f t="shared" si="13"/>
        <v/>
      </c>
      <c r="AH128" s="82" t="str">
        <f t="shared" si="14"/>
        <v/>
      </c>
      <c r="AI128" s="82" t="str">
        <f t="shared" si="15"/>
        <v/>
      </c>
      <c r="AJ128" s="82" t="str">
        <f t="shared" si="16"/>
        <v/>
      </c>
      <c r="AK128" s="83" t="str">
        <f t="shared" si="19"/>
        <v/>
      </c>
      <c r="AM128" s="30"/>
      <c r="AN128" s="11">
        <v>6.2</v>
      </c>
      <c r="AO128" s="23" t="str">
        <f>IF(SUMIFS(AG$11:AG$1008,$AB$11:$AB$1008,$AN128,$AK$11:$AK$1008,$AP$114)=0,"",SUMIFS(AG$11:AG$1008,$AB$11:$AB$1008,$AN128,$AK$11:$AK$1008,$AP$114))</f>
        <v/>
      </c>
      <c r="AP128" s="23" t="str">
        <f>IF(SUMIFS(AH$11:AH$1008,$AB$11:$AB$1008,$AN128,$AK$11:$AK$1008,$AP$114)=0,"",SUMIFS(AH$11:AH$1008,$AB$11:$AB$1008,$AN128,$AK$11:$AK$1008,$AP$114))</f>
        <v/>
      </c>
      <c r="AQ128" s="23" t="str">
        <f>IF(SUMIFS(AI$11:AI$1008,$AB$11:$AB$1008,$AN128,$AK$11:$AK$1008,$AP$114)=0,"",SUMIFS(AI$11:AI$1008,$AB$11:$AB$1008,$AN128,$AK$11:$AK$1008,$AP$114))</f>
        <v/>
      </c>
      <c r="AR128" s="23" t="str">
        <f>IF(SUMIFS(AJ$11:AJ$1008,$AB$11:$AB$1008,$AN128,$AK$11:$AK$1008,$AP$114)=0,"",SUMIFS(AJ$11:AJ$1008,$AB$11:$AB$1008,$AN128,$AK$11:$AK$1008,$AP$114))</f>
        <v/>
      </c>
      <c r="AS128" s="4" t="str">
        <f>IF(AP114="","",13)</f>
        <v/>
      </c>
      <c r="AT128" s="99" t="str">
        <f t="array" ref="AT128">IFERROR(INDEX($AF$1:$AF$1200,SMALL(IF($AK$1:$AK$1200=$AP$114,ROW($AF$1:$AF$1200),""),$AS128)),"")</f>
        <v/>
      </c>
      <c r="AU128" s="105" t="str">
        <f t="array" ref="AU128">IFERROR(INDEX($AA$1:$AA$1200,SMALL(IF($AK$1:$AK$1200=$AP$114,ROW($AA$1:$AA$1200),""),$AS128)),"")</f>
        <v/>
      </c>
      <c r="AV128" s="93" t="str">
        <f t="array" ref="AV128">IFERROR(INDEX($AB$1:$AB$1200,SMALL(IF($AK$1:$AK$1200=$AP$114,ROW($AB$1:$AB$1200),""),$AS128)),"")</f>
        <v/>
      </c>
      <c r="AW128" s="4"/>
      <c r="AX128" s="3"/>
    </row>
    <row r="129" spans="27:50">
      <c r="AA129" s="78"/>
      <c r="AB129" s="78"/>
      <c r="AC129" s="79" t="str">
        <f t="shared" si="17"/>
        <v/>
      </c>
      <c r="AD129" s="89"/>
      <c r="AE129" s="89"/>
      <c r="AF129" s="79">
        <f t="shared" si="18"/>
        <v>0</v>
      </c>
      <c r="AG129" s="79" t="str">
        <f t="shared" si="13"/>
        <v/>
      </c>
      <c r="AH129" s="79" t="str">
        <f t="shared" si="14"/>
        <v/>
      </c>
      <c r="AI129" s="79" t="str">
        <f t="shared" si="15"/>
        <v/>
      </c>
      <c r="AJ129" s="79" t="str">
        <f t="shared" si="16"/>
        <v/>
      </c>
      <c r="AK129" s="80" t="str">
        <f t="shared" si="19"/>
        <v/>
      </c>
      <c r="AM129" s="30"/>
      <c r="AN129" s="12">
        <v>6.3</v>
      </c>
      <c r="AO129" s="19" t="str">
        <f>IF(SUMIFS(AG$11:AG$1008,$AB$11:$AB$1008,$AN129,$AK$11:$AK$1008,$AP$114)=0,"",SUMIFS(AG$11:AG$1008,$AB$11:$AB$1008,$AN129,$AK$11:$AK$1008,$AP$114))</f>
        <v/>
      </c>
      <c r="AP129" s="19" t="str">
        <f>IF(SUMIFS(AH$11:AH$1008,$AB$11:$AB$1008,$AN129,$AK$11:$AK$1008,$AP$114)=0,"",SUMIFS(AH$11:AH$1008,$AB$11:$AB$1008,$AN129,$AK$11:$AK$1008,$AP$114))</f>
        <v/>
      </c>
      <c r="AQ129" s="19" t="str">
        <f>IF(SUMIFS(AI$11:AI$1008,$AB$11:$AB$1008,$AN129,$AK$11:$AK$1008,$AP$114)=0,"",SUMIFS(AI$11:AI$1008,$AB$11:$AB$1008,$AN129,$AK$11:$AK$1008,$AP$114))</f>
        <v/>
      </c>
      <c r="AR129" s="19" t="str">
        <f>IF(SUMIFS(AJ$11:AJ$1008,$AB$11:$AB$1008,$AN129,$AK$11:$AK$1008,$AP$114)=0,"",SUMIFS(AJ$11:AJ$1008,$AB$11:$AB$1008,$AN129,$AK$11:$AK$1008,$AP$114))</f>
        <v/>
      </c>
      <c r="AS129" s="4" t="str">
        <f>IF(AP114="","",14)</f>
        <v/>
      </c>
      <c r="AT129" s="99" t="str">
        <f t="array" ref="AT129">IFERROR(INDEX($AF$1:$AF$1200,SMALL(IF($AK$1:$AK$1200=$AP$114,ROW($AF$1:$AF$1200),""),$AS129)),"")</f>
        <v/>
      </c>
      <c r="AU129" s="105" t="str">
        <f t="array" ref="AU129">IFERROR(INDEX($AA$1:$AA$1200,SMALL(IF($AK$1:$AK$1200=$AP$114,ROW($AA$1:$AA$1200),""),$AS129)),"")</f>
        <v/>
      </c>
      <c r="AV129" s="93" t="str">
        <f t="array" ref="AV129">IFERROR(INDEX($AB$1:$AB$1200,SMALL(IF($AK$1:$AK$1200=$AP$114,ROW($AB$1:$AB$1200),""),$AS129)),"")</f>
        <v/>
      </c>
      <c r="AW129" s="4"/>
      <c r="AX129" s="3"/>
    </row>
    <row r="130" spans="27:50">
      <c r="AA130" s="81"/>
      <c r="AB130" s="81"/>
      <c r="AC130" s="82" t="str">
        <f t="shared" si="17"/>
        <v/>
      </c>
      <c r="AD130" s="90"/>
      <c r="AE130" s="90"/>
      <c r="AF130" s="82">
        <f t="shared" si="18"/>
        <v>0</v>
      </c>
      <c r="AG130" s="82" t="str">
        <f t="shared" si="13"/>
        <v/>
      </c>
      <c r="AH130" s="82" t="str">
        <f t="shared" si="14"/>
        <v/>
      </c>
      <c r="AI130" s="82" t="str">
        <f t="shared" si="15"/>
        <v/>
      </c>
      <c r="AJ130" s="82" t="str">
        <f t="shared" si="16"/>
        <v/>
      </c>
      <c r="AK130" s="83" t="str">
        <f t="shared" si="19"/>
        <v/>
      </c>
      <c r="AM130" s="30"/>
      <c r="AN130" s="10">
        <v>7</v>
      </c>
      <c r="AO130" s="21" t="str">
        <f>IF(SUMIFS(AG$11:AG$1008,$AB$11:$AB$1008,$AN130,$AK$11:$AK$1008,$AP$114)=0,"",SUMIFS(AG$11:AG$1008,$AB$11:$AB$1008,$AN130,$AK$11:$AK$1008,$AP$114))</f>
        <v/>
      </c>
      <c r="AP130" s="21" t="str">
        <f>IF(SUMIFS(AH$11:AH$1008,$AB$11:$AB$1008,$AN130,$AK$11:$AK$1008,$AP$114)=0,"",SUMIFS(AH$11:AH$1008,$AB$11:$AB$1008,$AN130,$AK$11:$AK$1008,$AP$114))</f>
        <v/>
      </c>
      <c r="AQ130" s="21" t="str">
        <f>IF(SUMIFS(AI$11:AI$1008,$AB$11:$AB$1008,$AN130,$AK$11:$AK$1008,$AP$114)=0,"",SUMIFS(AI$11:AI$1008,$AB$11:$AB$1008,$AN130,$AK$11:$AK$1008,$AP$114))</f>
        <v/>
      </c>
      <c r="AR130" s="21" t="str">
        <f>IF(SUMIFS(AJ$11:AJ$1008,$AB$11:$AB$1008,$AN130,$AK$11:$AK$1008,$AP$114)=0,"",SUMIFS(AJ$11:AJ$1008,$AB$11:$AB$1008,$AN130,$AK$11:$AK$1008,$AP$114))</f>
        <v/>
      </c>
      <c r="AS130" s="4" t="str">
        <f>IF(AP114="","",15)</f>
        <v/>
      </c>
      <c r="AT130" s="99" t="str">
        <f t="array" ref="AT130">IFERROR(INDEX($AF$1:$AF$1200,SMALL(IF($AK$1:$AK$1200=$AP$114,ROW($AF$1:$AF$1200),""),$AS130)),"")</f>
        <v/>
      </c>
      <c r="AU130" s="105" t="str">
        <f t="array" ref="AU130">IFERROR(INDEX($AA$1:$AA$1200,SMALL(IF($AK$1:$AK$1200=$AP$114,ROW($AA$1:$AA$1200),""),$AS130)),"")</f>
        <v/>
      </c>
      <c r="AV130" s="93" t="str">
        <f t="array" ref="AV130">IFERROR(INDEX($AB$1:$AB$1200,SMALL(IF($AK$1:$AK$1200=$AP$114,ROW($AB$1:$AB$1200),""),$AS130)),"")</f>
        <v/>
      </c>
      <c r="AW130" s="4"/>
      <c r="AX130" s="3"/>
    </row>
    <row r="131" spans="27:50">
      <c r="AA131" s="78"/>
      <c r="AB131" s="78"/>
      <c r="AC131" s="79" t="str">
        <f t="shared" si="17"/>
        <v/>
      </c>
      <c r="AD131" s="89"/>
      <c r="AE131" s="89"/>
      <c r="AF131" s="79">
        <f t="shared" si="18"/>
        <v>0</v>
      </c>
      <c r="AG131" s="79" t="str">
        <f t="shared" si="13"/>
        <v/>
      </c>
      <c r="AH131" s="79" t="str">
        <f t="shared" si="14"/>
        <v/>
      </c>
      <c r="AI131" s="79" t="str">
        <f t="shared" si="15"/>
        <v/>
      </c>
      <c r="AJ131" s="79" t="str">
        <f t="shared" si="16"/>
        <v/>
      </c>
      <c r="AK131" s="80" t="str">
        <f t="shared" si="19"/>
        <v/>
      </c>
      <c r="AM131" s="30"/>
      <c r="AN131" s="11">
        <v>7.1</v>
      </c>
      <c r="AO131" s="23" t="str">
        <f>IF(SUMIFS(AG$11:AG$1008,$AB$11:$AB$1008,$AN131,$AK$11:$AK$1008,$AP$114)=0,"",SUMIFS(AG$11:AG$1008,$AB$11:$AB$1008,$AN131,$AK$11:$AK$1008,$AP$114))</f>
        <v/>
      </c>
      <c r="AP131" s="23" t="str">
        <f>IF(SUMIFS(AH$11:AH$1008,$AB$11:$AB$1008,$AN131,$AK$11:$AK$1008,$AP$114)=0,"",SUMIFS(AH$11:AH$1008,$AB$11:$AB$1008,$AN131,$AK$11:$AK$1008,$AP$114))</f>
        <v/>
      </c>
      <c r="AQ131" s="23" t="str">
        <f>IF(SUMIFS(AI$11:AI$1008,$AB$11:$AB$1008,$AN131,$AK$11:$AK$1008,$AP$114)=0,"",SUMIFS(AI$11:AI$1008,$AB$11:$AB$1008,$AN131,$AK$11:$AK$1008,$AP$114))</f>
        <v/>
      </c>
      <c r="AR131" s="23" t="str">
        <f>IF(SUMIFS(AJ$11:AJ$1008,$AB$11:$AB$1008,$AN131,$AK$11:$AK$1008,$AP$114)=0,"",SUMIFS(AJ$11:AJ$1008,$AB$11:$AB$1008,$AN131,$AK$11:$AK$1008,$AP$114))</f>
        <v/>
      </c>
      <c r="AS131" s="4" t="str">
        <f>IF(AP114="","",16)</f>
        <v/>
      </c>
      <c r="AT131" s="99" t="str">
        <f t="array" ref="AT131">IFERROR(INDEX($AF$1:$AF$1200,SMALL(IF($AK$1:$AK$1200=$AP$114,ROW($AF$1:$AF$1200),""),$AS131)),"")</f>
        <v/>
      </c>
      <c r="AU131" s="105" t="str">
        <f t="array" ref="AU131">IFERROR(INDEX($AA$1:$AA$1200,SMALL(IF($AK$1:$AK$1200=$AP$114,ROW($AA$1:$AA$1200),""),$AS131)),"")</f>
        <v/>
      </c>
      <c r="AV131" s="93" t="str">
        <f t="array" ref="AV131">IFERROR(INDEX($AB$1:$AB$1200,SMALL(IF($AK$1:$AK$1200=$AP$114,ROW($AB$1:$AB$1200),""),$AS131)),"")</f>
        <v/>
      </c>
      <c r="AW131" s="4"/>
      <c r="AX131" s="3"/>
    </row>
    <row r="132" spans="27:50">
      <c r="AA132" s="81"/>
      <c r="AB132" s="81"/>
      <c r="AC132" s="82" t="str">
        <f t="shared" si="17"/>
        <v/>
      </c>
      <c r="AD132" s="90"/>
      <c r="AE132" s="90"/>
      <c r="AF132" s="82">
        <f t="shared" si="18"/>
        <v>0</v>
      </c>
      <c r="AG132" s="82" t="str">
        <f t="shared" si="13"/>
        <v/>
      </c>
      <c r="AH132" s="82" t="str">
        <f t="shared" si="14"/>
        <v/>
      </c>
      <c r="AI132" s="82" t="str">
        <f t="shared" si="15"/>
        <v/>
      </c>
      <c r="AJ132" s="82" t="str">
        <f t="shared" si="16"/>
        <v/>
      </c>
      <c r="AK132" s="83" t="str">
        <f t="shared" si="19"/>
        <v/>
      </c>
      <c r="AM132" s="30"/>
      <c r="AN132" s="11">
        <v>7.2</v>
      </c>
      <c r="AO132" s="23" t="str">
        <f>IF(SUMIFS(AG$11:AG$1008,$AB$11:$AB$1008,$AN132,$AK$11:$AK$1008,$AP$114)=0,"",SUMIFS(AG$11:AG$1008,$AB$11:$AB$1008,$AN132,$AK$11:$AK$1008,$AP$114))</f>
        <v/>
      </c>
      <c r="AP132" s="23" t="str">
        <f>IF(SUMIFS(AH$11:AH$1008,$AB$11:$AB$1008,$AN132,$AK$11:$AK$1008,$AP$114)=0,"",SUMIFS(AH$11:AH$1008,$AB$11:$AB$1008,$AN132,$AK$11:$AK$1008,$AP$114))</f>
        <v/>
      </c>
      <c r="AQ132" s="23" t="str">
        <f>IF(SUMIFS(AI$11:AI$1008,$AB$11:$AB$1008,$AN132,$AK$11:$AK$1008,$AP$114)=0,"",SUMIFS(AI$11:AI$1008,$AB$11:$AB$1008,$AN132,$AK$11:$AK$1008,$AP$114))</f>
        <v/>
      </c>
      <c r="AR132" s="23" t="str">
        <f>IF(SUMIFS(AJ$11:AJ$1008,$AB$11:$AB$1008,$AN132,$AK$11:$AK$1008,$AP$114)=0,"",SUMIFS(AJ$11:AJ$1008,$AB$11:$AB$1008,$AN132,$AK$11:$AK$1008,$AP$114))</f>
        <v/>
      </c>
      <c r="AS132" s="4" t="str">
        <f>IF(AP114="","",17)</f>
        <v/>
      </c>
      <c r="AT132" s="99" t="str">
        <f t="array" ref="AT132">IFERROR(INDEX($AF$1:$AF$1200,SMALL(IF($AK$1:$AK$1200=$AP$114,ROW($AF$1:$AF$1200),""),$AS132)),"")</f>
        <v/>
      </c>
      <c r="AU132" s="105" t="str">
        <f t="array" ref="AU132">IFERROR(INDEX($AA$1:$AA$1200,SMALL(IF($AK$1:$AK$1200=$AP$114,ROW($AA$1:$AA$1200),""),$AS132)),"")</f>
        <v/>
      </c>
      <c r="AV132" s="93" t="str">
        <f t="array" ref="AV132">IFERROR(INDEX($AB$1:$AB$1200,SMALL(IF($AK$1:$AK$1200=$AP$114,ROW($AB$1:$AB$1200),""),$AS132)),"")</f>
        <v/>
      </c>
      <c r="AW132" s="4"/>
      <c r="AX132" s="3"/>
    </row>
    <row r="133" spans="27:50">
      <c r="AA133" s="78"/>
      <c r="AB133" s="78"/>
      <c r="AC133" s="79" t="str">
        <f t="shared" si="17"/>
        <v/>
      </c>
      <c r="AD133" s="89"/>
      <c r="AE133" s="89"/>
      <c r="AF133" s="79">
        <f t="shared" si="18"/>
        <v>0</v>
      </c>
      <c r="AG133" s="79" t="str">
        <f t="shared" si="13"/>
        <v/>
      </c>
      <c r="AH133" s="79" t="str">
        <f t="shared" si="14"/>
        <v/>
      </c>
      <c r="AI133" s="79" t="str">
        <f t="shared" si="15"/>
        <v/>
      </c>
      <c r="AJ133" s="79" t="str">
        <f t="shared" si="16"/>
        <v/>
      </c>
      <c r="AK133" s="80" t="str">
        <f t="shared" si="19"/>
        <v/>
      </c>
      <c r="AM133" s="30"/>
      <c r="AN133" s="12">
        <v>7.3</v>
      </c>
      <c r="AO133" s="19" t="str">
        <f>IF(SUMIFS(AG$11:AG$1008,$AB$11:$AB$1008,$AN133,$AK$11:$AK$1008,$AP$114)=0,"",SUMIFS(AG$11:AG$1008,$AB$11:$AB$1008,$AN133,$AK$11:$AK$1008,$AP$114))</f>
        <v/>
      </c>
      <c r="AP133" s="19" t="str">
        <f>IF(SUMIFS(AH$11:AH$1008,$AB$11:$AB$1008,$AN133,$AK$11:$AK$1008,$AP$114)=0,"",SUMIFS(AH$11:AH$1008,$AB$11:$AB$1008,$AN133,$AK$11:$AK$1008,$AP$114))</f>
        <v/>
      </c>
      <c r="AQ133" s="19" t="str">
        <f>IF(SUMIFS(AI$11:AI$1008,$AB$11:$AB$1008,$AN133,$AK$11:$AK$1008,$AP$114)=0,"",SUMIFS(AI$11:AI$1008,$AB$11:$AB$1008,$AN133,$AK$11:$AK$1008,$AP$114))</f>
        <v/>
      </c>
      <c r="AR133" s="19" t="str">
        <f>IF(SUMIFS(AJ$11:AJ$1008,$AB$11:$AB$1008,$AN133,$AK$11:$AK$1008,$AP$114)=0,"",SUMIFS(AJ$11:AJ$1008,$AB$11:$AB$1008,$AN133,$AK$11:$AK$1008,$AP$114))</f>
        <v/>
      </c>
      <c r="AS133" s="4" t="str">
        <f>IF(AP114="","",18)</f>
        <v/>
      </c>
      <c r="AT133" s="99" t="str">
        <f t="array" ref="AT133">IFERROR(INDEX($AF$1:$AF$1200,SMALL(IF($AK$1:$AK$1200=$AP$114,ROW($AF$1:$AF$1200),""),$AS133)),"")</f>
        <v/>
      </c>
      <c r="AU133" s="105" t="str">
        <f t="array" ref="AU133">IFERROR(INDEX($AA$1:$AA$1200,SMALL(IF($AK$1:$AK$1200=$AP$114,ROW($AA$1:$AA$1200),""),$AS133)),"")</f>
        <v/>
      </c>
      <c r="AV133" s="93" t="str">
        <f t="array" ref="AV133">IFERROR(INDEX($AB$1:$AB$1200,SMALL(IF($AK$1:$AK$1200=$AP$114,ROW($AB$1:$AB$1200),""),$AS133)),"")</f>
        <v/>
      </c>
      <c r="AW133" s="4"/>
      <c r="AX133" s="3"/>
    </row>
    <row r="134" spans="27:50">
      <c r="AA134" s="81"/>
      <c r="AB134" s="81"/>
      <c r="AC134" s="82" t="str">
        <f t="shared" si="17"/>
        <v/>
      </c>
      <c r="AD134" s="90"/>
      <c r="AE134" s="90"/>
      <c r="AF134" s="82">
        <f t="shared" si="18"/>
        <v>0</v>
      </c>
      <c r="AG134" s="82" t="str">
        <f t="shared" si="13"/>
        <v/>
      </c>
      <c r="AH134" s="82" t="str">
        <f t="shared" si="14"/>
        <v/>
      </c>
      <c r="AI134" s="82" t="str">
        <f t="shared" si="15"/>
        <v/>
      </c>
      <c r="AJ134" s="82" t="str">
        <f t="shared" si="16"/>
        <v/>
      </c>
      <c r="AK134" s="83" t="str">
        <f t="shared" si="19"/>
        <v/>
      </c>
      <c r="AM134" s="30"/>
      <c r="AN134" s="10">
        <v>8</v>
      </c>
      <c r="AO134" s="21" t="str">
        <f>IF(SUMIFS(AG$11:AG$1008,$AB$11:$AB$1008,$AN134,$AK$11:$AK$1008,$AP$114)=0,"",SUMIFS(AG$11:AG$1008,$AB$11:$AB$1008,$AN134,$AK$11:$AK$1008,$AP$114))</f>
        <v/>
      </c>
      <c r="AP134" s="21" t="str">
        <f>IF(SUMIFS(AH$11:AH$1008,$AB$11:$AB$1008,$AN134,$AK$11:$AK$1008,$AP$114)=0,"",SUMIFS(AH$11:AH$1008,$AB$11:$AB$1008,$AN134,$AK$11:$AK$1008,$AP$114))</f>
        <v/>
      </c>
      <c r="AQ134" s="21" t="str">
        <f>IF(SUMIFS(AI$11:AI$1008,$AB$11:$AB$1008,$AN134,$AK$11:$AK$1008,$AP$114)=0,"",SUMIFS(AI$11:AI$1008,$AB$11:$AB$1008,$AN134,$AK$11:$AK$1008,$AP$114))</f>
        <v/>
      </c>
      <c r="AR134" s="21" t="str">
        <f>IF(SUMIFS(AJ$11:AJ$1008,$AB$11:$AB$1008,$AN134,$AK$11:$AK$1008,$AP$114)=0,"",SUMIFS(AJ$11:AJ$1008,$AB$11:$AB$1008,$AN134,$AK$11:$AK$1008,$AP$114))</f>
        <v/>
      </c>
      <c r="AS134" s="4" t="str">
        <f>IF(AP114="","",19)</f>
        <v/>
      </c>
      <c r="AT134" s="99" t="str">
        <f t="array" ref="AT134">IFERROR(INDEX($AF$1:$AF$1200,SMALL(IF($AK$1:$AK$1200=$AP$114,ROW($AF$1:$AF$1200),""),$AS134)),"")</f>
        <v/>
      </c>
      <c r="AU134" s="105" t="str">
        <f t="array" ref="AU134">IFERROR(INDEX($AA$1:$AA$1200,SMALL(IF($AK$1:$AK$1200=$AP$114,ROW($AA$1:$AA$1200),""),$AS134)),"")</f>
        <v/>
      </c>
      <c r="AV134" s="93" t="str">
        <f t="array" ref="AV134">IFERROR(INDEX($AB$1:$AB$1200,SMALL(IF($AK$1:$AK$1200=$AP$114,ROW($AB$1:$AB$1200),""),$AS134)),"")</f>
        <v/>
      </c>
      <c r="AW134" s="4"/>
      <c r="AX134" s="3"/>
    </row>
    <row r="135" spans="27:50">
      <c r="AA135" s="78"/>
      <c r="AB135" s="78"/>
      <c r="AC135" s="79" t="str">
        <f t="shared" si="17"/>
        <v/>
      </c>
      <c r="AD135" s="89"/>
      <c r="AE135" s="89"/>
      <c r="AF135" s="79">
        <f t="shared" si="18"/>
        <v>0</v>
      </c>
      <c r="AG135" s="79" t="str">
        <f t="shared" si="13"/>
        <v/>
      </c>
      <c r="AH135" s="79" t="str">
        <f t="shared" si="14"/>
        <v/>
      </c>
      <c r="AI135" s="79" t="str">
        <f t="shared" si="15"/>
        <v/>
      </c>
      <c r="AJ135" s="79" t="str">
        <f t="shared" si="16"/>
        <v/>
      </c>
      <c r="AK135" s="80" t="str">
        <f t="shared" si="19"/>
        <v/>
      </c>
      <c r="AM135" s="30"/>
      <c r="AN135" s="11">
        <v>8.1</v>
      </c>
      <c r="AO135" s="23" t="str">
        <f>IF(SUMIFS(AG$11:AG$1008,$AB$11:$AB$1008,$AN135,$AK$11:$AK$1008,$AP$114)=0,"",SUMIFS(AG$11:AG$1008,$AB$11:$AB$1008,$AN135,$AK$11:$AK$1008,$AP$114))</f>
        <v/>
      </c>
      <c r="AP135" s="23" t="str">
        <f>IF(SUMIFS(AH$11:AH$1008,$AB$11:$AB$1008,$AN135,$AK$11:$AK$1008,$AP$114)=0,"",SUMIFS(AH$11:AH$1008,$AB$11:$AB$1008,$AN135,$AK$11:$AK$1008,$AP$114))</f>
        <v/>
      </c>
      <c r="AQ135" s="23" t="str">
        <f>IF(SUMIFS(AI$11:AI$1008,$AB$11:$AB$1008,$AN135,$AK$11:$AK$1008,$AP$114)=0,"",SUMIFS(AI$11:AI$1008,$AB$11:$AB$1008,$AN135,$AK$11:$AK$1008,$AP$114))</f>
        <v/>
      </c>
      <c r="AR135" s="23" t="str">
        <f>IF(SUMIFS(AJ$11:AJ$1008,$AB$11:$AB$1008,$AN135,$AK$11:$AK$1008,$AP$114)=0,"",SUMIFS(AJ$11:AJ$1008,$AB$11:$AB$1008,$AN135,$AK$11:$AK$1008,$AP$114))</f>
        <v/>
      </c>
      <c r="AS135" s="4" t="str">
        <f>IF(AP114="","",20)</f>
        <v/>
      </c>
      <c r="AT135" s="99" t="str">
        <f t="array" ref="AT135">IFERROR(INDEX($AF$1:$AF$1200,SMALL(IF($AK$1:$AK$1200=$AP$114,ROW($AF$1:$AF$1200),""),$AS135)),"")</f>
        <v/>
      </c>
      <c r="AU135" s="105" t="str">
        <f t="array" ref="AU135">IFERROR(INDEX($AA$1:$AA$1200,SMALL(IF($AK$1:$AK$1200=$AP$114,ROW($AA$1:$AA$1200),""),$AS135)),"")</f>
        <v/>
      </c>
      <c r="AV135" s="93" t="str">
        <f t="array" ref="AV135">IFERROR(INDEX($AB$1:$AB$1200,SMALL(IF($AK$1:$AK$1200=$AP$114,ROW($AB$1:$AB$1200),""),$AS135)),"")</f>
        <v/>
      </c>
      <c r="AW135" s="4"/>
      <c r="AX135" s="3"/>
    </row>
    <row r="136" spans="27:50">
      <c r="AA136" s="81"/>
      <c r="AB136" s="81"/>
      <c r="AC136" s="82" t="str">
        <f t="shared" si="17"/>
        <v/>
      </c>
      <c r="AD136" s="90"/>
      <c r="AE136" s="90"/>
      <c r="AF136" s="82">
        <f t="shared" si="18"/>
        <v>0</v>
      </c>
      <c r="AG136" s="82" t="str">
        <f t="shared" si="13"/>
        <v/>
      </c>
      <c r="AH136" s="82" t="str">
        <f t="shared" si="14"/>
        <v/>
      </c>
      <c r="AI136" s="82" t="str">
        <f t="shared" si="15"/>
        <v/>
      </c>
      <c r="AJ136" s="82" t="str">
        <f t="shared" si="16"/>
        <v/>
      </c>
      <c r="AK136" s="83" t="str">
        <f t="shared" si="19"/>
        <v/>
      </c>
      <c r="AM136" s="30"/>
      <c r="AN136" s="11">
        <v>8.1999999999999993</v>
      </c>
      <c r="AO136" s="23" t="str">
        <f>IF(SUMIFS(AG$11:AG$1008,$AB$11:$AB$1008,$AN136,$AK$11:$AK$1008,$AP$114)=0,"",SUMIFS(AG$11:AG$1008,$AB$11:$AB$1008,$AN136,$AK$11:$AK$1008,$AP$114))</f>
        <v/>
      </c>
      <c r="AP136" s="23" t="str">
        <f>IF(SUMIFS(AH$11:AH$1008,$AB$11:$AB$1008,$AN136,$AK$11:$AK$1008,$AP$114)=0,"",SUMIFS(AH$11:AH$1008,$AB$11:$AB$1008,$AN136,$AK$11:$AK$1008,$AP$114))</f>
        <v/>
      </c>
      <c r="AQ136" s="23" t="str">
        <f>IF(SUMIFS(AI$11:AI$1008,$AB$11:$AB$1008,$AN136,$AK$11:$AK$1008,$AP$114)=0,"",SUMIFS(AI$11:AI$1008,$AB$11:$AB$1008,$AN136,$AK$11:$AK$1008,$AP$114))</f>
        <v/>
      </c>
      <c r="AR136" s="23" t="str">
        <f>IF(SUMIFS(AJ$11:AJ$1008,$AB$11:$AB$1008,$AN136,$AK$11:$AK$1008,$AP$114)=0,"",SUMIFS(AJ$11:AJ$1008,$AB$11:$AB$1008,$AN136,$AK$11:$AK$1008,$AP$114))</f>
        <v/>
      </c>
      <c r="AS136" s="4" t="str">
        <f>IF(AP114="","",21)</f>
        <v/>
      </c>
      <c r="AT136" s="99" t="str">
        <f t="array" ref="AT136">IFERROR(INDEX($AF$1:$AF$1200,SMALL(IF($AK$1:$AK$1200=$AP$114,ROW($AF$1:$AF$1200),""),$AS136)),"")</f>
        <v/>
      </c>
      <c r="AU136" s="105" t="str">
        <f t="array" ref="AU136">IFERROR(INDEX($AA$1:$AA$1200,SMALL(IF($AK$1:$AK$1200=$AP$114,ROW($AA$1:$AA$1200),""),$AS136)),"")</f>
        <v/>
      </c>
      <c r="AV136" s="93" t="str">
        <f t="array" ref="AV136">IFERROR(INDEX($AB$1:$AB$1200,SMALL(IF($AK$1:$AK$1200=$AP$114,ROW($AB$1:$AB$1200),""),$AS136)),"")</f>
        <v/>
      </c>
      <c r="AW136" s="4"/>
      <c r="AX136" s="3"/>
    </row>
    <row r="137" spans="27:50" ht="15.75" thickBot="1">
      <c r="AA137" s="78"/>
      <c r="AB137" s="78"/>
      <c r="AC137" s="79" t="str">
        <f t="shared" si="17"/>
        <v/>
      </c>
      <c r="AD137" s="89"/>
      <c r="AE137" s="89"/>
      <c r="AF137" s="79">
        <f t="shared" si="18"/>
        <v>0</v>
      </c>
      <c r="AG137" s="79" t="str">
        <f t="shared" si="13"/>
        <v/>
      </c>
      <c r="AH137" s="79" t="str">
        <f t="shared" si="14"/>
        <v/>
      </c>
      <c r="AI137" s="79" t="str">
        <f t="shared" si="15"/>
        <v/>
      </c>
      <c r="AJ137" s="79" t="str">
        <f t="shared" si="16"/>
        <v/>
      </c>
      <c r="AK137" s="80" t="str">
        <f t="shared" si="19"/>
        <v/>
      </c>
      <c r="AM137" s="30"/>
      <c r="AN137" s="13">
        <v>8.3000000000000007</v>
      </c>
      <c r="AO137" s="25" t="str">
        <f>IF(SUMIFS(AG$11:AG$1008,$AB$11:$AB$1008,$AN137,$AK$11:$AK$1008,$AP$114)=0,"",SUMIFS(AG$11:AG$1008,$AB$11:$AB$1008,$AN137,$AK$11:$AK$1008,$AP$114))</f>
        <v/>
      </c>
      <c r="AP137" s="25" t="str">
        <f>IF(SUMIFS(AH$11:AH$1008,$AB$11:$AB$1008,$AN137,$AK$11:$AK$1008,$AP$114)=0,"",SUMIFS(AH$11:AH$1008,$AB$11:$AB$1008,$AN137,$AK$11:$AK$1008,$AP$114))</f>
        <v/>
      </c>
      <c r="AQ137" s="25" t="str">
        <f>IF(SUMIFS(AI$11:AI$1008,$AB$11:$AB$1008,$AN137,$AK$11:$AK$1008,$AP$114)=0,"",SUMIFS(AI$11:AI$1008,$AB$11:$AB$1008,$AN137,$AK$11:$AK$1008,$AP$114))</f>
        <v/>
      </c>
      <c r="AR137" s="25" t="str">
        <f>IF(SUMIFS(AJ$11:AJ$1008,$AB$11:$AB$1008,$AN137,$AK$11:$AK$1008,$AP$114)=0,"",SUMIFS(AJ$11:AJ$1008,$AB$11:$AB$1008,$AN137,$AK$11:$AK$1008,$AP$114))</f>
        <v/>
      </c>
      <c r="AS137" s="4" t="str">
        <f>IF(AP114="","",22)</f>
        <v/>
      </c>
      <c r="AT137" s="100" t="str">
        <f t="array" ref="AT137">IFERROR(INDEX($AF$1:$AF$1200,SMALL(IF($AK$1:$AK$1200=$AP$114,ROW($AF$1:$AF$1200),""),$AS137)),"")</f>
        <v/>
      </c>
      <c r="AU137" s="106" t="str">
        <f t="array" ref="AU137">IFERROR(INDEX($AA$1:$AA$1200,SMALL(IF($AK$1:$AK$1200=$AP$114,ROW($AA$1:$AA$1200),""),$AS137)),"")</f>
        <v/>
      </c>
      <c r="AV137" s="94" t="str">
        <f t="array" ref="AV137">IFERROR(INDEX($AB$1:$AB$1200,SMALL(IF($AK$1:$AK$1200=$AP$114,ROW($AB$1:$AB$1200),""),$AS137)),"")</f>
        <v/>
      </c>
      <c r="AW137" s="4"/>
      <c r="AX137" s="3"/>
    </row>
    <row r="138" spans="27:50">
      <c r="AA138" s="81"/>
      <c r="AB138" s="81"/>
      <c r="AC138" s="82" t="str">
        <f t="shared" si="17"/>
        <v/>
      </c>
      <c r="AD138" s="90"/>
      <c r="AE138" s="90"/>
      <c r="AF138" s="82">
        <f t="shared" si="18"/>
        <v>0</v>
      </c>
      <c r="AG138" s="82" t="str">
        <f t="shared" si="13"/>
        <v/>
      </c>
      <c r="AH138" s="82" t="str">
        <f t="shared" si="14"/>
        <v/>
      </c>
      <c r="AI138" s="82" t="str">
        <f t="shared" si="15"/>
        <v/>
      </c>
      <c r="AJ138" s="82" t="str">
        <f t="shared" si="16"/>
        <v/>
      </c>
      <c r="AK138" s="83" t="str">
        <f t="shared" si="19"/>
        <v/>
      </c>
      <c r="AQ138" s="3"/>
      <c r="AR138" s="3"/>
      <c r="AS138" s="4"/>
      <c r="AT138" s="4"/>
      <c r="AU138" s="4"/>
      <c r="AV138" s="4"/>
      <c r="AW138" s="4"/>
      <c r="AX138" s="3"/>
    </row>
    <row r="139" spans="27:50" ht="15.75" thickBot="1">
      <c r="AA139" s="78"/>
      <c r="AB139" s="78"/>
      <c r="AC139" s="79" t="str">
        <f t="shared" si="17"/>
        <v/>
      </c>
      <c r="AD139" s="89"/>
      <c r="AE139" s="89"/>
      <c r="AF139" s="79">
        <f t="shared" si="18"/>
        <v>0</v>
      </c>
      <c r="AG139" s="79" t="str">
        <f t="shared" ref="AG139:AG202" si="20">IF($AA139="","",IF(VLOOKUP($AA139,$AZ$17:$BD$42,2,0)=0,"",VLOOKUP($AA139,$AZ$17:$BD$42,2,0)*AF139))</f>
        <v/>
      </c>
      <c r="AH139" s="79" t="str">
        <f t="shared" ref="AH139:AH202" si="21">IF($AA139="","",IF(VLOOKUP($AA139,$AZ$17:$BD$42,3,0)=0,"",VLOOKUP($AA139,$AZ$17:$BD$42,3,0)*AF139))</f>
        <v/>
      </c>
      <c r="AI139" s="79" t="str">
        <f t="shared" ref="AI139:AI202" si="22">IF($AA139="","",IF(VLOOKUP($AA139,$AZ$17:$BD$42,4,0)=0,"",VLOOKUP($AA139,$AZ$17:$BD$42,4,0)*AF139))</f>
        <v/>
      </c>
      <c r="AJ139" s="79" t="str">
        <f t="shared" ref="AJ139:AJ202" si="23">IF($AA139="","",IF(VLOOKUP($AA139,$AZ$17:$BD$42,5,0)=0,"",VLOOKUP($AA139,$AZ$17:$BD$42,5,0)*AF139))</f>
        <v/>
      </c>
      <c r="AK139" s="80" t="str">
        <f t="shared" si="19"/>
        <v/>
      </c>
      <c r="AM139" s="1" t="s">
        <v>127</v>
      </c>
      <c r="AS139" s="103"/>
      <c r="AT139" s="103"/>
      <c r="AU139" s="103"/>
      <c r="AV139" s="4"/>
      <c r="AW139" s="4"/>
      <c r="AX139" s="3"/>
    </row>
    <row r="140" spans="27:50" ht="15" customHeight="1" thickBot="1">
      <c r="AA140" s="81"/>
      <c r="AB140" s="81"/>
      <c r="AC140" s="82" t="str">
        <f t="shared" ref="AC140:AC203" si="24">IF(ISERROR(VLOOKUP($AA140,$A$13:$V$38,MATCH($AB140,$A$12:$V$12,0),0)),"",VLOOKUP($AA140,$A$13:$V$38,MATCH($AB140,$A$12:$V$12,0),0))</f>
        <v/>
      </c>
      <c r="AD140" s="90"/>
      <c r="AE140" s="90"/>
      <c r="AF140" s="82">
        <f t="shared" ref="AF140:AF203" si="25">IF(IF($AB140="",0,IF(AC140="",0,AC140-AD140-AE140))&lt;0,0,IF($AB140="",0,IF(AC140="",0,AC140-AD140-AE140)))</f>
        <v>0</v>
      </c>
      <c r="AG140" s="82" t="str">
        <f t="shared" si="20"/>
        <v/>
      </c>
      <c r="AH140" s="82" t="str">
        <f t="shared" si="21"/>
        <v/>
      </c>
      <c r="AI140" s="82" t="str">
        <f t="shared" si="22"/>
        <v/>
      </c>
      <c r="AJ140" s="82" t="str">
        <f t="shared" si="23"/>
        <v/>
      </c>
      <c r="AK140" s="83" t="str">
        <f t="shared" ref="AK140:AK203" si="26">IF($AF140=0,"",IF(VLOOKUP($AA140,$A$46:$Y$71,IF($AB140=3,2,IF($AB140&lt;4+1,6,IF($AB140&lt;5+1,10,IF($AB140&lt;6+1,14,IF($AB140&lt;7+1,18,IF($AB140&lt;8+1,22,0)))))),0)=0,"pas de crafteur",VLOOKUP($AA140,$A$46:$Y$71,IF($AB140=3,2,IF($AB140&lt;4+1,6,IF($AB140&lt;5+1,10,IF($AB140&lt;6+1,14,IF($AB140&lt;7+1,18,IF($AB140&lt;8+1,22,)))))),0)))</f>
        <v/>
      </c>
      <c r="AM140" s="30" t="str">
        <f t="array" ref="AM140">IFERROR(INDEX(AK$11:AK$1008,MATCH(SMALL(IF((COUNTIF(AM$34:AM139,AK$11:AK$1008)=0)*(AK$11:AK$1008&lt;&gt;""),COUNTIF(AK$11:AK$1008,"&lt;"&amp;AK$11:AK$1008)),1),IF(AK$11:AK$1008&lt;&gt;"",COUNTIF(AK$11:AK$1008,"&lt;"&amp;AK$11:AK$1008)),0)),"")</f>
        <v/>
      </c>
      <c r="AN140" s="60" t="s">
        <v>125</v>
      </c>
      <c r="AO140" s="61"/>
      <c r="AP140" s="60" t="str">
        <f>IF(AM140="","",AM140)</f>
        <v/>
      </c>
      <c r="AQ140" s="61"/>
      <c r="AR140" s="62"/>
      <c r="AS140" s="101"/>
      <c r="AT140" s="101"/>
      <c r="AU140" s="101"/>
      <c r="AV140" s="101"/>
      <c r="AW140" s="101"/>
      <c r="AX140" s="3"/>
    </row>
    <row r="141" spans="27:50" ht="15.75" customHeight="1" thickBot="1">
      <c r="AA141" s="78"/>
      <c r="AB141" s="78"/>
      <c r="AC141" s="79" t="str">
        <f t="shared" si="24"/>
        <v/>
      </c>
      <c r="AD141" s="89"/>
      <c r="AE141" s="89"/>
      <c r="AF141" s="79">
        <f t="shared" si="25"/>
        <v>0</v>
      </c>
      <c r="AG141" s="79" t="str">
        <f t="shared" si="20"/>
        <v/>
      </c>
      <c r="AH141" s="79" t="str">
        <f t="shared" si="21"/>
        <v/>
      </c>
      <c r="AI141" s="79" t="str">
        <f t="shared" si="22"/>
        <v/>
      </c>
      <c r="AJ141" s="79" t="str">
        <f t="shared" si="23"/>
        <v/>
      </c>
      <c r="AK141" s="80" t="str">
        <f t="shared" si="26"/>
        <v/>
      </c>
      <c r="AM141" s="30"/>
      <c r="AN141" s="63"/>
      <c r="AO141" s="64"/>
      <c r="AP141" s="63"/>
      <c r="AQ141" s="64"/>
      <c r="AR141" s="65"/>
      <c r="AS141" s="50"/>
      <c r="AT141" s="87" t="str">
        <f>$AF$10</f>
        <v>besoin</v>
      </c>
      <c r="AU141" s="95" t="str">
        <f>$AA$10</f>
        <v>Nom</v>
      </c>
      <c r="AV141" s="88" t="str">
        <f>$AB$10</f>
        <v>tier</v>
      </c>
      <c r="AW141" s="102"/>
      <c r="AX141" s="3"/>
    </row>
    <row r="142" spans="27:50">
      <c r="AA142" s="81"/>
      <c r="AB142" s="81"/>
      <c r="AC142" s="82" t="str">
        <f t="shared" si="24"/>
        <v/>
      </c>
      <c r="AD142" s="90"/>
      <c r="AE142" s="90"/>
      <c r="AF142" s="82">
        <f t="shared" si="25"/>
        <v>0</v>
      </c>
      <c r="AG142" s="82" t="str">
        <f t="shared" si="20"/>
        <v/>
      </c>
      <c r="AH142" s="82" t="str">
        <f t="shared" si="21"/>
        <v/>
      </c>
      <c r="AI142" s="82" t="str">
        <f t="shared" si="22"/>
        <v/>
      </c>
      <c r="AJ142" s="82" t="str">
        <f t="shared" si="23"/>
        <v/>
      </c>
      <c r="AK142" s="83" t="str">
        <f t="shared" si="26"/>
        <v/>
      </c>
      <c r="AM142" s="30"/>
      <c r="AN142" s="35"/>
      <c r="AO142" s="31" t="s">
        <v>4</v>
      </c>
      <c r="AP142" s="32" t="s">
        <v>5</v>
      </c>
      <c r="AQ142" s="31" t="s">
        <v>14</v>
      </c>
      <c r="AR142" s="31" t="s">
        <v>6</v>
      </c>
      <c r="AS142" s="4" t="str">
        <f>IF(AP140="","",1)</f>
        <v/>
      </c>
      <c r="AT142" s="99" t="str">
        <f t="array" ref="AT142">IFERROR(INDEX($AF$1:$AF$1200,SMALL(IF($AK$1:$AK$1200=$AP$140,ROW($AF$1:$AF$1200),""),$AS142)),"")</f>
        <v/>
      </c>
      <c r="AU142" s="104" t="str">
        <f t="array" ref="AU142">IFERROR(INDEX($AA$1:$AA$1200,SMALL(IF($AK$1:$AK$1200=$AP$140,ROW($AA$1:$AA$1200),""),$AS142)),"")</f>
        <v/>
      </c>
      <c r="AV142" s="92" t="str">
        <f t="array" ref="AV142">IFERROR(INDEX($AB$1:$AB$1200,SMALL(IF($AK$1:$AK$1200=$AP$140,ROW($AB$1:$AB$1200),""),$AS142)),"")</f>
        <v/>
      </c>
      <c r="AW142" s="4"/>
      <c r="AX142" s="3"/>
    </row>
    <row r="143" spans="27:50">
      <c r="AA143" s="78"/>
      <c r="AB143" s="78"/>
      <c r="AC143" s="79" t="str">
        <f t="shared" si="24"/>
        <v/>
      </c>
      <c r="AD143" s="89"/>
      <c r="AE143" s="89"/>
      <c r="AF143" s="79">
        <f t="shared" si="25"/>
        <v>0</v>
      </c>
      <c r="AG143" s="79" t="str">
        <f t="shared" si="20"/>
        <v/>
      </c>
      <c r="AH143" s="79" t="str">
        <f t="shared" si="21"/>
        <v/>
      </c>
      <c r="AI143" s="79" t="str">
        <f t="shared" si="22"/>
        <v/>
      </c>
      <c r="AJ143" s="79" t="str">
        <f t="shared" si="23"/>
        <v/>
      </c>
      <c r="AK143" s="80" t="str">
        <f t="shared" si="26"/>
        <v/>
      </c>
      <c r="AM143" s="30"/>
      <c r="AN143" s="9">
        <v>3</v>
      </c>
      <c r="AO143" s="14" t="str">
        <f>IF(SUMIFS(AG$11:AG$1008,$AB$11:$AB$1008,$AN143,$AK$11:$AK$1008,$AP$140)=0,"",SUMIFS(AG$11:AG$1008,$AB$11:$AB$1008,$AN143,$AK$11:$AK$1008,$AP$140))</f>
        <v/>
      </c>
      <c r="AP143" s="14" t="str">
        <f>IF(SUMIFS(AH$11:AH$1008,$AB$11:$AB$1008,$AN143,$AK$11:$AK$1008,$AP$140)=0,"",SUMIFS(AH$11:AH$1008,$AB$11:$AB$1008,$AN143,$AK$11:$AK$1008,$AP$140))</f>
        <v/>
      </c>
      <c r="AQ143" s="14" t="str">
        <f>IF(SUMIFS(AI$11:AI$1008,$AB$11:$AB$1008,$AN143,$AK$11:$AK$1008,$AP$140)=0,"",SUMIFS(AI$11:AI$1008,$AB$11:$AB$1008,$AN143,$AK$11:$AK$1008,$AP$140))</f>
        <v/>
      </c>
      <c r="AR143" s="14" t="str">
        <f>IF(SUMIFS(AJ$11:AJ$1008,$AB$11:$AB$1008,$AN143,$AK$11:$AK$1008,$AP$140)=0,"",SUMIFS(AJ$11:AJ$1008,$AB$11:$AB$1008,$AN143,$AK$11:$AK$1008,$AP$140))</f>
        <v/>
      </c>
      <c r="AS143" s="4" t="str">
        <f>IF(AP140="","",2)</f>
        <v/>
      </c>
      <c r="AT143" s="99" t="str">
        <f t="array" ref="AT143">IFERROR(INDEX($AF$1:$AF$1200,SMALL(IF($AK$1:$AK$1200=$AP$140,ROW($AF$1:$AF$1200),""),$AS143)),"")</f>
        <v/>
      </c>
      <c r="AU143" s="105" t="str">
        <f t="array" ref="AU143">IFERROR(INDEX($AA$1:$AA$1200,SMALL(IF($AK$1:$AK$1200=$AP$140,ROW($AA$1:$AA$1200),""),$AS143)),"")</f>
        <v/>
      </c>
      <c r="AV143" s="93" t="str">
        <f t="array" ref="AV143">IFERROR(INDEX($AB$1:$AB$1200,SMALL(IF($AK$1:$AK$1200=$AP$140,ROW($AB$1:$AB$1200),""),$AS143)),"")</f>
        <v/>
      </c>
      <c r="AW143" s="4"/>
      <c r="AX143" s="3"/>
    </row>
    <row r="144" spans="27:50">
      <c r="AA144" s="81"/>
      <c r="AB144" s="81"/>
      <c r="AC144" s="82" t="str">
        <f t="shared" si="24"/>
        <v/>
      </c>
      <c r="AD144" s="90"/>
      <c r="AE144" s="90"/>
      <c r="AF144" s="82">
        <f t="shared" si="25"/>
        <v>0</v>
      </c>
      <c r="AG144" s="82" t="str">
        <f t="shared" si="20"/>
        <v/>
      </c>
      <c r="AH144" s="82" t="str">
        <f t="shared" si="21"/>
        <v/>
      </c>
      <c r="AI144" s="82" t="str">
        <f t="shared" si="22"/>
        <v/>
      </c>
      <c r="AJ144" s="82" t="str">
        <f t="shared" si="23"/>
        <v/>
      </c>
      <c r="AK144" s="83" t="str">
        <f t="shared" si="26"/>
        <v/>
      </c>
      <c r="AN144" s="10">
        <v>4</v>
      </c>
      <c r="AO144" s="15" t="str">
        <f>IF(SUMIFS(AG$11:AG$1008,$AB$11:$AB$1008,$AN144,$AK$11:$AK$1008,$AP$140)=0,"",SUMIFS(AG$11:AG$1008,$AB$11:$AB$1008,$AN144,$AK$11:$AK$1008,$AP$140))</f>
        <v/>
      </c>
      <c r="AP144" s="15" t="str">
        <f>IF(SUMIFS(AH$11:AH$1008,$AB$11:$AB$1008,$AN144,$AK$11:$AK$1008,$AP$140)=0,"",SUMIFS(AH$11:AH$1008,$AB$11:$AB$1008,$AN144,$AK$11:$AK$1008,$AP$140))</f>
        <v/>
      </c>
      <c r="AQ144" s="15" t="str">
        <f>IF(SUMIFS(AI$11:AI$1008,$AB$11:$AB$1008,$AN144,$AK$11:$AK$1008,$AP$140)=0,"",SUMIFS(AI$11:AI$1008,$AB$11:$AB$1008,$AN144,$AK$11:$AK$1008,$AP$140))</f>
        <v/>
      </c>
      <c r="AR144" s="15" t="str">
        <f>IF(SUMIFS(AJ$11:AJ$1008,$AB$11:$AB$1008,$AN144,$AK$11:$AK$1008,$AP$140)=0,"",SUMIFS(AJ$11:AJ$1008,$AB$11:$AB$1008,$AN144,$AK$11:$AK$1008,$AP$140))</f>
        <v/>
      </c>
      <c r="AS144" s="4" t="str">
        <f>IF(AP140="","",3)</f>
        <v/>
      </c>
      <c r="AT144" s="99" t="str">
        <f t="array" ref="AT144">IFERROR(INDEX($AF$1:$AF$1200,SMALL(IF($AK$1:$AK$1200=$AP$140,ROW($AF$1:$AF$1200),""),$AS144)),"")</f>
        <v/>
      </c>
      <c r="AU144" s="105" t="str">
        <f t="array" ref="AU144">IFERROR(INDEX($AA$1:$AA$1200,SMALL(IF($AK$1:$AK$1200=$AP$140,ROW($AA$1:$AA$1200),""),$AS144)),"")</f>
        <v/>
      </c>
      <c r="AV144" s="93" t="str">
        <f t="array" ref="AV144">IFERROR(INDEX($AB$1:$AB$1200,SMALL(IF($AK$1:$AK$1200=$AP$140,ROW($AB$1:$AB$1200),""),$AS144)),"")</f>
        <v/>
      </c>
      <c r="AW144" s="4"/>
      <c r="AX144" s="3"/>
    </row>
    <row r="145" spans="27:50">
      <c r="AA145" s="78"/>
      <c r="AB145" s="78"/>
      <c r="AC145" s="79" t="str">
        <f t="shared" si="24"/>
        <v/>
      </c>
      <c r="AD145" s="89"/>
      <c r="AE145" s="89"/>
      <c r="AF145" s="79">
        <f t="shared" si="25"/>
        <v>0</v>
      </c>
      <c r="AG145" s="79" t="str">
        <f t="shared" si="20"/>
        <v/>
      </c>
      <c r="AH145" s="79" t="str">
        <f t="shared" si="21"/>
        <v/>
      </c>
      <c r="AI145" s="79" t="str">
        <f t="shared" si="22"/>
        <v/>
      </c>
      <c r="AJ145" s="79" t="str">
        <f t="shared" si="23"/>
        <v/>
      </c>
      <c r="AK145" s="80" t="str">
        <f t="shared" si="26"/>
        <v/>
      </c>
      <c r="AN145" s="11">
        <v>4.0999999999999996</v>
      </c>
      <c r="AO145" s="17" t="str">
        <f>IF(SUMIFS(AG$11:AG$1008,$AB$11:$AB$1008,$AN145,$AK$11:$AK$1008,$AP$140)=0,"",SUMIFS(AG$11:AG$1008,$AB$11:$AB$1008,$AN145,$AK$11:$AK$1008,$AP$140))</f>
        <v/>
      </c>
      <c r="AP145" s="17" t="str">
        <f>IF(SUMIFS(AH$11:AH$1008,$AB$11:$AB$1008,$AN145,$AK$11:$AK$1008,$AP$140)=0,"",SUMIFS(AH$11:AH$1008,$AB$11:$AB$1008,$AN145,$AK$11:$AK$1008,$AP$140))</f>
        <v/>
      </c>
      <c r="AQ145" s="17" t="str">
        <f>IF(SUMIFS(AI$11:AI$1008,$AB$11:$AB$1008,$AN145,$AK$11:$AK$1008,$AP$140)=0,"",SUMIFS(AI$11:AI$1008,$AB$11:$AB$1008,$AN145,$AK$11:$AK$1008,$AP$140))</f>
        <v/>
      </c>
      <c r="AR145" s="17" t="str">
        <f>IF(SUMIFS(AJ$11:AJ$1008,$AB$11:$AB$1008,$AN145,$AK$11:$AK$1008,$AP$140)=0,"",SUMIFS(AJ$11:AJ$1008,$AB$11:$AB$1008,$AN145,$AK$11:$AK$1008,$AP$140))</f>
        <v/>
      </c>
      <c r="AS145" s="4" t="str">
        <f>IF(AP140="","",4)</f>
        <v/>
      </c>
      <c r="AT145" s="99" t="str">
        <f t="array" ref="AT145">IFERROR(INDEX($AF$1:$AF$1200,SMALL(IF($AK$1:$AK$1200=$AP$140,ROW($AF$1:$AF$1200),""),$AS145)),"")</f>
        <v/>
      </c>
      <c r="AU145" s="105" t="str">
        <f t="array" ref="AU145">IFERROR(INDEX($AA$1:$AA$1200,SMALL(IF($AK$1:$AK$1200=$AP$140,ROW($AA$1:$AA$1200),""),$AS145)),"")</f>
        <v/>
      </c>
      <c r="AV145" s="93" t="str">
        <f t="array" ref="AV145">IFERROR(INDEX($AB$1:$AB$1200,SMALL(IF($AK$1:$AK$1200=$AP$140,ROW($AB$1:$AB$1200),""),$AS145)),"")</f>
        <v/>
      </c>
      <c r="AW145" s="4"/>
      <c r="AX145" s="3"/>
    </row>
    <row r="146" spans="27:50">
      <c r="AA146" s="81"/>
      <c r="AB146" s="81"/>
      <c r="AC146" s="82" t="str">
        <f t="shared" si="24"/>
        <v/>
      </c>
      <c r="AD146" s="90"/>
      <c r="AE146" s="90"/>
      <c r="AF146" s="82">
        <f t="shared" si="25"/>
        <v>0</v>
      </c>
      <c r="AG146" s="82" t="str">
        <f t="shared" si="20"/>
        <v/>
      </c>
      <c r="AH146" s="82" t="str">
        <f t="shared" si="21"/>
        <v/>
      </c>
      <c r="AI146" s="82" t="str">
        <f t="shared" si="22"/>
        <v/>
      </c>
      <c r="AJ146" s="82" t="str">
        <f t="shared" si="23"/>
        <v/>
      </c>
      <c r="AK146" s="83" t="str">
        <f t="shared" si="26"/>
        <v/>
      </c>
      <c r="AN146" s="11">
        <v>4.2</v>
      </c>
      <c r="AO146" s="17" t="str">
        <f>IF(SUMIFS(AG$11:AG$1008,$AB$11:$AB$1008,$AN146,$AK$11:$AK$1008,$AP$140)=0,"",SUMIFS(AG$11:AG$1008,$AB$11:$AB$1008,$AN146,$AK$11:$AK$1008,$AP$140))</f>
        <v/>
      </c>
      <c r="AP146" s="17" t="str">
        <f>IF(SUMIFS(AH$11:AH$1008,$AB$11:$AB$1008,$AN146,$AK$11:$AK$1008,$AP$140)=0,"",SUMIFS(AH$11:AH$1008,$AB$11:$AB$1008,$AN146,$AK$11:$AK$1008,$AP$140))</f>
        <v/>
      </c>
      <c r="AQ146" s="17" t="str">
        <f>IF(SUMIFS(AI$11:AI$1008,$AB$11:$AB$1008,$AN146,$AK$11:$AK$1008,$AP$140)=0,"",SUMIFS(AI$11:AI$1008,$AB$11:$AB$1008,$AN146,$AK$11:$AK$1008,$AP$140))</f>
        <v/>
      </c>
      <c r="AR146" s="17" t="str">
        <f>IF(SUMIFS(AJ$11:AJ$1008,$AB$11:$AB$1008,$AN146,$AK$11:$AK$1008,$AP$140)=0,"",SUMIFS(AJ$11:AJ$1008,$AB$11:$AB$1008,$AN146,$AK$11:$AK$1008,$AP$140))</f>
        <v/>
      </c>
      <c r="AS146" s="4" t="str">
        <f>IF(AP140="","",5)</f>
        <v/>
      </c>
      <c r="AT146" s="99" t="str">
        <f t="array" ref="AT146">IFERROR(INDEX($AF$1:$AF$1200,SMALL(IF($AK$1:$AK$1200=$AP$140,ROW($AF$1:$AF$1200),""),$AS146)),"")</f>
        <v/>
      </c>
      <c r="AU146" s="105" t="str">
        <f t="array" ref="AU146">IFERROR(INDEX($AA$1:$AA$1200,SMALL(IF($AK$1:$AK$1200=$AP$140,ROW($AA$1:$AA$1200),""),$AS146)),"")</f>
        <v/>
      </c>
      <c r="AV146" s="93" t="str">
        <f t="array" ref="AV146">IFERROR(INDEX($AB$1:$AB$1200,SMALL(IF($AK$1:$AK$1200=$AP$140,ROW($AB$1:$AB$1200),""),$AS146)),"")</f>
        <v/>
      </c>
      <c r="AW146" s="4"/>
      <c r="AX146" s="3"/>
    </row>
    <row r="147" spans="27:50">
      <c r="AA147" s="78"/>
      <c r="AB147" s="78"/>
      <c r="AC147" s="79" t="str">
        <f t="shared" si="24"/>
        <v/>
      </c>
      <c r="AD147" s="89"/>
      <c r="AE147" s="89"/>
      <c r="AF147" s="79">
        <f t="shared" si="25"/>
        <v>0</v>
      </c>
      <c r="AG147" s="79" t="str">
        <f t="shared" si="20"/>
        <v/>
      </c>
      <c r="AH147" s="79" t="str">
        <f t="shared" si="21"/>
        <v/>
      </c>
      <c r="AI147" s="79" t="str">
        <f t="shared" si="22"/>
        <v/>
      </c>
      <c r="AJ147" s="79" t="str">
        <f t="shared" si="23"/>
        <v/>
      </c>
      <c r="AK147" s="80" t="str">
        <f t="shared" si="26"/>
        <v/>
      </c>
      <c r="AN147" s="12">
        <v>4.3</v>
      </c>
      <c r="AO147" s="19" t="str">
        <f>IF(SUMIFS(AG$11:AG$1008,$AB$11:$AB$1008,$AN147,$AK$11:$AK$1008,$AP$140)=0,"",SUMIFS(AG$11:AG$1008,$AB$11:$AB$1008,$AN147,$AK$11:$AK$1008,$AP$140))</f>
        <v/>
      </c>
      <c r="AP147" s="19" t="str">
        <f>IF(SUMIFS(AH$11:AH$1008,$AB$11:$AB$1008,$AN147,$AK$11:$AK$1008,$AP$140)=0,"",SUMIFS(AH$11:AH$1008,$AB$11:$AB$1008,$AN147,$AK$11:$AK$1008,$AP$140))</f>
        <v/>
      </c>
      <c r="AQ147" s="19" t="str">
        <f>IF(SUMIFS(AI$11:AI$1008,$AB$11:$AB$1008,$AN147,$AK$11:$AK$1008,$AP$140)=0,"",SUMIFS(AI$11:AI$1008,$AB$11:$AB$1008,$AN147,$AK$11:$AK$1008,$AP$140))</f>
        <v/>
      </c>
      <c r="AR147" s="19" t="str">
        <f>IF(SUMIFS(AJ$11:AJ$1008,$AB$11:$AB$1008,$AN147,$AK$11:$AK$1008,$AP$140)=0,"",SUMIFS(AJ$11:AJ$1008,$AB$11:$AB$1008,$AN147,$AK$11:$AK$1008,$AP$140))</f>
        <v/>
      </c>
      <c r="AS147" s="4" t="str">
        <f>IF(AP140="","",6)</f>
        <v/>
      </c>
      <c r="AT147" s="99" t="str">
        <f t="array" ref="AT147">IFERROR(INDEX($AF$1:$AF$1200,SMALL(IF($AK$1:$AK$1200=$AP$140,ROW($AF$1:$AF$1200),""),$AS147)),"")</f>
        <v/>
      </c>
      <c r="AU147" s="105" t="str">
        <f t="array" ref="AU147">IFERROR(INDEX($AA$1:$AA$1200,SMALL(IF($AK$1:$AK$1200=$AP$140,ROW($AA$1:$AA$1200),""),$AS147)),"")</f>
        <v/>
      </c>
      <c r="AV147" s="93" t="str">
        <f t="array" ref="AV147">IFERROR(INDEX($AB$1:$AB$1200,SMALL(IF($AK$1:$AK$1200=$AP$140,ROW($AB$1:$AB$1200),""),$AS147)),"")</f>
        <v/>
      </c>
      <c r="AW147" s="4"/>
      <c r="AX147" s="3"/>
    </row>
    <row r="148" spans="27:50">
      <c r="AA148" s="81"/>
      <c r="AB148" s="81"/>
      <c r="AC148" s="82" t="str">
        <f t="shared" si="24"/>
        <v/>
      </c>
      <c r="AD148" s="90"/>
      <c r="AE148" s="90"/>
      <c r="AF148" s="82">
        <f t="shared" si="25"/>
        <v>0</v>
      </c>
      <c r="AG148" s="82" t="str">
        <f t="shared" si="20"/>
        <v/>
      </c>
      <c r="AH148" s="82" t="str">
        <f t="shared" si="21"/>
        <v/>
      </c>
      <c r="AI148" s="82" t="str">
        <f t="shared" si="22"/>
        <v/>
      </c>
      <c r="AJ148" s="82" t="str">
        <f t="shared" si="23"/>
        <v/>
      </c>
      <c r="AK148" s="83" t="str">
        <f t="shared" si="26"/>
        <v/>
      </c>
      <c r="AN148" s="10">
        <v>5</v>
      </c>
      <c r="AO148" s="21" t="str">
        <f>IF(SUMIFS(AG$11:AG$1008,$AB$11:$AB$1008,$AN148,$AK$11:$AK$1008,$AP$140)=0,"",SUMIFS(AG$11:AG$1008,$AB$11:$AB$1008,$AN148,$AK$11:$AK$1008,$AP$140))</f>
        <v/>
      </c>
      <c r="AP148" s="21" t="str">
        <f>IF(SUMIFS(AH$11:AH$1008,$AB$11:$AB$1008,$AN148,$AK$11:$AK$1008,$AP$140)=0,"",SUMIFS(AH$11:AH$1008,$AB$11:$AB$1008,$AN148,$AK$11:$AK$1008,$AP$140))</f>
        <v/>
      </c>
      <c r="AQ148" s="21" t="str">
        <f>IF(SUMIFS(AI$11:AI$1008,$AB$11:$AB$1008,$AN148,$AK$11:$AK$1008,$AP$140)=0,"",SUMIFS(AI$11:AI$1008,$AB$11:$AB$1008,$AN148,$AK$11:$AK$1008,$AP$140))</f>
        <v/>
      </c>
      <c r="AR148" s="21" t="str">
        <f>IF(SUMIFS(AJ$11:AJ$1008,$AB$11:$AB$1008,$AN148,$AK$11:$AK$1008,$AP$140)=0,"",SUMIFS(AJ$11:AJ$1008,$AB$11:$AB$1008,$AN148,$AK$11:$AK$1008,$AP$140))</f>
        <v/>
      </c>
      <c r="AS148" s="4" t="str">
        <f>IF(AP140="","",7)</f>
        <v/>
      </c>
      <c r="AT148" s="99" t="str">
        <f t="array" ref="AT148">IFERROR(INDEX($AF$1:$AF$1200,SMALL(IF($AK$1:$AK$1200=$AP$140,ROW($AF$1:$AF$1200),""),$AS148)),"")</f>
        <v/>
      </c>
      <c r="AU148" s="105" t="str">
        <f t="array" ref="AU148">IFERROR(INDEX($AA$1:$AA$1200,SMALL(IF($AK$1:$AK$1200=$AP$140,ROW($AA$1:$AA$1200),""),$AS148)),"")</f>
        <v/>
      </c>
      <c r="AV148" s="93" t="str">
        <f t="array" ref="AV148">IFERROR(INDEX($AB$1:$AB$1200,SMALL(IF($AK$1:$AK$1200=$AP$140,ROW($AB$1:$AB$1200),""),$AS148)),"")</f>
        <v/>
      </c>
      <c r="AW148" s="4"/>
      <c r="AX148" s="3"/>
    </row>
    <row r="149" spans="27:50">
      <c r="AA149" s="78"/>
      <c r="AB149" s="78"/>
      <c r="AC149" s="79" t="str">
        <f t="shared" si="24"/>
        <v/>
      </c>
      <c r="AD149" s="89"/>
      <c r="AE149" s="89"/>
      <c r="AF149" s="79">
        <f t="shared" si="25"/>
        <v>0</v>
      </c>
      <c r="AG149" s="79" t="str">
        <f t="shared" si="20"/>
        <v/>
      </c>
      <c r="AH149" s="79" t="str">
        <f t="shared" si="21"/>
        <v/>
      </c>
      <c r="AI149" s="79" t="str">
        <f t="shared" si="22"/>
        <v/>
      </c>
      <c r="AJ149" s="79" t="str">
        <f t="shared" si="23"/>
        <v/>
      </c>
      <c r="AK149" s="80" t="str">
        <f t="shared" si="26"/>
        <v/>
      </c>
      <c r="AN149" s="11">
        <v>5.0999999999999996</v>
      </c>
      <c r="AO149" s="23" t="str">
        <f>IF(SUMIFS(AG$11:AG$1008,$AB$11:$AB$1008,$AN149,$AK$11:$AK$1008,$AP$140)=0,"",SUMIFS(AG$11:AG$1008,$AB$11:$AB$1008,$AN149,$AK$11:$AK$1008,$AP$140))</f>
        <v/>
      </c>
      <c r="AP149" s="23" t="str">
        <f>IF(SUMIFS(AH$11:AH$1008,$AB$11:$AB$1008,$AN149,$AK$11:$AK$1008,$AP$140)=0,"",SUMIFS(AH$11:AH$1008,$AB$11:$AB$1008,$AN149,$AK$11:$AK$1008,$AP$140))</f>
        <v/>
      </c>
      <c r="AQ149" s="23" t="str">
        <f>IF(SUMIFS(AI$11:AI$1008,$AB$11:$AB$1008,$AN149,$AK$11:$AK$1008,$AP$140)=0,"",SUMIFS(AI$11:AI$1008,$AB$11:$AB$1008,$AN149,$AK$11:$AK$1008,$AP$140))</f>
        <v/>
      </c>
      <c r="AR149" s="23" t="str">
        <f>IF(SUMIFS(AJ$11:AJ$1008,$AB$11:$AB$1008,$AN149,$AK$11:$AK$1008,$AP$140)=0,"",SUMIFS(AJ$11:AJ$1008,$AB$11:$AB$1008,$AN149,$AK$11:$AK$1008,$AP$140))</f>
        <v/>
      </c>
      <c r="AS149" s="4" t="str">
        <f>IF(AP140="","",8)</f>
        <v/>
      </c>
      <c r="AT149" s="99" t="str">
        <f t="array" ref="AT149">IFERROR(INDEX($AF$1:$AF$1200,SMALL(IF($AK$1:$AK$1200=$AP$140,ROW($AF$1:$AF$1200),""),$AS149)),"")</f>
        <v/>
      </c>
      <c r="AU149" s="105" t="str">
        <f t="array" ref="AU149">IFERROR(INDEX($AA$1:$AA$1200,SMALL(IF($AK$1:$AK$1200=$AP$140,ROW($AA$1:$AA$1200),""),$AS149)),"")</f>
        <v/>
      </c>
      <c r="AV149" s="93" t="str">
        <f t="array" ref="AV149">IFERROR(INDEX($AB$1:$AB$1200,SMALL(IF($AK$1:$AK$1200=$AP$140,ROW($AB$1:$AB$1200),""),$AS149)),"")</f>
        <v/>
      </c>
      <c r="AW149" s="4"/>
      <c r="AX149" s="3"/>
    </row>
    <row r="150" spans="27:50">
      <c r="AA150" s="81"/>
      <c r="AB150" s="81"/>
      <c r="AC150" s="82" t="str">
        <f t="shared" si="24"/>
        <v/>
      </c>
      <c r="AD150" s="90"/>
      <c r="AE150" s="90"/>
      <c r="AF150" s="82">
        <f t="shared" si="25"/>
        <v>0</v>
      </c>
      <c r="AG150" s="82" t="str">
        <f t="shared" si="20"/>
        <v/>
      </c>
      <c r="AH150" s="82" t="str">
        <f t="shared" si="21"/>
        <v/>
      </c>
      <c r="AI150" s="82" t="str">
        <f t="shared" si="22"/>
        <v/>
      </c>
      <c r="AJ150" s="82" t="str">
        <f t="shared" si="23"/>
        <v/>
      </c>
      <c r="AK150" s="83" t="str">
        <f t="shared" si="26"/>
        <v/>
      </c>
      <c r="AN150" s="11">
        <v>5.2</v>
      </c>
      <c r="AO150" s="23" t="str">
        <f>IF(SUMIFS(AG$11:AG$1008,$AB$11:$AB$1008,$AN150,$AK$11:$AK$1008,$AP$140)=0,"",SUMIFS(AG$11:AG$1008,$AB$11:$AB$1008,$AN150,$AK$11:$AK$1008,$AP$140))</f>
        <v/>
      </c>
      <c r="AP150" s="23" t="str">
        <f>IF(SUMIFS(AH$11:AH$1008,$AB$11:$AB$1008,$AN150,$AK$11:$AK$1008,$AP$140)=0,"",SUMIFS(AH$11:AH$1008,$AB$11:$AB$1008,$AN150,$AK$11:$AK$1008,$AP$140))</f>
        <v/>
      </c>
      <c r="AQ150" s="23" t="str">
        <f>IF(SUMIFS(AI$11:AI$1008,$AB$11:$AB$1008,$AN150,$AK$11:$AK$1008,$AP$140)=0,"",SUMIFS(AI$11:AI$1008,$AB$11:$AB$1008,$AN150,$AK$11:$AK$1008,$AP$140))</f>
        <v/>
      </c>
      <c r="AR150" s="23" t="str">
        <f>IF(SUMIFS(AJ$11:AJ$1008,$AB$11:$AB$1008,$AN150,$AK$11:$AK$1008,$AP$140)=0,"",SUMIFS(AJ$11:AJ$1008,$AB$11:$AB$1008,$AN150,$AK$11:$AK$1008,$AP$140))</f>
        <v/>
      </c>
      <c r="AS150" s="4" t="str">
        <f>IF(AP140="","",9)</f>
        <v/>
      </c>
      <c r="AT150" s="99" t="str">
        <f t="array" ref="AT150">IFERROR(INDEX($AF$1:$AF$1200,SMALL(IF($AK$1:$AK$1200=$AP$140,ROW($AF$1:$AF$1200),""),$AS150)),"")</f>
        <v/>
      </c>
      <c r="AU150" s="105" t="str">
        <f t="array" ref="AU150">IFERROR(INDEX($AA$1:$AA$1200,SMALL(IF($AK$1:$AK$1200=$AP$140,ROW($AA$1:$AA$1200),""),$AS150)),"")</f>
        <v/>
      </c>
      <c r="AV150" s="93" t="str">
        <f t="array" ref="AV150">IFERROR(INDEX($AB$1:$AB$1200,SMALL(IF($AK$1:$AK$1200=$AP$140,ROW($AB$1:$AB$1200),""),$AS150)),"")</f>
        <v/>
      </c>
      <c r="AW150" s="4"/>
      <c r="AX150" s="3"/>
    </row>
    <row r="151" spans="27:50">
      <c r="AA151" s="78"/>
      <c r="AB151" s="78"/>
      <c r="AC151" s="79" t="str">
        <f t="shared" si="24"/>
        <v/>
      </c>
      <c r="AD151" s="89"/>
      <c r="AE151" s="89"/>
      <c r="AF151" s="79">
        <f t="shared" si="25"/>
        <v>0</v>
      </c>
      <c r="AG151" s="79" t="str">
        <f t="shared" si="20"/>
        <v/>
      </c>
      <c r="AH151" s="79" t="str">
        <f t="shared" si="21"/>
        <v/>
      </c>
      <c r="AI151" s="79" t="str">
        <f t="shared" si="22"/>
        <v/>
      </c>
      <c r="AJ151" s="79" t="str">
        <f t="shared" si="23"/>
        <v/>
      </c>
      <c r="AK151" s="80" t="str">
        <f t="shared" si="26"/>
        <v/>
      </c>
      <c r="AN151" s="12">
        <v>5.3</v>
      </c>
      <c r="AO151" s="19" t="str">
        <f>IF(SUMIFS(AG$11:AG$1008,$AB$11:$AB$1008,$AN151,$AK$11:$AK$1008,$AP$140)=0,"",SUMIFS(AG$11:AG$1008,$AB$11:$AB$1008,$AN151,$AK$11:$AK$1008,$AP$140))</f>
        <v/>
      </c>
      <c r="AP151" s="19" t="str">
        <f>IF(SUMIFS(AH$11:AH$1008,$AB$11:$AB$1008,$AN151,$AK$11:$AK$1008,$AP$140)=0,"",SUMIFS(AH$11:AH$1008,$AB$11:$AB$1008,$AN151,$AK$11:$AK$1008,$AP$140))</f>
        <v/>
      </c>
      <c r="AQ151" s="19" t="str">
        <f>IF(SUMIFS(AI$11:AI$1008,$AB$11:$AB$1008,$AN151,$AK$11:$AK$1008,$AP$140)=0,"",SUMIFS(AI$11:AI$1008,$AB$11:$AB$1008,$AN151,$AK$11:$AK$1008,$AP$140))</f>
        <v/>
      </c>
      <c r="AR151" s="19" t="str">
        <f>IF(SUMIFS(AJ$11:AJ$1008,$AB$11:$AB$1008,$AN151,$AK$11:$AK$1008,$AP$140)=0,"",SUMIFS(AJ$11:AJ$1008,$AB$11:$AB$1008,$AN151,$AK$11:$AK$1008,$AP$140))</f>
        <v/>
      </c>
      <c r="AS151" s="4" t="str">
        <f>IF(AP140="","",10)</f>
        <v/>
      </c>
      <c r="AT151" s="99" t="str">
        <f t="array" ref="AT151">IFERROR(INDEX($AF$1:$AF$1200,SMALL(IF($AK$1:$AK$1200=$AP$140,ROW($AF$1:$AF$1200),""),$AS151)),"")</f>
        <v/>
      </c>
      <c r="AU151" s="105" t="str">
        <f t="array" ref="AU151">IFERROR(INDEX($AA$1:$AA$1200,SMALL(IF($AK$1:$AK$1200=$AP$140,ROW($AA$1:$AA$1200),""),$AS151)),"")</f>
        <v/>
      </c>
      <c r="AV151" s="93" t="str">
        <f t="array" ref="AV151">IFERROR(INDEX($AB$1:$AB$1200,SMALL(IF($AK$1:$AK$1200=$AP$140,ROW($AB$1:$AB$1200),""),$AS151)),"")</f>
        <v/>
      </c>
      <c r="AW151" s="4"/>
      <c r="AX151" s="3"/>
    </row>
    <row r="152" spans="27:50">
      <c r="AA152" s="81"/>
      <c r="AB152" s="81"/>
      <c r="AC152" s="82" t="str">
        <f t="shared" si="24"/>
        <v/>
      </c>
      <c r="AD152" s="90"/>
      <c r="AE152" s="90"/>
      <c r="AF152" s="82">
        <f t="shared" si="25"/>
        <v>0</v>
      </c>
      <c r="AG152" s="82" t="str">
        <f t="shared" si="20"/>
        <v/>
      </c>
      <c r="AH152" s="82" t="str">
        <f t="shared" si="21"/>
        <v/>
      </c>
      <c r="AI152" s="82" t="str">
        <f t="shared" si="22"/>
        <v/>
      </c>
      <c r="AJ152" s="82" t="str">
        <f t="shared" si="23"/>
        <v/>
      </c>
      <c r="AK152" s="83" t="str">
        <f t="shared" si="26"/>
        <v/>
      </c>
      <c r="AN152" s="10">
        <v>6</v>
      </c>
      <c r="AO152" s="21" t="str">
        <f>IF(SUMIFS(AG$11:AG$1008,$AB$11:$AB$1008,$AN152,$AK$11:$AK$1008,$AP$140)=0,"",SUMIFS(AG$11:AG$1008,$AB$11:$AB$1008,$AN152,$AK$11:$AK$1008,$AP$140))</f>
        <v/>
      </c>
      <c r="AP152" s="21" t="str">
        <f>IF(SUMIFS(AH$11:AH$1008,$AB$11:$AB$1008,$AN152,$AK$11:$AK$1008,$AP$140)=0,"",SUMIFS(AH$11:AH$1008,$AB$11:$AB$1008,$AN152,$AK$11:$AK$1008,$AP$140))</f>
        <v/>
      </c>
      <c r="AQ152" s="21" t="str">
        <f>IF(SUMIFS(AI$11:AI$1008,$AB$11:$AB$1008,$AN152,$AK$11:$AK$1008,$AP$140)=0,"",SUMIFS(AI$11:AI$1008,$AB$11:$AB$1008,$AN152,$AK$11:$AK$1008,$AP$140))</f>
        <v/>
      </c>
      <c r="AR152" s="21" t="str">
        <f>IF(SUMIFS(AJ$11:AJ$1008,$AB$11:$AB$1008,$AN152,$AK$11:$AK$1008,$AP$140)=0,"",SUMIFS(AJ$11:AJ$1008,$AB$11:$AB$1008,$AN152,$AK$11:$AK$1008,$AP$140))</f>
        <v/>
      </c>
      <c r="AS152" s="4" t="str">
        <f>IF(AP140="","",11)</f>
        <v/>
      </c>
      <c r="AT152" s="99" t="str">
        <f t="array" ref="AT152">IFERROR(INDEX($AF$1:$AF$1200,SMALL(IF($AK$1:$AK$1200=$AP$140,ROW($AF$1:$AF$1200),""),$AS152)),"")</f>
        <v/>
      </c>
      <c r="AU152" s="105" t="str">
        <f t="array" ref="AU152">IFERROR(INDEX($AA$1:$AA$1200,SMALL(IF($AK$1:$AK$1200=$AP$140,ROW($AA$1:$AA$1200),""),$AS152)),"")</f>
        <v/>
      </c>
      <c r="AV152" s="93" t="str">
        <f t="array" ref="AV152">IFERROR(INDEX($AB$1:$AB$1200,SMALL(IF($AK$1:$AK$1200=$AP$140,ROW($AB$1:$AB$1200),""),$AS152)),"")</f>
        <v/>
      </c>
      <c r="AW152" s="4"/>
      <c r="AX152" s="3"/>
    </row>
    <row r="153" spans="27:50">
      <c r="AA153" s="78"/>
      <c r="AB153" s="78"/>
      <c r="AC153" s="79" t="str">
        <f t="shared" si="24"/>
        <v/>
      </c>
      <c r="AD153" s="89"/>
      <c r="AE153" s="89"/>
      <c r="AF153" s="79">
        <f t="shared" si="25"/>
        <v>0</v>
      </c>
      <c r="AG153" s="79" t="str">
        <f t="shared" si="20"/>
        <v/>
      </c>
      <c r="AH153" s="79" t="str">
        <f t="shared" si="21"/>
        <v/>
      </c>
      <c r="AI153" s="79" t="str">
        <f t="shared" si="22"/>
        <v/>
      </c>
      <c r="AJ153" s="79" t="str">
        <f t="shared" si="23"/>
        <v/>
      </c>
      <c r="AK153" s="80" t="str">
        <f t="shared" si="26"/>
        <v/>
      </c>
      <c r="AN153" s="11">
        <v>6.1</v>
      </c>
      <c r="AO153" s="23" t="str">
        <f>IF(SUMIFS(AG$11:AG$1008,$AB$11:$AB$1008,$AN153,$AK$11:$AK$1008,$AP$140)=0,"",SUMIFS(AG$11:AG$1008,$AB$11:$AB$1008,$AN153,$AK$11:$AK$1008,$AP$140))</f>
        <v/>
      </c>
      <c r="AP153" s="23" t="str">
        <f>IF(SUMIFS(AH$11:AH$1008,$AB$11:$AB$1008,$AN153,$AK$11:$AK$1008,$AP$140)=0,"",SUMIFS(AH$11:AH$1008,$AB$11:$AB$1008,$AN153,$AK$11:$AK$1008,$AP$140))</f>
        <v/>
      </c>
      <c r="AQ153" s="23" t="str">
        <f>IF(SUMIFS(AI$11:AI$1008,$AB$11:$AB$1008,$AN153,$AK$11:$AK$1008,$AP$140)=0,"",SUMIFS(AI$11:AI$1008,$AB$11:$AB$1008,$AN153,$AK$11:$AK$1008,$AP$140))</f>
        <v/>
      </c>
      <c r="AR153" s="23" t="str">
        <f>IF(SUMIFS(AJ$11:AJ$1008,$AB$11:$AB$1008,$AN153,$AK$11:$AK$1008,$AP$140)=0,"",SUMIFS(AJ$11:AJ$1008,$AB$11:$AB$1008,$AN153,$AK$11:$AK$1008,$AP$140))</f>
        <v/>
      </c>
      <c r="AS153" s="4" t="str">
        <f>IF(AP140="","",12)</f>
        <v/>
      </c>
      <c r="AT153" s="99" t="str">
        <f t="array" ref="AT153">IFERROR(INDEX($AF$1:$AF$1200,SMALL(IF($AK$1:$AK$1200=$AP$140,ROW($AF$1:$AF$1200),""),$AS153)),"")</f>
        <v/>
      </c>
      <c r="AU153" s="105" t="str">
        <f t="array" ref="AU153">IFERROR(INDEX($AA$1:$AA$1200,SMALL(IF($AK$1:$AK$1200=$AP$140,ROW($AA$1:$AA$1200),""),$AS153)),"")</f>
        <v/>
      </c>
      <c r="AV153" s="93" t="str">
        <f t="array" ref="AV153">IFERROR(INDEX($AB$1:$AB$1200,SMALL(IF($AK$1:$AK$1200=$AP$140,ROW($AB$1:$AB$1200),""),$AS153)),"")</f>
        <v/>
      </c>
      <c r="AW153" s="4"/>
      <c r="AX153" s="3"/>
    </row>
    <row r="154" spans="27:50">
      <c r="AA154" s="81"/>
      <c r="AB154" s="81"/>
      <c r="AC154" s="82" t="str">
        <f t="shared" si="24"/>
        <v/>
      </c>
      <c r="AD154" s="90"/>
      <c r="AE154" s="90"/>
      <c r="AF154" s="82">
        <f t="shared" si="25"/>
        <v>0</v>
      </c>
      <c r="AG154" s="82" t="str">
        <f t="shared" si="20"/>
        <v/>
      </c>
      <c r="AH154" s="82" t="str">
        <f t="shared" si="21"/>
        <v/>
      </c>
      <c r="AI154" s="82" t="str">
        <f t="shared" si="22"/>
        <v/>
      </c>
      <c r="AJ154" s="82" t="str">
        <f t="shared" si="23"/>
        <v/>
      </c>
      <c r="AK154" s="83" t="str">
        <f t="shared" si="26"/>
        <v/>
      </c>
      <c r="AM154" s="30"/>
      <c r="AN154" s="11">
        <v>6.2</v>
      </c>
      <c r="AO154" s="23" t="str">
        <f>IF(SUMIFS(AG$11:AG$1008,$AB$11:$AB$1008,$AN154,$AK$11:$AK$1008,$AP$140)=0,"",SUMIFS(AG$11:AG$1008,$AB$11:$AB$1008,$AN154,$AK$11:$AK$1008,$AP$140))</f>
        <v/>
      </c>
      <c r="AP154" s="23" t="str">
        <f>IF(SUMIFS(AH$11:AH$1008,$AB$11:$AB$1008,$AN154,$AK$11:$AK$1008,$AP$140)=0,"",SUMIFS(AH$11:AH$1008,$AB$11:$AB$1008,$AN154,$AK$11:$AK$1008,$AP$140))</f>
        <v/>
      </c>
      <c r="AQ154" s="23" t="str">
        <f>IF(SUMIFS(AI$11:AI$1008,$AB$11:$AB$1008,$AN154,$AK$11:$AK$1008,$AP$140)=0,"",SUMIFS(AI$11:AI$1008,$AB$11:$AB$1008,$AN154,$AK$11:$AK$1008,$AP$140))</f>
        <v/>
      </c>
      <c r="AR154" s="23" t="str">
        <f>IF(SUMIFS(AJ$11:AJ$1008,$AB$11:$AB$1008,$AN154,$AK$11:$AK$1008,$AP$140)=0,"",SUMIFS(AJ$11:AJ$1008,$AB$11:$AB$1008,$AN154,$AK$11:$AK$1008,$AP$140))</f>
        <v/>
      </c>
      <c r="AS154" s="4" t="str">
        <f>IF(AP140="","",13)</f>
        <v/>
      </c>
      <c r="AT154" s="99" t="str">
        <f t="array" ref="AT154">IFERROR(INDEX($AF$1:$AF$1200,SMALL(IF($AK$1:$AK$1200=$AP$140,ROW($AF$1:$AF$1200),""),$AS154)),"")</f>
        <v/>
      </c>
      <c r="AU154" s="105" t="str">
        <f t="array" ref="AU154">IFERROR(INDEX($AA$1:$AA$1200,SMALL(IF($AK$1:$AK$1200=$AP$140,ROW($AA$1:$AA$1200),""),$AS154)),"")</f>
        <v/>
      </c>
      <c r="AV154" s="93" t="str">
        <f t="array" ref="AV154">IFERROR(INDEX($AB$1:$AB$1200,SMALL(IF($AK$1:$AK$1200=$AP$140,ROW($AB$1:$AB$1200),""),$AS154)),"")</f>
        <v/>
      </c>
      <c r="AW154" s="4"/>
      <c r="AX154" s="3"/>
    </row>
    <row r="155" spans="27:50">
      <c r="AA155" s="78"/>
      <c r="AB155" s="78"/>
      <c r="AC155" s="79" t="str">
        <f t="shared" si="24"/>
        <v/>
      </c>
      <c r="AD155" s="89"/>
      <c r="AE155" s="89"/>
      <c r="AF155" s="79">
        <f t="shared" si="25"/>
        <v>0</v>
      </c>
      <c r="AG155" s="79" t="str">
        <f t="shared" si="20"/>
        <v/>
      </c>
      <c r="AH155" s="79" t="str">
        <f t="shared" si="21"/>
        <v/>
      </c>
      <c r="AI155" s="79" t="str">
        <f t="shared" si="22"/>
        <v/>
      </c>
      <c r="AJ155" s="79" t="str">
        <f t="shared" si="23"/>
        <v/>
      </c>
      <c r="AK155" s="80" t="str">
        <f t="shared" si="26"/>
        <v/>
      </c>
      <c r="AM155" s="30"/>
      <c r="AN155" s="12">
        <v>6.3</v>
      </c>
      <c r="AO155" s="19" t="str">
        <f>IF(SUMIFS(AG$11:AG$1008,$AB$11:$AB$1008,$AN155,$AK$11:$AK$1008,$AP$140)=0,"",SUMIFS(AG$11:AG$1008,$AB$11:$AB$1008,$AN155,$AK$11:$AK$1008,$AP$140))</f>
        <v/>
      </c>
      <c r="AP155" s="19" t="str">
        <f>IF(SUMIFS(AH$11:AH$1008,$AB$11:$AB$1008,$AN155,$AK$11:$AK$1008,$AP$140)=0,"",SUMIFS(AH$11:AH$1008,$AB$11:$AB$1008,$AN155,$AK$11:$AK$1008,$AP$140))</f>
        <v/>
      </c>
      <c r="AQ155" s="19" t="str">
        <f>IF(SUMIFS(AI$11:AI$1008,$AB$11:$AB$1008,$AN155,$AK$11:$AK$1008,$AP$140)=0,"",SUMIFS(AI$11:AI$1008,$AB$11:$AB$1008,$AN155,$AK$11:$AK$1008,$AP$140))</f>
        <v/>
      </c>
      <c r="AR155" s="19" t="str">
        <f>IF(SUMIFS(AJ$11:AJ$1008,$AB$11:$AB$1008,$AN155,$AK$11:$AK$1008,$AP$140)=0,"",SUMIFS(AJ$11:AJ$1008,$AB$11:$AB$1008,$AN155,$AK$11:$AK$1008,$AP$140))</f>
        <v/>
      </c>
      <c r="AS155" s="4" t="str">
        <f>IF(AP140="","",14)</f>
        <v/>
      </c>
      <c r="AT155" s="99" t="str">
        <f t="array" ref="AT155">IFERROR(INDEX($AF$1:$AF$1200,SMALL(IF($AK$1:$AK$1200=$AP$140,ROW($AF$1:$AF$1200),""),$AS155)),"")</f>
        <v/>
      </c>
      <c r="AU155" s="105" t="str">
        <f t="array" ref="AU155">IFERROR(INDEX($AA$1:$AA$1200,SMALL(IF($AK$1:$AK$1200=$AP$140,ROW($AA$1:$AA$1200),""),$AS155)),"")</f>
        <v/>
      </c>
      <c r="AV155" s="93" t="str">
        <f t="array" ref="AV155">IFERROR(INDEX($AB$1:$AB$1200,SMALL(IF($AK$1:$AK$1200=$AP$140,ROW($AB$1:$AB$1200),""),$AS155)),"")</f>
        <v/>
      </c>
      <c r="AW155" s="4"/>
      <c r="AX155" s="3"/>
    </row>
    <row r="156" spans="27:50">
      <c r="AA156" s="81"/>
      <c r="AB156" s="81"/>
      <c r="AC156" s="82" t="str">
        <f t="shared" si="24"/>
        <v/>
      </c>
      <c r="AD156" s="90"/>
      <c r="AE156" s="90"/>
      <c r="AF156" s="82">
        <f t="shared" si="25"/>
        <v>0</v>
      </c>
      <c r="AG156" s="82" t="str">
        <f t="shared" si="20"/>
        <v/>
      </c>
      <c r="AH156" s="82" t="str">
        <f t="shared" si="21"/>
        <v/>
      </c>
      <c r="AI156" s="82" t="str">
        <f t="shared" si="22"/>
        <v/>
      </c>
      <c r="AJ156" s="82" t="str">
        <f t="shared" si="23"/>
        <v/>
      </c>
      <c r="AK156" s="83" t="str">
        <f t="shared" si="26"/>
        <v/>
      </c>
      <c r="AM156" s="30"/>
      <c r="AN156" s="10">
        <v>7</v>
      </c>
      <c r="AO156" s="21" t="str">
        <f>IF(SUMIFS(AG$11:AG$1008,$AB$11:$AB$1008,$AN156,$AK$11:$AK$1008,$AP$140)=0,"",SUMIFS(AG$11:AG$1008,$AB$11:$AB$1008,$AN156,$AK$11:$AK$1008,$AP$140))</f>
        <v/>
      </c>
      <c r="AP156" s="21" t="str">
        <f>IF(SUMIFS(AH$11:AH$1008,$AB$11:$AB$1008,$AN156,$AK$11:$AK$1008,$AP$140)=0,"",SUMIFS(AH$11:AH$1008,$AB$11:$AB$1008,$AN156,$AK$11:$AK$1008,$AP$140))</f>
        <v/>
      </c>
      <c r="AQ156" s="21" t="str">
        <f>IF(SUMIFS(AI$11:AI$1008,$AB$11:$AB$1008,$AN156,$AK$11:$AK$1008,$AP$140)=0,"",SUMIFS(AI$11:AI$1008,$AB$11:$AB$1008,$AN156,$AK$11:$AK$1008,$AP$140))</f>
        <v/>
      </c>
      <c r="AR156" s="21" t="str">
        <f>IF(SUMIFS(AJ$11:AJ$1008,$AB$11:$AB$1008,$AN156,$AK$11:$AK$1008,$AP$140)=0,"",SUMIFS(AJ$11:AJ$1008,$AB$11:$AB$1008,$AN156,$AK$11:$AK$1008,$AP$140))</f>
        <v/>
      </c>
      <c r="AS156" s="4" t="str">
        <f>IF(AP140="","",15)</f>
        <v/>
      </c>
      <c r="AT156" s="99" t="str">
        <f t="array" ref="AT156">IFERROR(INDEX($AF$1:$AF$1200,SMALL(IF($AK$1:$AK$1200=$AP$140,ROW($AF$1:$AF$1200),""),$AS156)),"")</f>
        <v/>
      </c>
      <c r="AU156" s="105" t="str">
        <f t="array" ref="AU156">IFERROR(INDEX($AA$1:$AA$1200,SMALL(IF($AK$1:$AK$1200=$AP$140,ROW($AA$1:$AA$1200),""),$AS156)),"")</f>
        <v/>
      </c>
      <c r="AV156" s="93" t="str">
        <f t="array" ref="AV156">IFERROR(INDEX($AB$1:$AB$1200,SMALL(IF($AK$1:$AK$1200=$AP$140,ROW($AB$1:$AB$1200),""),$AS156)),"")</f>
        <v/>
      </c>
      <c r="AW156" s="4"/>
      <c r="AX156" s="3"/>
    </row>
    <row r="157" spans="27:50">
      <c r="AA157" s="78"/>
      <c r="AB157" s="78"/>
      <c r="AC157" s="79" t="str">
        <f t="shared" si="24"/>
        <v/>
      </c>
      <c r="AD157" s="89"/>
      <c r="AE157" s="89"/>
      <c r="AF157" s="79">
        <f t="shared" si="25"/>
        <v>0</v>
      </c>
      <c r="AG157" s="79" t="str">
        <f t="shared" si="20"/>
        <v/>
      </c>
      <c r="AH157" s="79" t="str">
        <f t="shared" si="21"/>
        <v/>
      </c>
      <c r="AI157" s="79" t="str">
        <f t="shared" si="22"/>
        <v/>
      </c>
      <c r="AJ157" s="79" t="str">
        <f t="shared" si="23"/>
        <v/>
      </c>
      <c r="AK157" s="80" t="str">
        <f t="shared" si="26"/>
        <v/>
      </c>
      <c r="AM157" s="30"/>
      <c r="AN157" s="11">
        <v>7.1</v>
      </c>
      <c r="AO157" s="23" t="str">
        <f>IF(SUMIFS(AG$11:AG$1008,$AB$11:$AB$1008,$AN157,$AK$11:$AK$1008,$AP$140)=0,"",SUMIFS(AG$11:AG$1008,$AB$11:$AB$1008,$AN157,$AK$11:$AK$1008,$AP$140))</f>
        <v/>
      </c>
      <c r="AP157" s="23" t="str">
        <f>IF(SUMIFS(AH$11:AH$1008,$AB$11:$AB$1008,$AN157,$AK$11:$AK$1008,$AP$140)=0,"",SUMIFS(AH$11:AH$1008,$AB$11:$AB$1008,$AN157,$AK$11:$AK$1008,$AP$140))</f>
        <v/>
      </c>
      <c r="AQ157" s="23" t="str">
        <f>IF(SUMIFS(AI$11:AI$1008,$AB$11:$AB$1008,$AN157,$AK$11:$AK$1008,$AP$140)=0,"",SUMIFS(AI$11:AI$1008,$AB$11:$AB$1008,$AN157,$AK$11:$AK$1008,$AP$140))</f>
        <v/>
      </c>
      <c r="AR157" s="23" t="str">
        <f>IF(SUMIFS(AJ$11:AJ$1008,$AB$11:$AB$1008,$AN157,$AK$11:$AK$1008,$AP$140)=0,"",SUMIFS(AJ$11:AJ$1008,$AB$11:$AB$1008,$AN157,$AK$11:$AK$1008,$AP$140))</f>
        <v/>
      </c>
      <c r="AS157" s="4" t="str">
        <f>IF(AP140="","",16)</f>
        <v/>
      </c>
      <c r="AT157" s="99" t="str">
        <f t="array" ref="AT157">IFERROR(INDEX($AF$1:$AF$1200,SMALL(IF($AK$1:$AK$1200=$AP$140,ROW($AF$1:$AF$1200),""),$AS157)),"")</f>
        <v/>
      </c>
      <c r="AU157" s="105" t="str">
        <f t="array" ref="AU157">IFERROR(INDEX($AA$1:$AA$1200,SMALL(IF($AK$1:$AK$1200=$AP$140,ROW($AA$1:$AA$1200),""),$AS157)),"")</f>
        <v/>
      </c>
      <c r="AV157" s="93" t="str">
        <f t="array" ref="AV157">IFERROR(INDEX($AB$1:$AB$1200,SMALL(IF($AK$1:$AK$1200=$AP$140,ROW($AB$1:$AB$1200),""),$AS157)),"")</f>
        <v/>
      </c>
      <c r="AW157" s="4"/>
      <c r="AX157" s="3"/>
    </row>
    <row r="158" spans="27:50">
      <c r="AA158" s="81"/>
      <c r="AB158" s="81"/>
      <c r="AC158" s="82" t="str">
        <f t="shared" si="24"/>
        <v/>
      </c>
      <c r="AD158" s="90"/>
      <c r="AE158" s="90"/>
      <c r="AF158" s="82">
        <f t="shared" si="25"/>
        <v>0</v>
      </c>
      <c r="AG158" s="82" t="str">
        <f t="shared" si="20"/>
        <v/>
      </c>
      <c r="AH158" s="82" t="str">
        <f t="shared" si="21"/>
        <v/>
      </c>
      <c r="AI158" s="82" t="str">
        <f t="shared" si="22"/>
        <v/>
      </c>
      <c r="AJ158" s="82" t="str">
        <f t="shared" si="23"/>
        <v/>
      </c>
      <c r="AK158" s="83" t="str">
        <f t="shared" si="26"/>
        <v/>
      </c>
      <c r="AM158" s="30"/>
      <c r="AN158" s="11">
        <v>7.2</v>
      </c>
      <c r="AO158" s="23" t="str">
        <f>IF(SUMIFS(AG$11:AG$1008,$AB$11:$AB$1008,$AN158,$AK$11:$AK$1008,$AP$140)=0,"",SUMIFS(AG$11:AG$1008,$AB$11:$AB$1008,$AN158,$AK$11:$AK$1008,$AP$140))</f>
        <v/>
      </c>
      <c r="AP158" s="23" t="str">
        <f>IF(SUMIFS(AH$11:AH$1008,$AB$11:$AB$1008,$AN158,$AK$11:$AK$1008,$AP$140)=0,"",SUMIFS(AH$11:AH$1008,$AB$11:$AB$1008,$AN158,$AK$11:$AK$1008,$AP$140))</f>
        <v/>
      </c>
      <c r="AQ158" s="23" t="str">
        <f>IF(SUMIFS(AI$11:AI$1008,$AB$11:$AB$1008,$AN158,$AK$11:$AK$1008,$AP$140)=0,"",SUMIFS(AI$11:AI$1008,$AB$11:$AB$1008,$AN158,$AK$11:$AK$1008,$AP$140))</f>
        <v/>
      </c>
      <c r="AR158" s="23" t="str">
        <f>IF(SUMIFS(AJ$11:AJ$1008,$AB$11:$AB$1008,$AN158,$AK$11:$AK$1008,$AP$140)=0,"",SUMIFS(AJ$11:AJ$1008,$AB$11:$AB$1008,$AN158,$AK$11:$AK$1008,$AP$140))</f>
        <v/>
      </c>
      <c r="AS158" s="4" t="str">
        <f>IF(AP140="","",17)</f>
        <v/>
      </c>
      <c r="AT158" s="99" t="str">
        <f t="array" ref="AT158">IFERROR(INDEX($AF$1:$AF$1200,SMALL(IF($AK$1:$AK$1200=$AP$140,ROW($AF$1:$AF$1200),""),$AS158)),"")</f>
        <v/>
      </c>
      <c r="AU158" s="105" t="str">
        <f t="array" ref="AU158">IFERROR(INDEX($AA$1:$AA$1200,SMALL(IF($AK$1:$AK$1200=$AP$140,ROW($AA$1:$AA$1200),""),$AS158)),"")</f>
        <v/>
      </c>
      <c r="AV158" s="93" t="str">
        <f t="array" ref="AV158">IFERROR(INDEX($AB$1:$AB$1200,SMALL(IF($AK$1:$AK$1200=$AP$140,ROW($AB$1:$AB$1200),""),$AS158)),"")</f>
        <v/>
      </c>
      <c r="AW158" s="4"/>
      <c r="AX158" s="3"/>
    </row>
    <row r="159" spans="27:50">
      <c r="AA159" s="78"/>
      <c r="AB159" s="78"/>
      <c r="AC159" s="79" t="str">
        <f t="shared" si="24"/>
        <v/>
      </c>
      <c r="AD159" s="89"/>
      <c r="AE159" s="89"/>
      <c r="AF159" s="79">
        <f t="shared" si="25"/>
        <v>0</v>
      </c>
      <c r="AG159" s="79" t="str">
        <f t="shared" si="20"/>
        <v/>
      </c>
      <c r="AH159" s="79" t="str">
        <f t="shared" si="21"/>
        <v/>
      </c>
      <c r="AI159" s="79" t="str">
        <f t="shared" si="22"/>
        <v/>
      </c>
      <c r="AJ159" s="79" t="str">
        <f t="shared" si="23"/>
        <v/>
      </c>
      <c r="AK159" s="80" t="str">
        <f t="shared" si="26"/>
        <v/>
      </c>
      <c r="AM159" s="30"/>
      <c r="AN159" s="12">
        <v>7.3</v>
      </c>
      <c r="AO159" s="19" t="str">
        <f>IF(SUMIFS(AG$11:AG$1008,$AB$11:$AB$1008,$AN159,$AK$11:$AK$1008,$AP$140)=0,"",SUMIFS(AG$11:AG$1008,$AB$11:$AB$1008,$AN159,$AK$11:$AK$1008,$AP$140))</f>
        <v/>
      </c>
      <c r="AP159" s="19" t="str">
        <f>IF(SUMIFS(AH$11:AH$1008,$AB$11:$AB$1008,$AN159,$AK$11:$AK$1008,$AP$140)=0,"",SUMIFS(AH$11:AH$1008,$AB$11:$AB$1008,$AN159,$AK$11:$AK$1008,$AP$140))</f>
        <v/>
      </c>
      <c r="AQ159" s="19" t="str">
        <f>IF(SUMIFS(AI$11:AI$1008,$AB$11:$AB$1008,$AN159,$AK$11:$AK$1008,$AP$140)=0,"",SUMIFS(AI$11:AI$1008,$AB$11:$AB$1008,$AN159,$AK$11:$AK$1008,$AP$140))</f>
        <v/>
      </c>
      <c r="AR159" s="19" t="str">
        <f>IF(SUMIFS(AJ$11:AJ$1008,$AB$11:$AB$1008,$AN159,$AK$11:$AK$1008,$AP$140)=0,"",SUMIFS(AJ$11:AJ$1008,$AB$11:$AB$1008,$AN159,$AK$11:$AK$1008,$AP$140))</f>
        <v/>
      </c>
      <c r="AS159" s="4" t="str">
        <f>IF(AP140="","",18)</f>
        <v/>
      </c>
      <c r="AT159" s="99" t="str">
        <f t="array" ref="AT159">IFERROR(INDEX($AF$1:$AF$1200,SMALL(IF($AK$1:$AK$1200=$AP$140,ROW($AF$1:$AF$1200),""),$AS159)),"")</f>
        <v/>
      </c>
      <c r="AU159" s="105" t="str">
        <f t="array" ref="AU159">IFERROR(INDEX($AA$1:$AA$1200,SMALL(IF($AK$1:$AK$1200=$AP$140,ROW($AA$1:$AA$1200),""),$AS159)),"")</f>
        <v/>
      </c>
      <c r="AV159" s="93" t="str">
        <f t="array" ref="AV159">IFERROR(INDEX($AB$1:$AB$1200,SMALL(IF($AK$1:$AK$1200=$AP$140,ROW($AB$1:$AB$1200),""),$AS159)),"")</f>
        <v/>
      </c>
      <c r="AW159" s="4"/>
      <c r="AX159" s="3"/>
    </row>
    <row r="160" spans="27:50">
      <c r="AA160" s="81"/>
      <c r="AB160" s="81"/>
      <c r="AC160" s="82" t="str">
        <f t="shared" si="24"/>
        <v/>
      </c>
      <c r="AD160" s="90"/>
      <c r="AE160" s="90"/>
      <c r="AF160" s="82">
        <f t="shared" si="25"/>
        <v>0</v>
      </c>
      <c r="AG160" s="82" t="str">
        <f t="shared" si="20"/>
        <v/>
      </c>
      <c r="AH160" s="82" t="str">
        <f t="shared" si="21"/>
        <v/>
      </c>
      <c r="AI160" s="82" t="str">
        <f t="shared" si="22"/>
        <v/>
      </c>
      <c r="AJ160" s="82" t="str">
        <f t="shared" si="23"/>
        <v/>
      </c>
      <c r="AK160" s="83" t="str">
        <f t="shared" si="26"/>
        <v/>
      </c>
      <c r="AM160" s="30"/>
      <c r="AN160" s="10">
        <v>8</v>
      </c>
      <c r="AO160" s="21" t="str">
        <f>IF(SUMIFS(AG$11:AG$1008,$AB$11:$AB$1008,$AN160,$AK$11:$AK$1008,$AP$140)=0,"",SUMIFS(AG$11:AG$1008,$AB$11:$AB$1008,$AN160,$AK$11:$AK$1008,$AP$140))</f>
        <v/>
      </c>
      <c r="AP160" s="21" t="str">
        <f>IF(SUMIFS(AH$11:AH$1008,$AB$11:$AB$1008,$AN160,$AK$11:$AK$1008,$AP$140)=0,"",SUMIFS(AH$11:AH$1008,$AB$11:$AB$1008,$AN160,$AK$11:$AK$1008,$AP$140))</f>
        <v/>
      </c>
      <c r="AQ160" s="21" t="str">
        <f>IF(SUMIFS(AI$11:AI$1008,$AB$11:$AB$1008,$AN160,$AK$11:$AK$1008,$AP$140)=0,"",SUMIFS(AI$11:AI$1008,$AB$11:$AB$1008,$AN160,$AK$11:$AK$1008,$AP$140))</f>
        <v/>
      </c>
      <c r="AR160" s="21" t="str">
        <f>IF(SUMIFS(AJ$11:AJ$1008,$AB$11:$AB$1008,$AN160,$AK$11:$AK$1008,$AP$140)=0,"",SUMIFS(AJ$11:AJ$1008,$AB$11:$AB$1008,$AN160,$AK$11:$AK$1008,$AP$140))</f>
        <v/>
      </c>
      <c r="AS160" s="4" t="str">
        <f>IF(AP140="","",19)</f>
        <v/>
      </c>
      <c r="AT160" s="99" t="str">
        <f t="array" ref="AT160">IFERROR(INDEX($AF$1:$AF$1200,SMALL(IF($AK$1:$AK$1200=$AP$140,ROW($AF$1:$AF$1200),""),$AS160)),"")</f>
        <v/>
      </c>
      <c r="AU160" s="105" t="str">
        <f t="array" ref="AU160">IFERROR(INDEX($AA$1:$AA$1200,SMALL(IF($AK$1:$AK$1200=$AP$140,ROW($AA$1:$AA$1200),""),$AS160)),"")</f>
        <v/>
      </c>
      <c r="AV160" s="93" t="str">
        <f t="array" ref="AV160">IFERROR(INDEX($AB$1:$AB$1200,SMALL(IF($AK$1:$AK$1200=$AP$140,ROW($AB$1:$AB$1200),""),$AS160)),"")</f>
        <v/>
      </c>
      <c r="AW160" s="4"/>
      <c r="AX160" s="3"/>
    </row>
    <row r="161" spans="27:50">
      <c r="AA161" s="78"/>
      <c r="AB161" s="78"/>
      <c r="AC161" s="79" t="str">
        <f t="shared" si="24"/>
        <v/>
      </c>
      <c r="AD161" s="89"/>
      <c r="AE161" s="89"/>
      <c r="AF161" s="79">
        <f t="shared" si="25"/>
        <v>0</v>
      </c>
      <c r="AG161" s="79" t="str">
        <f t="shared" si="20"/>
        <v/>
      </c>
      <c r="AH161" s="79" t="str">
        <f t="shared" si="21"/>
        <v/>
      </c>
      <c r="AI161" s="79" t="str">
        <f t="shared" si="22"/>
        <v/>
      </c>
      <c r="AJ161" s="79" t="str">
        <f t="shared" si="23"/>
        <v/>
      </c>
      <c r="AK161" s="80" t="str">
        <f t="shared" si="26"/>
        <v/>
      </c>
      <c r="AM161" s="30"/>
      <c r="AN161" s="11">
        <v>8.1</v>
      </c>
      <c r="AO161" s="23" t="str">
        <f>IF(SUMIFS(AG$11:AG$1008,$AB$11:$AB$1008,$AN161,$AK$11:$AK$1008,$AP$140)=0,"",SUMIFS(AG$11:AG$1008,$AB$11:$AB$1008,$AN161,$AK$11:$AK$1008,$AP$140))</f>
        <v/>
      </c>
      <c r="AP161" s="23" t="str">
        <f>IF(SUMIFS(AH$11:AH$1008,$AB$11:$AB$1008,$AN161,$AK$11:$AK$1008,$AP$140)=0,"",SUMIFS(AH$11:AH$1008,$AB$11:$AB$1008,$AN161,$AK$11:$AK$1008,$AP$140))</f>
        <v/>
      </c>
      <c r="AQ161" s="23" t="str">
        <f>IF(SUMIFS(AI$11:AI$1008,$AB$11:$AB$1008,$AN161,$AK$11:$AK$1008,$AP$140)=0,"",SUMIFS(AI$11:AI$1008,$AB$11:$AB$1008,$AN161,$AK$11:$AK$1008,$AP$140))</f>
        <v/>
      </c>
      <c r="AR161" s="23" t="str">
        <f>IF(SUMIFS(AJ$11:AJ$1008,$AB$11:$AB$1008,$AN161,$AK$11:$AK$1008,$AP$140)=0,"",SUMIFS(AJ$11:AJ$1008,$AB$11:$AB$1008,$AN161,$AK$11:$AK$1008,$AP$140))</f>
        <v/>
      </c>
      <c r="AS161" s="4" t="str">
        <f>IF(AP140="","",20)</f>
        <v/>
      </c>
      <c r="AT161" s="99" t="str">
        <f t="array" ref="AT161">IFERROR(INDEX($AF$1:$AF$1200,SMALL(IF($AK$1:$AK$1200=$AP$140,ROW($AF$1:$AF$1200),""),$AS161)),"")</f>
        <v/>
      </c>
      <c r="AU161" s="105" t="str">
        <f t="array" ref="AU161">IFERROR(INDEX($AA$1:$AA$1200,SMALL(IF($AK$1:$AK$1200=$AP$140,ROW($AA$1:$AA$1200),""),$AS161)),"")</f>
        <v/>
      </c>
      <c r="AV161" s="93" t="str">
        <f t="array" ref="AV161">IFERROR(INDEX($AB$1:$AB$1200,SMALL(IF($AK$1:$AK$1200=$AP$140,ROW($AB$1:$AB$1200),""),$AS161)),"")</f>
        <v/>
      </c>
      <c r="AW161" s="4"/>
      <c r="AX161" s="3"/>
    </row>
    <row r="162" spans="27:50">
      <c r="AA162" s="81"/>
      <c r="AB162" s="81"/>
      <c r="AC162" s="82" t="str">
        <f t="shared" si="24"/>
        <v/>
      </c>
      <c r="AD162" s="90"/>
      <c r="AE162" s="90"/>
      <c r="AF162" s="82">
        <f t="shared" si="25"/>
        <v>0</v>
      </c>
      <c r="AG162" s="82" t="str">
        <f t="shared" si="20"/>
        <v/>
      </c>
      <c r="AH162" s="82" t="str">
        <f t="shared" si="21"/>
        <v/>
      </c>
      <c r="AI162" s="82" t="str">
        <f t="shared" si="22"/>
        <v/>
      </c>
      <c r="AJ162" s="82" t="str">
        <f t="shared" si="23"/>
        <v/>
      </c>
      <c r="AK162" s="83" t="str">
        <f t="shared" si="26"/>
        <v/>
      </c>
      <c r="AM162" s="30"/>
      <c r="AN162" s="11">
        <v>8.1999999999999993</v>
      </c>
      <c r="AO162" s="23" t="str">
        <f>IF(SUMIFS(AG$11:AG$1008,$AB$11:$AB$1008,$AN162,$AK$11:$AK$1008,$AP$140)=0,"",SUMIFS(AG$11:AG$1008,$AB$11:$AB$1008,$AN162,$AK$11:$AK$1008,$AP$140))</f>
        <v/>
      </c>
      <c r="AP162" s="23" t="str">
        <f>IF(SUMIFS(AH$11:AH$1008,$AB$11:$AB$1008,$AN162,$AK$11:$AK$1008,$AP$140)=0,"",SUMIFS(AH$11:AH$1008,$AB$11:$AB$1008,$AN162,$AK$11:$AK$1008,$AP$140))</f>
        <v/>
      </c>
      <c r="AQ162" s="23" t="str">
        <f>IF(SUMIFS(AI$11:AI$1008,$AB$11:$AB$1008,$AN162,$AK$11:$AK$1008,$AP$140)=0,"",SUMIFS(AI$11:AI$1008,$AB$11:$AB$1008,$AN162,$AK$11:$AK$1008,$AP$140))</f>
        <v/>
      </c>
      <c r="AR162" s="23" t="str">
        <f>IF(SUMIFS(AJ$11:AJ$1008,$AB$11:$AB$1008,$AN162,$AK$11:$AK$1008,$AP$140)=0,"",SUMIFS(AJ$11:AJ$1008,$AB$11:$AB$1008,$AN162,$AK$11:$AK$1008,$AP$140))</f>
        <v/>
      </c>
      <c r="AS162" s="4" t="str">
        <f>IF(AP140="","",21)</f>
        <v/>
      </c>
      <c r="AT162" s="99" t="str">
        <f t="array" ref="AT162">IFERROR(INDEX($AF$1:$AF$1200,SMALL(IF($AK$1:$AK$1200=$AP$140,ROW($AF$1:$AF$1200),""),$AS162)),"")</f>
        <v/>
      </c>
      <c r="AU162" s="105" t="str">
        <f t="array" ref="AU162">IFERROR(INDEX($AA$1:$AA$1200,SMALL(IF($AK$1:$AK$1200=$AP$140,ROW($AA$1:$AA$1200),""),$AS162)),"")</f>
        <v/>
      </c>
      <c r="AV162" s="93" t="str">
        <f t="array" ref="AV162">IFERROR(INDEX($AB$1:$AB$1200,SMALL(IF($AK$1:$AK$1200=$AP$140,ROW($AB$1:$AB$1200),""),$AS162)),"")</f>
        <v/>
      </c>
      <c r="AW162" s="4"/>
      <c r="AX162" s="3"/>
    </row>
    <row r="163" spans="27:50" ht="15.75" thickBot="1">
      <c r="AA163" s="78"/>
      <c r="AB163" s="78"/>
      <c r="AC163" s="79" t="str">
        <f t="shared" si="24"/>
        <v/>
      </c>
      <c r="AD163" s="89"/>
      <c r="AE163" s="89"/>
      <c r="AF163" s="79">
        <f t="shared" si="25"/>
        <v>0</v>
      </c>
      <c r="AG163" s="79" t="str">
        <f t="shared" si="20"/>
        <v/>
      </c>
      <c r="AH163" s="79" t="str">
        <f t="shared" si="21"/>
        <v/>
      </c>
      <c r="AI163" s="79" t="str">
        <f t="shared" si="22"/>
        <v/>
      </c>
      <c r="AJ163" s="79" t="str">
        <f t="shared" si="23"/>
        <v/>
      </c>
      <c r="AK163" s="80" t="str">
        <f t="shared" si="26"/>
        <v/>
      </c>
      <c r="AM163" s="30"/>
      <c r="AN163" s="13">
        <v>8.3000000000000007</v>
      </c>
      <c r="AO163" s="25" t="str">
        <f>IF(SUMIFS(AG$11:AG$1008,$AB$11:$AB$1008,$AN163,$AK$11:$AK$1008,$AP$140)=0,"",SUMIFS(AG$11:AG$1008,$AB$11:$AB$1008,$AN163,$AK$11:$AK$1008,$AP$140))</f>
        <v/>
      </c>
      <c r="AP163" s="25" t="str">
        <f>IF(SUMIFS(AH$11:AH$1008,$AB$11:$AB$1008,$AN163,$AK$11:$AK$1008,$AP$140)=0,"",SUMIFS(AH$11:AH$1008,$AB$11:$AB$1008,$AN163,$AK$11:$AK$1008,$AP$140))</f>
        <v/>
      </c>
      <c r="AQ163" s="25" t="str">
        <f>IF(SUMIFS(AI$11:AI$1008,$AB$11:$AB$1008,$AN163,$AK$11:$AK$1008,$AP$140)=0,"",SUMIFS(AI$11:AI$1008,$AB$11:$AB$1008,$AN163,$AK$11:$AK$1008,$AP$140))</f>
        <v/>
      </c>
      <c r="AR163" s="25" t="str">
        <f>IF(SUMIFS(AJ$11:AJ$1008,$AB$11:$AB$1008,$AN163,$AK$11:$AK$1008,$AP$140)=0,"",SUMIFS(AJ$11:AJ$1008,$AB$11:$AB$1008,$AN163,$AK$11:$AK$1008,$AP$140))</f>
        <v/>
      </c>
      <c r="AS163" s="4" t="str">
        <f>IF(AP140="","",22)</f>
        <v/>
      </c>
      <c r="AT163" s="100" t="str">
        <f t="array" ref="AT163">IFERROR(INDEX($AF$1:$AF$1200,SMALL(IF($AK$1:$AK$1200=$AP$140,ROW($AF$1:$AF$1200),""),$AS163)),"")</f>
        <v/>
      </c>
      <c r="AU163" s="106" t="str">
        <f t="array" ref="AU163">IFERROR(INDEX($AA$1:$AA$1200,SMALL(IF($AK$1:$AK$1200=$AP$140,ROW($AA$1:$AA$1200),""),$AS163)),"")</f>
        <v/>
      </c>
      <c r="AV163" s="94" t="str">
        <f t="array" ref="AV163">IFERROR(INDEX($AB$1:$AB$1200,SMALL(IF($AK$1:$AK$1200=$AP$140,ROW($AB$1:$AB$1200),""),$AS163)),"")</f>
        <v/>
      </c>
      <c r="AW163" s="4"/>
      <c r="AX163" s="3"/>
    </row>
    <row r="164" spans="27:50">
      <c r="AA164" s="81"/>
      <c r="AB164" s="81"/>
      <c r="AC164" s="82" t="str">
        <f t="shared" si="24"/>
        <v/>
      </c>
      <c r="AD164" s="90"/>
      <c r="AE164" s="90"/>
      <c r="AF164" s="82">
        <f t="shared" si="25"/>
        <v>0</v>
      </c>
      <c r="AG164" s="82" t="str">
        <f t="shared" si="20"/>
        <v/>
      </c>
      <c r="AH164" s="82" t="str">
        <f t="shared" si="21"/>
        <v/>
      </c>
      <c r="AI164" s="82" t="str">
        <f t="shared" si="22"/>
        <v/>
      </c>
      <c r="AJ164" s="82" t="str">
        <f t="shared" si="23"/>
        <v/>
      </c>
      <c r="AK164" s="83" t="str">
        <f t="shared" si="26"/>
        <v/>
      </c>
      <c r="AQ164" s="3"/>
      <c r="AR164" s="3"/>
      <c r="AS164" s="4"/>
      <c r="AT164" s="4"/>
      <c r="AU164" s="4"/>
      <c r="AV164" s="4"/>
      <c r="AW164" s="4"/>
      <c r="AX164" s="3"/>
    </row>
    <row r="165" spans="27:50" ht="15.75" thickBot="1">
      <c r="AA165" s="78"/>
      <c r="AB165" s="78"/>
      <c r="AC165" s="79" t="str">
        <f t="shared" si="24"/>
        <v/>
      </c>
      <c r="AD165" s="89"/>
      <c r="AE165" s="89"/>
      <c r="AF165" s="79">
        <f t="shared" si="25"/>
        <v>0</v>
      </c>
      <c r="AG165" s="79" t="str">
        <f t="shared" si="20"/>
        <v/>
      </c>
      <c r="AH165" s="79" t="str">
        <f t="shared" si="21"/>
        <v/>
      </c>
      <c r="AI165" s="79" t="str">
        <f t="shared" si="22"/>
        <v/>
      </c>
      <c r="AJ165" s="79" t="str">
        <f t="shared" si="23"/>
        <v/>
      </c>
      <c r="AK165" s="80" t="str">
        <f t="shared" si="26"/>
        <v/>
      </c>
      <c r="AM165" s="1" t="s">
        <v>127</v>
      </c>
      <c r="AS165" s="103"/>
      <c r="AT165" s="103"/>
      <c r="AU165" s="103"/>
      <c r="AV165" s="4"/>
      <c r="AW165" s="4"/>
      <c r="AX165" s="3"/>
    </row>
    <row r="166" spans="27:50" ht="15" customHeight="1" thickBot="1">
      <c r="AA166" s="81"/>
      <c r="AB166" s="81"/>
      <c r="AC166" s="82" t="str">
        <f t="shared" si="24"/>
        <v/>
      </c>
      <c r="AD166" s="90"/>
      <c r="AE166" s="90"/>
      <c r="AF166" s="82">
        <f t="shared" si="25"/>
        <v>0</v>
      </c>
      <c r="AG166" s="82" t="str">
        <f t="shared" si="20"/>
        <v/>
      </c>
      <c r="AH166" s="82" t="str">
        <f t="shared" si="21"/>
        <v/>
      </c>
      <c r="AI166" s="82" t="str">
        <f t="shared" si="22"/>
        <v/>
      </c>
      <c r="AJ166" s="82" t="str">
        <f t="shared" si="23"/>
        <v/>
      </c>
      <c r="AK166" s="83" t="str">
        <f t="shared" si="26"/>
        <v/>
      </c>
      <c r="AM166" s="30" t="str">
        <f t="array" ref="AM166">IFERROR(INDEX(AK$11:AK$1008,MATCH(SMALL(IF((COUNTIF(AM$34:AM165,AK$11:AK$1008)=0)*(AK$11:AK$1008&lt;&gt;""),COUNTIF(AK$11:AK$1008,"&lt;"&amp;AK$11:AK$1008)),1),IF(AK$11:AK$1008&lt;&gt;"",COUNTIF(AK$11:AK$1008,"&lt;"&amp;AK$11:AK$1008)),0)),"")</f>
        <v/>
      </c>
      <c r="AN166" s="60" t="s">
        <v>125</v>
      </c>
      <c r="AO166" s="62"/>
      <c r="AP166" s="60" t="str">
        <f>IF(AM166="","",AM166)</f>
        <v/>
      </c>
      <c r="AQ166" s="61"/>
      <c r="AR166" s="62"/>
      <c r="AS166" s="101"/>
      <c r="AT166" s="101"/>
      <c r="AU166" s="101"/>
      <c r="AV166" s="101"/>
      <c r="AW166" s="101"/>
    </row>
    <row r="167" spans="27:50" ht="15.75" customHeight="1" thickBot="1">
      <c r="AA167" s="78"/>
      <c r="AB167" s="78"/>
      <c r="AC167" s="79" t="str">
        <f t="shared" si="24"/>
        <v/>
      </c>
      <c r="AD167" s="89"/>
      <c r="AE167" s="89"/>
      <c r="AF167" s="79">
        <f t="shared" si="25"/>
        <v>0</v>
      </c>
      <c r="AG167" s="79" t="str">
        <f t="shared" si="20"/>
        <v/>
      </c>
      <c r="AH167" s="79" t="str">
        <f t="shared" si="21"/>
        <v/>
      </c>
      <c r="AI167" s="79" t="str">
        <f t="shared" si="22"/>
        <v/>
      </c>
      <c r="AJ167" s="79" t="str">
        <f t="shared" si="23"/>
        <v/>
      </c>
      <c r="AK167" s="80" t="str">
        <f t="shared" si="26"/>
        <v/>
      </c>
      <c r="AM167" s="30"/>
      <c r="AN167" s="63"/>
      <c r="AO167" s="65"/>
      <c r="AP167" s="63"/>
      <c r="AQ167" s="64"/>
      <c r="AR167" s="65"/>
      <c r="AS167" s="50"/>
      <c r="AT167" s="87" t="str">
        <f>$AF$10</f>
        <v>besoin</v>
      </c>
      <c r="AU167" s="95" t="str">
        <f>$AA$10</f>
        <v>Nom</v>
      </c>
      <c r="AV167" s="88" t="str">
        <f>$AB$10</f>
        <v>tier</v>
      </c>
      <c r="AW167" s="102"/>
    </row>
    <row r="168" spans="27:50">
      <c r="AA168" s="81"/>
      <c r="AB168" s="81"/>
      <c r="AC168" s="82" t="str">
        <f t="shared" si="24"/>
        <v/>
      </c>
      <c r="AD168" s="90"/>
      <c r="AE168" s="90"/>
      <c r="AF168" s="82">
        <f t="shared" si="25"/>
        <v>0</v>
      </c>
      <c r="AG168" s="82" t="str">
        <f t="shared" si="20"/>
        <v/>
      </c>
      <c r="AH168" s="82" t="str">
        <f t="shared" si="21"/>
        <v/>
      </c>
      <c r="AI168" s="82" t="str">
        <f t="shared" si="22"/>
        <v/>
      </c>
      <c r="AJ168" s="82" t="str">
        <f t="shared" si="23"/>
        <v/>
      </c>
      <c r="AK168" s="83" t="str">
        <f t="shared" si="26"/>
        <v/>
      </c>
      <c r="AM168" s="30"/>
      <c r="AN168" s="35"/>
      <c r="AO168" s="31" t="s">
        <v>4</v>
      </c>
      <c r="AP168" s="32" t="s">
        <v>5</v>
      </c>
      <c r="AQ168" s="31" t="s">
        <v>14</v>
      </c>
      <c r="AR168" s="31" t="s">
        <v>6</v>
      </c>
      <c r="AS168" s="4" t="str">
        <f>IF(AP166="","",1)</f>
        <v/>
      </c>
      <c r="AT168" s="99" t="str">
        <f t="array" ref="AT168">IFERROR(INDEX($AF$1:$AF$1200,SMALL(IF($AK$1:$AK$1200=$AP$166,ROW($AF$1:$AF$1200),""),$AS168)),"")</f>
        <v/>
      </c>
      <c r="AU168" s="104" t="str">
        <f t="array" ref="AU168">IFERROR(INDEX($AA$1:$AA$1200,SMALL(IF($AK$1:$AK$1200=$AP$166,ROW($AA$1:$AA$1200),""),$AS168)),"")</f>
        <v/>
      </c>
      <c r="AV168" s="92" t="str">
        <f t="array" ref="AV168">IFERROR(INDEX($AB$1:$AB$1200,SMALL(IF($AK$1:$AK$1200=$AP$166,ROW($AB$1:$AB$1200),""),$AS168)),"")</f>
        <v/>
      </c>
      <c r="AW168" s="4"/>
    </row>
    <row r="169" spans="27:50">
      <c r="AA169" s="78"/>
      <c r="AB169" s="78"/>
      <c r="AC169" s="79" t="str">
        <f t="shared" si="24"/>
        <v/>
      </c>
      <c r="AD169" s="89"/>
      <c r="AE169" s="89"/>
      <c r="AF169" s="79">
        <f t="shared" si="25"/>
        <v>0</v>
      </c>
      <c r="AG169" s="79" t="str">
        <f t="shared" si="20"/>
        <v/>
      </c>
      <c r="AH169" s="79" t="str">
        <f t="shared" si="21"/>
        <v/>
      </c>
      <c r="AI169" s="79" t="str">
        <f t="shared" si="22"/>
        <v/>
      </c>
      <c r="AJ169" s="79" t="str">
        <f t="shared" si="23"/>
        <v/>
      </c>
      <c r="AK169" s="80" t="str">
        <f t="shared" si="26"/>
        <v/>
      </c>
      <c r="AM169" s="30"/>
      <c r="AN169" s="9">
        <v>3</v>
      </c>
      <c r="AO169" s="14" t="str">
        <f>IF(SUMIFS(AG$11:AG$1008,$AB$11:$AB$1008,$AN169,$AK$11:$AK$1008,$AP$166)=0,"",SUMIFS(AG$11:AG$1008,$AB$11:$AB$1008,$AN169,$AK$11:$AK$1008,$AP$166))</f>
        <v/>
      </c>
      <c r="AP169" s="14" t="str">
        <f>IF(SUMIFS(AH$11:AH$1008,$AB$11:$AB$1008,$AN169,$AK$11:$AK$1008,$AP$166)=0,"",SUMIFS(AH$11:AH$1008,$AB$11:$AB$1008,$AN169,$AK$11:$AK$1008,$AP$166))</f>
        <v/>
      </c>
      <c r="AQ169" s="14" t="str">
        <f>IF(SUMIFS(AI$11:AI$1008,$AB$11:$AB$1008,$AN169,$AK$11:$AK$1008,$AP$166)=0,"",SUMIFS(AI$11:AI$1008,$AB$11:$AB$1008,$AN169,$AK$11:$AK$1008,$AP$166))</f>
        <v/>
      </c>
      <c r="AR169" s="14" t="str">
        <f>IF(SUMIFS(AJ$11:AJ$1008,$AB$11:$AB$1008,$AN169,$AK$11:$AK$1008,$AP$166)=0,"",SUMIFS(AJ$11:AJ$1008,$AB$11:$AB$1008,$AN169,$AK$11:$AK$1008,$AP$166))</f>
        <v/>
      </c>
      <c r="AS169" s="4" t="str">
        <f>IF(AP166="","",2)</f>
        <v/>
      </c>
      <c r="AT169" s="99" t="str">
        <f t="array" ref="AT169">IFERROR(INDEX($AF$1:$AF$1200,SMALL(IF($AK$1:$AK$1200=$AP$166,ROW($AF$1:$AF$1200),""),$AS169)),"")</f>
        <v/>
      </c>
      <c r="AU169" s="105" t="str">
        <f t="array" ref="AU169">IFERROR(INDEX($AA$1:$AA$1200,SMALL(IF($AK$1:$AK$1200=$AP$166,ROW($AA$1:$AA$1200),""),$AS169)),"")</f>
        <v/>
      </c>
      <c r="AV169" s="93" t="str">
        <f t="array" ref="AV169">IFERROR(INDEX($AB$1:$AB$1200,SMALL(IF($AK$1:$AK$1200=$AP$166,ROW($AB$1:$AB$1200),""),$AS169)),"")</f>
        <v/>
      </c>
      <c r="AW169" s="4"/>
    </row>
    <row r="170" spans="27:50">
      <c r="AA170" s="81"/>
      <c r="AB170" s="81"/>
      <c r="AC170" s="82" t="str">
        <f t="shared" si="24"/>
        <v/>
      </c>
      <c r="AD170" s="90"/>
      <c r="AE170" s="90"/>
      <c r="AF170" s="82">
        <f t="shared" si="25"/>
        <v>0</v>
      </c>
      <c r="AG170" s="82" t="str">
        <f t="shared" si="20"/>
        <v/>
      </c>
      <c r="AH170" s="82" t="str">
        <f t="shared" si="21"/>
        <v/>
      </c>
      <c r="AI170" s="82" t="str">
        <f t="shared" si="22"/>
        <v/>
      </c>
      <c r="AJ170" s="82" t="str">
        <f t="shared" si="23"/>
        <v/>
      </c>
      <c r="AK170" s="83" t="str">
        <f t="shared" si="26"/>
        <v/>
      </c>
      <c r="AN170" s="10">
        <v>4</v>
      </c>
      <c r="AO170" s="15" t="str">
        <f>IF(SUMIFS(AG$11:AG$1008,$AB$11:$AB$1008,$AN170,$AK$11:$AK$1008,$AP$166)=0,"",SUMIFS(AG$11:AG$1008,$AB$11:$AB$1008,$AN170,$AK$11:$AK$1008,$AP$166))</f>
        <v/>
      </c>
      <c r="AP170" s="15" t="str">
        <f>IF(SUMIFS(AH$11:AH$1008,$AB$11:$AB$1008,$AN170,$AK$11:$AK$1008,$AP$166)=0,"",SUMIFS(AH$11:AH$1008,$AB$11:$AB$1008,$AN170,$AK$11:$AK$1008,$AP$166))</f>
        <v/>
      </c>
      <c r="AQ170" s="15" t="str">
        <f>IF(SUMIFS(AI$11:AI$1008,$AB$11:$AB$1008,$AN170,$AK$11:$AK$1008,$AP$166)=0,"",SUMIFS(AI$11:AI$1008,$AB$11:$AB$1008,$AN170,$AK$11:$AK$1008,$AP$166))</f>
        <v/>
      </c>
      <c r="AR170" s="15" t="str">
        <f>IF(SUMIFS(AJ$11:AJ$1008,$AB$11:$AB$1008,$AN170,$AK$11:$AK$1008,$AP$166)=0,"",SUMIFS(AJ$11:AJ$1008,$AB$11:$AB$1008,$AN170,$AK$11:$AK$1008,$AP$166))</f>
        <v/>
      </c>
      <c r="AS170" s="4" t="str">
        <f>IF(AP166="","",3)</f>
        <v/>
      </c>
      <c r="AT170" s="99" t="str">
        <f t="array" ref="AT170">IFERROR(INDEX($AF$1:$AF$1200,SMALL(IF($AK$1:$AK$1200=$AP$166,ROW($AF$1:$AF$1200),""),$AS170)),"")</f>
        <v/>
      </c>
      <c r="AU170" s="105" t="str">
        <f t="array" ref="AU170">IFERROR(INDEX($AA$1:$AA$1200,SMALL(IF($AK$1:$AK$1200=$AP$166,ROW($AA$1:$AA$1200),""),$AS170)),"")</f>
        <v/>
      </c>
      <c r="AV170" s="93" t="str">
        <f t="array" ref="AV170">IFERROR(INDEX($AB$1:$AB$1200,SMALL(IF($AK$1:$AK$1200=$AP$166,ROW($AB$1:$AB$1200),""),$AS170)),"")</f>
        <v/>
      </c>
      <c r="AW170" s="4"/>
    </row>
    <row r="171" spans="27:50">
      <c r="AA171" s="78"/>
      <c r="AB171" s="78"/>
      <c r="AC171" s="79" t="str">
        <f t="shared" si="24"/>
        <v/>
      </c>
      <c r="AD171" s="89"/>
      <c r="AE171" s="89"/>
      <c r="AF171" s="79">
        <f t="shared" si="25"/>
        <v>0</v>
      </c>
      <c r="AG171" s="79" t="str">
        <f t="shared" si="20"/>
        <v/>
      </c>
      <c r="AH171" s="79" t="str">
        <f t="shared" si="21"/>
        <v/>
      </c>
      <c r="AI171" s="79" t="str">
        <f t="shared" si="22"/>
        <v/>
      </c>
      <c r="AJ171" s="79" t="str">
        <f t="shared" si="23"/>
        <v/>
      </c>
      <c r="AK171" s="80" t="str">
        <f t="shared" si="26"/>
        <v/>
      </c>
      <c r="AN171" s="11">
        <v>4.0999999999999996</v>
      </c>
      <c r="AO171" s="17" t="str">
        <f>IF(SUMIFS(AG$11:AG$1008,$AB$11:$AB$1008,$AN171,$AK$11:$AK$1008,$AP$166)=0,"",SUMIFS(AG$11:AG$1008,$AB$11:$AB$1008,$AN171,$AK$11:$AK$1008,$AP$166))</f>
        <v/>
      </c>
      <c r="AP171" s="17" t="str">
        <f>IF(SUMIFS(AH$11:AH$1008,$AB$11:$AB$1008,$AN171,$AK$11:$AK$1008,$AP$166)=0,"",SUMIFS(AH$11:AH$1008,$AB$11:$AB$1008,$AN171,$AK$11:$AK$1008,$AP$166))</f>
        <v/>
      </c>
      <c r="AQ171" s="17" t="str">
        <f>IF(SUMIFS(AI$11:AI$1008,$AB$11:$AB$1008,$AN171,$AK$11:$AK$1008,$AP$166)=0,"",SUMIFS(AI$11:AI$1008,$AB$11:$AB$1008,$AN171,$AK$11:$AK$1008,$AP$166))</f>
        <v/>
      </c>
      <c r="AR171" s="17" t="str">
        <f>IF(SUMIFS(AJ$11:AJ$1008,$AB$11:$AB$1008,$AN171,$AK$11:$AK$1008,$AP$166)=0,"",SUMIFS(AJ$11:AJ$1008,$AB$11:$AB$1008,$AN171,$AK$11:$AK$1008,$AP$166))</f>
        <v/>
      </c>
      <c r="AS171" s="4" t="str">
        <f>IF(AP166="","",4)</f>
        <v/>
      </c>
      <c r="AT171" s="99" t="str">
        <f t="array" ref="AT171">IFERROR(INDEX($AF$1:$AF$1200,SMALL(IF($AK$1:$AK$1200=$AP$166,ROW($AF$1:$AF$1200),""),$AS171)),"")</f>
        <v/>
      </c>
      <c r="AU171" s="105" t="str">
        <f t="array" ref="AU171">IFERROR(INDEX($AA$1:$AA$1200,SMALL(IF($AK$1:$AK$1200=$AP$166,ROW($AA$1:$AA$1200),""),$AS171)),"")</f>
        <v/>
      </c>
      <c r="AV171" s="93" t="str">
        <f t="array" ref="AV171">IFERROR(INDEX($AB$1:$AB$1200,SMALL(IF($AK$1:$AK$1200=$AP$166,ROW($AB$1:$AB$1200),""),$AS171)),"")</f>
        <v/>
      </c>
      <c r="AW171" s="4"/>
    </row>
    <row r="172" spans="27:50">
      <c r="AA172" s="81"/>
      <c r="AB172" s="81"/>
      <c r="AC172" s="82" t="str">
        <f t="shared" si="24"/>
        <v/>
      </c>
      <c r="AD172" s="90"/>
      <c r="AE172" s="90"/>
      <c r="AF172" s="82">
        <f t="shared" si="25"/>
        <v>0</v>
      </c>
      <c r="AG172" s="82" t="str">
        <f t="shared" si="20"/>
        <v/>
      </c>
      <c r="AH172" s="82" t="str">
        <f t="shared" si="21"/>
        <v/>
      </c>
      <c r="AI172" s="82" t="str">
        <f t="shared" si="22"/>
        <v/>
      </c>
      <c r="AJ172" s="82" t="str">
        <f t="shared" si="23"/>
        <v/>
      </c>
      <c r="AK172" s="83" t="str">
        <f t="shared" si="26"/>
        <v/>
      </c>
      <c r="AN172" s="11">
        <v>4.2</v>
      </c>
      <c r="AO172" s="17" t="str">
        <f>IF(SUMIFS(AG$11:AG$1008,$AB$11:$AB$1008,$AN172,$AK$11:$AK$1008,$AP$166)=0,"",SUMIFS(AG$11:AG$1008,$AB$11:$AB$1008,$AN172,$AK$11:$AK$1008,$AP$166))</f>
        <v/>
      </c>
      <c r="AP172" s="17" t="str">
        <f>IF(SUMIFS(AH$11:AH$1008,$AB$11:$AB$1008,$AN172,$AK$11:$AK$1008,$AP$166)=0,"",SUMIFS(AH$11:AH$1008,$AB$11:$AB$1008,$AN172,$AK$11:$AK$1008,$AP$166))</f>
        <v/>
      </c>
      <c r="AQ172" s="17" t="str">
        <f>IF(SUMIFS(AI$11:AI$1008,$AB$11:$AB$1008,$AN172,$AK$11:$AK$1008,$AP$166)=0,"",SUMIFS(AI$11:AI$1008,$AB$11:$AB$1008,$AN172,$AK$11:$AK$1008,$AP$166))</f>
        <v/>
      </c>
      <c r="AR172" s="17" t="str">
        <f>IF(SUMIFS(AJ$11:AJ$1008,$AB$11:$AB$1008,$AN172,$AK$11:$AK$1008,$AP$166)=0,"",SUMIFS(AJ$11:AJ$1008,$AB$11:$AB$1008,$AN172,$AK$11:$AK$1008,$AP$166))</f>
        <v/>
      </c>
      <c r="AS172" s="4" t="str">
        <f>IF(AP166="","",5)</f>
        <v/>
      </c>
      <c r="AT172" s="99" t="str">
        <f t="array" ref="AT172">IFERROR(INDEX($AF$1:$AF$1200,SMALL(IF($AK$1:$AK$1200=$AP$166,ROW($AF$1:$AF$1200),""),$AS172)),"")</f>
        <v/>
      </c>
      <c r="AU172" s="105" t="str">
        <f t="array" ref="AU172">IFERROR(INDEX($AA$1:$AA$1200,SMALL(IF($AK$1:$AK$1200=$AP$166,ROW($AA$1:$AA$1200),""),$AS172)),"")</f>
        <v/>
      </c>
      <c r="AV172" s="93" t="str">
        <f t="array" ref="AV172">IFERROR(INDEX($AB$1:$AB$1200,SMALL(IF($AK$1:$AK$1200=$AP$166,ROW($AB$1:$AB$1200),""),$AS172)),"")</f>
        <v/>
      </c>
      <c r="AW172" s="4"/>
    </row>
    <row r="173" spans="27:50">
      <c r="AA173" s="78"/>
      <c r="AB173" s="78"/>
      <c r="AC173" s="79" t="str">
        <f t="shared" si="24"/>
        <v/>
      </c>
      <c r="AD173" s="89"/>
      <c r="AE173" s="89"/>
      <c r="AF173" s="79">
        <f t="shared" si="25"/>
        <v>0</v>
      </c>
      <c r="AG173" s="79" t="str">
        <f t="shared" si="20"/>
        <v/>
      </c>
      <c r="AH173" s="79" t="str">
        <f t="shared" si="21"/>
        <v/>
      </c>
      <c r="AI173" s="79" t="str">
        <f t="shared" si="22"/>
        <v/>
      </c>
      <c r="AJ173" s="79" t="str">
        <f t="shared" si="23"/>
        <v/>
      </c>
      <c r="AK173" s="80" t="str">
        <f t="shared" si="26"/>
        <v/>
      </c>
      <c r="AN173" s="12">
        <v>4.3</v>
      </c>
      <c r="AO173" s="19" t="str">
        <f>IF(SUMIFS(AG$11:AG$1008,$AB$11:$AB$1008,$AN173,$AK$11:$AK$1008,$AP$166)=0,"",SUMIFS(AG$11:AG$1008,$AB$11:$AB$1008,$AN173,$AK$11:$AK$1008,$AP$166))</f>
        <v/>
      </c>
      <c r="AP173" s="19" t="str">
        <f>IF(SUMIFS(AH$11:AH$1008,$AB$11:$AB$1008,$AN173,$AK$11:$AK$1008,$AP$166)=0,"",SUMIFS(AH$11:AH$1008,$AB$11:$AB$1008,$AN173,$AK$11:$AK$1008,$AP$166))</f>
        <v/>
      </c>
      <c r="AQ173" s="19" t="str">
        <f>IF(SUMIFS(AI$11:AI$1008,$AB$11:$AB$1008,$AN173,$AK$11:$AK$1008,$AP$166)=0,"",SUMIFS(AI$11:AI$1008,$AB$11:$AB$1008,$AN173,$AK$11:$AK$1008,$AP$166))</f>
        <v/>
      </c>
      <c r="AR173" s="19" t="str">
        <f>IF(SUMIFS(AJ$11:AJ$1008,$AB$11:$AB$1008,$AN173,$AK$11:$AK$1008,$AP$166)=0,"",SUMIFS(AJ$11:AJ$1008,$AB$11:$AB$1008,$AN173,$AK$11:$AK$1008,$AP$166))</f>
        <v/>
      </c>
      <c r="AS173" s="4" t="str">
        <f>IF(AP166="","",6)</f>
        <v/>
      </c>
      <c r="AT173" s="99" t="str">
        <f t="array" ref="AT173">IFERROR(INDEX($AF$1:$AF$1200,SMALL(IF($AK$1:$AK$1200=$AP$166,ROW($AF$1:$AF$1200),""),$AS173)),"")</f>
        <v/>
      </c>
      <c r="AU173" s="105" t="str">
        <f t="array" ref="AU173">IFERROR(INDEX($AA$1:$AA$1200,SMALL(IF($AK$1:$AK$1200=$AP$166,ROW($AA$1:$AA$1200),""),$AS173)),"")</f>
        <v/>
      </c>
      <c r="AV173" s="93" t="str">
        <f t="array" ref="AV173">IFERROR(INDEX($AB$1:$AB$1200,SMALL(IF($AK$1:$AK$1200=$AP$166,ROW($AB$1:$AB$1200),""),$AS173)),"")</f>
        <v/>
      </c>
      <c r="AW173" s="4"/>
    </row>
    <row r="174" spans="27:50">
      <c r="AA174" s="81"/>
      <c r="AB174" s="81"/>
      <c r="AC174" s="82" t="str">
        <f t="shared" si="24"/>
        <v/>
      </c>
      <c r="AD174" s="90"/>
      <c r="AE174" s="90"/>
      <c r="AF174" s="82">
        <f t="shared" si="25"/>
        <v>0</v>
      </c>
      <c r="AG174" s="82" t="str">
        <f t="shared" si="20"/>
        <v/>
      </c>
      <c r="AH174" s="82" t="str">
        <f t="shared" si="21"/>
        <v/>
      </c>
      <c r="AI174" s="82" t="str">
        <f t="shared" si="22"/>
        <v/>
      </c>
      <c r="AJ174" s="82" t="str">
        <f t="shared" si="23"/>
        <v/>
      </c>
      <c r="AK174" s="83" t="str">
        <f t="shared" si="26"/>
        <v/>
      </c>
      <c r="AN174" s="10">
        <v>5</v>
      </c>
      <c r="AO174" s="21" t="str">
        <f>IF(SUMIFS(AG$11:AG$1008,$AB$11:$AB$1008,$AN174,$AK$11:$AK$1008,$AP$166)=0,"",SUMIFS(AG$11:AG$1008,$AB$11:$AB$1008,$AN174,$AK$11:$AK$1008,$AP$166))</f>
        <v/>
      </c>
      <c r="AP174" s="21" t="str">
        <f>IF(SUMIFS(AH$11:AH$1008,$AB$11:$AB$1008,$AN174,$AK$11:$AK$1008,$AP$166)=0,"",SUMIFS(AH$11:AH$1008,$AB$11:$AB$1008,$AN174,$AK$11:$AK$1008,$AP$166))</f>
        <v/>
      </c>
      <c r="AQ174" s="21" t="str">
        <f>IF(SUMIFS(AI$11:AI$1008,$AB$11:$AB$1008,$AN174,$AK$11:$AK$1008,$AP$166)=0,"",SUMIFS(AI$11:AI$1008,$AB$11:$AB$1008,$AN174,$AK$11:$AK$1008,$AP$166))</f>
        <v/>
      </c>
      <c r="AR174" s="21" t="str">
        <f>IF(SUMIFS(AJ$11:AJ$1008,$AB$11:$AB$1008,$AN174,$AK$11:$AK$1008,$AP$166)=0,"",SUMIFS(AJ$11:AJ$1008,$AB$11:$AB$1008,$AN174,$AK$11:$AK$1008,$AP$166))</f>
        <v/>
      </c>
      <c r="AS174" s="4" t="str">
        <f>IF(AP166="","",7)</f>
        <v/>
      </c>
      <c r="AT174" s="99" t="str">
        <f t="array" ref="AT174">IFERROR(INDEX($AF$1:$AF$1200,SMALL(IF($AK$1:$AK$1200=$AP$166,ROW($AF$1:$AF$1200),""),$AS174)),"")</f>
        <v/>
      </c>
      <c r="AU174" s="105" t="str">
        <f t="array" ref="AU174">IFERROR(INDEX($AA$1:$AA$1200,SMALL(IF($AK$1:$AK$1200=$AP$166,ROW($AA$1:$AA$1200),""),$AS174)),"")</f>
        <v/>
      </c>
      <c r="AV174" s="93" t="str">
        <f t="array" ref="AV174">IFERROR(INDEX($AB$1:$AB$1200,SMALL(IF($AK$1:$AK$1200=$AP$166,ROW($AB$1:$AB$1200),""),$AS174)),"")</f>
        <v/>
      </c>
      <c r="AW174" s="4"/>
    </row>
    <row r="175" spans="27:50">
      <c r="AA175" s="78"/>
      <c r="AB175" s="78"/>
      <c r="AC175" s="79" t="str">
        <f t="shared" si="24"/>
        <v/>
      </c>
      <c r="AD175" s="89"/>
      <c r="AE175" s="89"/>
      <c r="AF175" s="79">
        <f t="shared" si="25"/>
        <v>0</v>
      </c>
      <c r="AG175" s="79" t="str">
        <f t="shared" si="20"/>
        <v/>
      </c>
      <c r="AH175" s="79" t="str">
        <f t="shared" si="21"/>
        <v/>
      </c>
      <c r="AI175" s="79" t="str">
        <f t="shared" si="22"/>
        <v/>
      </c>
      <c r="AJ175" s="79" t="str">
        <f t="shared" si="23"/>
        <v/>
      </c>
      <c r="AK175" s="80" t="str">
        <f t="shared" si="26"/>
        <v/>
      </c>
      <c r="AN175" s="11">
        <v>5.0999999999999996</v>
      </c>
      <c r="AO175" s="23" t="str">
        <f>IF(SUMIFS(AG$11:AG$1008,$AB$11:$AB$1008,$AN175,$AK$11:$AK$1008,$AP$166)=0,"",SUMIFS(AG$11:AG$1008,$AB$11:$AB$1008,$AN175,$AK$11:$AK$1008,$AP$166))</f>
        <v/>
      </c>
      <c r="AP175" s="23" t="str">
        <f>IF(SUMIFS(AH$11:AH$1008,$AB$11:$AB$1008,$AN175,$AK$11:$AK$1008,$AP$166)=0,"",SUMIFS(AH$11:AH$1008,$AB$11:$AB$1008,$AN175,$AK$11:$AK$1008,$AP$166))</f>
        <v/>
      </c>
      <c r="AQ175" s="23" t="str">
        <f>IF(SUMIFS(AI$11:AI$1008,$AB$11:$AB$1008,$AN175,$AK$11:$AK$1008,$AP$166)=0,"",SUMIFS(AI$11:AI$1008,$AB$11:$AB$1008,$AN175,$AK$11:$AK$1008,$AP$166))</f>
        <v/>
      </c>
      <c r="AR175" s="23" t="str">
        <f>IF(SUMIFS(AJ$11:AJ$1008,$AB$11:$AB$1008,$AN175,$AK$11:$AK$1008,$AP$166)=0,"",SUMIFS(AJ$11:AJ$1008,$AB$11:$AB$1008,$AN175,$AK$11:$AK$1008,$AP$166))</f>
        <v/>
      </c>
      <c r="AS175" s="4" t="str">
        <f>IF(AP166="","",8)</f>
        <v/>
      </c>
      <c r="AT175" s="99" t="str">
        <f t="array" ref="AT175">IFERROR(INDEX($AF$1:$AF$1200,SMALL(IF($AK$1:$AK$1200=$AP$166,ROW($AF$1:$AF$1200),""),$AS175)),"")</f>
        <v/>
      </c>
      <c r="AU175" s="105" t="str">
        <f t="array" ref="AU175">IFERROR(INDEX($AA$1:$AA$1200,SMALL(IF($AK$1:$AK$1200=$AP$166,ROW($AA$1:$AA$1200),""),$AS175)),"")</f>
        <v/>
      </c>
      <c r="AV175" s="93" t="str">
        <f t="array" ref="AV175">IFERROR(INDEX($AB$1:$AB$1200,SMALL(IF($AK$1:$AK$1200=$AP$166,ROW($AB$1:$AB$1200),""),$AS175)),"")</f>
        <v/>
      </c>
      <c r="AW175" s="4"/>
    </row>
    <row r="176" spans="27:50">
      <c r="AA176" s="81"/>
      <c r="AB176" s="81"/>
      <c r="AC176" s="82" t="str">
        <f t="shared" si="24"/>
        <v/>
      </c>
      <c r="AD176" s="90"/>
      <c r="AE176" s="90"/>
      <c r="AF176" s="82">
        <f t="shared" si="25"/>
        <v>0</v>
      </c>
      <c r="AG176" s="82" t="str">
        <f t="shared" si="20"/>
        <v/>
      </c>
      <c r="AH176" s="82" t="str">
        <f t="shared" si="21"/>
        <v/>
      </c>
      <c r="AI176" s="82" t="str">
        <f t="shared" si="22"/>
        <v/>
      </c>
      <c r="AJ176" s="82" t="str">
        <f t="shared" si="23"/>
        <v/>
      </c>
      <c r="AK176" s="83" t="str">
        <f t="shared" si="26"/>
        <v/>
      </c>
      <c r="AN176" s="11">
        <v>5.2</v>
      </c>
      <c r="AO176" s="23" t="str">
        <f>IF(SUMIFS(AG$11:AG$1008,$AB$11:$AB$1008,$AN176,$AK$11:$AK$1008,$AP$166)=0,"",SUMIFS(AG$11:AG$1008,$AB$11:$AB$1008,$AN176,$AK$11:$AK$1008,$AP$166))</f>
        <v/>
      </c>
      <c r="AP176" s="23" t="str">
        <f>IF(SUMIFS(AH$11:AH$1008,$AB$11:$AB$1008,$AN176,$AK$11:$AK$1008,$AP$166)=0,"",SUMIFS(AH$11:AH$1008,$AB$11:$AB$1008,$AN176,$AK$11:$AK$1008,$AP$166))</f>
        <v/>
      </c>
      <c r="AQ176" s="23" t="str">
        <f>IF(SUMIFS(AI$11:AI$1008,$AB$11:$AB$1008,$AN176,$AK$11:$AK$1008,$AP$166)=0,"",SUMIFS(AI$11:AI$1008,$AB$11:$AB$1008,$AN176,$AK$11:$AK$1008,$AP$166))</f>
        <v/>
      </c>
      <c r="AR176" s="23" t="str">
        <f>IF(SUMIFS(AJ$11:AJ$1008,$AB$11:$AB$1008,$AN176,$AK$11:$AK$1008,$AP$166)=0,"",SUMIFS(AJ$11:AJ$1008,$AB$11:$AB$1008,$AN176,$AK$11:$AK$1008,$AP$166))</f>
        <v/>
      </c>
      <c r="AS176" s="4" t="str">
        <f>IF(AP166="","",9)</f>
        <v/>
      </c>
      <c r="AT176" s="99" t="str">
        <f t="array" ref="AT176">IFERROR(INDEX($AF$1:$AF$1200,SMALL(IF($AK$1:$AK$1200=$AP$166,ROW($AF$1:$AF$1200),""),$AS176)),"")</f>
        <v/>
      </c>
      <c r="AU176" s="105" t="str">
        <f t="array" ref="AU176">IFERROR(INDEX($AA$1:$AA$1200,SMALL(IF($AK$1:$AK$1200=$AP$166,ROW($AA$1:$AA$1200),""),$AS176)),"")</f>
        <v/>
      </c>
      <c r="AV176" s="93" t="str">
        <f t="array" ref="AV176">IFERROR(INDEX($AB$1:$AB$1200,SMALL(IF($AK$1:$AK$1200=$AP$166,ROW($AB$1:$AB$1200),""),$AS176)),"")</f>
        <v/>
      </c>
      <c r="AW176" s="4"/>
    </row>
    <row r="177" spans="27:49">
      <c r="AA177" s="78"/>
      <c r="AB177" s="78"/>
      <c r="AC177" s="79" t="str">
        <f t="shared" si="24"/>
        <v/>
      </c>
      <c r="AD177" s="89"/>
      <c r="AE177" s="89"/>
      <c r="AF177" s="79">
        <f t="shared" si="25"/>
        <v>0</v>
      </c>
      <c r="AG177" s="79" t="str">
        <f t="shared" si="20"/>
        <v/>
      </c>
      <c r="AH177" s="79" t="str">
        <f t="shared" si="21"/>
        <v/>
      </c>
      <c r="AI177" s="79" t="str">
        <f t="shared" si="22"/>
        <v/>
      </c>
      <c r="AJ177" s="79" t="str">
        <f t="shared" si="23"/>
        <v/>
      </c>
      <c r="AK177" s="80" t="str">
        <f t="shared" si="26"/>
        <v/>
      </c>
      <c r="AN177" s="12">
        <v>5.3</v>
      </c>
      <c r="AO177" s="19" t="str">
        <f>IF(SUMIFS(AG$11:AG$1008,$AB$11:$AB$1008,$AN177,$AK$11:$AK$1008,$AP$166)=0,"",SUMIFS(AG$11:AG$1008,$AB$11:$AB$1008,$AN177,$AK$11:$AK$1008,$AP$166))</f>
        <v/>
      </c>
      <c r="AP177" s="19" t="str">
        <f>IF(SUMIFS(AH$11:AH$1008,$AB$11:$AB$1008,$AN177,$AK$11:$AK$1008,$AP$166)=0,"",SUMIFS(AH$11:AH$1008,$AB$11:$AB$1008,$AN177,$AK$11:$AK$1008,$AP$166))</f>
        <v/>
      </c>
      <c r="AQ177" s="19" t="str">
        <f>IF(SUMIFS(AI$11:AI$1008,$AB$11:$AB$1008,$AN177,$AK$11:$AK$1008,$AP$166)=0,"",SUMIFS(AI$11:AI$1008,$AB$11:$AB$1008,$AN177,$AK$11:$AK$1008,$AP$166))</f>
        <v/>
      </c>
      <c r="AR177" s="19" t="str">
        <f>IF(SUMIFS(AJ$11:AJ$1008,$AB$11:$AB$1008,$AN177,$AK$11:$AK$1008,$AP$166)=0,"",SUMIFS(AJ$11:AJ$1008,$AB$11:$AB$1008,$AN177,$AK$11:$AK$1008,$AP$166))</f>
        <v/>
      </c>
      <c r="AS177" s="4" t="str">
        <f>IF(AP166="","",10)</f>
        <v/>
      </c>
      <c r="AT177" s="99" t="str">
        <f t="array" ref="AT177">IFERROR(INDEX($AF$1:$AF$1200,SMALL(IF($AK$1:$AK$1200=$AP$166,ROW($AF$1:$AF$1200),""),$AS177)),"")</f>
        <v/>
      </c>
      <c r="AU177" s="105" t="str">
        <f t="array" ref="AU177">IFERROR(INDEX($AA$1:$AA$1200,SMALL(IF($AK$1:$AK$1200=$AP$166,ROW($AA$1:$AA$1200),""),$AS177)),"")</f>
        <v/>
      </c>
      <c r="AV177" s="93" t="str">
        <f t="array" ref="AV177">IFERROR(INDEX($AB$1:$AB$1200,SMALL(IF($AK$1:$AK$1200=$AP$166,ROW($AB$1:$AB$1200),""),$AS177)),"")</f>
        <v/>
      </c>
      <c r="AW177" s="4"/>
    </row>
    <row r="178" spans="27:49">
      <c r="AA178" s="81"/>
      <c r="AB178" s="81"/>
      <c r="AC178" s="82" t="str">
        <f t="shared" si="24"/>
        <v/>
      </c>
      <c r="AD178" s="90"/>
      <c r="AE178" s="90"/>
      <c r="AF178" s="82">
        <f t="shared" si="25"/>
        <v>0</v>
      </c>
      <c r="AG178" s="82" t="str">
        <f t="shared" si="20"/>
        <v/>
      </c>
      <c r="AH178" s="82" t="str">
        <f t="shared" si="21"/>
        <v/>
      </c>
      <c r="AI178" s="82" t="str">
        <f t="shared" si="22"/>
        <v/>
      </c>
      <c r="AJ178" s="82" t="str">
        <f t="shared" si="23"/>
        <v/>
      </c>
      <c r="AK178" s="83" t="str">
        <f t="shared" si="26"/>
        <v/>
      </c>
      <c r="AN178" s="10">
        <v>6</v>
      </c>
      <c r="AO178" s="21" t="str">
        <f>IF(SUMIFS(AG$11:AG$1008,$AB$11:$AB$1008,$AN178,$AK$11:$AK$1008,$AP$166)=0,"",SUMIFS(AG$11:AG$1008,$AB$11:$AB$1008,$AN178,$AK$11:$AK$1008,$AP$166))</f>
        <v/>
      </c>
      <c r="AP178" s="21" t="str">
        <f>IF(SUMIFS(AH$11:AH$1008,$AB$11:$AB$1008,$AN178,$AK$11:$AK$1008,$AP$166)=0,"",SUMIFS(AH$11:AH$1008,$AB$11:$AB$1008,$AN178,$AK$11:$AK$1008,$AP$166))</f>
        <v/>
      </c>
      <c r="AQ178" s="21" t="str">
        <f>IF(SUMIFS(AI$11:AI$1008,$AB$11:$AB$1008,$AN178,$AK$11:$AK$1008,$AP$166)=0,"",SUMIFS(AI$11:AI$1008,$AB$11:$AB$1008,$AN178,$AK$11:$AK$1008,$AP$166))</f>
        <v/>
      </c>
      <c r="AR178" s="21" t="str">
        <f>IF(SUMIFS(AJ$11:AJ$1008,$AB$11:$AB$1008,$AN178,$AK$11:$AK$1008,$AP$166)=0,"",SUMIFS(AJ$11:AJ$1008,$AB$11:$AB$1008,$AN178,$AK$11:$AK$1008,$AP$166))</f>
        <v/>
      </c>
      <c r="AS178" s="4" t="str">
        <f>IF(AP166="","",11)</f>
        <v/>
      </c>
      <c r="AT178" s="99" t="str">
        <f t="array" ref="AT178">IFERROR(INDEX($AF$1:$AF$1200,SMALL(IF($AK$1:$AK$1200=$AP$166,ROW($AF$1:$AF$1200),""),$AS178)),"")</f>
        <v/>
      </c>
      <c r="AU178" s="105" t="str">
        <f t="array" ref="AU178">IFERROR(INDEX($AA$1:$AA$1200,SMALL(IF($AK$1:$AK$1200=$AP$166,ROW($AA$1:$AA$1200),""),$AS178)),"")</f>
        <v/>
      </c>
      <c r="AV178" s="93" t="str">
        <f t="array" ref="AV178">IFERROR(INDEX($AB$1:$AB$1200,SMALL(IF($AK$1:$AK$1200=$AP$166,ROW($AB$1:$AB$1200),""),$AS178)),"")</f>
        <v/>
      </c>
      <c r="AW178" s="4"/>
    </row>
    <row r="179" spans="27:49">
      <c r="AA179" s="78"/>
      <c r="AB179" s="78"/>
      <c r="AC179" s="79" t="str">
        <f t="shared" si="24"/>
        <v/>
      </c>
      <c r="AD179" s="89"/>
      <c r="AE179" s="89"/>
      <c r="AF179" s="79">
        <f t="shared" si="25"/>
        <v>0</v>
      </c>
      <c r="AG179" s="79" t="str">
        <f t="shared" si="20"/>
        <v/>
      </c>
      <c r="AH179" s="79" t="str">
        <f t="shared" si="21"/>
        <v/>
      </c>
      <c r="AI179" s="79" t="str">
        <f t="shared" si="22"/>
        <v/>
      </c>
      <c r="AJ179" s="79" t="str">
        <f t="shared" si="23"/>
        <v/>
      </c>
      <c r="AK179" s="80" t="str">
        <f t="shared" si="26"/>
        <v/>
      </c>
      <c r="AN179" s="11">
        <v>6.1</v>
      </c>
      <c r="AO179" s="23" t="str">
        <f>IF(SUMIFS(AG$11:AG$1008,$AB$11:$AB$1008,$AN179,$AK$11:$AK$1008,$AP$166)=0,"",SUMIFS(AG$11:AG$1008,$AB$11:$AB$1008,$AN179,$AK$11:$AK$1008,$AP$166))</f>
        <v/>
      </c>
      <c r="AP179" s="23" t="str">
        <f>IF(SUMIFS(AH$11:AH$1008,$AB$11:$AB$1008,$AN179,$AK$11:$AK$1008,$AP$166)=0,"",SUMIFS(AH$11:AH$1008,$AB$11:$AB$1008,$AN179,$AK$11:$AK$1008,$AP$166))</f>
        <v/>
      </c>
      <c r="AQ179" s="23" t="str">
        <f>IF(SUMIFS(AI$11:AI$1008,$AB$11:$AB$1008,$AN179,$AK$11:$AK$1008,$AP$166)=0,"",SUMIFS(AI$11:AI$1008,$AB$11:$AB$1008,$AN179,$AK$11:$AK$1008,$AP$166))</f>
        <v/>
      </c>
      <c r="AR179" s="23" t="str">
        <f>IF(SUMIFS(AJ$11:AJ$1008,$AB$11:$AB$1008,$AN179,$AK$11:$AK$1008,$AP$166)=0,"",SUMIFS(AJ$11:AJ$1008,$AB$11:$AB$1008,$AN179,$AK$11:$AK$1008,$AP$166))</f>
        <v/>
      </c>
      <c r="AS179" s="4" t="str">
        <f>IF(AP166="","",12)</f>
        <v/>
      </c>
      <c r="AT179" s="99" t="str">
        <f t="array" ref="AT179">IFERROR(INDEX($AF$1:$AF$1200,SMALL(IF($AK$1:$AK$1200=$AP$166,ROW($AF$1:$AF$1200),""),$AS179)),"")</f>
        <v/>
      </c>
      <c r="AU179" s="105" t="str">
        <f t="array" ref="AU179">IFERROR(INDEX($AA$1:$AA$1200,SMALL(IF($AK$1:$AK$1200=$AP$166,ROW($AA$1:$AA$1200),""),$AS179)),"")</f>
        <v/>
      </c>
      <c r="AV179" s="93" t="str">
        <f t="array" ref="AV179">IFERROR(INDEX($AB$1:$AB$1200,SMALL(IF($AK$1:$AK$1200=$AP$166,ROW($AB$1:$AB$1200),""),$AS179)),"")</f>
        <v/>
      </c>
      <c r="AW179" s="4"/>
    </row>
    <row r="180" spans="27:49">
      <c r="AA180" s="81"/>
      <c r="AB180" s="81"/>
      <c r="AC180" s="82" t="str">
        <f t="shared" si="24"/>
        <v/>
      </c>
      <c r="AD180" s="90"/>
      <c r="AE180" s="90"/>
      <c r="AF180" s="82">
        <f t="shared" si="25"/>
        <v>0</v>
      </c>
      <c r="AG180" s="82" t="str">
        <f t="shared" si="20"/>
        <v/>
      </c>
      <c r="AH180" s="82" t="str">
        <f t="shared" si="21"/>
        <v/>
      </c>
      <c r="AI180" s="82" t="str">
        <f t="shared" si="22"/>
        <v/>
      </c>
      <c r="AJ180" s="82" t="str">
        <f t="shared" si="23"/>
        <v/>
      </c>
      <c r="AK180" s="83" t="str">
        <f t="shared" si="26"/>
        <v/>
      </c>
      <c r="AM180" s="30"/>
      <c r="AN180" s="11">
        <v>6.2</v>
      </c>
      <c r="AO180" s="23" t="str">
        <f>IF(SUMIFS(AG$11:AG$1008,$AB$11:$AB$1008,$AN180,$AK$11:$AK$1008,$AP$166)=0,"",SUMIFS(AG$11:AG$1008,$AB$11:$AB$1008,$AN180,$AK$11:$AK$1008,$AP$166))</f>
        <v/>
      </c>
      <c r="AP180" s="23" t="str">
        <f>IF(SUMIFS(AH$11:AH$1008,$AB$11:$AB$1008,$AN180,$AK$11:$AK$1008,$AP$166)=0,"",SUMIFS(AH$11:AH$1008,$AB$11:$AB$1008,$AN180,$AK$11:$AK$1008,$AP$166))</f>
        <v/>
      </c>
      <c r="AQ180" s="23" t="str">
        <f>IF(SUMIFS(AI$11:AI$1008,$AB$11:$AB$1008,$AN180,$AK$11:$AK$1008,$AP$166)=0,"",SUMIFS(AI$11:AI$1008,$AB$11:$AB$1008,$AN180,$AK$11:$AK$1008,$AP$166))</f>
        <v/>
      </c>
      <c r="AR180" s="23" t="str">
        <f>IF(SUMIFS(AJ$11:AJ$1008,$AB$11:$AB$1008,$AN180,$AK$11:$AK$1008,$AP$166)=0,"",SUMIFS(AJ$11:AJ$1008,$AB$11:$AB$1008,$AN180,$AK$11:$AK$1008,$AP$166))</f>
        <v/>
      </c>
      <c r="AS180" s="4" t="str">
        <f>IF(AP166="","",13)</f>
        <v/>
      </c>
      <c r="AT180" s="99" t="str">
        <f t="array" ref="AT180">IFERROR(INDEX($AF$1:$AF$1200,SMALL(IF($AK$1:$AK$1200=$AP$166,ROW($AF$1:$AF$1200),""),$AS180)),"")</f>
        <v/>
      </c>
      <c r="AU180" s="105" t="str">
        <f t="array" ref="AU180">IFERROR(INDEX($AA$1:$AA$1200,SMALL(IF($AK$1:$AK$1200=$AP$166,ROW($AA$1:$AA$1200),""),$AS180)),"")</f>
        <v/>
      </c>
      <c r="AV180" s="93" t="str">
        <f t="array" ref="AV180">IFERROR(INDEX($AB$1:$AB$1200,SMALL(IF($AK$1:$AK$1200=$AP$166,ROW($AB$1:$AB$1200),""),$AS180)),"")</f>
        <v/>
      </c>
      <c r="AW180" s="4"/>
    </row>
    <row r="181" spans="27:49">
      <c r="AA181" s="78"/>
      <c r="AB181" s="78"/>
      <c r="AC181" s="79" t="str">
        <f t="shared" si="24"/>
        <v/>
      </c>
      <c r="AD181" s="89"/>
      <c r="AE181" s="89"/>
      <c r="AF181" s="79">
        <f t="shared" si="25"/>
        <v>0</v>
      </c>
      <c r="AG181" s="79" t="str">
        <f t="shared" si="20"/>
        <v/>
      </c>
      <c r="AH181" s="79" t="str">
        <f t="shared" si="21"/>
        <v/>
      </c>
      <c r="AI181" s="79" t="str">
        <f t="shared" si="22"/>
        <v/>
      </c>
      <c r="AJ181" s="79" t="str">
        <f t="shared" si="23"/>
        <v/>
      </c>
      <c r="AK181" s="80" t="str">
        <f t="shared" si="26"/>
        <v/>
      </c>
      <c r="AM181" s="30"/>
      <c r="AN181" s="12">
        <v>6.3</v>
      </c>
      <c r="AO181" s="19" t="str">
        <f>IF(SUMIFS(AG$11:AG$1008,$AB$11:$AB$1008,$AN181,$AK$11:$AK$1008,$AP$166)=0,"",SUMIFS(AG$11:AG$1008,$AB$11:$AB$1008,$AN181,$AK$11:$AK$1008,$AP$166))</f>
        <v/>
      </c>
      <c r="AP181" s="19" t="str">
        <f>IF(SUMIFS(AH$11:AH$1008,$AB$11:$AB$1008,$AN181,$AK$11:$AK$1008,$AP$166)=0,"",SUMIFS(AH$11:AH$1008,$AB$11:$AB$1008,$AN181,$AK$11:$AK$1008,$AP$166))</f>
        <v/>
      </c>
      <c r="AQ181" s="19" t="str">
        <f>IF(SUMIFS(AI$11:AI$1008,$AB$11:$AB$1008,$AN181,$AK$11:$AK$1008,$AP$166)=0,"",SUMIFS(AI$11:AI$1008,$AB$11:$AB$1008,$AN181,$AK$11:$AK$1008,$AP$166))</f>
        <v/>
      </c>
      <c r="AR181" s="19" t="str">
        <f>IF(SUMIFS(AJ$11:AJ$1008,$AB$11:$AB$1008,$AN181,$AK$11:$AK$1008,$AP$166)=0,"",SUMIFS(AJ$11:AJ$1008,$AB$11:$AB$1008,$AN181,$AK$11:$AK$1008,$AP$166))</f>
        <v/>
      </c>
      <c r="AS181" s="4" t="str">
        <f>IF(AP166="","",14)</f>
        <v/>
      </c>
      <c r="AT181" s="99" t="str">
        <f t="array" ref="AT181">IFERROR(INDEX($AF$1:$AF$1200,SMALL(IF($AK$1:$AK$1200=$AP$166,ROW($AF$1:$AF$1200),""),$AS181)),"")</f>
        <v/>
      </c>
      <c r="AU181" s="105" t="str">
        <f t="array" ref="AU181">IFERROR(INDEX($AA$1:$AA$1200,SMALL(IF($AK$1:$AK$1200=$AP$166,ROW($AA$1:$AA$1200),""),$AS181)),"")</f>
        <v/>
      </c>
      <c r="AV181" s="93" t="str">
        <f t="array" ref="AV181">IFERROR(INDEX($AB$1:$AB$1200,SMALL(IF($AK$1:$AK$1200=$AP$166,ROW($AB$1:$AB$1200),""),$AS181)),"")</f>
        <v/>
      </c>
      <c r="AW181" s="4"/>
    </row>
    <row r="182" spans="27:49">
      <c r="AA182" s="81"/>
      <c r="AB182" s="81"/>
      <c r="AC182" s="82" t="str">
        <f t="shared" si="24"/>
        <v/>
      </c>
      <c r="AD182" s="90"/>
      <c r="AE182" s="90"/>
      <c r="AF182" s="82">
        <f t="shared" si="25"/>
        <v>0</v>
      </c>
      <c r="AG182" s="82" t="str">
        <f t="shared" si="20"/>
        <v/>
      </c>
      <c r="AH182" s="82" t="str">
        <f t="shared" si="21"/>
        <v/>
      </c>
      <c r="AI182" s="82" t="str">
        <f t="shared" si="22"/>
        <v/>
      </c>
      <c r="AJ182" s="82" t="str">
        <f t="shared" si="23"/>
        <v/>
      </c>
      <c r="AK182" s="83" t="str">
        <f t="shared" si="26"/>
        <v/>
      </c>
      <c r="AM182" s="30"/>
      <c r="AN182" s="10">
        <v>7</v>
      </c>
      <c r="AO182" s="21" t="str">
        <f>IF(SUMIFS(AG$11:AG$1008,$AB$11:$AB$1008,$AN182,$AK$11:$AK$1008,$AP$166)=0,"",SUMIFS(AG$11:AG$1008,$AB$11:$AB$1008,$AN182,$AK$11:$AK$1008,$AP$166))</f>
        <v/>
      </c>
      <c r="AP182" s="21" t="str">
        <f>IF(SUMIFS(AH$11:AH$1008,$AB$11:$AB$1008,$AN182,$AK$11:$AK$1008,$AP$166)=0,"",SUMIFS(AH$11:AH$1008,$AB$11:$AB$1008,$AN182,$AK$11:$AK$1008,$AP$166))</f>
        <v/>
      </c>
      <c r="AQ182" s="21" t="str">
        <f>IF(SUMIFS(AI$11:AI$1008,$AB$11:$AB$1008,$AN182,$AK$11:$AK$1008,$AP$166)=0,"",SUMIFS(AI$11:AI$1008,$AB$11:$AB$1008,$AN182,$AK$11:$AK$1008,$AP$166))</f>
        <v/>
      </c>
      <c r="AR182" s="21" t="str">
        <f>IF(SUMIFS(AJ$11:AJ$1008,$AB$11:$AB$1008,$AN182,$AK$11:$AK$1008,$AP$166)=0,"",SUMIFS(AJ$11:AJ$1008,$AB$11:$AB$1008,$AN182,$AK$11:$AK$1008,$AP$166))</f>
        <v/>
      </c>
      <c r="AS182" s="4" t="str">
        <f>IF(AP166="","",15)</f>
        <v/>
      </c>
      <c r="AT182" s="99" t="str">
        <f t="array" ref="AT182">IFERROR(INDEX($AF$1:$AF$1200,SMALL(IF($AK$1:$AK$1200=$AP$166,ROW($AF$1:$AF$1200),""),$AS182)),"")</f>
        <v/>
      </c>
      <c r="AU182" s="105" t="str">
        <f t="array" ref="AU182">IFERROR(INDEX($AA$1:$AA$1200,SMALL(IF($AK$1:$AK$1200=$AP$166,ROW($AA$1:$AA$1200),""),$AS182)),"")</f>
        <v/>
      </c>
      <c r="AV182" s="93" t="str">
        <f t="array" ref="AV182">IFERROR(INDEX($AB$1:$AB$1200,SMALL(IF($AK$1:$AK$1200=$AP$166,ROW($AB$1:$AB$1200),""),$AS182)),"")</f>
        <v/>
      </c>
      <c r="AW182" s="4"/>
    </row>
    <row r="183" spans="27:49">
      <c r="AA183" s="78"/>
      <c r="AB183" s="78"/>
      <c r="AC183" s="79" t="str">
        <f t="shared" si="24"/>
        <v/>
      </c>
      <c r="AD183" s="89"/>
      <c r="AE183" s="89"/>
      <c r="AF183" s="79">
        <f t="shared" si="25"/>
        <v>0</v>
      </c>
      <c r="AG183" s="79" t="str">
        <f t="shared" si="20"/>
        <v/>
      </c>
      <c r="AH183" s="79" t="str">
        <f t="shared" si="21"/>
        <v/>
      </c>
      <c r="AI183" s="79" t="str">
        <f t="shared" si="22"/>
        <v/>
      </c>
      <c r="AJ183" s="79" t="str">
        <f t="shared" si="23"/>
        <v/>
      </c>
      <c r="AK183" s="80" t="str">
        <f t="shared" si="26"/>
        <v/>
      </c>
      <c r="AM183" s="30"/>
      <c r="AN183" s="11">
        <v>7.1</v>
      </c>
      <c r="AO183" s="23" t="str">
        <f>IF(SUMIFS(AG$11:AG$1008,$AB$11:$AB$1008,$AN183,$AK$11:$AK$1008,$AP$166)=0,"",SUMIFS(AG$11:AG$1008,$AB$11:$AB$1008,$AN183,$AK$11:$AK$1008,$AP$166))</f>
        <v/>
      </c>
      <c r="AP183" s="23" t="str">
        <f>IF(SUMIFS(AH$11:AH$1008,$AB$11:$AB$1008,$AN183,$AK$11:$AK$1008,$AP$166)=0,"",SUMIFS(AH$11:AH$1008,$AB$11:$AB$1008,$AN183,$AK$11:$AK$1008,$AP$166))</f>
        <v/>
      </c>
      <c r="AQ183" s="23" t="str">
        <f>IF(SUMIFS(AI$11:AI$1008,$AB$11:$AB$1008,$AN183,$AK$11:$AK$1008,$AP$166)=0,"",SUMIFS(AI$11:AI$1008,$AB$11:$AB$1008,$AN183,$AK$11:$AK$1008,$AP$166))</f>
        <v/>
      </c>
      <c r="AR183" s="23" t="str">
        <f>IF(SUMIFS(AJ$11:AJ$1008,$AB$11:$AB$1008,$AN183,$AK$11:$AK$1008,$AP$166)=0,"",SUMIFS(AJ$11:AJ$1008,$AB$11:$AB$1008,$AN183,$AK$11:$AK$1008,$AP$166))</f>
        <v/>
      </c>
      <c r="AS183" s="4" t="str">
        <f>IF(AP166="","",16)</f>
        <v/>
      </c>
      <c r="AT183" s="99" t="str">
        <f t="array" ref="AT183">IFERROR(INDEX($AF$1:$AF$1200,SMALL(IF($AK$1:$AK$1200=$AP$166,ROW($AF$1:$AF$1200),""),$AS183)),"")</f>
        <v/>
      </c>
      <c r="AU183" s="105" t="str">
        <f t="array" ref="AU183">IFERROR(INDEX($AA$1:$AA$1200,SMALL(IF($AK$1:$AK$1200=$AP$166,ROW($AA$1:$AA$1200),""),$AS183)),"")</f>
        <v/>
      </c>
      <c r="AV183" s="93" t="str">
        <f t="array" ref="AV183">IFERROR(INDEX($AB$1:$AB$1200,SMALL(IF($AK$1:$AK$1200=$AP$166,ROW($AB$1:$AB$1200),""),$AS183)),"")</f>
        <v/>
      </c>
      <c r="AW183" s="4"/>
    </row>
    <row r="184" spans="27:49">
      <c r="AA184" s="81"/>
      <c r="AB184" s="81"/>
      <c r="AC184" s="82" t="str">
        <f t="shared" si="24"/>
        <v/>
      </c>
      <c r="AD184" s="90"/>
      <c r="AE184" s="90"/>
      <c r="AF184" s="82">
        <f t="shared" si="25"/>
        <v>0</v>
      </c>
      <c r="AG184" s="82" t="str">
        <f t="shared" si="20"/>
        <v/>
      </c>
      <c r="AH184" s="82" t="str">
        <f t="shared" si="21"/>
        <v/>
      </c>
      <c r="AI184" s="82" t="str">
        <f t="shared" si="22"/>
        <v/>
      </c>
      <c r="AJ184" s="82" t="str">
        <f t="shared" si="23"/>
        <v/>
      </c>
      <c r="AK184" s="83" t="str">
        <f t="shared" si="26"/>
        <v/>
      </c>
      <c r="AM184" s="30"/>
      <c r="AN184" s="11">
        <v>7.2</v>
      </c>
      <c r="AO184" s="23" t="str">
        <f>IF(SUMIFS(AG$11:AG$1008,$AB$11:$AB$1008,$AN184,$AK$11:$AK$1008,$AP$166)=0,"",SUMIFS(AG$11:AG$1008,$AB$11:$AB$1008,$AN184,$AK$11:$AK$1008,$AP$166))</f>
        <v/>
      </c>
      <c r="AP184" s="23" t="str">
        <f>IF(SUMIFS(AH$11:AH$1008,$AB$11:$AB$1008,$AN184,$AK$11:$AK$1008,$AP$166)=0,"",SUMIFS(AH$11:AH$1008,$AB$11:$AB$1008,$AN184,$AK$11:$AK$1008,$AP$166))</f>
        <v/>
      </c>
      <c r="AQ184" s="23" t="str">
        <f>IF(SUMIFS(AI$11:AI$1008,$AB$11:$AB$1008,$AN184,$AK$11:$AK$1008,$AP$166)=0,"",SUMIFS(AI$11:AI$1008,$AB$11:$AB$1008,$AN184,$AK$11:$AK$1008,$AP$166))</f>
        <v/>
      </c>
      <c r="AR184" s="23" t="str">
        <f>IF(SUMIFS(AJ$11:AJ$1008,$AB$11:$AB$1008,$AN184,$AK$11:$AK$1008,$AP$166)=0,"",SUMIFS(AJ$11:AJ$1008,$AB$11:$AB$1008,$AN184,$AK$11:$AK$1008,$AP$166))</f>
        <v/>
      </c>
      <c r="AS184" s="4" t="str">
        <f>IF(AP166="","",17)</f>
        <v/>
      </c>
      <c r="AT184" s="99" t="str">
        <f t="array" ref="AT184">IFERROR(INDEX($AF$1:$AF$1200,SMALL(IF($AK$1:$AK$1200=$AP$166,ROW($AF$1:$AF$1200),""),$AS184)),"")</f>
        <v/>
      </c>
      <c r="AU184" s="105" t="str">
        <f t="array" ref="AU184">IFERROR(INDEX($AA$1:$AA$1200,SMALL(IF($AK$1:$AK$1200=$AP$166,ROW($AA$1:$AA$1200),""),$AS184)),"")</f>
        <v/>
      </c>
      <c r="AV184" s="93" t="str">
        <f t="array" ref="AV184">IFERROR(INDEX($AB$1:$AB$1200,SMALL(IF($AK$1:$AK$1200=$AP$166,ROW($AB$1:$AB$1200),""),$AS184)),"")</f>
        <v/>
      </c>
      <c r="AW184" s="4"/>
    </row>
    <row r="185" spans="27:49">
      <c r="AA185" s="78"/>
      <c r="AB185" s="78"/>
      <c r="AC185" s="79" t="str">
        <f t="shared" si="24"/>
        <v/>
      </c>
      <c r="AD185" s="89"/>
      <c r="AE185" s="89"/>
      <c r="AF185" s="79">
        <f t="shared" si="25"/>
        <v>0</v>
      </c>
      <c r="AG185" s="79" t="str">
        <f t="shared" si="20"/>
        <v/>
      </c>
      <c r="AH185" s="79" t="str">
        <f t="shared" si="21"/>
        <v/>
      </c>
      <c r="AI185" s="79" t="str">
        <f t="shared" si="22"/>
        <v/>
      </c>
      <c r="AJ185" s="79" t="str">
        <f t="shared" si="23"/>
        <v/>
      </c>
      <c r="AK185" s="80" t="str">
        <f t="shared" si="26"/>
        <v/>
      </c>
      <c r="AM185" s="30"/>
      <c r="AN185" s="12">
        <v>7.3</v>
      </c>
      <c r="AO185" s="19" t="str">
        <f>IF(SUMIFS(AG$11:AG$1008,$AB$11:$AB$1008,$AN185,$AK$11:$AK$1008,$AP$166)=0,"",SUMIFS(AG$11:AG$1008,$AB$11:$AB$1008,$AN185,$AK$11:$AK$1008,$AP$166))</f>
        <v/>
      </c>
      <c r="AP185" s="19" t="str">
        <f>IF(SUMIFS(AH$11:AH$1008,$AB$11:$AB$1008,$AN185,$AK$11:$AK$1008,$AP$166)=0,"",SUMIFS(AH$11:AH$1008,$AB$11:$AB$1008,$AN185,$AK$11:$AK$1008,$AP$166))</f>
        <v/>
      </c>
      <c r="AQ185" s="19" t="str">
        <f>IF(SUMIFS(AI$11:AI$1008,$AB$11:$AB$1008,$AN185,$AK$11:$AK$1008,$AP$166)=0,"",SUMIFS(AI$11:AI$1008,$AB$11:$AB$1008,$AN185,$AK$11:$AK$1008,$AP$166))</f>
        <v/>
      </c>
      <c r="AR185" s="19" t="str">
        <f>IF(SUMIFS(AJ$11:AJ$1008,$AB$11:$AB$1008,$AN185,$AK$11:$AK$1008,$AP$166)=0,"",SUMIFS(AJ$11:AJ$1008,$AB$11:$AB$1008,$AN185,$AK$11:$AK$1008,$AP$166))</f>
        <v/>
      </c>
      <c r="AS185" s="4" t="str">
        <f>IF(AP166="","",18)</f>
        <v/>
      </c>
      <c r="AT185" s="99" t="str">
        <f t="array" ref="AT185">IFERROR(INDEX($AF$1:$AF$1200,SMALL(IF($AK$1:$AK$1200=$AP$166,ROW($AF$1:$AF$1200),""),$AS185)),"")</f>
        <v/>
      </c>
      <c r="AU185" s="105" t="str">
        <f t="array" ref="AU185">IFERROR(INDEX($AA$1:$AA$1200,SMALL(IF($AK$1:$AK$1200=$AP$166,ROW($AA$1:$AA$1200),""),$AS185)),"")</f>
        <v/>
      </c>
      <c r="AV185" s="93" t="str">
        <f t="array" ref="AV185">IFERROR(INDEX($AB$1:$AB$1200,SMALL(IF($AK$1:$AK$1200=$AP$166,ROW($AB$1:$AB$1200),""),$AS185)),"")</f>
        <v/>
      </c>
      <c r="AW185" s="4"/>
    </row>
    <row r="186" spans="27:49">
      <c r="AA186" s="81"/>
      <c r="AB186" s="81"/>
      <c r="AC186" s="82" t="str">
        <f t="shared" si="24"/>
        <v/>
      </c>
      <c r="AD186" s="90"/>
      <c r="AE186" s="90"/>
      <c r="AF186" s="82">
        <f t="shared" si="25"/>
        <v>0</v>
      </c>
      <c r="AG186" s="82" t="str">
        <f t="shared" si="20"/>
        <v/>
      </c>
      <c r="AH186" s="82" t="str">
        <f t="shared" si="21"/>
        <v/>
      </c>
      <c r="AI186" s="82" t="str">
        <f t="shared" si="22"/>
        <v/>
      </c>
      <c r="AJ186" s="82" t="str">
        <f t="shared" si="23"/>
        <v/>
      </c>
      <c r="AK186" s="83" t="str">
        <f t="shared" si="26"/>
        <v/>
      </c>
      <c r="AM186" s="30"/>
      <c r="AN186" s="10">
        <v>8</v>
      </c>
      <c r="AO186" s="21" t="str">
        <f>IF(SUMIFS(AG$11:AG$1008,$AB$11:$AB$1008,$AN186,$AK$11:$AK$1008,$AP$166)=0,"",SUMIFS(AG$11:AG$1008,$AB$11:$AB$1008,$AN186,$AK$11:$AK$1008,$AP$166))</f>
        <v/>
      </c>
      <c r="AP186" s="21" t="str">
        <f>IF(SUMIFS(AH$11:AH$1008,$AB$11:$AB$1008,$AN186,$AK$11:$AK$1008,$AP$166)=0,"",SUMIFS(AH$11:AH$1008,$AB$11:$AB$1008,$AN186,$AK$11:$AK$1008,$AP$166))</f>
        <v/>
      </c>
      <c r="AQ186" s="21" t="str">
        <f>IF(SUMIFS(AI$11:AI$1008,$AB$11:$AB$1008,$AN186,$AK$11:$AK$1008,$AP$166)=0,"",SUMIFS(AI$11:AI$1008,$AB$11:$AB$1008,$AN186,$AK$11:$AK$1008,$AP$166))</f>
        <v/>
      </c>
      <c r="AR186" s="21" t="str">
        <f>IF(SUMIFS(AJ$11:AJ$1008,$AB$11:$AB$1008,$AN186,$AK$11:$AK$1008,$AP$166)=0,"",SUMIFS(AJ$11:AJ$1008,$AB$11:$AB$1008,$AN186,$AK$11:$AK$1008,$AP$166))</f>
        <v/>
      </c>
      <c r="AS186" s="4" t="str">
        <f>IF(AP166="","",19)</f>
        <v/>
      </c>
      <c r="AT186" s="99" t="str">
        <f t="array" ref="AT186">IFERROR(INDEX($AF$1:$AF$1200,SMALL(IF($AK$1:$AK$1200=$AP$166,ROW($AF$1:$AF$1200),""),$AS186)),"")</f>
        <v/>
      </c>
      <c r="AU186" s="105" t="str">
        <f t="array" ref="AU186">IFERROR(INDEX($AA$1:$AA$1200,SMALL(IF($AK$1:$AK$1200=$AP$166,ROW($AA$1:$AA$1200),""),$AS186)),"")</f>
        <v/>
      </c>
      <c r="AV186" s="93" t="str">
        <f t="array" ref="AV186">IFERROR(INDEX($AB$1:$AB$1200,SMALL(IF($AK$1:$AK$1200=$AP$166,ROW($AB$1:$AB$1200),""),$AS186)),"")</f>
        <v/>
      </c>
      <c r="AW186" s="4"/>
    </row>
    <row r="187" spans="27:49">
      <c r="AA187" s="78"/>
      <c r="AB187" s="78"/>
      <c r="AC187" s="79" t="str">
        <f t="shared" si="24"/>
        <v/>
      </c>
      <c r="AD187" s="89"/>
      <c r="AE187" s="89"/>
      <c r="AF187" s="79">
        <f t="shared" si="25"/>
        <v>0</v>
      </c>
      <c r="AG187" s="79" t="str">
        <f t="shared" si="20"/>
        <v/>
      </c>
      <c r="AH187" s="79" t="str">
        <f t="shared" si="21"/>
        <v/>
      </c>
      <c r="AI187" s="79" t="str">
        <f t="shared" si="22"/>
        <v/>
      </c>
      <c r="AJ187" s="79" t="str">
        <f t="shared" si="23"/>
        <v/>
      </c>
      <c r="AK187" s="80" t="str">
        <f t="shared" si="26"/>
        <v/>
      </c>
      <c r="AM187" s="30"/>
      <c r="AN187" s="11">
        <v>8.1</v>
      </c>
      <c r="AO187" s="23" t="str">
        <f>IF(SUMIFS(AG$11:AG$1008,$AB$11:$AB$1008,$AN187,$AK$11:$AK$1008,$AP$166)=0,"",SUMIFS(AG$11:AG$1008,$AB$11:$AB$1008,$AN187,$AK$11:$AK$1008,$AP$166))</f>
        <v/>
      </c>
      <c r="AP187" s="23" t="str">
        <f>IF(SUMIFS(AH$11:AH$1008,$AB$11:$AB$1008,$AN187,$AK$11:$AK$1008,$AP$166)=0,"",SUMIFS(AH$11:AH$1008,$AB$11:$AB$1008,$AN187,$AK$11:$AK$1008,$AP$166))</f>
        <v/>
      </c>
      <c r="AQ187" s="23" t="str">
        <f>IF(SUMIFS(AI$11:AI$1008,$AB$11:$AB$1008,$AN187,$AK$11:$AK$1008,$AP$166)=0,"",SUMIFS(AI$11:AI$1008,$AB$11:$AB$1008,$AN187,$AK$11:$AK$1008,$AP$166))</f>
        <v/>
      </c>
      <c r="AR187" s="23" t="str">
        <f>IF(SUMIFS(AJ$11:AJ$1008,$AB$11:$AB$1008,$AN187,$AK$11:$AK$1008,$AP$166)=0,"",SUMIFS(AJ$11:AJ$1008,$AB$11:$AB$1008,$AN187,$AK$11:$AK$1008,$AP$166))</f>
        <v/>
      </c>
      <c r="AS187" s="4" t="str">
        <f>IF(AP166="","",20)</f>
        <v/>
      </c>
      <c r="AT187" s="99" t="str">
        <f t="array" ref="AT187">IFERROR(INDEX($AF$1:$AF$1200,SMALL(IF($AK$1:$AK$1200=$AP$166,ROW($AF$1:$AF$1200),""),$AS187)),"")</f>
        <v/>
      </c>
      <c r="AU187" s="105" t="str">
        <f t="array" ref="AU187">IFERROR(INDEX($AA$1:$AA$1200,SMALL(IF($AK$1:$AK$1200=$AP$166,ROW($AA$1:$AA$1200),""),$AS187)),"")</f>
        <v/>
      </c>
      <c r="AV187" s="93" t="str">
        <f t="array" ref="AV187">IFERROR(INDEX($AB$1:$AB$1200,SMALL(IF($AK$1:$AK$1200=$AP$166,ROW($AB$1:$AB$1200),""),$AS187)),"")</f>
        <v/>
      </c>
      <c r="AW187" s="4"/>
    </row>
    <row r="188" spans="27:49">
      <c r="AA188" s="81"/>
      <c r="AB188" s="81"/>
      <c r="AC188" s="82" t="str">
        <f t="shared" si="24"/>
        <v/>
      </c>
      <c r="AD188" s="90"/>
      <c r="AE188" s="90"/>
      <c r="AF188" s="82">
        <f t="shared" si="25"/>
        <v>0</v>
      </c>
      <c r="AG188" s="82" t="str">
        <f t="shared" si="20"/>
        <v/>
      </c>
      <c r="AH188" s="82" t="str">
        <f t="shared" si="21"/>
        <v/>
      </c>
      <c r="AI188" s="82" t="str">
        <f t="shared" si="22"/>
        <v/>
      </c>
      <c r="AJ188" s="82" t="str">
        <f t="shared" si="23"/>
        <v/>
      </c>
      <c r="AK188" s="83" t="str">
        <f t="shared" si="26"/>
        <v/>
      </c>
      <c r="AM188" s="30"/>
      <c r="AN188" s="11">
        <v>8.1999999999999993</v>
      </c>
      <c r="AO188" s="23" t="str">
        <f>IF(SUMIFS(AG$11:AG$1008,$AB$11:$AB$1008,$AN188,$AK$11:$AK$1008,$AP$166)=0,"",SUMIFS(AG$11:AG$1008,$AB$11:$AB$1008,$AN188,$AK$11:$AK$1008,$AP$166))</f>
        <v/>
      </c>
      <c r="AP188" s="23" t="str">
        <f>IF(SUMIFS(AH$11:AH$1008,$AB$11:$AB$1008,$AN188,$AK$11:$AK$1008,$AP$166)=0,"",SUMIFS(AH$11:AH$1008,$AB$11:$AB$1008,$AN188,$AK$11:$AK$1008,$AP$166))</f>
        <v/>
      </c>
      <c r="AQ188" s="23" t="str">
        <f>IF(SUMIFS(AI$11:AI$1008,$AB$11:$AB$1008,$AN188,$AK$11:$AK$1008,$AP$166)=0,"",SUMIFS(AI$11:AI$1008,$AB$11:$AB$1008,$AN188,$AK$11:$AK$1008,$AP$166))</f>
        <v/>
      </c>
      <c r="AR188" s="23" t="str">
        <f>IF(SUMIFS(AJ$11:AJ$1008,$AB$11:$AB$1008,$AN188,$AK$11:$AK$1008,$AP$166)=0,"",SUMIFS(AJ$11:AJ$1008,$AB$11:$AB$1008,$AN188,$AK$11:$AK$1008,$AP$166))</f>
        <v/>
      </c>
      <c r="AS188" s="4" t="str">
        <f>IF(AP166="","",21)</f>
        <v/>
      </c>
      <c r="AT188" s="99" t="str">
        <f t="array" ref="AT188">IFERROR(INDEX($AF$1:$AF$1200,SMALL(IF($AK$1:$AK$1200=$AP$166,ROW($AF$1:$AF$1200),""),$AS188)),"")</f>
        <v/>
      </c>
      <c r="AU188" s="105" t="str">
        <f t="array" ref="AU188">IFERROR(INDEX($AA$1:$AA$1200,SMALL(IF($AK$1:$AK$1200=$AP$166,ROW($AA$1:$AA$1200),""),$AS188)),"")</f>
        <v/>
      </c>
      <c r="AV188" s="93" t="str">
        <f t="array" ref="AV188">IFERROR(INDEX($AB$1:$AB$1200,SMALL(IF($AK$1:$AK$1200=$AP$166,ROW($AB$1:$AB$1200),""),$AS188)),"")</f>
        <v/>
      </c>
      <c r="AW188" s="4"/>
    </row>
    <row r="189" spans="27:49" ht="15.75" thickBot="1">
      <c r="AA189" s="78"/>
      <c r="AB189" s="78"/>
      <c r="AC189" s="79" t="str">
        <f t="shared" si="24"/>
        <v/>
      </c>
      <c r="AD189" s="89"/>
      <c r="AE189" s="89"/>
      <c r="AF189" s="79">
        <f t="shared" si="25"/>
        <v>0</v>
      </c>
      <c r="AG189" s="79" t="str">
        <f t="shared" si="20"/>
        <v/>
      </c>
      <c r="AH189" s="79" t="str">
        <f t="shared" si="21"/>
        <v/>
      </c>
      <c r="AI189" s="79" t="str">
        <f t="shared" si="22"/>
        <v/>
      </c>
      <c r="AJ189" s="79" t="str">
        <f t="shared" si="23"/>
        <v/>
      </c>
      <c r="AK189" s="80" t="str">
        <f t="shared" si="26"/>
        <v/>
      </c>
      <c r="AM189" s="30"/>
      <c r="AN189" s="13">
        <v>8.3000000000000007</v>
      </c>
      <c r="AO189" s="25" t="str">
        <f>IF(SUMIFS(AG$11:AG$1008,$AB$11:$AB$1008,$AN189,$AK$11:$AK$1008,$AP$166)=0,"",SUMIFS(AG$11:AG$1008,$AB$11:$AB$1008,$AN189,$AK$11:$AK$1008,$AP$166))</f>
        <v/>
      </c>
      <c r="AP189" s="25" t="str">
        <f>IF(SUMIFS(AH$11:AH$1008,$AB$11:$AB$1008,$AN189,$AK$11:$AK$1008,$AP$166)=0,"",SUMIFS(AH$11:AH$1008,$AB$11:$AB$1008,$AN189,$AK$11:$AK$1008,$AP$166))</f>
        <v/>
      </c>
      <c r="AQ189" s="25" t="str">
        <f>IF(SUMIFS(AI$11:AI$1008,$AB$11:$AB$1008,$AN189,$AK$11:$AK$1008,$AP$166)=0,"",SUMIFS(AI$11:AI$1008,$AB$11:$AB$1008,$AN189,$AK$11:$AK$1008,$AP$166))</f>
        <v/>
      </c>
      <c r="AR189" s="25" t="str">
        <f>IF(SUMIFS(AJ$11:AJ$1008,$AB$11:$AB$1008,$AN189,$AK$11:$AK$1008,$AP$166)=0,"",SUMIFS(AJ$11:AJ$1008,$AB$11:$AB$1008,$AN189,$AK$11:$AK$1008,$AP$166))</f>
        <v/>
      </c>
      <c r="AS189" s="4" t="str">
        <f>IF(AP166="","",22)</f>
        <v/>
      </c>
      <c r="AT189" s="100" t="str">
        <f t="array" ref="AT189">IFERROR(INDEX($AF$1:$AF$1200,SMALL(IF($AK$1:$AK$1200=$AP$166,ROW($AF$1:$AF$1200),""),$AS189)),"")</f>
        <v/>
      </c>
      <c r="AU189" s="106" t="str">
        <f t="array" ref="AU189">IFERROR(INDEX($AA$1:$AA$1200,SMALL(IF($AK$1:$AK$1200=$AP$166,ROW($AA$1:$AA$1200),""),$AS189)),"")</f>
        <v/>
      </c>
      <c r="AV189" s="94" t="str">
        <f t="array" ref="AV189">IFERROR(INDEX($AB$1:$AB$1200,SMALL(IF($AK$1:$AK$1200=$AP$166,ROW($AB$1:$AB$1200),""),$AS189)),"")</f>
        <v/>
      </c>
      <c r="AW189" s="4"/>
    </row>
    <row r="190" spans="27:49">
      <c r="AA190" s="81"/>
      <c r="AB190" s="81"/>
      <c r="AC190" s="82" t="str">
        <f t="shared" si="24"/>
        <v/>
      </c>
      <c r="AD190" s="90"/>
      <c r="AE190" s="90"/>
      <c r="AF190" s="82">
        <f t="shared" si="25"/>
        <v>0</v>
      </c>
      <c r="AG190" s="82" t="str">
        <f t="shared" si="20"/>
        <v/>
      </c>
      <c r="AH190" s="82" t="str">
        <f t="shared" si="21"/>
        <v/>
      </c>
      <c r="AI190" s="82" t="str">
        <f t="shared" si="22"/>
        <v/>
      </c>
      <c r="AJ190" s="82" t="str">
        <f t="shared" si="23"/>
        <v/>
      </c>
      <c r="AK190" s="83" t="str">
        <f t="shared" si="26"/>
        <v/>
      </c>
      <c r="AS190" s="103"/>
      <c r="AT190" s="103"/>
      <c r="AU190" s="103"/>
      <c r="AV190" s="4"/>
      <c r="AW190" s="4"/>
    </row>
    <row r="191" spans="27:49" ht="15.75" thickBot="1">
      <c r="AA191" s="78"/>
      <c r="AB191" s="78"/>
      <c r="AC191" s="79" t="str">
        <f t="shared" si="24"/>
        <v/>
      </c>
      <c r="AD191" s="89"/>
      <c r="AE191" s="89"/>
      <c r="AF191" s="79">
        <f t="shared" si="25"/>
        <v>0</v>
      </c>
      <c r="AG191" s="79" t="str">
        <f t="shared" si="20"/>
        <v/>
      </c>
      <c r="AH191" s="79" t="str">
        <f t="shared" si="21"/>
        <v/>
      </c>
      <c r="AI191" s="79" t="str">
        <f t="shared" si="22"/>
        <v/>
      </c>
      <c r="AJ191" s="79" t="str">
        <f t="shared" si="23"/>
        <v/>
      </c>
      <c r="AK191" s="80" t="str">
        <f t="shared" si="26"/>
        <v/>
      </c>
      <c r="AM191" s="1" t="s">
        <v>127</v>
      </c>
      <c r="AS191" s="103"/>
      <c r="AT191" s="103"/>
      <c r="AU191" s="103"/>
      <c r="AV191" s="4"/>
      <c r="AW191" s="4"/>
    </row>
    <row r="192" spans="27:49" ht="15" customHeight="1" thickBot="1">
      <c r="AA192" s="81"/>
      <c r="AB192" s="81"/>
      <c r="AC192" s="82" t="str">
        <f t="shared" si="24"/>
        <v/>
      </c>
      <c r="AD192" s="90"/>
      <c r="AE192" s="90"/>
      <c r="AF192" s="82">
        <f t="shared" si="25"/>
        <v>0</v>
      </c>
      <c r="AG192" s="82" t="str">
        <f t="shared" si="20"/>
        <v/>
      </c>
      <c r="AH192" s="82" t="str">
        <f t="shared" si="21"/>
        <v/>
      </c>
      <c r="AI192" s="82" t="str">
        <f t="shared" si="22"/>
        <v/>
      </c>
      <c r="AJ192" s="82" t="str">
        <f t="shared" si="23"/>
        <v/>
      </c>
      <c r="AK192" s="83" t="str">
        <f t="shared" si="26"/>
        <v/>
      </c>
      <c r="AM192" s="30" t="str">
        <f t="array" ref="AM192">IFERROR(INDEX(AK$11:AK$1008,MATCH(SMALL(IF((COUNTIF(AM$34:AM191,AK$11:AK$1008)=0)*(AK$11:AK$1008&lt;&gt;""),COUNTIF(AK$11:AK$1008,"&lt;"&amp;AK$11:AK$1008)),1),IF(AK$11:AK$1008&lt;&gt;"",COUNTIF(AK$11:AK$1008,"&lt;"&amp;AK$11:AK$1008)),0)),"")</f>
        <v/>
      </c>
      <c r="AN192" s="60" t="s">
        <v>125</v>
      </c>
      <c r="AO192" s="61"/>
      <c r="AP192" s="60" t="str">
        <f>IF(AM192="","",AM192)</f>
        <v/>
      </c>
      <c r="AQ192" s="61"/>
      <c r="AR192" s="62"/>
      <c r="AS192" s="101"/>
      <c r="AT192" s="101"/>
      <c r="AU192" s="101"/>
      <c r="AV192" s="101"/>
      <c r="AW192" s="101"/>
    </row>
    <row r="193" spans="27:49" ht="15.75" customHeight="1" thickBot="1">
      <c r="AA193" s="78"/>
      <c r="AB193" s="78"/>
      <c r="AC193" s="79" t="str">
        <f t="shared" si="24"/>
        <v/>
      </c>
      <c r="AD193" s="89"/>
      <c r="AE193" s="89"/>
      <c r="AF193" s="79">
        <f t="shared" si="25"/>
        <v>0</v>
      </c>
      <c r="AG193" s="79" t="str">
        <f t="shared" si="20"/>
        <v/>
      </c>
      <c r="AH193" s="79" t="str">
        <f t="shared" si="21"/>
        <v/>
      </c>
      <c r="AI193" s="79" t="str">
        <f t="shared" si="22"/>
        <v/>
      </c>
      <c r="AJ193" s="79" t="str">
        <f t="shared" si="23"/>
        <v/>
      </c>
      <c r="AK193" s="80" t="str">
        <f t="shared" si="26"/>
        <v/>
      </c>
      <c r="AM193" s="30"/>
      <c r="AN193" s="63"/>
      <c r="AO193" s="64"/>
      <c r="AP193" s="63"/>
      <c r="AQ193" s="64"/>
      <c r="AR193" s="65"/>
      <c r="AS193" s="50"/>
      <c r="AT193" s="87" t="str">
        <f>$AF$10</f>
        <v>besoin</v>
      </c>
      <c r="AU193" s="95" t="str">
        <f>$AA$10</f>
        <v>Nom</v>
      </c>
      <c r="AV193" s="88" t="str">
        <f>$AB$10</f>
        <v>tier</v>
      </c>
      <c r="AW193" s="102"/>
    </row>
    <row r="194" spans="27:49">
      <c r="AA194" s="81"/>
      <c r="AB194" s="81"/>
      <c r="AC194" s="82" t="str">
        <f t="shared" si="24"/>
        <v/>
      </c>
      <c r="AD194" s="90"/>
      <c r="AE194" s="90"/>
      <c r="AF194" s="82">
        <f t="shared" si="25"/>
        <v>0</v>
      </c>
      <c r="AG194" s="82" t="str">
        <f t="shared" si="20"/>
        <v/>
      </c>
      <c r="AH194" s="82" t="str">
        <f t="shared" si="21"/>
        <v/>
      </c>
      <c r="AI194" s="82" t="str">
        <f t="shared" si="22"/>
        <v/>
      </c>
      <c r="AJ194" s="82" t="str">
        <f t="shared" si="23"/>
        <v/>
      </c>
      <c r="AK194" s="83" t="str">
        <f t="shared" si="26"/>
        <v/>
      </c>
      <c r="AM194" s="30"/>
      <c r="AN194" s="35"/>
      <c r="AO194" s="31" t="s">
        <v>4</v>
      </c>
      <c r="AP194" s="32" t="s">
        <v>5</v>
      </c>
      <c r="AQ194" s="31" t="s">
        <v>14</v>
      </c>
      <c r="AR194" s="31" t="s">
        <v>6</v>
      </c>
      <c r="AS194" s="4" t="str">
        <f>IF(AP192="","",1)</f>
        <v/>
      </c>
      <c r="AT194" s="99" t="str">
        <f t="array" ref="AT194">IFERROR(INDEX($AF$1:$AF$1200,SMALL(IF($AK$1:$AK$1200=$AP$192,ROW($AF$1:$AF$1200),""),$AS194)),"")</f>
        <v/>
      </c>
      <c r="AU194" s="104" t="str">
        <f t="array" ref="AU194">IFERROR(INDEX($AA$1:$AA$1200,SMALL(IF($AK$1:$AK$1200=$AP$192,ROW($AA$1:$AA$1200),""),$AS194)),"")</f>
        <v/>
      </c>
      <c r="AV194" s="92" t="str">
        <f t="array" ref="AV194">IFERROR(INDEX($AB$1:$AB$1200,SMALL(IF($AK$1:$AK$1200=$AP$192,ROW($AB$1:$AB$1200),""),$AS194)),"")</f>
        <v/>
      </c>
      <c r="AW194" s="4"/>
    </row>
    <row r="195" spans="27:49">
      <c r="AA195" s="78"/>
      <c r="AB195" s="78"/>
      <c r="AC195" s="79" t="str">
        <f t="shared" si="24"/>
        <v/>
      </c>
      <c r="AD195" s="89"/>
      <c r="AE195" s="89"/>
      <c r="AF195" s="79">
        <f t="shared" si="25"/>
        <v>0</v>
      </c>
      <c r="AG195" s="79" t="str">
        <f t="shared" si="20"/>
        <v/>
      </c>
      <c r="AH195" s="79" t="str">
        <f t="shared" si="21"/>
        <v/>
      </c>
      <c r="AI195" s="79" t="str">
        <f t="shared" si="22"/>
        <v/>
      </c>
      <c r="AJ195" s="79" t="str">
        <f t="shared" si="23"/>
        <v/>
      </c>
      <c r="AK195" s="80" t="str">
        <f t="shared" si="26"/>
        <v/>
      </c>
      <c r="AM195" s="30"/>
      <c r="AN195" s="9">
        <v>3</v>
      </c>
      <c r="AO195" s="14" t="str">
        <f>IF(SUMIFS(AG$11:AG$1008,$AB$11:$AB$1008,$AN195,$AK$11:$AK$1008,$AP$192)=0,"",SUMIFS(AG$11:AG$1008,$AB$11:$AB$1008,$AN195,$AK$11:$AK$1008,$AP$192))</f>
        <v/>
      </c>
      <c r="AP195" s="14" t="str">
        <f>IF(SUMIFS(AH$11:AH$1008,$AB$11:$AB$1008,$AN195,$AK$11:$AK$1008,$AP$192)=0,"",SUMIFS(AH$11:AH$1008,$AB$11:$AB$1008,$AN195,$AK$11:$AK$1008,$AP$192))</f>
        <v/>
      </c>
      <c r="AQ195" s="14" t="str">
        <f>IF(SUMIFS(AI$11:AI$1008,$AB$11:$AB$1008,$AN195,$AK$11:$AK$1008,$AP$192)=0,"",SUMIFS(AI$11:AI$1008,$AB$11:$AB$1008,$AN195,$AK$11:$AK$1008,$AP$192))</f>
        <v/>
      </c>
      <c r="AR195" s="14" t="str">
        <f>IF(SUMIFS(AJ$11:AJ$1008,$AB$11:$AB$1008,$AN195,$AK$11:$AK$1008,$AP$192)=0,"",SUMIFS(AJ$11:AJ$1008,$AB$11:$AB$1008,$AN195,$AK$11:$AK$1008,$AP$192))</f>
        <v/>
      </c>
      <c r="AS195" s="4" t="str">
        <f>IF(AP192="","",2)</f>
        <v/>
      </c>
      <c r="AT195" s="99" t="str">
        <f t="array" ref="AT195">IFERROR(INDEX($AF$1:$AF$1200,SMALL(IF($AK$1:$AK$1200=$AP$192,ROW($AF$1:$AF$1200),""),$AS195)),"")</f>
        <v/>
      </c>
      <c r="AU195" s="105" t="str">
        <f t="array" ref="AU195">IFERROR(INDEX($AA$1:$AA$1200,SMALL(IF($AK$1:$AK$1200=$AP$192,ROW($AA$1:$AA$1200),""),$AS195)),"")</f>
        <v/>
      </c>
      <c r="AV195" s="93" t="str">
        <f t="array" ref="AV195">IFERROR(INDEX($AB$1:$AB$1200,SMALL(IF($AK$1:$AK$1200=$AP$192,ROW($AB$1:$AB$1200),""),$AS195)),"")</f>
        <v/>
      </c>
      <c r="AW195" s="4"/>
    </row>
    <row r="196" spans="27:49">
      <c r="AA196" s="81"/>
      <c r="AB196" s="81"/>
      <c r="AC196" s="82" t="str">
        <f t="shared" si="24"/>
        <v/>
      </c>
      <c r="AD196" s="90"/>
      <c r="AE196" s="90"/>
      <c r="AF196" s="82">
        <f t="shared" si="25"/>
        <v>0</v>
      </c>
      <c r="AG196" s="82" t="str">
        <f t="shared" si="20"/>
        <v/>
      </c>
      <c r="AH196" s="82" t="str">
        <f t="shared" si="21"/>
        <v/>
      </c>
      <c r="AI196" s="82" t="str">
        <f t="shared" si="22"/>
        <v/>
      </c>
      <c r="AJ196" s="82" t="str">
        <f t="shared" si="23"/>
        <v/>
      </c>
      <c r="AK196" s="83" t="str">
        <f t="shared" si="26"/>
        <v/>
      </c>
      <c r="AN196" s="10">
        <v>4</v>
      </c>
      <c r="AO196" s="15" t="str">
        <f>IF(SUMIFS(AG$11:AG$1008,$AB$11:$AB$1008,$AN196,$AK$11:$AK$1008,$AP$192)=0,"",SUMIFS(AG$11:AG$1008,$AB$11:$AB$1008,$AN196,$AK$11:$AK$1008,$AP$192))</f>
        <v/>
      </c>
      <c r="AP196" s="15" t="str">
        <f>IF(SUMIFS(AH$11:AH$1008,$AB$11:$AB$1008,$AN196,$AK$11:$AK$1008,$AP$192)=0,"",SUMIFS(AH$11:AH$1008,$AB$11:$AB$1008,$AN196,$AK$11:$AK$1008,$AP$192))</f>
        <v/>
      </c>
      <c r="AQ196" s="15" t="str">
        <f>IF(SUMIFS(AI$11:AI$1008,$AB$11:$AB$1008,$AN196,$AK$11:$AK$1008,$AP$192)=0,"",SUMIFS(AI$11:AI$1008,$AB$11:$AB$1008,$AN196,$AK$11:$AK$1008,$AP$192))</f>
        <v/>
      </c>
      <c r="AR196" s="15" t="str">
        <f>IF(SUMIFS(AJ$11:AJ$1008,$AB$11:$AB$1008,$AN196,$AK$11:$AK$1008,$AP$192)=0,"",SUMIFS(AJ$11:AJ$1008,$AB$11:$AB$1008,$AN196,$AK$11:$AK$1008,$AP$192))</f>
        <v/>
      </c>
      <c r="AS196" s="4" t="str">
        <f>IF(AP192="","",3)</f>
        <v/>
      </c>
      <c r="AT196" s="99" t="str">
        <f t="array" ref="AT196">IFERROR(INDEX($AF$1:$AF$1200,SMALL(IF($AK$1:$AK$1200=$AP$192,ROW($AF$1:$AF$1200),""),$AS196)),"")</f>
        <v/>
      </c>
      <c r="AU196" s="105" t="str">
        <f t="array" ref="AU196">IFERROR(INDEX($AA$1:$AA$1200,SMALL(IF($AK$1:$AK$1200=$AP$192,ROW($AA$1:$AA$1200),""),$AS196)),"")</f>
        <v/>
      </c>
      <c r="AV196" s="93" t="str">
        <f t="array" ref="AV196">IFERROR(INDEX($AB$1:$AB$1200,SMALL(IF($AK$1:$AK$1200=$AP$192,ROW($AB$1:$AB$1200),""),$AS196)),"")</f>
        <v/>
      </c>
      <c r="AW196" s="4"/>
    </row>
    <row r="197" spans="27:49">
      <c r="AA197" s="78"/>
      <c r="AB197" s="78"/>
      <c r="AC197" s="79" t="str">
        <f t="shared" si="24"/>
        <v/>
      </c>
      <c r="AD197" s="89"/>
      <c r="AE197" s="89"/>
      <c r="AF197" s="79">
        <f t="shared" si="25"/>
        <v>0</v>
      </c>
      <c r="AG197" s="79" t="str">
        <f t="shared" si="20"/>
        <v/>
      </c>
      <c r="AH197" s="79" t="str">
        <f t="shared" si="21"/>
        <v/>
      </c>
      <c r="AI197" s="79" t="str">
        <f t="shared" si="22"/>
        <v/>
      </c>
      <c r="AJ197" s="79" t="str">
        <f t="shared" si="23"/>
        <v/>
      </c>
      <c r="AK197" s="80" t="str">
        <f t="shared" si="26"/>
        <v/>
      </c>
      <c r="AN197" s="11">
        <v>4.0999999999999996</v>
      </c>
      <c r="AO197" s="17" t="str">
        <f>IF(SUMIFS(AG$11:AG$1008,$AB$11:$AB$1008,$AN197,$AK$11:$AK$1008,$AP$192)=0,"",SUMIFS(AG$11:AG$1008,$AB$11:$AB$1008,$AN197,$AK$11:$AK$1008,$AP$192))</f>
        <v/>
      </c>
      <c r="AP197" s="17" t="str">
        <f>IF(SUMIFS(AH$11:AH$1008,$AB$11:$AB$1008,$AN197,$AK$11:$AK$1008,$AP$192)=0,"",SUMIFS(AH$11:AH$1008,$AB$11:$AB$1008,$AN197,$AK$11:$AK$1008,$AP$192))</f>
        <v/>
      </c>
      <c r="AQ197" s="17" t="str">
        <f>IF(SUMIFS(AI$11:AI$1008,$AB$11:$AB$1008,$AN197,$AK$11:$AK$1008,$AP$192)=0,"",SUMIFS(AI$11:AI$1008,$AB$11:$AB$1008,$AN197,$AK$11:$AK$1008,$AP$192))</f>
        <v/>
      </c>
      <c r="AR197" s="17" t="str">
        <f>IF(SUMIFS(AJ$11:AJ$1008,$AB$11:$AB$1008,$AN197,$AK$11:$AK$1008,$AP$192)=0,"",SUMIFS(AJ$11:AJ$1008,$AB$11:$AB$1008,$AN197,$AK$11:$AK$1008,$AP$192))</f>
        <v/>
      </c>
      <c r="AS197" s="4" t="str">
        <f>IF(AP192="","",4)</f>
        <v/>
      </c>
      <c r="AT197" s="99" t="str">
        <f t="array" ref="AT197">IFERROR(INDEX($AF$1:$AF$1200,SMALL(IF($AK$1:$AK$1200=$AP$192,ROW($AF$1:$AF$1200),""),$AS197)),"")</f>
        <v/>
      </c>
      <c r="AU197" s="105" t="str">
        <f t="array" ref="AU197">IFERROR(INDEX($AA$1:$AA$1200,SMALL(IF($AK$1:$AK$1200=$AP$192,ROW($AA$1:$AA$1200),""),$AS197)),"")</f>
        <v/>
      </c>
      <c r="AV197" s="93" t="str">
        <f t="array" ref="AV197">IFERROR(INDEX($AB$1:$AB$1200,SMALL(IF($AK$1:$AK$1200=$AP$192,ROW($AB$1:$AB$1200),""),$AS197)),"")</f>
        <v/>
      </c>
      <c r="AW197" s="4"/>
    </row>
    <row r="198" spans="27:49">
      <c r="AA198" s="81"/>
      <c r="AB198" s="81"/>
      <c r="AC198" s="82" t="str">
        <f t="shared" si="24"/>
        <v/>
      </c>
      <c r="AD198" s="90"/>
      <c r="AE198" s="90"/>
      <c r="AF198" s="82">
        <f t="shared" si="25"/>
        <v>0</v>
      </c>
      <c r="AG198" s="82" t="str">
        <f t="shared" si="20"/>
        <v/>
      </c>
      <c r="AH198" s="82" t="str">
        <f t="shared" si="21"/>
        <v/>
      </c>
      <c r="AI198" s="82" t="str">
        <f t="shared" si="22"/>
        <v/>
      </c>
      <c r="AJ198" s="82" t="str">
        <f t="shared" si="23"/>
        <v/>
      </c>
      <c r="AK198" s="83" t="str">
        <f t="shared" si="26"/>
        <v/>
      </c>
      <c r="AN198" s="11">
        <v>4.2</v>
      </c>
      <c r="AO198" s="17" t="str">
        <f>IF(SUMIFS(AG$11:AG$1008,$AB$11:$AB$1008,$AN198,$AK$11:$AK$1008,$AP$192)=0,"",SUMIFS(AG$11:AG$1008,$AB$11:$AB$1008,$AN198,$AK$11:$AK$1008,$AP$192))</f>
        <v/>
      </c>
      <c r="AP198" s="17" t="str">
        <f>IF(SUMIFS(AH$11:AH$1008,$AB$11:$AB$1008,$AN198,$AK$11:$AK$1008,$AP$192)=0,"",SUMIFS(AH$11:AH$1008,$AB$11:$AB$1008,$AN198,$AK$11:$AK$1008,$AP$192))</f>
        <v/>
      </c>
      <c r="AQ198" s="17" t="str">
        <f>IF(SUMIFS(AI$11:AI$1008,$AB$11:$AB$1008,$AN198,$AK$11:$AK$1008,$AP$192)=0,"",SUMIFS(AI$11:AI$1008,$AB$11:$AB$1008,$AN198,$AK$11:$AK$1008,$AP$192))</f>
        <v/>
      </c>
      <c r="AR198" s="17" t="str">
        <f>IF(SUMIFS(AJ$11:AJ$1008,$AB$11:$AB$1008,$AN198,$AK$11:$AK$1008,$AP$192)=0,"",SUMIFS(AJ$11:AJ$1008,$AB$11:$AB$1008,$AN198,$AK$11:$AK$1008,$AP$192))</f>
        <v/>
      </c>
      <c r="AS198" s="4" t="str">
        <f>IF(AP192="","",5)</f>
        <v/>
      </c>
      <c r="AT198" s="99" t="str">
        <f t="array" ref="AT198">IFERROR(INDEX($AF$1:$AF$1200,SMALL(IF($AK$1:$AK$1200=$AP$192,ROW($AF$1:$AF$1200),""),$AS198)),"")</f>
        <v/>
      </c>
      <c r="AU198" s="105" t="str">
        <f t="array" ref="AU198">IFERROR(INDEX($AA$1:$AA$1200,SMALL(IF($AK$1:$AK$1200=$AP$192,ROW($AA$1:$AA$1200),""),$AS198)),"")</f>
        <v/>
      </c>
      <c r="AV198" s="93" t="str">
        <f t="array" ref="AV198">IFERROR(INDEX($AB$1:$AB$1200,SMALL(IF($AK$1:$AK$1200=$AP$192,ROW($AB$1:$AB$1200),""),$AS198)),"")</f>
        <v/>
      </c>
      <c r="AW198" s="4"/>
    </row>
    <row r="199" spans="27:49">
      <c r="AA199" s="78"/>
      <c r="AB199" s="78"/>
      <c r="AC199" s="79" t="str">
        <f t="shared" si="24"/>
        <v/>
      </c>
      <c r="AD199" s="89"/>
      <c r="AE199" s="89"/>
      <c r="AF199" s="79">
        <f t="shared" si="25"/>
        <v>0</v>
      </c>
      <c r="AG199" s="79" t="str">
        <f t="shared" si="20"/>
        <v/>
      </c>
      <c r="AH199" s="79" t="str">
        <f t="shared" si="21"/>
        <v/>
      </c>
      <c r="AI199" s="79" t="str">
        <f t="shared" si="22"/>
        <v/>
      </c>
      <c r="AJ199" s="79" t="str">
        <f t="shared" si="23"/>
        <v/>
      </c>
      <c r="AK199" s="80" t="str">
        <f t="shared" si="26"/>
        <v/>
      </c>
      <c r="AN199" s="12">
        <v>4.3</v>
      </c>
      <c r="AO199" s="19" t="str">
        <f>IF(SUMIFS(AG$11:AG$1008,$AB$11:$AB$1008,$AN199,$AK$11:$AK$1008,$AP$192)=0,"",SUMIFS(AG$11:AG$1008,$AB$11:$AB$1008,$AN199,$AK$11:$AK$1008,$AP$192))</f>
        <v/>
      </c>
      <c r="AP199" s="19" t="str">
        <f>IF(SUMIFS(AH$11:AH$1008,$AB$11:$AB$1008,$AN199,$AK$11:$AK$1008,$AP$192)=0,"",SUMIFS(AH$11:AH$1008,$AB$11:$AB$1008,$AN199,$AK$11:$AK$1008,$AP$192))</f>
        <v/>
      </c>
      <c r="AQ199" s="19" t="str">
        <f>IF(SUMIFS(AI$11:AI$1008,$AB$11:$AB$1008,$AN199,$AK$11:$AK$1008,$AP$192)=0,"",SUMIFS(AI$11:AI$1008,$AB$11:$AB$1008,$AN199,$AK$11:$AK$1008,$AP$192))</f>
        <v/>
      </c>
      <c r="AR199" s="19" t="str">
        <f>IF(SUMIFS(AJ$11:AJ$1008,$AB$11:$AB$1008,$AN199,$AK$11:$AK$1008,$AP$192)=0,"",SUMIFS(AJ$11:AJ$1008,$AB$11:$AB$1008,$AN199,$AK$11:$AK$1008,$AP$192))</f>
        <v/>
      </c>
      <c r="AS199" s="4" t="str">
        <f>IF(AP192="","",6)</f>
        <v/>
      </c>
      <c r="AT199" s="99" t="str">
        <f t="array" ref="AT199">IFERROR(INDEX($AF$1:$AF$1200,SMALL(IF($AK$1:$AK$1200=$AP$192,ROW($AF$1:$AF$1200),""),$AS199)),"")</f>
        <v/>
      </c>
      <c r="AU199" s="105" t="str">
        <f t="array" ref="AU199">IFERROR(INDEX($AA$1:$AA$1200,SMALL(IF($AK$1:$AK$1200=$AP$192,ROW($AA$1:$AA$1200),""),$AS199)),"")</f>
        <v/>
      </c>
      <c r="AV199" s="93" t="str">
        <f t="array" ref="AV199">IFERROR(INDEX($AB$1:$AB$1200,SMALL(IF($AK$1:$AK$1200=$AP$192,ROW($AB$1:$AB$1200),""),$AS199)),"")</f>
        <v/>
      </c>
      <c r="AW199" s="4"/>
    </row>
    <row r="200" spans="27:49">
      <c r="AA200" s="81"/>
      <c r="AB200" s="81"/>
      <c r="AC200" s="82" t="str">
        <f t="shared" si="24"/>
        <v/>
      </c>
      <c r="AD200" s="90"/>
      <c r="AE200" s="90"/>
      <c r="AF200" s="82">
        <f t="shared" si="25"/>
        <v>0</v>
      </c>
      <c r="AG200" s="82" t="str">
        <f t="shared" si="20"/>
        <v/>
      </c>
      <c r="AH200" s="82" t="str">
        <f t="shared" si="21"/>
        <v/>
      </c>
      <c r="AI200" s="82" t="str">
        <f t="shared" si="22"/>
        <v/>
      </c>
      <c r="AJ200" s="82" t="str">
        <f t="shared" si="23"/>
        <v/>
      </c>
      <c r="AK200" s="83" t="str">
        <f t="shared" si="26"/>
        <v/>
      </c>
      <c r="AN200" s="10">
        <v>5</v>
      </c>
      <c r="AO200" s="21" t="str">
        <f>IF(SUMIFS(AG$11:AG$1008,$AB$11:$AB$1008,$AN200,$AK$11:$AK$1008,$AP$192)=0,"",SUMIFS(AG$11:AG$1008,$AB$11:$AB$1008,$AN200,$AK$11:$AK$1008,$AP$192))</f>
        <v/>
      </c>
      <c r="AP200" s="21" t="str">
        <f>IF(SUMIFS(AH$11:AH$1008,$AB$11:$AB$1008,$AN200,$AK$11:$AK$1008,$AP$192)=0,"",SUMIFS(AH$11:AH$1008,$AB$11:$AB$1008,$AN200,$AK$11:$AK$1008,$AP$192))</f>
        <v/>
      </c>
      <c r="AQ200" s="21" t="str">
        <f>IF(SUMIFS(AI$11:AI$1008,$AB$11:$AB$1008,$AN200,$AK$11:$AK$1008,$AP$192)=0,"",SUMIFS(AI$11:AI$1008,$AB$11:$AB$1008,$AN200,$AK$11:$AK$1008,$AP$192))</f>
        <v/>
      </c>
      <c r="AR200" s="21" t="str">
        <f>IF(SUMIFS(AJ$11:AJ$1008,$AB$11:$AB$1008,$AN200,$AK$11:$AK$1008,$AP$192)=0,"",SUMIFS(AJ$11:AJ$1008,$AB$11:$AB$1008,$AN200,$AK$11:$AK$1008,$AP$192))</f>
        <v/>
      </c>
      <c r="AS200" s="4" t="str">
        <f>IF(AP192="","",7)</f>
        <v/>
      </c>
      <c r="AT200" s="99" t="str">
        <f t="array" ref="AT200">IFERROR(INDEX($AF$1:$AF$1200,SMALL(IF($AK$1:$AK$1200=$AP$192,ROW($AF$1:$AF$1200),""),$AS200)),"")</f>
        <v/>
      </c>
      <c r="AU200" s="105" t="str">
        <f t="array" ref="AU200">IFERROR(INDEX($AA$1:$AA$1200,SMALL(IF($AK$1:$AK$1200=$AP$192,ROW($AA$1:$AA$1200),""),$AS200)),"")</f>
        <v/>
      </c>
      <c r="AV200" s="93" t="str">
        <f t="array" ref="AV200">IFERROR(INDEX($AB$1:$AB$1200,SMALL(IF($AK$1:$AK$1200=$AP$192,ROW($AB$1:$AB$1200),""),$AS200)),"")</f>
        <v/>
      </c>
      <c r="AW200" s="4"/>
    </row>
    <row r="201" spans="27:49">
      <c r="AA201" s="78"/>
      <c r="AB201" s="78"/>
      <c r="AC201" s="79" t="str">
        <f t="shared" si="24"/>
        <v/>
      </c>
      <c r="AD201" s="89"/>
      <c r="AE201" s="89"/>
      <c r="AF201" s="79">
        <f t="shared" si="25"/>
        <v>0</v>
      </c>
      <c r="AG201" s="79" t="str">
        <f t="shared" si="20"/>
        <v/>
      </c>
      <c r="AH201" s="79" t="str">
        <f t="shared" si="21"/>
        <v/>
      </c>
      <c r="AI201" s="79" t="str">
        <f t="shared" si="22"/>
        <v/>
      </c>
      <c r="AJ201" s="79" t="str">
        <f t="shared" si="23"/>
        <v/>
      </c>
      <c r="AK201" s="80" t="str">
        <f t="shared" si="26"/>
        <v/>
      </c>
      <c r="AN201" s="11">
        <v>5.0999999999999996</v>
      </c>
      <c r="AO201" s="23" t="str">
        <f>IF(SUMIFS(AG$11:AG$1008,$AB$11:$AB$1008,$AN201,$AK$11:$AK$1008,$AP$192)=0,"",SUMIFS(AG$11:AG$1008,$AB$11:$AB$1008,$AN201,$AK$11:$AK$1008,$AP$192))</f>
        <v/>
      </c>
      <c r="AP201" s="23" t="str">
        <f>IF(SUMIFS(AH$11:AH$1008,$AB$11:$AB$1008,$AN201,$AK$11:$AK$1008,$AP$192)=0,"",SUMIFS(AH$11:AH$1008,$AB$11:$AB$1008,$AN201,$AK$11:$AK$1008,$AP$192))</f>
        <v/>
      </c>
      <c r="AQ201" s="23" t="str">
        <f>IF(SUMIFS(AI$11:AI$1008,$AB$11:$AB$1008,$AN201,$AK$11:$AK$1008,$AP$192)=0,"",SUMIFS(AI$11:AI$1008,$AB$11:$AB$1008,$AN201,$AK$11:$AK$1008,$AP$192))</f>
        <v/>
      </c>
      <c r="AR201" s="23" t="str">
        <f>IF(SUMIFS(AJ$11:AJ$1008,$AB$11:$AB$1008,$AN201,$AK$11:$AK$1008,$AP$192)=0,"",SUMIFS(AJ$11:AJ$1008,$AB$11:$AB$1008,$AN201,$AK$11:$AK$1008,$AP$192))</f>
        <v/>
      </c>
      <c r="AS201" s="4" t="str">
        <f>IF(AP192="","",8)</f>
        <v/>
      </c>
      <c r="AT201" s="99" t="str">
        <f t="array" ref="AT201">IFERROR(INDEX($AF$1:$AF$1200,SMALL(IF($AK$1:$AK$1200=$AP$192,ROW($AF$1:$AF$1200),""),$AS201)),"")</f>
        <v/>
      </c>
      <c r="AU201" s="105" t="str">
        <f t="array" ref="AU201">IFERROR(INDEX($AA$1:$AA$1200,SMALL(IF($AK$1:$AK$1200=$AP$192,ROW($AA$1:$AA$1200),""),$AS201)),"")</f>
        <v/>
      </c>
      <c r="AV201" s="93" t="str">
        <f t="array" ref="AV201">IFERROR(INDEX($AB$1:$AB$1200,SMALL(IF($AK$1:$AK$1200=$AP$192,ROW($AB$1:$AB$1200),""),$AS201)),"")</f>
        <v/>
      </c>
      <c r="AW201" s="4"/>
    </row>
    <row r="202" spans="27:49">
      <c r="AA202" s="81"/>
      <c r="AB202" s="81"/>
      <c r="AC202" s="82" t="str">
        <f t="shared" si="24"/>
        <v/>
      </c>
      <c r="AD202" s="90"/>
      <c r="AE202" s="90"/>
      <c r="AF202" s="82">
        <f t="shared" si="25"/>
        <v>0</v>
      </c>
      <c r="AG202" s="82" t="str">
        <f t="shared" si="20"/>
        <v/>
      </c>
      <c r="AH202" s="82" t="str">
        <f t="shared" si="21"/>
        <v/>
      </c>
      <c r="AI202" s="82" t="str">
        <f t="shared" si="22"/>
        <v/>
      </c>
      <c r="AJ202" s="82" t="str">
        <f t="shared" si="23"/>
        <v/>
      </c>
      <c r="AK202" s="83" t="str">
        <f t="shared" si="26"/>
        <v/>
      </c>
      <c r="AN202" s="11">
        <v>5.2</v>
      </c>
      <c r="AO202" s="23" t="str">
        <f>IF(SUMIFS(AG$11:AG$1008,$AB$11:$AB$1008,$AN202,$AK$11:$AK$1008,$AP$192)=0,"",SUMIFS(AG$11:AG$1008,$AB$11:$AB$1008,$AN202,$AK$11:$AK$1008,$AP$192))</f>
        <v/>
      </c>
      <c r="AP202" s="23" t="str">
        <f>IF(SUMIFS(AH$11:AH$1008,$AB$11:$AB$1008,$AN202,$AK$11:$AK$1008,$AP$192)=0,"",SUMIFS(AH$11:AH$1008,$AB$11:$AB$1008,$AN202,$AK$11:$AK$1008,$AP$192))</f>
        <v/>
      </c>
      <c r="AQ202" s="23" t="str">
        <f>IF(SUMIFS(AI$11:AI$1008,$AB$11:$AB$1008,$AN202,$AK$11:$AK$1008,$AP$192)=0,"",SUMIFS(AI$11:AI$1008,$AB$11:$AB$1008,$AN202,$AK$11:$AK$1008,$AP$192))</f>
        <v/>
      </c>
      <c r="AR202" s="23" t="str">
        <f>IF(SUMIFS(AJ$11:AJ$1008,$AB$11:$AB$1008,$AN202,$AK$11:$AK$1008,$AP$192)=0,"",SUMIFS(AJ$11:AJ$1008,$AB$11:$AB$1008,$AN202,$AK$11:$AK$1008,$AP$192))</f>
        <v/>
      </c>
      <c r="AS202" s="4" t="str">
        <f>IF(AP192="","",9)</f>
        <v/>
      </c>
      <c r="AT202" s="99" t="str">
        <f t="array" ref="AT202">IFERROR(INDEX($AF$1:$AF$1200,SMALL(IF($AK$1:$AK$1200=$AP$192,ROW($AF$1:$AF$1200),""),$AS202)),"")</f>
        <v/>
      </c>
      <c r="AU202" s="105" t="str">
        <f t="array" ref="AU202">IFERROR(INDEX($AA$1:$AA$1200,SMALL(IF($AK$1:$AK$1200=$AP$192,ROW($AA$1:$AA$1200),""),$AS202)),"")</f>
        <v/>
      </c>
      <c r="AV202" s="93" t="str">
        <f t="array" ref="AV202">IFERROR(INDEX($AB$1:$AB$1200,SMALL(IF($AK$1:$AK$1200=$AP$192,ROW($AB$1:$AB$1200),""),$AS202)),"")</f>
        <v/>
      </c>
      <c r="AW202" s="4"/>
    </row>
    <row r="203" spans="27:49">
      <c r="AA203" s="78"/>
      <c r="AB203" s="78"/>
      <c r="AC203" s="79" t="str">
        <f t="shared" si="24"/>
        <v/>
      </c>
      <c r="AD203" s="89"/>
      <c r="AE203" s="89"/>
      <c r="AF203" s="79">
        <f t="shared" si="25"/>
        <v>0</v>
      </c>
      <c r="AG203" s="79" t="str">
        <f t="shared" ref="AG203:AG266" si="27">IF($AA203="","",IF(VLOOKUP($AA203,$AZ$17:$BD$42,2,0)=0,"",VLOOKUP($AA203,$AZ$17:$BD$42,2,0)*AF203))</f>
        <v/>
      </c>
      <c r="AH203" s="79" t="str">
        <f t="shared" ref="AH203:AH266" si="28">IF($AA203="","",IF(VLOOKUP($AA203,$AZ$17:$BD$42,3,0)=0,"",VLOOKUP($AA203,$AZ$17:$BD$42,3,0)*AF203))</f>
        <v/>
      </c>
      <c r="AI203" s="79" t="str">
        <f t="shared" ref="AI203:AI266" si="29">IF($AA203="","",IF(VLOOKUP($AA203,$AZ$17:$BD$42,4,0)=0,"",VLOOKUP($AA203,$AZ$17:$BD$42,4,0)*AF203))</f>
        <v/>
      </c>
      <c r="AJ203" s="79" t="str">
        <f t="shared" ref="AJ203:AJ266" si="30">IF($AA203="","",IF(VLOOKUP($AA203,$AZ$17:$BD$42,5,0)=0,"",VLOOKUP($AA203,$AZ$17:$BD$42,5,0)*AF203))</f>
        <v/>
      </c>
      <c r="AK203" s="80" t="str">
        <f t="shared" si="26"/>
        <v/>
      </c>
      <c r="AN203" s="12">
        <v>5.3</v>
      </c>
      <c r="AO203" s="19" t="str">
        <f>IF(SUMIFS(AG$11:AG$1008,$AB$11:$AB$1008,$AN203,$AK$11:$AK$1008,$AP$192)=0,"",SUMIFS(AG$11:AG$1008,$AB$11:$AB$1008,$AN203,$AK$11:$AK$1008,$AP$192))</f>
        <v/>
      </c>
      <c r="AP203" s="19" t="str">
        <f>IF(SUMIFS(AH$11:AH$1008,$AB$11:$AB$1008,$AN203,$AK$11:$AK$1008,$AP$192)=0,"",SUMIFS(AH$11:AH$1008,$AB$11:$AB$1008,$AN203,$AK$11:$AK$1008,$AP$192))</f>
        <v/>
      </c>
      <c r="AQ203" s="19" t="str">
        <f>IF(SUMIFS(AI$11:AI$1008,$AB$11:$AB$1008,$AN203,$AK$11:$AK$1008,$AP$192)=0,"",SUMIFS(AI$11:AI$1008,$AB$11:$AB$1008,$AN203,$AK$11:$AK$1008,$AP$192))</f>
        <v/>
      </c>
      <c r="AR203" s="19" t="str">
        <f>IF(SUMIFS(AJ$11:AJ$1008,$AB$11:$AB$1008,$AN203,$AK$11:$AK$1008,$AP$192)=0,"",SUMIFS(AJ$11:AJ$1008,$AB$11:$AB$1008,$AN203,$AK$11:$AK$1008,$AP$192))</f>
        <v/>
      </c>
      <c r="AS203" s="4" t="str">
        <f>IF(AP192="","",10)</f>
        <v/>
      </c>
      <c r="AT203" s="99" t="str">
        <f t="array" ref="AT203">IFERROR(INDEX($AF$1:$AF$1200,SMALL(IF($AK$1:$AK$1200=$AP$192,ROW($AF$1:$AF$1200),""),$AS203)),"")</f>
        <v/>
      </c>
      <c r="AU203" s="105" t="str">
        <f t="array" ref="AU203">IFERROR(INDEX($AA$1:$AA$1200,SMALL(IF($AK$1:$AK$1200=$AP$192,ROW($AA$1:$AA$1200),""),$AS203)),"")</f>
        <v/>
      </c>
      <c r="AV203" s="93" t="str">
        <f t="array" ref="AV203">IFERROR(INDEX($AB$1:$AB$1200,SMALL(IF($AK$1:$AK$1200=$AP$192,ROW($AB$1:$AB$1200),""),$AS203)),"")</f>
        <v/>
      </c>
      <c r="AW203" s="4"/>
    </row>
    <row r="204" spans="27:49">
      <c r="AA204" s="81"/>
      <c r="AB204" s="81"/>
      <c r="AC204" s="82" t="str">
        <f t="shared" ref="AC204:AC267" si="31">IF(ISERROR(VLOOKUP($AA204,$A$13:$V$38,MATCH($AB204,$A$12:$V$12,0),0)),"",VLOOKUP($AA204,$A$13:$V$38,MATCH($AB204,$A$12:$V$12,0),0))</f>
        <v/>
      </c>
      <c r="AD204" s="90"/>
      <c r="AE204" s="90"/>
      <c r="AF204" s="82">
        <f t="shared" ref="AF204:AF267" si="32">IF(IF($AB204="",0,IF(AC204="",0,AC204-AD204-AE204))&lt;0,0,IF($AB204="",0,IF(AC204="",0,AC204-AD204-AE204)))</f>
        <v>0</v>
      </c>
      <c r="AG204" s="82" t="str">
        <f t="shared" si="27"/>
        <v/>
      </c>
      <c r="AH204" s="82" t="str">
        <f t="shared" si="28"/>
        <v/>
      </c>
      <c r="AI204" s="82" t="str">
        <f t="shared" si="29"/>
        <v/>
      </c>
      <c r="AJ204" s="82" t="str">
        <f t="shared" si="30"/>
        <v/>
      </c>
      <c r="AK204" s="83" t="str">
        <f t="shared" ref="AK204:AK267" si="33">IF($AF204=0,"",IF(VLOOKUP($AA204,$A$46:$Y$71,IF($AB204=3,2,IF($AB204&lt;4+1,6,IF($AB204&lt;5+1,10,IF($AB204&lt;6+1,14,IF($AB204&lt;7+1,18,IF($AB204&lt;8+1,22,0)))))),0)=0,"pas de crafteur",VLOOKUP($AA204,$A$46:$Y$71,IF($AB204=3,2,IF($AB204&lt;4+1,6,IF($AB204&lt;5+1,10,IF($AB204&lt;6+1,14,IF($AB204&lt;7+1,18,IF($AB204&lt;8+1,22,)))))),0)))</f>
        <v/>
      </c>
      <c r="AN204" s="10">
        <v>6</v>
      </c>
      <c r="AO204" s="21" t="str">
        <f>IF(SUMIFS(AG$11:AG$1008,$AB$11:$AB$1008,$AN204,$AK$11:$AK$1008,$AP$192)=0,"",SUMIFS(AG$11:AG$1008,$AB$11:$AB$1008,$AN204,$AK$11:$AK$1008,$AP$192))</f>
        <v/>
      </c>
      <c r="AP204" s="21" t="str">
        <f>IF(SUMIFS(AH$11:AH$1008,$AB$11:$AB$1008,$AN204,$AK$11:$AK$1008,$AP$192)=0,"",SUMIFS(AH$11:AH$1008,$AB$11:$AB$1008,$AN204,$AK$11:$AK$1008,$AP$192))</f>
        <v/>
      </c>
      <c r="AQ204" s="21" t="str">
        <f>IF(SUMIFS(AI$11:AI$1008,$AB$11:$AB$1008,$AN204,$AK$11:$AK$1008,$AP$192)=0,"",SUMIFS(AI$11:AI$1008,$AB$11:$AB$1008,$AN204,$AK$11:$AK$1008,$AP$192))</f>
        <v/>
      </c>
      <c r="AR204" s="21" t="str">
        <f>IF(SUMIFS(AJ$11:AJ$1008,$AB$11:$AB$1008,$AN204,$AK$11:$AK$1008,$AP$192)=0,"",SUMIFS(AJ$11:AJ$1008,$AB$11:$AB$1008,$AN204,$AK$11:$AK$1008,$AP$192))</f>
        <v/>
      </c>
      <c r="AS204" s="4" t="str">
        <f>IF(AP192="","",11)</f>
        <v/>
      </c>
      <c r="AT204" s="99" t="str">
        <f t="array" ref="AT204">IFERROR(INDEX($AF$1:$AF$1200,SMALL(IF($AK$1:$AK$1200=$AP$192,ROW($AF$1:$AF$1200),""),$AS204)),"")</f>
        <v/>
      </c>
      <c r="AU204" s="105" t="str">
        <f t="array" ref="AU204">IFERROR(INDEX($AA$1:$AA$1200,SMALL(IF($AK$1:$AK$1200=$AP$192,ROW($AA$1:$AA$1200),""),$AS204)),"")</f>
        <v/>
      </c>
      <c r="AV204" s="93" t="str">
        <f t="array" ref="AV204">IFERROR(INDEX($AB$1:$AB$1200,SMALL(IF($AK$1:$AK$1200=$AP$192,ROW($AB$1:$AB$1200),""),$AS204)),"")</f>
        <v/>
      </c>
      <c r="AW204" s="4"/>
    </row>
    <row r="205" spans="27:49">
      <c r="AA205" s="78"/>
      <c r="AB205" s="78"/>
      <c r="AC205" s="79" t="str">
        <f t="shared" si="31"/>
        <v/>
      </c>
      <c r="AD205" s="89"/>
      <c r="AE205" s="89"/>
      <c r="AF205" s="79">
        <f t="shared" si="32"/>
        <v>0</v>
      </c>
      <c r="AG205" s="79" t="str">
        <f t="shared" si="27"/>
        <v/>
      </c>
      <c r="AH205" s="79" t="str">
        <f t="shared" si="28"/>
        <v/>
      </c>
      <c r="AI205" s="79" t="str">
        <f t="shared" si="29"/>
        <v/>
      </c>
      <c r="AJ205" s="79" t="str">
        <f t="shared" si="30"/>
        <v/>
      </c>
      <c r="AK205" s="80" t="str">
        <f t="shared" si="33"/>
        <v/>
      </c>
      <c r="AN205" s="11">
        <v>6.1</v>
      </c>
      <c r="AO205" s="23" t="str">
        <f>IF(SUMIFS(AG$11:AG$1008,$AB$11:$AB$1008,$AN205,$AK$11:$AK$1008,$AP$192)=0,"",SUMIFS(AG$11:AG$1008,$AB$11:$AB$1008,$AN205,$AK$11:$AK$1008,$AP$192))</f>
        <v/>
      </c>
      <c r="AP205" s="23" t="str">
        <f>IF(SUMIFS(AH$11:AH$1008,$AB$11:$AB$1008,$AN205,$AK$11:$AK$1008,$AP$192)=0,"",SUMIFS(AH$11:AH$1008,$AB$11:$AB$1008,$AN205,$AK$11:$AK$1008,$AP$192))</f>
        <v/>
      </c>
      <c r="AQ205" s="23" t="str">
        <f>IF(SUMIFS(AI$11:AI$1008,$AB$11:$AB$1008,$AN205,$AK$11:$AK$1008,$AP$192)=0,"",SUMIFS(AI$11:AI$1008,$AB$11:$AB$1008,$AN205,$AK$11:$AK$1008,$AP$192))</f>
        <v/>
      </c>
      <c r="AR205" s="23" t="str">
        <f>IF(SUMIFS(AJ$11:AJ$1008,$AB$11:$AB$1008,$AN205,$AK$11:$AK$1008,$AP$192)=0,"",SUMIFS(AJ$11:AJ$1008,$AB$11:$AB$1008,$AN205,$AK$11:$AK$1008,$AP$192))</f>
        <v/>
      </c>
      <c r="AS205" s="4" t="str">
        <f>IF(AP192="","",12)</f>
        <v/>
      </c>
      <c r="AT205" s="99" t="str">
        <f t="array" ref="AT205">IFERROR(INDEX($AF$1:$AF$1200,SMALL(IF($AK$1:$AK$1200=$AP$192,ROW($AF$1:$AF$1200),""),$AS205)),"")</f>
        <v/>
      </c>
      <c r="AU205" s="105" t="str">
        <f t="array" ref="AU205">IFERROR(INDEX($AA$1:$AA$1200,SMALL(IF($AK$1:$AK$1200=$AP$192,ROW($AA$1:$AA$1200),""),$AS205)),"")</f>
        <v/>
      </c>
      <c r="AV205" s="93" t="str">
        <f t="array" ref="AV205">IFERROR(INDEX($AB$1:$AB$1200,SMALL(IF($AK$1:$AK$1200=$AP$192,ROW($AB$1:$AB$1200),""),$AS205)),"")</f>
        <v/>
      </c>
      <c r="AW205" s="4"/>
    </row>
    <row r="206" spans="27:49">
      <c r="AA206" s="81"/>
      <c r="AB206" s="81"/>
      <c r="AC206" s="82" t="str">
        <f t="shared" si="31"/>
        <v/>
      </c>
      <c r="AD206" s="90"/>
      <c r="AE206" s="90"/>
      <c r="AF206" s="82">
        <f t="shared" si="32"/>
        <v>0</v>
      </c>
      <c r="AG206" s="82" t="str">
        <f t="shared" si="27"/>
        <v/>
      </c>
      <c r="AH206" s="82" t="str">
        <f t="shared" si="28"/>
        <v/>
      </c>
      <c r="AI206" s="82" t="str">
        <f t="shared" si="29"/>
        <v/>
      </c>
      <c r="AJ206" s="82" t="str">
        <f t="shared" si="30"/>
        <v/>
      </c>
      <c r="AK206" s="83" t="str">
        <f t="shared" si="33"/>
        <v/>
      </c>
      <c r="AM206" s="30"/>
      <c r="AN206" s="11">
        <v>6.2</v>
      </c>
      <c r="AO206" s="23" t="str">
        <f>IF(SUMIFS(AG$11:AG$1008,$AB$11:$AB$1008,$AN206,$AK$11:$AK$1008,$AP$192)=0,"",SUMIFS(AG$11:AG$1008,$AB$11:$AB$1008,$AN206,$AK$11:$AK$1008,$AP$192))</f>
        <v/>
      </c>
      <c r="AP206" s="23" t="str">
        <f>IF(SUMIFS(AH$11:AH$1008,$AB$11:$AB$1008,$AN206,$AK$11:$AK$1008,$AP$192)=0,"",SUMIFS(AH$11:AH$1008,$AB$11:$AB$1008,$AN206,$AK$11:$AK$1008,$AP$192))</f>
        <v/>
      </c>
      <c r="AQ206" s="23" t="str">
        <f>IF(SUMIFS(AI$11:AI$1008,$AB$11:$AB$1008,$AN206,$AK$11:$AK$1008,$AP$192)=0,"",SUMIFS(AI$11:AI$1008,$AB$11:$AB$1008,$AN206,$AK$11:$AK$1008,$AP$192))</f>
        <v/>
      </c>
      <c r="AR206" s="23" t="str">
        <f>IF(SUMIFS(AJ$11:AJ$1008,$AB$11:$AB$1008,$AN206,$AK$11:$AK$1008,$AP$192)=0,"",SUMIFS(AJ$11:AJ$1008,$AB$11:$AB$1008,$AN206,$AK$11:$AK$1008,$AP$192))</f>
        <v/>
      </c>
      <c r="AS206" s="4" t="str">
        <f>IF(AP192="","",13)</f>
        <v/>
      </c>
      <c r="AT206" s="99" t="str">
        <f t="array" ref="AT206">IFERROR(INDEX($AF$1:$AF$1200,SMALL(IF($AK$1:$AK$1200=$AP$192,ROW($AF$1:$AF$1200),""),$AS206)),"")</f>
        <v/>
      </c>
      <c r="AU206" s="105" t="str">
        <f t="array" ref="AU206">IFERROR(INDEX($AA$1:$AA$1200,SMALL(IF($AK$1:$AK$1200=$AP$192,ROW($AA$1:$AA$1200),""),$AS206)),"")</f>
        <v/>
      </c>
      <c r="AV206" s="93" t="str">
        <f t="array" ref="AV206">IFERROR(INDEX($AB$1:$AB$1200,SMALL(IF($AK$1:$AK$1200=$AP$192,ROW($AB$1:$AB$1200),""),$AS206)),"")</f>
        <v/>
      </c>
      <c r="AW206" s="4"/>
    </row>
    <row r="207" spans="27:49">
      <c r="AA207" s="78"/>
      <c r="AB207" s="78"/>
      <c r="AC207" s="79" t="str">
        <f t="shared" si="31"/>
        <v/>
      </c>
      <c r="AD207" s="89"/>
      <c r="AE207" s="89"/>
      <c r="AF207" s="79">
        <f t="shared" si="32"/>
        <v>0</v>
      </c>
      <c r="AG207" s="79" t="str">
        <f t="shared" si="27"/>
        <v/>
      </c>
      <c r="AH207" s="79" t="str">
        <f t="shared" si="28"/>
        <v/>
      </c>
      <c r="AI207" s="79" t="str">
        <f t="shared" si="29"/>
        <v/>
      </c>
      <c r="AJ207" s="79" t="str">
        <f t="shared" si="30"/>
        <v/>
      </c>
      <c r="AK207" s="80" t="str">
        <f t="shared" si="33"/>
        <v/>
      </c>
      <c r="AM207" s="30"/>
      <c r="AN207" s="12">
        <v>6.3</v>
      </c>
      <c r="AO207" s="19" t="str">
        <f>IF(SUMIFS(AG$11:AG$1008,$AB$11:$AB$1008,$AN207,$AK$11:$AK$1008,$AP$192)=0,"",SUMIFS(AG$11:AG$1008,$AB$11:$AB$1008,$AN207,$AK$11:$AK$1008,$AP$192))</f>
        <v/>
      </c>
      <c r="AP207" s="19" t="str">
        <f>IF(SUMIFS(AH$11:AH$1008,$AB$11:$AB$1008,$AN207,$AK$11:$AK$1008,$AP$192)=0,"",SUMIFS(AH$11:AH$1008,$AB$11:$AB$1008,$AN207,$AK$11:$AK$1008,$AP$192))</f>
        <v/>
      </c>
      <c r="AQ207" s="19" t="str">
        <f>IF(SUMIFS(AI$11:AI$1008,$AB$11:$AB$1008,$AN207,$AK$11:$AK$1008,$AP$192)=0,"",SUMIFS(AI$11:AI$1008,$AB$11:$AB$1008,$AN207,$AK$11:$AK$1008,$AP$192))</f>
        <v/>
      </c>
      <c r="AR207" s="19" t="str">
        <f>IF(SUMIFS(AJ$11:AJ$1008,$AB$11:$AB$1008,$AN207,$AK$11:$AK$1008,$AP$192)=0,"",SUMIFS(AJ$11:AJ$1008,$AB$11:$AB$1008,$AN207,$AK$11:$AK$1008,$AP$192))</f>
        <v/>
      </c>
      <c r="AS207" s="4" t="str">
        <f>IF(AP192="","",14)</f>
        <v/>
      </c>
      <c r="AT207" s="99" t="str">
        <f t="array" ref="AT207">IFERROR(INDEX($AF$1:$AF$1200,SMALL(IF($AK$1:$AK$1200=$AP$192,ROW($AF$1:$AF$1200),""),$AS207)),"")</f>
        <v/>
      </c>
      <c r="AU207" s="105" t="str">
        <f t="array" ref="AU207">IFERROR(INDEX($AA$1:$AA$1200,SMALL(IF($AK$1:$AK$1200=$AP$192,ROW($AA$1:$AA$1200),""),$AS207)),"")</f>
        <v/>
      </c>
      <c r="AV207" s="93" t="str">
        <f t="array" ref="AV207">IFERROR(INDEX($AB$1:$AB$1200,SMALL(IF($AK$1:$AK$1200=$AP$192,ROW($AB$1:$AB$1200),""),$AS207)),"")</f>
        <v/>
      </c>
      <c r="AW207" s="4"/>
    </row>
    <row r="208" spans="27:49">
      <c r="AA208" s="81"/>
      <c r="AB208" s="81"/>
      <c r="AC208" s="82" t="str">
        <f t="shared" si="31"/>
        <v/>
      </c>
      <c r="AD208" s="90"/>
      <c r="AE208" s="90"/>
      <c r="AF208" s="82">
        <f t="shared" si="32"/>
        <v>0</v>
      </c>
      <c r="AG208" s="82" t="str">
        <f t="shared" si="27"/>
        <v/>
      </c>
      <c r="AH208" s="82" t="str">
        <f t="shared" si="28"/>
        <v/>
      </c>
      <c r="AI208" s="82" t="str">
        <f t="shared" si="29"/>
        <v/>
      </c>
      <c r="AJ208" s="82" t="str">
        <f t="shared" si="30"/>
        <v/>
      </c>
      <c r="AK208" s="83" t="str">
        <f t="shared" si="33"/>
        <v/>
      </c>
      <c r="AM208" s="30"/>
      <c r="AN208" s="10">
        <v>7</v>
      </c>
      <c r="AO208" s="21" t="str">
        <f>IF(SUMIFS(AG$11:AG$1008,$AB$11:$AB$1008,$AN208,$AK$11:$AK$1008,$AP$192)=0,"",SUMIFS(AG$11:AG$1008,$AB$11:$AB$1008,$AN208,$AK$11:$AK$1008,$AP$192))</f>
        <v/>
      </c>
      <c r="AP208" s="21" t="str">
        <f>IF(SUMIFS(AH$11:AH$1008,$AB$11:$AB$1008,$AN208,$AK$11:$AK$1008,$AP$192)=0,"",SUMIFS(AH$11:AH$1008,$AB$11:$AB$1008,$AN208,$AK$11:$AK$1008,$AP$192))</f>
        <v/>
      </c>
      <c r="AQ208" s="21" t="str">
        <f>IF(SUMIFS(AI$11:AI$1008,$AB$11:$AB$1008,$AN208,$AK$11:$AK$1008,$AP$192)=0,"",SUMIFS(AI$11:AI$1008,$AB$11:$AB$1008,$AN208,$AK$11:$AK$1008,$AP$192))</f>
        <v/>
      </c>
      <c r="AR208" s="21" t="str">
        <f>IF(SUMIFS(AJ$11:AJ$1008,$AB$11:$AB$1008,$AN208,$AK$11:$AK$1008,$AP$192)=0,"",SUMIFS(AJ$11:AJ$1008,$AB$11:$AB$1008,$AN208,$AK$11:$AK$1008,$AP$192))</f>
        <v/>
      </c>
      <c r="AS208" s="4" t="str">
        <f>IF(AP192="","",15)</f>
        <v/>
      </c>
      <c r="AT208" s="99" t="str">
        <f t="array" ref="AT208">IFERROR(INDEX($AF$1:$AF$1200,SMALL(IF($AK$1:$AK$1200=$AP$192,ROW($AF$1:$AF$1200),""),$AS208)),"")</f>
        <v/>
      </c>
      <c r="AU208" s="105" t="str">
        <f t="array" ref="AU208">IFERROR(INDEX($AA$1:$AA$1200,SMALL(IF($AK$1:$AK$1200=$AP$192,ROW($AA$1:$AA$1200),""),$AS208)),"")</f>
        <v/>
      </c>
      <c r="AV208" s="93" t="str">
        <f t="array" ref="AV208">IFERROR(INDEX($AB$1:$AB$1200,SMALL(IF($AK$1:$AK$1200=$AP$192,ROW($AB$1:$AB$1200),""),$AS208)),"")</f>
        <v/>
      </c>
      <c r="AW208" s="4"/>
    </row>
    <row r="209" spans="27:49">
      <c r="AA209" s="78"/>
      <c r="AB209" s="78"/>
      <c r="AC209" s="79" t="str">
        <f t="shared" si="31"/>
        <v/>
      </c>
      <c r="AD209" s="89"/>
      <c r="AE209" s="89"/>
      <c r="AF209" s="79">
        <f t="shared" si="32"/>
        <v>0</v>
      </c>
      <c r="AG209" s="79" t="str">
        <f t="shared" si="27"/>
        <v/>
      </c>
      <c r="AH209" s="79" t="str">
        <f t="shared" si="28"/>
        <v/>
      </c>
      <c r="AI209" s="79" t="str">
        <f t="shared" si="29"/>
        <v/>
      </c>
      <c r="AJ209" s="79" t="str">
        <f t="shared" si="30"/>
        <v/>
      </c>
      <c r="AK209" s="80" t="str">
        <f t="shared" si="33"/>
        <v/>
      </c>
      <c r="AM209" s="30"/>
      <c r="AN209" s="11">
        <v>7.1</v>
      </c>
      <c r="AO209" s="23" t="str">
        <f>IF(SUMIFS(AG$11:AG$1008,$AB$11:$AB$1008,$AN209,$AK$11:$AK$1008,$AP$192)=0,"",SUMIFS(AG$11:AG$1008,$AB$11:$AB$1008,$AN209,$AK$11:$AK$1008,$AP$192))</f>
        <v/>
      </c>
      <c r="AP209" s="23" t="str">
        <f>IF(SUMIFS(AH$11:AH$1008,$AB$11:$AB$1008,$AN209,$AK$11:$AK$1008,$AP$192)=0,"",SUMIFS(AH$11:AH$1008,$AB$11:$AB$1008,$AN209,$AK$11:$AK$1008,$AP$192))</f>
        <v/>
      </c>
      <c r="AQ209" s="23" t="str">
        <f>IF(SUMIFS(AI$11:AI$1008,$AB$11:$AB$1008,$AN209,$AK$11:$AK$1008,$AP$192)=0,"",SUMIFS(AI$11:AI$1008,$AB$11:$AB$1008,$AN209,$AK$11:$AK$1008,$AP$192))</f>
        <v/>
      </c>
      <c r="AR209" s="23" t="str">
        <f>IF(SUMIFS(AJ$11:AJ$1008,$AB$11:$AB$1008,$AN209,$AK$11:$AK$1008,$AP$192)=0,"",SUMIFS(AJ$11:AJ$1008,$AB$11:$AB$1008,$AN209,$AK$11:$AK$1008,$AP$192))</f>
        <v/>
      </c>
      <c r="AS209" s="4" t="str">
        <f>IF(AP192="","",16)</f>
        <v/>
      </c>
      <c r="AT209" s="99" t="str">
        <f t="array" ref="AT209">IFERROR(INDEX($AF$1:$AF$1200,SMALL(IF($AK$1:$AK$1200=$AP$192,ROW($AF$1:$AF$1200),""),$AS209)),"")</f>
        <v/>
      </c>
      <c r="AU209" s="105" t="str">
        <f t="array" ref="AU209">IFERROR(INDEX($AA$1:$AA$1200,SMALL(IF($AK$1:$AK$1200=$AP$192,ROW($AA$1:$AA$1200),""),$AS209)),"")</f>
        <v/>
      </c>
      <c r="AV209" s="93" t="str">
        <f t="array" ref="AV209">IFERROR(INDEX($AB$1:$AB$1200,SMALL(IF($AK$1:$AK$1200=$AP$192,ROW($AB$1:$AB$1200),""),$AS209)),"")</f>
        <v/>
      </c>
      <c r="AW209" s="4"/>
    </row>
    <row r="210" spans="27:49">
      <c r="AA210" s="81"/>
      <c r="AB210" s="81"/>
      <c r="AC210" s="82" t="str">
        <f t="shared" si="31"/>
        <v/>
      </c>
      <c r="AD210" s="90"/>
      <c r="AE210" s="90"/>
      <c r="AF210" s="82">
        <f t="shared" si="32"/>
        <v>0</v>
      </c>
      <c r="AG210" s="82" t="str">
        <f t="shared" si="27"/>
        <v/>
      </c>
      <c r="AH210" s="82" t="str">
        <f t="shared" si="28"/>
        <v/>
      </c>
      <c r="AI210" s="82" t="str">
        <f t="shared" si="29"/>
        <v/>
      </c>
      <c r="AJ210" s="82" t="str">
        <f t="shared" si="30"/>
        <v/>
      </c>
      <c r="AK210" s="83" t="str">
        <f t="shared" si="33"/>
        <v/>
      </c>
      <c r="AM210" s="30"/>
      <c r="AN210" s="11">
        <v>7.2</v>
      </c>
      <c r="AO210" s="23" t="str">
        <f>IF(SUMIFS(AG$11:AG$1008,$AB$11:$AB$1008,$AN210,$AK$11:$AK$1008,$AP$192)=0,"",SUMIFS(AG$11:AG$1008,$AB$11:$AB$1008,$AN210,$AK$11:$AK$1008,$AP$192))</f>
        <v/>
      </c>
      <c r="AP210" s="23" t="str">
        <f>IF(SUMIFS(AH$11:AH$1008,$AB$11:$AB$1008,$AN210,$AK$11:$AK$1008,$AP$192)=0,"",SUMIFS(AH$11:AH$1008,$AB$11:$AB$1008,$AN210,$AK$11:$AK$1008,$AP$192))</f>
        <v/>
      </c>
      <c r="AQ210" s="23" t="str">
        <f>IF(SUMIFS(AI$11:AI$1008,$AB$11:$AB$1008,$AN210,$AK$11:$AK$1008,$AP$192)=0,"",SUMIFS(AI$11:AI$1008,$AB$11:$AB$1008,$AN210,$AK$11:$AK$1008,$AP$192))</f>
        <v/>
      </c>
      <c r="AR210" s="23" t="str">
        <f>IF(SUMIFS(AJ$11:AJ$1008,$AB$11:$AB$1008,$AN210,$AK$11:$AK$1008,$AP$192)=0,"",SUMIFS(AJ$11:AJ$1008,$AB$11:$AB$1008,$AN210,$AK$11:$AK$1008,$AP$192))</f>
        <v/>
      </c>
      <c r="AS210" s="4" t="str">
        <f>IF(AP192="","",17)</f>
        <v/>
      </c>
      <c r="AT210" s="99" t="str">
        <f t="array" ref="AT210">IFERROR(INDEX($AF$1:$AF$1200,SMALL(IF($AK$1:$AK$1200=$AP$192,ROW($AF$1:$AF$1200),""),$AS210)),"")</f>
        <v/>
      </c>
      <c r="AU210" s="105" t="str">
        <f t="array" ref="AU210">IFERROR(INDEX($AA$1:$AA$1200,SMALL(IF($AK$1:$AK$1200=$AP$192,ROW($AA$1:$AA$1200),""),$AS210)),"")</f>
        <v/>
      </c>
      <c r="AV210" s="93" t="str">
        <f t="array" ref="AV210">IFERROR(INDEX($AB$1:$AB$1200,SMALL(IF($AK$1:$AK$1200=$AP$192,ROW($AB$1:$AB$1200),""),$AS210)),"")</f>
        <v/>
      </c>
      <c r="AW210" s="4"/>
    </row>
    <row r="211" spans="27:49">
      <c r="AA211" s="78"/>
      <c r="AB211" s="78"/>
      <c r="AC211" s="79" t="str">
        <f t="shared" si="31"/>
        <v/>
      </c>
      <c r="AD211" s="89"/>
      <c r="AE211" s="89"/>
      <c r="AF211" s="79">
        <f t="shared" si="32"/>
        <v>0</v>
      </c>
      <c r="AG211" s="79" t="str">
        <f t="shared" si="27"/>
        <v/>
      </c>
      <c r="AH211" s="79" t="str">
        <f t="shared" si="28"/>
        <v/>
      </c>
      <c r="AI211" s="79" t="str">
        <f t="shared" si="29"/>
        <v/>
      </c>
      <c r="AJ211" s="79" t="str">
        <f t="shared" si="30"/>
        <v/>
      </c>
      <c r="AK211" s="80" t="str">
        <f t="shared" si="33"/>
        <v/>
      </c>
      <c r="AM211" s="30"/>
      <c r="AN211" s="12">
        <v>7.3</v>
      </c>
      <c r="AO211" s="19" t="str">
        <f>IF(SUMIFS(AG$11:AG$1008,$AB$11:$AB$1008,$AN211,$AK$11:$AK$1008,$AP$192)=0,"",SUMIFS(AG$11:AG$1008,$AB$11:$AB$1008,$AN211,$AK$11:$AK$1008,$AP$192))</f>
        <v/>
      </c>
      <c r="AP211" s="19" t="str">
        <f>IF(SUMIFS(AH$11:AH$1008,$AB$11:$AB$1008,$AN211,$AK$11:$AK$1008,$AP$192)=0,"",SUMIFS(AH$11:AH$1008,$AB$11:$AB$1008,$AN211,$AK$11:$AK$1008,$AP$192))</f>
        <v/>
      </c>
      <c r="AQ211" s="19" t="str">
        <f>IF(SUMIFS(AI$11:AI$1008,$AB$11:$AB$1008,$AN211,$AK$11:$AK$1008,$AP$192)=0,"",SUMIFS(AI$11:AI$1008,$AB$11:$AB$1008,$AN211,$AK$11:$AK$1008,$AP$192))</f>
        <v/>
      </c>
      <c r="AR211" s="19" t="str">
        <f>IF(SUMIFS(AJ$11:AJ$1008,$AB$11:$AB$1008,$AN211,$AK$11:$AK$1008,$AP$192)=0,"",SUMIFS(AJ$11:AJ$1008,$AB$11:$AB$1008,$AN211,$AK$11:$AK$1008,$AP$192))</f>
        <v/>
      </c>
      <c r="AS211" s="4" t="str">
        <f>IF(AP192="","",18)</f>
        <v/>
      </c>
      <c r="AT211" s="99" t="str">
        <f t="array" ref="AT211">IFERROR(INDEX($AF$1:$AF$1200,SMALL(IF($AK$1:$AK$1200=$AP$192,ROW($AF$1:$AF$1200),""),$AS211)),"")</f>
        <v/>
      </c>
      <c r="AU211" s="105" t="str">
        <f t="array" ref="AU211">IFERROR(INDEX($AA$1:$AA$1200,SMALL(IF($AK$1:$AK$1200=$AP$192,ROW($AA$1:$AA$1200),""),$AS211)),"")</f>
        <v/>
      </c>
      <c r="AV211" s="93" t="str">
        <f t="array" ref="AV211">IFERROR(INDEX($AB$1:$AB$1200,SMALL(IF($AK$1:$AK$1200=$AP$192,ROW($AB$1:$AB$1200),""),$AS211)),"")</f>
        <v/>
      </c>
      <c r="AW211" s="4"/>
    </row>
    <row r="212" spans="27:49">
      <c r="AA212" s="81"/>
      <c r="AB212" s="81"/>
      <c r="AC212" s="82" t="str">
        <f t="shared" si="31"/>
        <v/>
      </c>
      <c r="AD212" s="90"/>
      <c r="AE212" s="90"/>
      <c r="AF212" s="82">
        <f t="shared" si="32"/>
        <v>0</v>
      </c>
      <c r="AG212" s="82" t="str">
        <f t="shared" si="27"/>
        <v/>
      </c>
      <c r="AH212" s="82" t="str">
        <f t="shared" si="28"/>
        <v/>
      </c>
      <c r="AI212" s="82" t="str">
        <f t="shared" si="29"/>
        <v/>
      </c>
      <c r="AJ212" s="82" t="str">
        <f t="shared" si="30"/>
        <v/>
      </c>
      <c r="AK212" s="83" t="str">
        <f t="shared" si="33"/>
        <v/>
      </c>
      <c r="AM212" s="30"/>
      <c r="AN212" s="10">
        <v>8</v>
      </c>
      <c r="AO212" s="21" t="str">
        <f>IF(SUMIFS(AG$11:AG$1008,$AB$11:$AB$1008,$AN212,$AK$11:$AK$1008,$AP$192)=0,"",SUMIFS(AG$11:AG$1008,$AB$11:$AB$1008,$AN212,$AK$11:$AK$1008,$AP$192))</f>
        <v/>
      </c>
      <c r="AP212" s="21" t="str">
        <f>IF(SUMIFS(AH$11:AH$1008,$AB$11:$AB$1008,$AN212,$AK$11:$AK$1008,$AP$192)=0,"",SUMIFS(AH$11:AH$1008,$AB$11:$AB$1008,$AN212,$AK$11:$AK$1008,$AP$192))</f>
        <v/>
      </c>
      <c r="AQ212" s="21" t="str">
        <f>IF(SUMIFS(AI$11:AI$1008,$AB$11:$AB$1008,$AN212,$AK$11:$AK$1008,$AP$192)=0,"",SUMIFS(AI$11:AI$1008,$AB$11:$AB$1008,$AN212,$AK$11:$AK$1008,$AP$192))</f>
        <v/>
      </c>
      <c r="AR212" s="21" t="str">
        <f>IF(SUMIFS(AJ$11:AJ$1008,$AB$11:$AB$1008,$AN212,$AK$11:$AK$1008,$AP$192)=0,"",SUMIFS(AJ$11:AJ$1008,$AB$11:$AB$1008,$AN212,$AK$11:$AK$1008,$AP$192))</f>
        <v/>
      </c>
      <c r="AS212" s="4" t="str">
        <f>IF(AP192="","",19)</f>
        <v/>
      </c>
      <c r="AT212" s="99" t="str">
        <f t="array" ref="AT212">IFERROR(INDEX($AF$1:$AF$1200,SMALL(IF($AK$1:$AK$1200=$AP$192,ROW($AF$1:$AF$1200),""),$AS212)),"")</f>
        <v/>
      </c>
      <c r="AU212" s="105" t="str">
        <f t="array" ref="AU212">IFERROR(INDEX($AA$1:$AA$1200,SMALL(IF($AK$1:$AK$1200=$AP$192,ROW($AA$1:$AA$1200),""),$AS212)),"")</f>
        <v/>
      </c>
      <c r="AV212" s="93" t="str">
        <f t="array" ref="AV212">IFERROR(INDEX($AB$1:$AB$1200,SMALL(IF($AK$1:$AK$1200=$AP$192,ROW($AB$1:$AB$1200),""),$AS212)),"")</f>
        <v/>
      </c>
      <c r="AW212" s="4"/>
    </row>
    <row r="213" spans="27:49">
      <c r="AA213" s="78"/>
      <c r="AB213" s="78"/>
      <c r="AC213" s="79" t="str">
        <f t="shared" si="31"/>
        <v/>
      </c>
      <c r="AD213" s="89"/>
      <c r="AE213" s="89"/>
      <c r="AF213" s="79">
        <f t="shared" si="32"/>
        <v>0</v>
      </c>
      <c r="AG213" s="79" t="str">
        <f t="shared" si="27"/>
        <v/>
      </c>
      <c r="AH213" s="79" t="str">
        <f t="shared" si="28"/>
        <v/>
      </c>
      <c r="AI213" s="79" t="str">
        <f t="shared" si="29"/>
        <v/>
      </c>
      <c r="AJ213" s="79" t="str">
        <f t="shared" si="30"/>
        <v/>
      </c>
      <c r="AK213" s="80" t="str">
        <f t="shared" si="33"/>
        <v/>
      </c>
      <c r="AM213" s="30"/>
      <c r="AN213" s="11">
        <v>8.1</v>
      </c>
      <c r="AO213" s="23" t="str">
        <f>IF(SUMIFS(AG$11:AG$1008,$AB$11:$AB$1008,$AN213,$AK$11:$AK$1008,$AP$192)=0,"",SUMIFS(AG$11:AG$1008,$AB$11:$AB$1008,$AN213,$AK$11:$AK$1008,$AP$192))</f>
        <v/>
      </c>
      <c r="AP213" s="23" t="str">
        <f>IF(SUMIFS(AH$11:AH$1008,$AB$11:$AB$1008,$AN213,$AK$11:$AK$1008,$AP$192)=0,"",SUMIFS(AH$11:AH$1008,$AB$11:$AB$1008,$AN213,$AK$11:$AK$1008,$AP$192))</f>
        <v/>
      </c>
      <c r="AQ213" s="23" t="str">
        <f>IF(SUMIFS(AI$11:AI$1008,$AB$11:$AB$1008,$AN213,$AK$11:$AK$1008,$AP$192)=0,"",SUMIFS(AI$11:AI$1008,$AB$11:$AB$1008,$AN213,$AK$11:$AK$1008,$AP$192))</f>
        <v/>
      </c>
      <c r="AR213" s="23" t="str">
        <f>IF(SUMIFS(AJ$11:AJ$1008,$AB$11:$AB$1008,$AN213,$AK$11:$AK$1008,$AP$192)=0,"",SUMIFS(AJ$11:AJ$1008,$AB$11:$AB$1008,$AN213,$AK$11:$AK$1008,$AP$192))</f>
        <v/>
      </c>
      <c r="AS213" s="4" t="str">
        <f>IF(AP192="","",20)</f>
        <v/>
      </c>
      <c r="AT213" s="99" t="str">
        <f t="array" ref="AT213">IFERROR(INDEX($AF$1:$AF$1200,SMALL(IF($AK$1:$AK$1200=$AP$192,ROW($AF$1:$AF$1200),""),$AS213)),"")</f>
        <v/>
      </c>
      <c r="AU213" s="105" t="str">
        <f t="array" ref="AU213">IFERROR(INDEX($AA$1:$AA$1200,SMALL(IF($AK$1:$AK$1200=$AP$192,ROW($AA$1:$AA$1200),""),$AS213)),"")</f>
        <v/>
      </c>
      <c r="AV213" s="93" t="str">
        <f t="array" ref="AV213">IFERROR(INDEX($AB$1:$AB$1200,SMALL(IF($AK$1:$AK$1200=$AP$192,ROW($AB$1:$AB$1200),""),$AS213)),"")</f>
        <v/>
      </c>
      <c r="AW213" s="4"/>
    </row>
    <row r="214" spans="27:49">
      <c r="AA214" s="81"/>
      <c r="AB214" s="81"/>
      <c r="AC214" s="82" t="str">
        <f t="shared" si="31"/>
        <v/>
      </c>
      <c r="AD214" s="90"/>
      <c r="AE214" s="90"/>
      <c r="AF214" s="82">
        <f t="shared" si="32"/>
        <v>0</v>
      </c>
      <c r="AG214" s="82" t="str">
        <f t="shared" si="27"/>
        <v/>
      </c>
      <c r="AH214" s="82" t="str">
        <f t="shared" si="28"/>
        <v/>
      </c>
      <c r="AI214" s="82" t="str">
        <f t="shared" si="29"/>
        <v/>
      </c>
      <c r="AJ214" s="82" t="str">
        <f t="shared" si="30"/>
        <v/>
      </c>
      <c r="AK214" s="83" t="str">
        <f t="shared" si="33"/>
        <v/>
      </c>
      <c r="AM214" s="30"/>
      <c r="AN214" s="11">
        <v>8.1999999999999993</v>
      </c>
      <c r="AO214" s="23" t="str">
        <f>IF(SUMIFS(AG$11:AG$1008,$AB$11:$AB$1008,$AN214,$AK$11:$AK$1008,$AP$192)=0,"",SUMIFS(AG$11:AG$1008,$AB$11:$AB$1008,$AN214,$AK$11:$AK$1008,$AP$192))</f>
        <v/>
      </c>
      <c r="AP214" s="23" t="str">
        <f>IF(SUMIFS(AH$11:AH$1008,$AB$11:$AB$1008,$AN214,$AK$11:$AK$1008,$AP$192)=0,"",SUMIFS(AH$11:AH$1008,$AB$11:$AB$1008,$AN214,$AK$11:$AK$1008,$AP$192))</f>
        <v/>
      </c>
      <c r="AQ214" s="23" t="str">
        <f>IF(SUMIFS(AI$11:AI$1008,$AB$11:$AB$1008,$AN214,$AK$11:$AK$1008,$AP$192)=0,"",SUMIFS(AI$11:AI$1008,$AB$11:$AB$1008,$AN214,$AK$11:$AK$1008,$AP$192))</f>
        <v/>
      </c>
      <c r="AR214" s="23" t="str">
        <f>IF(SUMIFS(AJ$11:AJ$1008,$AB$11:$AB$1008,$AN214,$AK$11:$AK$1008,$AP$192)=0,"",SUMIFS(AJ$11:AJ$1008,$AB$11:$AB$1008,$AN214,$AK$11:$AK$1008,$AP$192))</f>
        <v/>
      </c>
      <c r="AS214" s="4" t="str">
        <f>IF(AP192="","",21)</f>
        <v/>
      </c>
      <c r="AT214" s="99" t="str">
        <f t="array" ref="AT214">IFERROR(INDEX($AF$1:$AF$1200,SMALL(IF($AK$1:$AK$1200=$AP$192,ROW($AF$1:$AF$1200),""),$AS214)),"")</f>
        <v/>
      </c>
      <c r="AU214" s="105" t="str">
        <f t="array" ref="AU214">IFERROR(INDEX($AA$1:$AA$1200,SMALL(IF($AK$1:$AK$1200=$AP$192,ROW($AA$1:$AA$1200),""),$AS214)),"")</f>
        <v/>
      </c>
      <c r="AV214" s="93" t="str">
        <f t="array" ref="AV214">IFERROR(INDEX($AB$1:$AB$1200,SMALL(IF($AK$1:$AK$1200=$AP$192,ROW($AB$1:$AB$1200),""),$AS214)),"")</f>
        <v/>
      </c>
      <c r="AW214" s="4"/>
    </row>
    <row r="215" spans="27:49" ht="15.75" thickBot="1">
      <c r="AA215" s="78"/>
      <c r="AB215" s="78"/>
      <c r="AC215" s="79" t="str">
        <f t="shared" si="31"/>
        <v/>
      </c>
      <c r="AD215" s="89"/>
      <c r="AE215" s="89"/>
      <c r="AF215" s="79">
        <f t="shared" si="32"/>
        <v>0</v>
      </c>
      <c r="AG215" s="79" t="str">
        <f t="shared" si="27"/>
        <v/>
      </c>
      <c r="AH215" s="79" t="str">
        <f t="shared" si="28"/>
        <v/>
      </c>
      <c r="AI215" s="79" t="str">
        <f t="shared" si="29"/>
        <v/>
      </c>
      <c r="AJ215" s="79" t="str">
        <f t="shared" si="30"/>
        <v/>
      </c>
      <c r="AK215" s="80" t="str">
        <f t="shared" si="33"/>
        <v/>
      </c>
      <c r="AM215" s="30"/>
      <c r="AN215" s="13">
        <v>8.3000000000000007</v>
      </c>
      <c r="AO215" s="25" t="str">
        <f>IF(SUMIFS(AG$11:AG$1008,$AB$11:$AB$1008,$AN215,$AK$11:$AK$1008,$AP$192)=0,"",SUMIFS(AG$11:AG$1008,$AB$11:$AB$1008,$AN215,$AK$11:$AK$1008,$AP$192))</f>
        <v/>
      </c>
      <c r="AP215" s="25" t="str">
        <f>IF(SUMIFS(AH$11:AH$1008,$AB$11:$AB$1008,$AN215,$AK$11:$AK$1008,$AP$192)=0,"",SUMIFS(AH$11:AH$1008,$AB$11:$AB$1008,$AN215,$AK$11:$AK$1008,$AP$192))</f>
        <v/>
      </c>
      <c r="AQ215" s="25" t="str">
        <f>IF(SUMIFS(AI$11:AI$1008,$AB$11:$AB$1008,$AN215,$AK$11:$AK$1008,$AP$192)=0,"",SUMIFS(AI$11:AI$1008,$AB$11:$AB$1008,$AN215,$AK$11:$AK$1008,$AP$192))</f>
        <v/>
      </c>
      <c r="AR215" s="25" t="str">
        <f>IF(SUMIFS(AJ$11:AJ$1008,$AB$11:$AB$1008,$AN215,$AK$11:$AK$1008,$AP$192)=0,"",SUMIFS(AJ$11:AJ$1008,$AB$11:$AB$1008,$AN215,$AK$11:$AK$1008,$AP$192))</f>
        <v/>
      </c>
      <c r="AS215" s="4" t="str">
        <f>IF(AP192="","",22)</f>
        <v/>
      </c>
      <c r="AT215" s="100" t="str">
        <f t="array" ref="AT215">IFERROR(INDEX($AF$1:$AF$1200,SMALL(IF($AK$1:$AK$1200=$AP$192,ROW($AF$1:$AF$1200),""),$AS215)),"")</f>
        <v/>
      </c>
      <c r="AU215" s="106" t="str">
        <f t="array" ref="AU215">IFERROR(INDEX($AA$1:$AA$1200,SMALL(IF($AK$1:$AK$1200=$AP$192,ROW($AA$1:$AA$1200),""),$AS215)),"")</f>
        <v/>
      </c>
      <c r="AV215" s="94" t="str">
        <f t="array" ref="AV215">IFERROR(INDEX($AB$1:$AB$1200,SMALL(IF($AK$1:$AK$1200=$AP$192,ROW($AB$1:$AB$1200),""),$AS215)),"")</f>
        <v/>
      </c>
      <c r="AW215" s="4"/>
    </row>
    <row r="216" spans="27:49">
      <c r="AA216" s="81"/>
      <c r="AB216" s="81"/>
      <c r="AC216" s="82" t="str">
        <f t="shared" si="31"/>
        <v/>
      </c>
      <c r="AD216" s="90"/>
      <c r="AE216" s="90"/>
      <c r="AF216" s="82">
        <f t="shared" si="32"/>
        <v>0</v>
      </c>
      <c r="AG216" s="82" t="str">
        <f t="shared" si="27"/>
        <v/>
      </c>
      <c r="AH216" s="82" t="str">
        <f t="shared" si="28"/>
        <v/>
      </c>
      <c r="AI216" s="82" t="str">
        <f t="shared" si="29"/>
        <v/>
      </c>
      <c r="AJ216" s="82" t="str">
        <f t="shared" si="30"/>
        <v/>
      </c>
      <c r="AK216" s="83" t="str">
        <f t="shared" si="33"/>
        <v/>
      </c>
      <c r="AS216" s="103"/>
      <c r="AT216" s="103"/>
      <c r="AU216" s="103"/>
      <c r="AV216" s="4"/>
      <c r="AW216" s="4"/>
    </row>
    <row r="217" spans="27:49" ht="15.75" thickBot="1">
      <c r="AA217" s="78"/>
      <c r="AB217" s="78"/>
      <c r="AC217" s="79" t="str">
        <f t="shared" si="31"/>
        <v/>
      </c>
      <c r="AD217" s="89"/>
      <c r="AE217" s="89"/>
      <c r="AF217" s="79">
        <f t="shared" si="32"/>
        <v>0</v>
      </c>
      <c r="AG217" s="79" t="str">
        <f t="shared" si="27"/>
        <v/>
      </c>
      <c r="AH217" s="79" t="str">
        <f t="shared" si="28"/>
        <v/>
      </c>
      <c r="AI217" s="79" t="str">
        <f t="shared" si="29"/>
        <v/>
      </c>
      <c r="AJ217" s="79" t="str">
        <f t="shared" si="30"/>
        <v/>
      </c>
      <c r="AK217" s="80" t="str">
        <f t="shared" si="33"/>
        <v/>
      </c>
      <c r="AM217" s="1" t="s">
        <v>127</v>
      </c>
      <c r="AS217" s="103"/>
      <c r="AT217" s="103"/>
      <c r="AU217" s="103"/>
      <c r="AV217" s="4"/>
      <c r="AW217" s="4"/>
    </row>
    <row r="218" spans="27:49" ht="15" customHeight="1" thickBot="1">
      <c r="AA218" s="81"/>
      <c r="AB218" s="81"/>
      <c r="AC218" s="82" t="str">
        <f t="shared" si="31"/>
        <v/>
      </c>
      <c r="AD218" s="90"/>
      <c r="AE218" s="90"/>
      <c r="AF218" s="82">
        <f t="shared" si="32"/>
        <v>0</v>
      </c>
      <c r="AG218" s="82" t="str">
        <f t="shared" si="27"/>
        <v/>
      </c>
      <c r="AH218" s="82" t="str">
        <f t="shared" si="28"/>
        <v/>
      </c>
      <c r="AI218" s="82" t="str">
        <f t="shared" si="29"/>
        <v/>
      </c>
      <c r="AJ218" s="82" t="str">
        <f t="shared" si="30"/>
        <v/>
      </c>
      <c r="AK218" s="83" t="str">
        <f t="shared" si="33"/>
        <v/>
      </c>
      <c r="AM218" s="30" t="str">
        <f t="array" ref="AM218">IFERROR(INDEX(AK$11:AK$1008,MATCH(SMALL(IF((COUNTIF(AM$34:AM217,AK$11:AK$1008)=0)*(AK$11:AK$1008&lt;&gt;""),COUNTIF(AK$11:AK$1008,"&lt;"&amp;AK$11:AK$1008)),1),IF(AK$11:AK$1008&lt;&gt;"",COUNTIF(AK$11:AK$1008,"&lt;"&amp;AK$11:AK$1008)),0)),"")</f>
        <v/>
      </c>
      <c r="AN218" s="60" t="s">
        <v>125</v>
      </c>
      <c r="AO218" s="61"/>
      <c r="AP218" s="60" t="str">
        <f>IF(AM218="","",AM218)</f>
        <v/>
      </c>
      <c r="AQ218" s="61"/>
      <c r="AR218" s="62"/>
      <c r="AS218" s="101"/>
      <c r="AT218" s="101"/>
      <c r="AU218" s="101"/>
      <c r="AV218" s="101"/>
      <c r="AW218" s="101"/>
    </row>
    <row r="219" spans="27:49" ht="15.75" customHeight="1" thickBot="1">
      <c r="AA219" s="78"/>
      <c r="AB219" s="78"/>
      <c r="AC219" s="79" t="str">
        <f t="shared" si="31"/>
        <v/>
      </c>
      <c r="AD219" s="89"/>
      <c r="AE219" s="89"/>
      <c r="AF219" s="79">
        <f t="shared" si="32"/>
        <v>0</v>
      </c>
      <c r="AG219" s="79" t="str">
        <f t="shared" si="27"/>
        <v/>
      </c>
      <c r="AH219" s="79" t="str">
        <f t="shared" si="28"/>
        <v/>
      </c>
      <c r="AI219" s="79" t="str">
        <f t="shared" si="29"/>
        <v/>
      </c>
      <c r="AJ219" s="79" t="str">
        <f t="shared" si="30"/>
        <v/>
      </c>
      <c r="AK219" s="80" t="str">
        <f t="shared" si="33"/>
        <v/>
      </c>
      <c r="AM219" s="30"/>
      <c r="AN219" s="63"/>
      <c r="AO219" s="64"/>
      <c r="AP219" s="63"/>
      <c r="AQ219" s="64"/>
      <c r="AR219" s="65"/>
      <c r="AS219" s="50"/>
      <c r="AT219" s="87" t="str">
        <f>$AF$10</f>
        <v>besoin</v>
      </c>
      <c r="AU219" s="95" t="str">
        <f>$AA$10</f>
        <v>Nom</v>
      </c>
      <c r="AV219" s="88" t="str">
        <f>$AB$10</f>
        <v>tier</v>
      </c>
      <c r="AW219" s="102"/>
    </row>
    <row r="220" spans="27:49">
      <c r="AA220" s="81"/>
      <c r="AB220" s="81"/>
      <c r="AC220" s="82" t="str">
        <f t="shared" si="31"/>
        <v/>
      </c>
      <c r="AD220" s="90"/>
      <c r="AE220" s="90"/>
      <c r="AF220" s="82">
        <f t="shared" si="32"/>
        <v>0</v>
      </c>
      <c r="AG220" s="82" t="str">
        <f t="shared" si="27"/>
        <v/>
      </c>
      <c r="AH220" s="82" t="str">
        <f t="shared" si="28"/>
        <v/>
      </c>
      <c r="AI220" s="82" t="str">
        <f t="shared" si="29"/>
        <v/>
      </c>
      <c r="AJ220" s="82" t="str">
        <f t="shared" si="30"/>
        <v/>
      </c>
      <c r="AK220" s="83" t="str">
        <f t="shared" si="33"/>
        <v/>
      </c>
      <c r="AM220" s="30"/>
      <c r="AN220" s="35"/>
      <c r="AO220" s="31" t="s">
        <v>4</v>
      </c>
      <c r="AP220" s="32" t="s">
        <v>5</v>
      </c>
      <c r="AQ220" s="31" t="s">
        <v>14</v>
      </c>
      <c r="AR220" s="31" t="s">
        <v>6</v>
      </c>
      <c r="AS220" s="4" t="str">
        <f>IF(AP218="","",1)</f>
        <v/>
      </c>
      <c r="AT220" s="99" t="str">
        <f t="array" ref="AT220">IFERROR(INDEX($AF$1:$AF$1200,SMALL(IF($AK$1:$AK$1200=$AP$218,ROW($AF$1:$AF$1200),""),$AS220)),"")</f>
        <v/>
      </c>
      <c r="AU220" s="104" t="str">
        <f t="array" ref="AU220">IFERROR(INDEX($AA$1:$AA$1200,SMALL(IF($AK$1:$AK$1200=$AP$218,ROW($AA$1:$AA$1200),""),$AS220)),"")</f>
        <v/>
      </c>
      <c r="AV220" s="92" t="str">
        <f t="array" ref="AV220">IFERROR(INDEX($AB$1:$AB$1200,SMALL(IF($AK$1:$AK$1200=$AP$218,ROW($AB$1:$AB$1200),""),$AS220)),"")</f>
        <v/>
      </c>
      <c r="AW220" s="4"/>
    </row>
    <row r="221" spans="27:49">
      <c r="AA221" s="78"/>
      <c r="AB221" s="78"/>
      <c r="AC221" s="79" t="str">
        <f t="shared" si="31"/>
        <v/>
      </c>
      <c r="AD221" s="89"/>
      <c r="AE221" s="89"/>
      <c r="AF221" s="79">
        <f t="shared" si="32"/>
        <v>0</v>
      </c>
      <c r="AG221" s="79" t="str">
        <f t="shared" si="27"/>
        <v/>
      </c>
      <c r="AH221" s="79" t="str">
        <f t="shared" si="28"/>
        <v/>
      </c>
      <c r="AI221" s="79" t="str">
        <f t="shared" si="29"/>
        <v/>
      </c>
      <c r="AJ221" s="79" t="str">
        <f t="shared" si="30"/>
        <v/>
      </c>
      <c r="AK221" s="80" t="str">
        <f t="shared" si="33"/>
        <v/>
      </c>
      <c r="AM221" s="30"/>
      <c r="AN221" s="9">
        <v>3</v>
      </c>
      <c r="AO221" s="14" t="str">
        <f>IF(SUMIFS(AG$11:AG$1008,$AB$11:$AB$1008,$AN221,$AK$11:$AK$1008,$AP$218)=0,"",SUMIFS(AG$11:AG$1008,$AB$11:$AB$1008,$AN221,$AK$11:$AK$1008,$AP$218))</f>
        <v/>
      </c>
      <c r="AP221" s="14" t="str">
        <f>IF(SUMIFS(AH$11:AH$1008,$AB$11:$AB$1008,$AN221,$AK$11:$AK$1008,$AP$218)=0,"",SUMIFS(AH$11:AH$1008,$AB$11:$AB$1008,$AN221,$AK$11:$AK$1008,$AP$218))</f>
        <v/>
      </c>
      <c r="AQ221" s="14" t="str">
        <f>IF(SUMIFS(AI$11:AI$1008,$AB$11:$AB$1008,$AN221,$AK$11:$AK$1008,$AP$218)=0,"",SUMIFS(AI$11:AI$1008,$AB$11:$AB$1008,$AN221,$AK$11:$AK$1008,$AP$218))</f>
        <v/>
      </c>
      <c r="AR221" s="14" t="str">
        <f>IF(SUMIFS(AJ$11:AJ$1008,$AB$11:$AB$1008,$AN221,$AK$11:$AK$1008,$AP$218)=0,"",SUMIFS(AJ$11:AJ$1008,$AB$11:$AB$1008,$AN221,$AK$11:$AK$1008,$AP$218))</f>
        <v/>
      </c>
      <c r="AS221" s="4" t="str">
        <f>IF(AP218="","",2)</f>
        <v/>
      </c>
      <c r="AT221" s="99" t="str">
        <f t="array" ref="AT221">IFERROR(INDEX($AF$1:$AF$1200,SMALL(IF($AK$1:$AK$1200=$AP$218,ROW($AF$1:$AF$1200),""),$AS221)),"")</f>
        <v/>
      </c>
      <c r="AU221" s="105" t="str">
        <f t="array" ref="AU221">IFERROR(INDEX($AA$1:$AA$1200,SMALL(IF($AK$1:$AK$1200=$AP$218,ROW($AA$1:$AA$1200),""),$AS221)),"")</f>
        <v/>
      </c>
      <c r="AV221" s="93" t="str">
        <f t="array" ref="AV221">IFERROR(INDEX($AB$1:$AB$1200,SMALL(IF($AK$1:$AK$1200=$AP$218,ROW($AB$1:$AB$1200),""),$AS221)),"")</f>
        <v/>
      </c>
      <c r="AW221" s="4"/>
    </row>
    <row r="222" spans="27:49">
      <c r="AA222" s="81"/>
      <c r="AB222" s="81"/>
      <c r="AC222" s="82" t="str">
        <f t="shared" si="31"/>
        <v/>
      </c>
      <c r="AD222" s="90"/>
      <c r="AE222" s="90"/>
      <c r="AF222" s="82">
        <f t="shared" si="32"/>
        <v>0</v>
      </c>
      <c r="AG222" s="82" t="str">
        <f t="shared" si="27"/>
        <v/>
      </c>
      <c r="AH222" s="82" t="str">
        <f t="shared" si="28"/>
        <v/>
      </c>
      <c r="AI222" s="82" t="str">
        <f t="shared" si="29"/>
        <v/>
      </c>
      <c r="AJ222" s="82" t="str">
        <f t="shared" si="30"/>
        <v/>
      </c>
      <c r="AK222" s="83" t="str">
        <f t="shared" si="33"/>
        <v/>
      </c>
      <c r="AN222" s="10">
        <v>4</v>
      </c>
      <c r="AO222" s="15" t="str">
        <f>IF(SUMIFS(AG$11:AG$1008,$AB$11:$AB$1008,$AN222,$AK$11:$AK$1008,$AP$218)=0,"",SUMIFS(AG$11:AG$1008,$AB$11:$AB$1008,$AN222,$AK$11:$AK$1008,$AP$218))</f>
        <v/>
      </c>
      <c r="AP222" s="15" t="str">
        <f>IF(SUMIFS(AH$11:AH$1008,$AB$11:$AB$1008,$AN222,$AK$11:$AK$1008,$AP$218)=0,"",SUMIFS(AH$11:AH$1008,$AB$11:$AB$1008,$AN222,$AK$11:$AK$1008,$AP$218))</f>
        <v/>
      </c>
      <c r="AQ222" s="15" t="str">
        <f>IF(SUMIFS(AI$11:AI$1008,$AB$11:$AB$1008,$AN222,$AK$11:$AK$1008,$AP$218)=0,"",SUMIFS(AI$11:AI$1008,$AB$11:$AB$1008,$AN222,$AK$11:$AK$1008,$AP$218))</f>
        <v/>
      </c>
      <c r="AR222" s="15" t="str">
        <f>IF(SUMIFS(AJ$11:AJ$1008,$AB$11:$AB$1008,$AN222,$AK$11:$AK$1008,$AP$218)=0,"",SUMIFS(AJ$11:AJ$1008,$AB$11:$AB$1008,$AN222,$AK$11:$AK$1008,$AP$218))</f>
        <v/>
      </c>
      <c r="AS222" s="4" t="str">
        <f>IF(AP218="","",3)</f>
        <v/>
      </c>
      <c r="AT222" s="99" t="str">
        <f t="array" ref="AT222">IFERROR(INDEX($AF$1:$AF$1200,SMALL(IF($AK$1:$AK$1200=$AP$218,ROW($AF$1:$AF$1200),""),$AS222)),"")</f>
        <v/>
      </c>
      <c r="AU222" s="105" t="str">
        <f t="array" ref="AU222">IFERROR(INDEX($AA$1:$AA$1200,SMALL(IF($AK$1:$AK$1200=$AP$218,ROW($AA$1:$AA$1200),""),$AS222)),"")</f>
        <v/>
      </c>
      <c r="AV222" s="93" t="str">
        <f t="array" ref="AV222">IFERROR(INDEX($AB$1:$AB$1200,SMALL(IF($AK$1:$AK$1200=$AP$218,ROW($AB$1:$AB$1200),""),$AS222)),"")</f>
        <v/>
      </c>
      <c r="AW222" s="4"/>
    </row>
    <row r="223" spans="27:49">
      <c r="AA223" s="78"/>
      <c r="AB223" s="78"/>
      <c r="AC223" s="79" t="str">
        <f t="shared" si="31"/>
        <v/>
      </c>
      <c r="AD223" s="89"/>
      <c r="AE223" s="89"/>
      <c r="AF223" s="79">
        <f t="shared" si="32"/>
        <v>0</v>
      </c>
      <c r="AG223" s="79" t="str">
        <f t="shared" si="27"/>
        <v/>
      </c>
      <c r="AH223" s="79" t="str">
        <f t="shared" si="28"/>
        <v/>
      </c>
      <c r="AI223" s="79" t="str">
        <f t="shared" si="29"/>
        <v/>
      </c>
      <c r="AJ223" s="79" t="str">
        <f t="shared" si="30"/>
        <v/>
      </c>
      <c r="AK223" s="80" t="str">
        <f t="shared" si="33"/>
        <v/>
      </c>
      <c r="AN223" s="11">
        <v>4.0999999999999996</v>
      </c>
      <c r="AO223" s="17" t="str">
        <f>IF(SUMIFS(AG$11:AG$1008,$AB$11:$AB$1008,$AN223,$AK$11:$AK$1008,$AP$218)=0,"",SUMIFS(AG$11:AG$1008,$AB$11:$AB$1008,$AN223,$AK$11:$AK$1008,$AP$218))</f>
        <v/>
      </c>
      <c r="AP223" s="17" t="str">
        <f>IF(SUMIFS(AH$11:AH$1008,$AB$11:$AB$1008,$AN223,$AK$11:$AK$1008,$AP$218)=0,"",SUMIFS(AH$11:AH$1008,$AB$11:$AB$1008,$AN223,$AK$11:$AK$1008,$AP$218))</f>
        <v/>
      </c>
      <c r="AQ223" s="17" t="str">
        <f>IF(SUMIFS(AI$11:AI$1008,$AB$11:$AB$1008,$AN223,$AK$11:$AK$1008,$AP$218)=0,"",SUMIFS(AI$11:AI$1008,$AB$11:$AB$1008,$AN223,$AK$11:$AK$1008,$AP$218))</f>
        <v/>
      </c>
      <c r="AR223" s="17" t="str">
        <f>IF(SUMIFS(AJ$11:AJ$1008,$AB$11:$AB$1008,$AN223,$AK$11:$AK$1008,$AP$218)=0,"",SUMIFS(AJ$11:AJ$1008,$AB$11:$AB$1008,$AN223,$AK$11:$AK$1008,$AP$218))</f>
        <v/>
      </c>
      <c r="AS223" s="4" t="str">
        <f>IF(AP218="","",4)</f>
        <v/>
      </c>
      <c r="AT223" s="99" t="str">
        <f t="array" ref="AT223">IFERROR(INDEX($AF$1:$AF$1200,SMALL(IF($AK$1:$AK$1200=$AP$218,ROW($AF$1:$AF$1200),""),$AS223)),"")</f>
        <v/>
      </c>
      <c r="AU223" s="105" t="str">
        <f t="array" ref="AU223">IFERROR(INDEX($AA$1:$AA$1200,SMALL(IF($AK$1:$AK$1200=$AP$218,ROW($AA$1:$AA$1200),""),$AS223)),"")</f>
        <v/>
      </c>
      <c r="AV223" s="93" t="str">
        <f t="array" ref="AV223">IFERROR(INDEX($AB$1:$AB$1200,SMALL(IF($AK$1:$AK$1200=$AP$218,ROW($AB$1:$AB$1200),""),$AS223)),"")</f>
        <v/>
      </c>
      <c r="AW223" s="4"/>
    </row>
    <row r="224" spans="27:49">
      <c r="AA224" s="81"/>
      <c r="AB224" s="81"/>
      <c r="AC224" s="82" t="str">
        <f t="shared" si="31"/>
        <v/>
      </c>
      <c r="AD224" s="90"/>
      <c r="AE224" s="90"/>
      <c r="AF224" s="82">
        <f t="shared" si="32"/>
        <v>0</v>
      </c>
      <c r="AG224" s="82" t="str">
        <f t="shared" si="27"/>
        <v/>
      </c>
      <c r="AH224" s="82" t="str">
        <f t="shared" si="28"/>
        <v/>
      </c>
      <c r="AI224" s="82" t="str">
        <f t="shared" si="29"/>
        <v/>
      </c>
      <c r="AJ224" s="82" t="str">
        <f t="shared" si="30"/>
        <v/>
      </c>
      <c r="AK224" s="83" t="str">
        <f t="shared" si="33"/>
        <v/>
      </c>
      <c r="AN224" s="11">
        <v>4.2</v>
      </c>
      <c r="AO224" s="17" t="str">
        <f>IF(SUMIFS(AG$11:AG$1008,$AB$11:$AB$1008,$AN224,$AK$11:$AK$1008,$AP$218)=0,"",SUMIFS(AG$11:AG$1008,$AB$11:$AB$1008,$AN224,$AK$11:$AK$1008,$AP$218))</f>
        <v/>
      </c>
      <c r="AP224" s="17" t="str">
        <f>IF(SUMIFS(AH$11:AH$1008,$AB$11:$AB$1008,$AN224,$AK$11:$AK$1008,$AP$218)=0,"",SUMIFS(AH$11:AH$1008,$AB$11:$AB$1008,$AN224,$AK$11:$AK$1008,$AP$218))</f>
        <v/>
      </c>
      <c r="AQ224" s="17" t="str">
        <f>IF(SUMIFS(AI$11:AI$1008,$AB$11:$AB$1008,$AN224,$AK$11:$AK$1008,$AP$218)=0,"",SUMIFS(AI$11:AI$1008,$AB$11:$AB$1008,$AN224,$AK$11:$AK$1008,$AP$218))</f>
        <v/>
      </c>
      <c r="AR224" s="17" t="str">
        <f>IF(SUMIFS(AJ$11:AJ$1008,$AB$11:$AB$1008,$AN224,$AK$11:$AK$1008,$AP$218)=0,"",SUMIFS(AJ$11:AJ$1008,$AB$11:$AB$1008,$AN224,$AK$11:$AK$1008,$AP$218))</f>
        <v/>
      </c>
      <c r="AS224" s="4" t="str">
        <f>IF(AP218="","",5)</f>
        <v/>
      </c>
      <c r="AT224" s="99" t="str">
        <f t="array" ref="AT224">IFERROR(INDEX($AF$1:$AF$1200,SMALL(IF($AK$1:$AK$1200=$AP$218,ROW($AF$1:$AF$1200),""),$AS224)),"")</f>
        <v/>
      </c>
      <c r="AU224" s="105" t="str">
        <f t="array" ref="AU224">IFERROR(INDEX($AA$1:$AA$1200,SMALL(IF($AK$1:$AK$1200=$AP$218,ROW($AA$1:$AA$1200),""),$AS224)),"")</f>
        <v/>
      </c>
      <c r="AV224" s="93" t="str">
        <f t="array" ref="AV224">IFERROR(INDEX($AB$1:$AB$1200,SMALL(IF($AK$1:$AK$1200=$AP$218,ROW($AB$1:$AB$1200),""),$AS224)),"")</f>
        <v/>
      </c>
      <c r="AW224" s="4"/>
    </row>
    <row r="225" spans="27:49">
      <c r="AA225" s="78"/>
      <c r="AB225" s="78"/>
      <c r="AC225" s="79" t="str">
        <f t="shared" si="31"/>
        <v/>
      </c>
      <c r="AD225" s="89"/>
      <c r="AE225" s="89"/>
      <c r="AF225" s="79">
        <f t="shared" si="32"/>
        <v>0</v>
      </c>
      <c r="AG225" s="79" t="str">
        <f t="shared" si="27"/>
        <v/>
      </c>
      <c r="AH225" s="79" t="str">
        <f t="shared" si="28"/>
        <v/>
      </c>
      <c r="AI225" s="79" t="str">
        <f t="shared" si="29"/>
        <v/>
      </c>
      <c r="AJ225" s="79" t="str">
        <f t="shared" si="30"/>
        <v/>
      </c>
      <c r="AK225" s="80" t="str">
        <f t="shared" si="33"/>
        <v/>
      </c>
      <c r="AN225" s="12">
        <v>4.3</v>
      </c>
      <c r="AO225" s="19" t="str">
        <f>IF(SUMIFS(AG$11:AG$1008,$AB$11:$AB$1008,$AN225,$AK$11:$AK$1008,$AP$218)=0,"",SUMIFS(AG$11:AG$1008,$AB$11:$AB$1008,$AN225,$AK$11:$AK$1008,$AP$218))</f>
        <v/>
      </c>
      <c r="AP225" s="19" t="str">
        <f>IF(SUMIFS(AH$11:AH$1008,$AB$11:$AB$1008,$AN225,$AK$11:$AK$1008,$AP$218)=0,"",SUMIFS(AH$11:AH$1008,$AB$11:$AB$1008,$AN225,$AK$11:$AK$1008,$AP$218))</f>
        <v/>
      </c>
      <c r="AQ225" s="19" t="str">
        <f>IF(SUMIFS(AI$11:AI$1008,$AB$11:$AB$1008,$AN225,$AK$11:$AK$1008,$AP$218)=0,"",SUMIFS(AI$11:AI$1008,$AB$11:$AB$1008,$AN225,$AK$11:$AK$1008,$AP$218))</f>
        <v/>
      </c>
      <c r="AR225" s="19" t="str">
        <f>IF(SUMIFS(AJ$11:AJ$1008,$AB$11:$AB$1008,$AN225,$AK$11:$AK$1008,$AP$218)=0,"",SUMIFS(AJ$11:AJ$1008,$AB$11:$AB$1008,$AN225,$AK$11:$AK$1008,$AP$218))</f>
        <v/>
      </c>
      <c r="AS225" s="4" t="str">
        <f>IF(AP218="","",6)</f>
        <v/>
      </c>
      <c r="AT225" s="99" t="str">
        <f t="array" ref="AT225">IFERROR(INDEX($AF$1:$AF$1200,SMALL(IF($AK$1:$AK$1200=$AP$218,ROW($AF$1:$AF$1200),""),$AS225)),"")</f>
        <v/>
      </c>
      <c r="AU225" s="105" t="str">
        <f t="array" ref="AU225">IFERROR(INDEX($AA$1:$AA$1200,SMALL(IF($AK$1:$AK$1200=$AP$218,ROW($AA$1:$AA$1200),""),$AS225)),"")</f>
        <v/>
      </c>
      <c r="AV225" s="93" t="str">
        <f t="array" ref="AV225">IFERROR(INDEX($AB$1:$AB$1200,SMALL(IF($AK$1:$AK$1200=$AP$218,ROW($AB$1:$AB$1200),""),$AS225)),"")</f>
        <v/>
      </c>
      <c r="AW225" s="4"/>
    </row>
    <row r="226" spans="27:49">
      <c r="AA226" s="81"/>
      <c r="AB226" s="81"/>
      <c r="AC226" s="82" t="str">
        <f t="shared" si="31"/>
        <v/>
      </c>
      <c r="AD226" s="90"/>
      <c r="AE226" s="90"/>
      <c r="AF226" s="82">
        <f t="shared" si="32"/>
        <v>0</v>
      </c>
      <c r="AG226" s="82" t="str">
        <f t="shared" si="27"/>
        <v/>
      </c>
      <c r="AH226" s="82" t="str">
        <f t="shared" si="28"/>
        <v/>
      </c>
      <c r="AI226" s="82" t="str">
        <f t="shared" si="29"/>
        <v/>
      </c>
      <c r="AJ226" s="82" t="str">
        <f t="shared" si="30"/>
        <v/>
      </c>
      <c r="AK226" s="83" t="str">
        <f t="shared" si="33"/>
        <v/>
      </c>
      <c r="AN226" s="10">
        <v>5</v>
      </c>
      <c r="AO226" s="21" t="str">
        <f>IF(SUMIFS(AG$11:AG$1008,$AB$11:$AB$1008,$AN226,$AK$11:$AK$1008,$AP$218)=0,"",SUMIFS(AG$11:AG$1008,$AB$11:$AB$1008,$AN226,$AK$11:$AK$1008,$AP$218))</f>
        <v/>
      </c>
      <c r="AP226" s="21" t="str">
        <f>IF(SUMIFS(AH$11:AH$1008,$AB$11:$AB$1008,$AN226,$AK$11:$AK$1008,$AP$218)=0,"",SUMIFS(AH$11:AH$1008,$AB$11:$AB$1008,$AN226,$AK$11:$AK$1008,$AP$218))</f>
        <v/>
      </c>
      <c r="AQ226" s="21" t="str">
        <f>IF(SUMIFS(AI$11:AI$1008,$AB$11:$AB$1008,$AN226,$AK$11:$AK$1008,$AP$218)=0,"",SUMIFS(AI$11:AI$1008,$AB$11:$AB$1008,$AN226,$AK$11:$AK$1008,$AP$218))</f>
        <v/>
      </c>
      <c r="AR226" s="21" t="str">
        <f>IF(SUMIFS(AJ$11:AJ$1008,$AB$11:$AB$1008,$AN226,$AK$11:$AK$1008,$AP$218)=0,"",SUMIFS(AJ$11:AJ$1008,$AB$11:$AB$1008,$AN226,$AK$11:$AK$1008,$AP$218))</f>
        <v/>
      </c>
      <c r="AS226" s="4" t="str">
        <f>IF(AP218="","",7)</f>
        <v/>
      </c>
      <c r="AT226" s="99" t="str">
        <f t="array" ref="AT226">IFERROR(INDEX($AF$1:$AF$1200,SMALL(IF($AK$1:$AK$1200=$AP$218,ROW($AF$1:$AF$1200),""),$AS226)),"")</f>
        <v/>
      </c>
      <c r="AU226" s="105" t="str">
        <f t="array" ref="AU226">IFERROR(INDEX($AA$1:$AA$1200,SMALL(IF($AK$1:$AK$1200=$AP$218,ROW($AA$1:$AA$1200),""),$AS226)),"")</f>
        <v/>
      </c>
      <c r="AV226" s="93" t="str">
        <f t="array" ref="AV226">IFERROR(INDEX($AB$1:$AB$1200,SMALL(IF($AK$1:$AK$1200=$AP$218,ROW($AB$1:$AB$1200),""),$AS226)),"")</f>
        <v/>
      </c>
      <c r="AW226" s="4"/>
    </row>
    <row r="227" spans="27:49">
      <c r="AA227" s="78"/>
      <c r="AB227" s="78"/>
      <c r="AC227" s="79" t="str">
        <f t="shared" si="31"/>
        <v/>
      </c>
      <c r="AD227" s="89"/>
      <c r="AE227" s="89"/>
      <c r="AF227" s="79">
        <f t="shared" si="32"/>
        <v>0</v>
      </c>
      <c r="AG227" s="79" t="str">
        <f t="shared" si="27"/>
        <v/>
      </c>
      <c r="AH227" s="79" t="str">
        <f t="shared" si="28"/>
        <v/>
      </c>
      <c r="AI227" s="79" t="str">
        <f t="shared" si="29"/>
        <v/>
      </c>
      <c r="AJ227" s="79" t="str">
        <f t="shared" si="30"/>
        <v/>
      </c>
      <c r="AK227" s="80" t="str">
        <f t="shared" si="33"/>
        <v/>
      </c>
      <c r="AN227" s="11">
        <v>5.0999999999999996</v>
      </c>
      <c r="AO227" s="23" t="str">
        <f>IF(SUMIFS(AG$11:AG$1008,$AB$11:$AB$1008,$AN227,$AK$11:$AK$1008,$AP$218)=0,"",SUMIFS(AG$11:AG$1008,$AB$11:$AB$1008,$AN227,$AK$11:$AK$1008,$AP$218))</f>
        <v/>
      </c>
      <c r="AP227" s="23" t="str">
        <f>IF(SUMIFS(AH$11:AH$1008,$AB$11:$AB$1008,$AN227,$AK$11:$AK$1008,$AP$218)=0,"",SUMIFS(AH$11:AH$1008,$AB$11:$AB$1008,$AN227,$AK$11:$AK$1008,$AP$218))</f>
        <v/>
      </c>
      <c r="AQ227" s="23" t="str">
        <f>IF(SUMIFS(AI$11:AI$1008,$AB$11:$AB$1008,$AN227,$AK$11:$AK$1008,$AP$218)=0,"",SUMIFS(AI$11:AI$1008,$AB$11:$AB$1008,$AN227,$AK$11:$AK$1008,$AP$218))</f>
        <v/>
      </c>
      <c r="AR227" s="23" t="str">
        <f>IF(SUMIFS(AJ$11:AJ$1008,$AB$11:$AB$1008,$AN227,$AK$11:$AK$1008,$AP$218)=0,"",SUMIFS(AJ$11:AJ$1008,$AB$11:$AB$1008,$AN227,$AK$11:$AK$1008,$AP$218))</f>
        <v/>
      </c>
      <c r="AS227" s="4" t="str">
        <f>IF(AP218="","",8)</f>
        <v/>
      </c>
      <c r="AT227" s="99" t="str">
        <f t="array" ref="AT227">IFERROR(INDEX($AF$1:$AF$1200,SMALL(IF($AK$1:$AK$1200=$AP$218,ROW($AF$1:$AF$1200),""),$AS227)),"")</f>
        <v/>
      </c>
      <c r="AU227" s="105" t="str">
        <f t="array" ref="AU227">IFERROR(INDEX($AA$1:$AA$1200,SMALL(IF($AK$1:$AK$1200=$AP$218,ROW($AA$1:$AA$1200),""),$AS227)),"")</f>
        <v/>
      </c>
      <c r="AV227" s="93" t="str">
        <f t="array" ref="AV227">IFERROR(INDEX($AB$1:$AB$1200,SMALL(IF($AK$1:$AK$1200=$AP$218,ROW($AB$1:$AB$1200),""),$AS227)),"")</f>
        <v/>
      </c>
      <c r="AW227" s="4"/>
    </row>
    <row r="228" spans="27:49">
      <c r="AA228" s="81"/>
      <c r="AB228" s="81"/>
      <c r="AC228" s="82" t="str">
        <f t="shared" si="31"/>
        <v/>
      </c>
      <c r="AD228" s="90"/>
      <c r="AE228" s="90"/>
      <c r="AF228" s="82">
        <f t="shared" si="32"/>
        <v>0</v>
      </c>
      <c r="AG228" s="82" t="str">
        <f t="shared" si="27"/>
        <v/>
      </c>
      <c r="AH228" s="82" t="str">
        <f t="shared" si="28"/>
        <v/>
      </c>
      <c r="AI228" s="82" t="str">
        <f t="shared" si="29"/>
        <v/>
      </c>
      <c r="AJ228" s="82" t="str">
        <f t="shared" si="30"/>
        <v/>
      </c>
      <c r="AK228" s="83" t="str">
        <f t="shared" si="33"/>
        <v/>
      </c>
      <c r="AN228" s="11">
        <v>5.2</v>
      </c>
      <c r="AO228" s="23" t="str">
        <f>IF(SUMIFS(AG$11:AG$1008,$AB$11:$AB$1008,$AN228,$AK$11:$AK$1008,$AP$218)=0,"",SUMIFS(AG$11:AG$1008,$AB$11:$AB$1008,$AN228,$AK$11:$AK$1008,$AP$218))</f>
        <v/>
      </c>
      <c r="AP228" s="23" t="str">
        <f>IF(SUMIFS(AH$11:AH$1008,$AB$11:$AB$1008,$AN228,$AK$11:$AK$1008,$AP$218)=0,"",SUMIFS(AH$11:AH$1008,$AB$11:$AB$1008,$AN228,$AK$11:$AK$1008,$AP$218))</f>
        <v/>
      </c>
      <c r="AQ228" s="23" t="str">
        <f>IF(SUMIFS(AI$11:AI$1008,$AB$11:$AB$1008,$AN228,$AK$11:$AK$1008,$AP$218)=0,"",SUMIFS(AI$11:AI$1008,$AB$11:$AB$1008,$AN228,$AK$11:$AK$1008,$AP$218))</f>
        <v/>
      </c>
      <c r="AR228" s="23" t="str">
        <f>IF(SUMIFS(AJ$11:AJ$1008,$AB$11:$AB$1008,$AN228,$AK$11:$AK$1008,$AP$218)=0,"",SUMIFS(AJ$11:AJ$1008,$AB$11:$AB$1008,$AN228,$AK$11:$AK$1008,$AP$218))</f>
        <v/>
      </c>
      <c r="AS228" s="4" t="str">
        <f>IF(AP218="","",9)</f>
        <v/>
      </c>
      <c r="AT228" s="99" t="str">
        <f t="array" ref="AT228">IFERROR(INDEX($AF$1:$AF$1200,SMALL(IF($AK$1:$AK$1200=$AP$218,ROW($AF$1:$AF$1200),""),$AS228)),"")</f>
        <v/>
      </c>
      <c r="AU228" s="105" t="str">
        <f t="array" ref="AU228">IFERROR(INDEX($AA$1:$AA$1200,SMALL(IF($AK$1:$AK$1200=$AP$218,ROW($AA$1:$AA$1200),""),$AS228)),"")</f>
        <v/>
      </c>
      <c r="AV228" s="93" t="str">
        <f t="array" ref="AV228">IFERROR(INDEX($AB$1:$AB$1200,SMALL(IF($AK$1:$AK$1200=$AP$218,ROW($AB$1:$AB$1200),""),$AS228)),"")</f>
        <v/>
      </c>
      <c r="AW228" s="4"/>
    </row>
    <row r="229" spans="27:49">
      <c r="AA229" s="78"/>
      <c r="AB229" s="78"/>
      <c r="AC229" s="79" t="str">
        <f t="shared" si="31"/>
        <v/>
      </c>
      <c r="AD229" s="89"/>
      <c r="AE229" s="89"/>
      <c r="AF229" s="79">
        <f t="shared" si="32"/>
        <v>0</v>
      </c>
      <c r="AG229" s="79" t="str">
        <f t="shared" si="27"/>
        <v/>
      </c>
      <c r="AH229" s="79" t="str">
        <f t="shared" si="28"/>
        <v/>
      </c>
      <c r="AI229" s="79" t="str">
        <f t="shared" si="29"/>
        <v/>
      </c>
      <c r="AJ229" s="79" t="str">
        <f t="shared" si="30"/>
        <v/>
      </c>
      <c r="AK229" s="80" t="str">
        <f t="shared" si="33"/>
        <v/>
      </c>
      <c r="AN229" s="12">
        <v>5.3</v>
      </c>
      <c r="AO229" s="19" t="str">
        <f>IF(SUMIFS(AG$11:AG$1008,$AB$11:$AB$1008,$AN229,$AK$11:$AK$1008,$AP$218)=0,"",SUMIFS(AG$11:AG$1008,$AB$11:$AB$1008,$AN229,$AK$11:$AK$1008,$AP$218))</f>
        <v/>
      </c>
      <c r="AP229" s="19" t="str">
        <f>IF(SUMIFS(AH$11:AH$1008,$AB$11:$AB$1008,$AN229,$AK$11:$AK$1008,$AP$218)=0,"",SUMIFS(AH$11:AH$1008,$AB$11:$AB$1008,$AN229,$AK$11:$AK$1008,$AP$218))</f>
        <v/>
      </c>
      <c r="AQ229" s="19" t="str">
        <f>IF(SUMIFS(AI$11:AI$1008,$AB$11:$AB$1008,$AN229,$AK$11:$AK$1008,$AP$218)=0,"",SUMIFS(AI$11:AI$1008,$AB$11:$AB$1008,$AN229,$AK$11:$AK$1008,$AP$218))</f>
        <v/>
      </c>
      <c r="AR229" s="19" t="str">
        <f>IF(SUMIFS(AJ$11:AJ$1008,$AB$11:$AB$1008,$AN229,$AK$11:$AK$1008,$AP$218)=0,"",SUMIFS(AJ$11:AJ$1008,$AB$11:$AB$1008,$AN229,$AK$11:$AK$1008,$AP$218))</f>
        <v/>
      </c>
      <c r="AS229" s="4" t="str">
        <f>IF(AP218="","",10)</f>
        <v/>
      </c>
      <c r="AT229" s="99" t="str">
        <f t="array" ref="AT229">IFERROR(INDEX($AF$1:$AF$1200,SMALL(IF($AK$1:$AK$1200=$AP$218,ROW($AF$1:$AF$1200),""),$AS229)),"")</f>
        <v/>
      </c>
      <c r="AU229" s="105" t="str">
        <f t="array" ref="AU229">IFERROR(INDEX($AA$1:$AA$1200,SMALL(IF($AK$1:$AK$1200=$AP$218,ROW($AA$1:$AA$1200),""),$AS229)),"")</f>
        <v/>
      </c>
      <c r="AV229" s="93" t="str">
        <f t="array" ref="AV229">IFERROR(INDEX($AB$1:$AB$1200,SMALL(IF($AK$1:$AK$1200=$AP$218,ROW($AB$1:$AB$1200),""),$AS229)),"")</f>
        <v/>
      </c>
      <c r="AW229" s="4"/>
    </row>
    <row r="230" spans="27:49">
      <c r="AA230" s="81"/>
      <c r="AB230" s="81"/>
      <c r="AC230" s="82" t="str">
        <f t="shared" si="31"/>
        <v/>
      </c>
      <c r="AD230" s="90"/>
      <c r="AE230" s="90"/>
      <c r="AF230" s="82">
        <f t="shared" si="32"/>
        <v>0</v>
      </c>
      <c r="AG230" s="82" t="str">
        <f t="shared" si="27"/>
        <v/>
      </c>
      <c r="AH230" s="82" t="str">
        <f t="shared" si="28"/>
        <v/>
      </c>
      <c r="AI230" s="82" t="str">
        <f t="shared" si="29"/>
        <v/>
      </c>
      <c r="AJ230" s="82" t="str">
        <f t="shared" si="30"/>
        <v/>
      </c>
      <c r="AK230" s="83" t="str">
        <f t="shared" si="33"/>
        <v/>
      </c>
      <c r="AN230" s="10">
        <v>6</v>
      </c>
      <c r="AO230" s="21" t="str">
        <f>IF(SUMIFS(AG$11:AG$1008,$AB$11:$AB$1008,$AN230,$AK$11:$AK$1008,$AP$218)=0,"",SUMIFS(AG$11:AG$1008,$AB$11:$AB$1008,$AN230,$AK$11:$AK$1008,$AP$218))</f>
        <v/>
      </c>
      <c r="AP230" s="21" t="str">
        <f>IF(SUMIFS(AH$11:AH$1008,$AB$11:$AB$1008,$AN230,$AK$11:$AK$1008,$AP$218)=0,"",SUMIFS(AH$11:AH$1008,$AB$11:$AB$1008,$AN230,$AK$11:$AK$1008,$AP$218))</f>
        <v/>
      </c>
      <c r="AQ230" s="21" t="str">
        <f>IF(SUMIFS(AI$11:AI$1008,$AB$11:$AB$1008,$AN230,$AK$11:$AK$1008,$AP$218)=0,"",SUMIFS(AI$11:AI$1008,$AB$11:$AB$1008,$AN230,$AK$11:$AK$1008,$AP$218))</f>
        <v/>
      </c>
      <c r="AR230" s="21" t="str">
        <f>IF(SUMIFS(AJ$11:AJ$1008,$AB$11:$AB$1008,$AN230,$AK$11:$AK$1008,$AP$218)=0,"",SUMIFS(AJ$11:AJ$1008,$AB$11:$AB$1008,$AN230,$AK$11:$AK$1008,$AP$218))</f>
        <v/>
      </c>
      <c r="AS230" s="4" t="str">
        <f>IF(AP218="","",11)</f>
        <v/>
      </c>
      <c r="AT230" s="99" t="str">
        <f t="array" ref="AT230">IFERROR(INDEX($AF$1:$AF$1200,SMALL(IF($AK$1:$AK$1200=$AP$218,ROW($AF$1:$AF$1200),""),$AS230)),"")</f>
        <v/>
      </c>
      <c r="AU230" s="105" t="str">
        <f t="array" ref="AU230">IFERROR(INDEX($AA$1:$AA$1200,SMALL(IF($AK$1:$AK$1200=$AP$218,ROW($AA$1:$AA$1200),""),$AS230)),"")</f>
        <v/>
      </c>
      <c r="AV230" s="93" t="str">
        <f t="array" ref="AV230">IFERROR(INDEX($AB$1:$AB$1200,SMALL(IF($AK$1:$AK$1200=$AP$218,ROW($AB$1:$AB$1200),""),$AS230)),"")</f>
        <v/>
      </c>
      <c r="AW230" s="4"/>
    </row>
    <row r="231" spans="27:49">
      <c r="AA231" s="78"/>
      <c r="AB231" s="78"/>
      <c r="AC231" s="79" t="str">
        <f t="shared" si="31"/>
        <v/>
      </c>
      <c r="AD231" s="89"/>
      <c r="AE231" s="89"/>
      <c r="AF231" s="79">
        <f t="shared" si="32"/>
        <v>0</v>
      </c>
      <c r="AG231" s="79" t="str">
        <f t="shared" si="27"/>
        <v/>
      </c>
      <c r="AH231" s="79" t="str">
        <f t="shared" si="28"/>
        <v/>
      </c>
      <c r="AI231" s="79" t="str">
        <f t="shared" si="29"/>
        <v/>
      </c>
      <c r="AJ231" s="79" t="str">
        <f t="shared" si="30"/>
        <v/>
      </c>
      <c r="AK231" s="80" t="str">
        <f t="shared" si="33"/>
        <v/>
      </c>
      <c r="AN231" s="11">
        <v>6.1</v>
      </c>
      <c r="AO231" s="23" t="str">
        <f>IF(SUMIFS(AG$11:AG$1008,$AB$11:$AB$1008,$AN231,$AK$11:$AK$1008,$AP$218)=0,"",SUMIFS(AG$11:AG$1008,$AB$11:$AB$1008,$AN231,$AK$11:$AK$1008,$AP$218))</f>
        <v/>
      </c>
      <c r="AP231" s="23" t="str">
        <f>IF(SUMIFS(AH$11:AH$1008,$AB$11:$AB$1008,$AN231,$AK$11:$AK$1008,$AP$218)=0,"",SUMIFS(AH$11:AH$1008,$AB$11:$AB$1008,$AN231,$AK$11:$AK$1008,$AP$218))</f>
        <v/>
      </c>
      <c r="AQ231" s="23" t="str">
        <f>IF(SUMIFS(AI$11:AI$1008,$AB$11:$AB$1008,$AN231,$AK$11:$AK$1008,$AP$218)=0,"",SUMIFS(AI$11:AI$1008,$AB$11:$AB$1008,$AN231,$AK$11:$AK$1008,$AP$218))</f>
        <v/>
      </c>
      <c r="AR231" s="23" t="str">
        <f>IF(SUMIFS(AJ$11:AJ$1008,$AB$11:$AB$1008,$AN231,$AK$11:$AK$1008,$AP$218)=0,"",SUMIFS(AJ$11:AJ$1008,$AB$11:$AB$1008,$AN231,$AK$11:$AK$1008,$AP$218))</f>
        <v/>
      </c>
      <c r="AS231" s="4" t="str">
        <f>IF(AP218="","",12)</f>
        <v/>
      </c>
      <c r="AT231" s="99" t="str">
        <f t="array" ref="AT231">IFERROR(INDEX($AF$1:$AF$1200,SMALL(IF($AK$1:$AK$1200=$AP$218,ROW($AF$1:$AF$1200),""),$AS231)),"")</f>
        <v/>
      </c>
      <c r="AU231" s="105" t="str">
        <f t="array" ref="AU231">IFERROR(INDEX($AA$1:$AA$1200,SMALL(IF($AK$1:$AK$1200=$AP$218,ROW($AA$1:$AA$1200),""),$AS231)),"")</f>
        <v/>
      </c>
      <c r="AV231" s="93" t="str">
        <f t="array" ref="AV231">IFERROR(INDEX($AB$1:$AB$1200,SMALL(IF($AK$1:$AK$1200=$AP$218,ROW($AB$1:$AB$1200),""),$AS231)),"")</f>
        <v/>
      </c>
      <c r="AW231" s="4"/>
    </row>
    <row r="232" spans="27:49">
      <c r="AA232" s="81"/>
      <c r="AB232" s="81"/>
      <c r="AC232" s="82" t="str">
        <f t="shared" si="31"/>
        <v/>
      </c>
      <c r="AD232" s="90"/>
      <c r="AE232" s="90"/>
      <c r="AF232" s="82">
        <f t="shared" si="32"/>
        <v>0</v>
      </c>
      <c r="AG232" s="82" t="str">
        <f t="shared" si="27"/>
        <v/>
      </c>
      <c r="AH232" s="82" t="str">
        <f t="shared" si="28"/>
        <v/>
      </c>
      <c r="AI232" s="82" t="str">
        <f t="shared" si="29"/>
        <v/>
      </c>
      <c r="AJ232" s="82" t="str">
        <f t="shared" si="30"/>
        <v/>
      </c>
      <c r="AK232" s="83" t="str">
        <f t="shared" si="33"/>
        <v/>
      </c>
      <c r="AM232" s="30"/>
      <c r="AN232" s="11">
        <v>6.2</v>
      </c>
      <c r="AO232" s="23" t="str">
        <f>IF(SUMIFS(AG$11:AG$1008,$AB$11:$AB$1008,$AN232,$AK$11:$AK$1008,$AP$218)=0,"",SUMIFS(AG$11:AG$1008,$AB$11:$AB$1008,$AN232,$AK$11:$AK$1008,$AP$218))</f>
        <v/>
      </c>
      <c r="AP232" s="23" t="str">
        <f>IF(SUMIFS(AH$11:AH$1008,$AB$11:$AB$1008,$AN232,$AK$11:$AK$1008,$AP$218)=0,"",SUMIFS(AH$11:AH$1008,$AB$11:$AB$1008,$AN232,$AK$11:$AK$1008,$AP$218))</f>
        <v/>
      </c>
      <c r="AQ232" s="23" t="str">
        <f>IF(SUMIFS(AI$11:AI$1008,$AB$11:$AB$1008,$AN232,$AK$11:$AK$1008,$AP$218)=0,"",SUMIFS(AI$11:AI$1008,$AB$11:$AB$1008,$AN232,$AK$11:$AK$1008,$AP$218))</f>
        <v/>
      </c>
      <c r="AR232" s="23" t="str">
        <f>IF(SUMIFS(AJ$11:AJ$1008,$AB$11:$AB$1008,$AN232,$AK$11:$AK$1008,$AP$218)=0,"",SUMIFS(AJ$11:AJ$1008,$AB$11:$AB$1008,$AN232,$AK$11:$AK$1008,$AP$218))</f>
        <v/>
      </c>
      <c r="AS232" s="4" t="str">
        <f>IF(AP218="","",13)</f>
        <v/>
      </c>
      <c r="AT232" s="99" t="str">
        <f t="array" ref="AT232">IFERROR(INDEX($AF$1:$AF$1200,SMALL(IF($AK$1:$AK$1200=$AP$218,ROW($AF$1:$AF$1200),""),$AS232)),"")</f>
        <v/>
      </c>
      <c r="AU232" s="105" t="str">
        <f t="array" ref="AU232">IFERROR(INDEX($AA$1:$AA$1200,SMALL(IF($AK$1:$AK$1200=$AP$218,ROW($AA$1:$AA$1200),""),$AS232)),"")</f>
        <v/>
      </c>
      <c r="AV232" s="93" t="str">
        <f t="array" ref="AV232">IFERROR(INDEX($AB$1:$AB$1200,SMALL(IF($AK$1:$AK$1200=$AP$218,ROW($AB$1:$AB$1200),""),$AS232)),"")</f>
        <v/>
      </c>
      <c r="AW232" s="4"/>
    </row>
    <row r="233" spans="27:49">
      <c r="AA233" s="78"/>
      <c r="AB233" s="78"/>
      <c r="AC233" s="79" t="str">
        <f t="shared" si="31"/>
        <v/>
      </c>
      <c r="AD233" s="89"/>
      <c r="AE233" s="89"/>
      <c r="AF233" s="79">
        <f t="shared" si="32"/>
        <v>0</v>
      </c>
      <c r="AG233" s="79" t="str">
        <f t="shared" si="27"/>
        <v/>
      </c>
      <c r="AH233" s="79" t="str">
        <f t="shared" si="28"/>
        <v/>
      </c>
      <c r="AI233" s="79" t="str">
        <f t="shared" si="29"/>
        <v/>
      </c>
      <c r="AJ233" s="79" t="str">
        <f t="shared" si="30"/>
        <v/>
      </c>
      <c r="AK233" s="80" t="str">
        <f t="shared" si="33"/>
        <v/>
      </c>
      <c r="AM233" s="30"/>
      <c r="AN233" s="12">
        <v>6.3</v>
      </c>
      <c r="AO233" s="19" t="str">
        <f>IF(SUMIFS(AG$11:AG$1008,$AB$11:$AB$1008,$AN233,$AK$11:$AK$1008,$AP$218)=0,"",SUMIFS(AG$11:AG$1008,$AB$11:$AB$1008,$AN233,$AK$11:$AK$1008,$AP$218))</f>
        <v/>
      </c>
      <c r="AP233" s="19" t="str">
        <f>IF(SUMIFS(AH$11:AH$1008,$AB$11:$AB$1008,$AN233,$AK$11:$AK$1008,$AP$218)=0,"",SUMIFS(AH$11:AH$1008,$AB$11:$AB$1008,$AN233,$AK$11:$AK$1008,$AP$218))</f>
        <v/>
      </c>
      <c r="AQ233" s="19" t="str">
        <f>IF(SUMIFS(AI$11:AI$1008,$AB$11:$AB$1008,$AN233,$AK$11:$AK$1008,$AP$218)=0,"",SUMIFS(AI$11:AI$1008,$AB$11:$AB$1008,$AN233,$AK$11:$AK$1008,$AP$218))</f>
        <v/>
      </c>
      <c r="AR233" s="19" t="str">
        <f>IF(SUMIFS(AJ$11:AJ$1008,$AB$11:$AB$1008,$AN233,$AK$11:$AK$1008,$AP$218)=0,"",SUMIFS(AJ$11:AJ$1008,$AB$11:$AB$1008,$AN233,$AK$11:$AK$1008,$AP$218))</f>
        <v/>
      </c>
      <c r="AS233" s="4" t="str">
        <f>IF(AP218="","",14)</f>
        <v/>
      </c>
      <c r="AT233" s="99" t="str">
        <f t="array" ref="AT233">IFERROR(INDEX($AF$1:$AF$1200,SMALL(IF($AK$1:$AK$1200=$AP$218,ROW($AF$1:$AF$1200),""),$AS233)),"")</f>
        <v/>
      </c>
      <c r="AU233" s="105" t="str">
        <f t="array" ref="AU233">IFERROR(INDEX($AA$1:$AA$1200,SMALL(IF($AK$1:$AK$1200=$AP$218,ROW($AA$1:$AA$1200),""),$AS233)),"")</f>
        <v/>
      </c>
      <c r="AV233" s="93" t="str">
        <f t="array" ref="AV233">IFERROR(INDEX($AB$1:$AB$1200,SMALL(IF($AK$1:$AK$1200=$AP$218,ROW($AB$1:$AB$1200),""),$AS233)),"")</f>
        <v/>
      </c>
      <c r="AW233" s="4"/>
    </row>
    <row r="234" spans="27:49">
      <c r="AA234" s="81"/>
      <c r="AB234" s="81"/>
      <c r="AC234" s="82" t="str">
        <f t="shared" si="31"/>
        <v/>
      </c>
      <c r="AD234" s="90"/>
      <c r="AE234" s="90"/>
      <c r="AF234" s="82">
        <f t="shared" si="32"/>
        <v>0</v>
      </c>
      <c r="AG234" s="82" t="str">
        <f t="shared" si="27"/>
        <v/>
      </c>
      <c r="AH234" s="82" t="str">
        <f t="shared" si="28"/>
        <v/>
      </c>
      <c r="AI234" s="82" t="str">
        <f t="shared" si="29"/>
        <v/>
      </c>
      <c r="AJ234" s="82" t="str">
        <f t="shared" si="30"/>
        <v/>
      </c>
      <c r="AK234" s="83" t="str">
        <f t="shared" si="33"/>
        <v/>
      </c>
      <c r="AM234" s="30"/>
      <c r="AN234" s="10">
        <v>7</v>
      </c>
      <c r="AO234" s="21" t="str">
        <f>IF(SUMIFS(AG$11:AG$1008,$AB$11:$AB$1008,$AN234,$AK$11:$AK$1008,$AP$218)=0,"",SUMIFS(AG$11:AG$1008,$AB$11:$AB$1008,$AN234,$AK$11:$AK$1008,$AP$218))</f>
        <v/>
      </c>
      <c r="AP234" s="21" t="str">
        <f>IF(SUMIFS(AH$11:AH$1008,$AB$11:$AB$1008,$AN234,$AK$11:$AK$1008,$AP$218)=0,"",SUMIFS(AH$11:AH$1008,$AB$11:$AB$1008,$AN234,$AK$11:$AK$1008,$AP$218))</f>
        <v/>
      </c>
      <c r="AQ234" s="21" t="str">
        <f>IF(SUMIFS(AI$11:AI$1008,$AB$11:$AB$1008,$AN234,$AK$11:$AK$1008,$AP$218)=0,"",SUMIFS(AI$11:AI$1008,$AB$11:$AB$1008,$AN234,$AK$11:$AK$1008,$AP$218))</f>
        <v/>
      </c>
      <c r="AR234" s="21" t="str">
        <f>IF(SUMIFS(AJ$11:AJ$1008,$AB$11:$AB$1008,$AN234,$AK$11:$AK$1008,$AP$218)=0,"",SUMIFS(AJ$11:AJ$1008,$AB$11:$AB$1008,$AN234,$AK$11:$AK$1008,$AP$218))</f>
        <v/>
      </c>
      <c r="AS234" s="4" t="str">
        <f>IF(AP218="","",15)</f>
        <v/>
      </c>
      <c r="AT234" s="99" t="str">
        <f t="array" ref="AT234">IFERROR(INDEX($AF$1:$AF$1200,SMALL(IF($AK$1:$AK$1200=$AP$218,ROW($AF$1:$AF$1200),""),$AS234)),"")</f>
        <v/>
      </c>
      <c r="AU234" s="105" t="str">
        <f t="array" ref="AU234">IFERROR(INDEX($AA$1:$AA$1200,SMALL(IF($AK$1:$AK$1200=$AP$218,ROW($AA$1:$AA$1200),""),$AS234)),"")</f>
        <v/>
      </c>
      <c r="AV234" s="93" t="str">
        <f t="array" ref="AV234">IFERROR(INDEX($AB$1:$AB$1200,SMALL(IF($AK$1:$AK$1200=$AP$218,ROW($AB$1:$AB$1200),""),$AS234)),"")</f>
        <v/>
      </c>
      <c r="AW234" s="4"/>
    </row>
    <row r="235" spans="27:49">
      <c r="AA235" s="78"/>
      <c r="AB235" s="78"/>
      <c r="AC235" s="79" t="str">
        <f t="shared" si="31"/>
        <v/>
      </c>
      <c r="AD235" s="89"/>
      <c r="AE235" s="89"/>
      <c r="AF235" s="79">
        <f t="shared" si="32"/>
        <v>0</v>
      </c>
      <c r="AG235" s="79" t="str">
        <f t="shared" si="27"/>
        <v/>
      </c>
      <c r="AH235" s="79" t="str">
        <f t="shared" si="28"/>
        <v/>
      </c>
      <c r="AI235" s="79" t="str">
        <f t="shared" si="29"/>
        <v/>
      </c>
      <c r="AJ235" s="79" t="str">
        <f t="shared" si="30"/>
        <v/>
      </c>
      <c r="AK235" s="80" t="str">
        <f t="shared" si="33"/>
        <v/>
      </c>
      <c r="AM235" s="30"/>
      <c r="AN235" s="11">
        <v>7.1</v>
      </c>
      <c r="AO235" s="23" t="str">
        <f>IF(SUMIFS(AG$11:AG$1008,$AB$11:$AB$1008,$AN235,$AK$11:$AK$1008,$AP$218)=0,"",SUMIFS(AG$11:AG$1008,$AB$11:$AB$1008,$AN235,$AK$11:$AK$1008,$AP$218))</f>
        <v/>
      </c>
      <c r="AP235" s="23" t="str">
        <f>IF(SUMIFS(AH$11:AH$1008,$AB$11:$AB$1008,$AN235,$AK$11:$AK$1008,$AP$218)=0,"",SUMIFS(AH$11:AH$1008,$AB$11:$AB$1008,$AN235,$AK$11:$AK$1008,$AP$218))</f>
        <v/>
      </c>
      <c r="AQ235" s="23" t="str">
        <f>IF(SUMIFS(AI$11:AI$1008,$AB$11:$AB$1008,$AN235,$AK$11:$AK$1008,$AP$218)=0,"",SUMIFS(AI$11:AI$1008,$AB$11:$AB$1008,$AN235,$AK$11:$AK$1008,$AP$218))</f>
        <v/>
      </c>
      <c r="AR235" s="23" t="str">
        <f>IF(SUMIFS(AJ$11:AJ$1008,$AB$11:$AB$1008,$AN235,$AK$11:$AK$1008,$AP$218)=0,"",SUMIFS(AJ$11:AJ$1008,$AB$11:$AB$1008,$AN235,$AK$11:$AK$1008,$AP$218))</f>
        <v/>
      </c>
      <c r="AS235" s="4" t="str">
        <f>IF(AP218="","",16)</f>
        <v/>
      </c>
      <c r="AT235" s="99" t="str">
        <f t="array" ref="AT235">IFERROR(INDEX($AF$1:$AF$1200,SMALL(IF($AK$1:$AK$1200=$AP$218,ROW($AF$1:$AF$1200),""),$AS235)),"")</f>
        <v/>
      </c>
      <c r="AU235" s="105" t="str">
        <f t="array" ref="AU235">IFERROR(INDEX($AA$1:$AA$1200,SMALL(IF($AK$1:$AK$1200=$AP$218,ROW($AA$1:$AA$1200),""),$AS235)),"")</f>
        <v/>
      </c>
      <c r="AV235" s="93" t="str">
        <f t="array" ref="AV235">IFERROR(INDEX($AB$1:$AB$1200,SMALL(IF($AK$1:$AK$1200=$AP$218,ROW($AB$1:$AB$1200),""),$AS235)),"")</f>
        <v/>
      </c>
      <c r="AW235" s="4"/>
    </row>
    <row r="236" spans="27:49">
      <c r="AA236" s="81"/>
      <c r="AB236" s="81"/>
      <c r="AC236" s="82" t="str">
        <f t="shared" si="31"/>
        <v/>
      </c>
      <c r="AD236" s="90"/>
      <c r="AE236" s="90"/>
      <c r="AF236" s="82">
        <f t="shared" si="32"/>
        <v>0</v>
      </c>
      <c r="AG236" s="82" t="str">
        <f t="shared" si="27"/>
        <v/>
      </c>
      <c r="AH236" s="82" t="str">
        <f t="shared" si="28"/>
        <v/>
      </c>
      <c r="AI236" s="82" t="str">
        <f t="shared" si="29"/>
        <v/>
      </c>
      <c r="AJ236" s="82" t="str">
        <f t="shared" si="30"/>
        <v/>
      </c>
      <c r="AK236" s="83" t="str">
        <f t="shared" si="33"/>
        <v/>
      </c>
      <c r="AM236" s="30"/>
      <c r="AN236" s="11">
        <v>7.2</v>
      </c>
      <c r="AO236" s="23" t="str">
        <f>IF(SUMIFS(AG$11:AG$1008,$AB$11:$AB$1008,$AN236,$AK$11:$AK$1008,$AP$218)=0,"",SUMIFS(AG$11:AG$1008,$AB$11:$AB$1008,$AN236,$AK$11:$AK$1008,$AP$218))</f>
        <v/>
      </c>
      <c r="AP236" s="23" t="str">
        <f>IF(SUMIFS(AH$11:AH$1008,$AB$11:$AB$1008,$AN236,$AK$11:$AK$1008,$AP$218)=0,"",SUMIFS(AH$11:AH$1008,$AB$11:$AB$1008,$AN236,$AK$11:$AK$1008,$AP$218))</f>
        <v/>
      </c>
      <c r="AQ236" s="23" t="str">
        <f>IF(SUMIFS(AI$11:AI$1008,$AB$11:$AB$1008,$AN236,$AK$11:$AK$1008,$AP$218)=0,"",SUMIFS(AI$11:AI$1008,$AB$11:$AB$1008,$AN236,$AK$11:$AK$1008,$AP$218))</f>
        <v/>
      </c>
      <c r="AR236" s="23" t="str">
        <f>IF(SUMIFS(AJ$11:AJ$1008,$AB$11:$AB$1008,$AN236,$AK$11:$AK$1008,$AP$218)=0,"",SUMIFS(AJ$11:AJ$1008,$AB$11:$AB$1008,$AN236,$AK$11:$AK$1008,$AP$218))</f>
        <v/>
      </c>
      <c r="AS236" s="4" t="str">
        <f>IF(AP218="","",17)</f>
        <v/>
      </c>
      <c r="AT236" s="99" t="str">
        <f t="array" ref="AT236">IFERROR(INDEX($AF$1:$AF$1200,SMALL(IF($AK$1:$AK$1200=$AP$218,ROW($AF$1:$AF$1200),""),$AS236)),"")</f>
        <v/>
      </c>
      <c r="AU236" s="105" t="str">
        <f t="array" ref="AU236">IFERROR(INDEX($AA$1:$AA$1200,SMALL(IF($AK$1:$AK$1200=$AP$218,ROW($AA$1:$AA$1200),""),$AS236)),"")</f>
        <v/>
      </c>
      <c r="AV236" s="93" t="str">
        <f t="array" ref="AV236">IFERROR(INDEX($AB$1:$AB$1200,SMALL(IF($AK$1:$AK$1200=$AP$218,ROW($AB$1:$AB$1200),""),$AS236)),"")</f>
        <v/>
      </c>
      <c r="AW236" s="4"/>
    </row>
    <row r="237" spans="27:49">
      <c r="AA237" s="78"/>
      <c r="AB237" s="78"/>
      <c r="AC237" s="79" t="str">
        <f t="shared" si="31"/>
        <v/>
      </c>
      <c r="AD237" s="89"/>
      <c r="AE237" s="89"/>
      <c r="AF237" s="79">
        <f t="shared" si="32"/>
        <v>0</v>
      </c>
      <c r="AG237" s="79" t="str">
        <f t="shared" si="27"/>
        <v/>
      </c>
      <c r="AH237" s="79" t="str">
        <f t="shared" si="28"/>
        <v/>
      </c>
      <c r="AI237" s="79" t="str">
        <f t="shared" si="29"/>
        <v/>
      </c>
      <c r="AJ237" s="79" t="str">
        <f t="shared" si="30"/>
        <v/>
      </c>
      <c r="AK237" s="80" t="str">
        <f t="shared" si="33"/>
        <v/>
      </c>
      <c r="AM237" s="30"/>
      <c r="AN237" s="12">
        <v>7.3</v>
      </c>
      <c r="AO237" s="19" t="str">
        <f>IF(SUMIFS(AG$11:AG$1008,$AB$11:$AB$1008,$AN237,$AK$11:$AK$1008,$AP$218)=0,"",SUMIFS(AG$11:AG$1008,$AB$11:$AB$1008,$AN237,$AK$11:$AK$1008,$AP$218))</f>
        <v/>
      </c>
      <c r="AP237" s="19" t="str">
        <f>IF(SUMIFS(AH$11:AH$1008,$AB$11:$AB$1008,$AN237,$AK$11:$AK$1008,$AP$218)=0,"",SUMIFS(AH$11:AH$1008,$AB$11:$AB$1008,$AN237,$AK$11:$AK$1008,$AP$218))</f>
        <v/>
      </c>
      <c r="AQ237" s="19" t="str">
        <f>IF(SUMIFS(AI$11:AI$1008,$AB$11:$AB$1008,$AN237,$AK$11:$AK$1008,$AP$218)=0,"",SUMIFS(AI$11:AI$1008,$AB$11:$AB$1008,$AN237,$AK$11:$AK$1008,$AP$218))</f>
        <v/>
      </c>
      <c r="AR237" s="19" t="str">
        <f>IF(SUMIFS(AJ$11:AJ$1008,$AB$11:$AB$1008,$AN237,$AK$11:$AK$1008,$AP$218)=0,"",SUMIFS(AJ$11:AJ$1008,$AB$11:$AB$1008,$AN237,$AK$11:$AK$1008,$AP$218))</f>
        <v/>
      </c>
      <c r="AS237" s="4" t="str">
        <f>IF(AP218="","",18)</f>
        <v/>
      </c>
      <c r="AT237" s="99" t="str">
        <f t="array" ref="AT237">IFERROR(INDEX($AF$1:$AF$1200,SMALL(IF($AK$1:$AK$1200=$AP$218,ROW($AF$1:$AF$1200),""),$AS237)),"")</f>
        <v/>
      </c>
      <c r="AU237" s="105" t="str">
        <f t="array" ref="AU237">IFERROR(INDEX($AA$1:$AA$1200,SMALL(IF($AK$1:$AK$1200=$AP$218,ROW($AA$1:$AA$1200),""),$AS237)),"")</f>
        <v/>
      </c>
      <c r="AV237" s="93" t="str">
        <f t="array" ref="AV237">IFERROR(INDEX($AB$1:$AB$1200,SMALL(IF($AK$1:$AK$1200=$AP$218,ROW($AB$1:$AB$1200),""),$AS237)),"")</f>
        <v/>
      </c>
      <c r="AW237" s="4"/>
    </row>
    <row r="238" spans="27:49">
      <c r="AA238" s="81"/>
      <c r="AB238" s="81"/>
      <c r="AC238" s="82" t="str">
        <f t="shared" si="31"/>
        <v/>
      </c>
      <c r="AD238" s="90"/>
      <c r="AE238" s="90"/>
      <c r="AF238" s="82">
        <f t="shared" si="32"/>
        <v>0</v>
      </c>
      <c r="AG238" s="82" t="str">
        <f t="shared" si="27"/>
        <v/>
      </c>
      <c r="AH238" s="82" t="str">
        <f t="shared" si="28"/>
        <v/>
      </c>
      <c r="AI238" s="82" t="str">
        <f t="shared" si="29"/>
        <v/>
      </c>
      <c r="AJ238" s="82" t="str">
        <f t="shared" si="30"/>
        <v/>
      </c>
      <c r="AK238" s="83" t="str">
        <f t="shared" si="33"/>
        <v/>
      </c>
      <c r="AM238" s="30"/>
      <c r="AN238" s="10">
        <v>8</v>
      </c>
      <c r="AO238" s="21" t="str">
        <f>IF(SUMIFS(AG$11:AG$1008,$AB$11:$AB$1008,$AN238,$AK$11:$AK$1008,$AP$218)=0,"",SUMIFS(AG$11:AG$1008,$AB$11:$AB$1008,$AN238,$AK$11:$AK$1008,$AP$218))</f>
        <v/>
      </c>
      <c r="AP238" s="21" t="str">
        <f>IF(SUMIFS(AH$11:AH$1008,$AB$11:$AB$1008,$AN238,$AK$11:$AK$1008,$AP$218)=0,"",SUMIFS(AH$11:AH$1008,$AB$11:$AB$1008,$AN238,$AK$11:$AK$1008,$AP$218))</f>
        <v/>
      </c>
      <c r="AQ238" s="21" t="str">
        <f>IF(SUMIFS(AI$11:AI$1008,$AB$11:$AB$1008,$AN238,$AK$11:$AK$1008,$AP$218)=0,"",SUMIFS(AI$11:AI$1008,$AB$11:$AB$1008,$AN238,$AK$11:$AK$1008,$AP$218))</f>
        <v/>
      </c>
      <c r="AR238" s="21" t="str">
        <f>IF(SUMIFS(AJ$11:AJ$1008,$AB$11:$AB$1008,$AN238,$AK$11:$AK$1008,$AP$218)=0,"",SUMIFS(AJ$11:AJ$1008,$AB$11:$AB$1008,$AN238,$AK$11:$AK$1008,$AP$218))</f>
        <v/>
      </c>
      <c r="AS238" s="4" t="str">
        <f>IF(AP218="","",19)</f>
        <v/>
      </c>
      <c r="AT238" s="99" t="str">
        <f t="array" ref="AT238">IFERROR(INDEX($AF$1:$AF$1200,SMALL(IF($AK$1:$AK$1200=$AP$218,ROW($AF$1:$AF$1200),""),$AS238)),"")</f>
        <v/>
      </c>
      <c r="AU238" s="105" t="str">
        <f t="array" ref="AU238">IFERROR(INDEX($AA$1:$AA$1200,SMALL(IF($AK$1:$AK$1200=$AP$218,ROW($AA$1:$AA$1200),""),$AS238)),"")</f>
        <v/>
      </c>
      <c r="AV238" s="93" t="str">
        <f t="array" ref="AV238">IFERROR(INDEX($AB$1:$AB$1200,SMALL(IF($AK$1:$AK$1200=$AP$218,ROW($AB$1:$AB$1200),""),$AS238)),"")</f>
        <v/>
      </c>
      <c r="AW238" s="4"/>
    </row>
    <row r="239" spans="27:49">
      <c r="AA239" s="78"/>
      <c r="AB239" s="78"/>
      <c r="AC239" s="79" t="str">
        <f t="shared" si="31"/>
        <v/>
      </c>
      <c r="AD239" s="89"/>
      <c r="AE239" s="89"/>
      <c r="AF239" s="79">
        <f t="shared" si="32"/>
        <v>0</v>
      </c>
      <c r="AG239" s="79" t="str">
        <f t="shared" si="27"/>
        <v/>
      </c>
      <c r="AH239" s="79" t="str">
        <f t="shared" si="28"/>
        <v/>
      </c>
      <c r="AI239" s="79" t="str">
        <f t="shared" si="29"/>
        <v/>
      </c>
      <c r="AJ239" s="79" t="str">
        <f t="shared" si="30"/>
        <v/>
      </c>
      <c r="AK239" s="80" t="str">
        <f t="shared" si="33"/>
        <v/>
      </c>
      <c r="AM239" s="30"/>
      <c r="AN239" s="11">
        <v>8.1</v>
      </c>
      <c r="AO239" s="23" t="str">
        <f>IF(SUMIFS(AG$11:AG$1008,$AB$11:$AB$1008,$AN239,$AK$11:$AK$1008,$AP$218)=0,"",SUMIFS(AG$11:AG$1008,$AB$11:$AB$1008,$AN239,$AK$11:$AK$1008,$AP$218))</f>
        <v/>
      </c>
      <c r="AP239" s="23" t="str">
        <f>IF(SUMIFS(AH$11:AH$1008,$AB$11:$AB$1008,$AN239,$AK$11:$AK$1008,$AP$218)=0,"",SUMIFS(AH$11:AH$1008,$AB$11:$AB$1008,$AN239,$AK$11:$AK$1008,$AP$218))</f>
        <v/>
      </c>
      <c r="AQ239" s="23" t="str">
        <f>IF(SUMIFS(AI$11:AI$1008,$AB$11:$AB$1008,$AN239,$AK$11:$AK$1008,$AP$218)=0,"",SUMIFS(AI$11:AI$1008,$AB$11:$AB$1008,$AN239,$AK$11:$AK$1008,$AP$218))</f>
        <v/>
      </c>
      <c r="AR239" s="23" t="str">
        <f>IF(SUMIFS(AJ$11:AJ$1008,$AB$11:$AB$1008,$AN239,$AK$11:$AK$1008,$AP$218)=0,"",SUMIFS(AJ$11:AJ$1008,$AB$11:$AB$1008,$AN239,$AK$11:$AK$1008,$AP$218))</f>
        <v/>
      </c>
      <c r="AS239" s="4" t="str">
        <f>IF(AP218="","",20)</f>
        <v/>
      </c>
      <c r="AT239" s="99" t="str">
        <f t="array" ref="AT239">IFERROR(INDEX($AF$1:$AF$1200,SMALL(IF($AK$1:$AK$1200=$AP$218,ROW($AF$1:$AF$1200),""),$AS239)),"")</f>
        <v/>
      </c>
      <c r="AU239" s="105" t="str">
        <f t="array" ref="AU239">IFERROR(INDEX($AA$1:$AA$1200,SMALL(IF($AK$1:$AK$1200=$AP$218,ROW($AA$1:$AA$1200),""),$AS239)),"")</f>
        <v/>
      </c>
      <c r="AV239" s="93" t="str">
        <f t="array" ref="AV239">IFERROR(INDEX($AB$1:$AB$1200,SMALL(IF($AK$1:$AK$1200=$AP$218,ROW($AB$1:$AB$1200),""),$AS239)),"")</f>
        <v/>
      </c>
      <c r="AW239" s="4"/>
    </row>
    <row r="240" spans="27:49">
      <c r="AA240" s="81"/>
      <c r="AB240" s="81"/>
      <c r="AC240" s="82" t="str">
        <f t="shared" si="31"/>
        <v/>
      </c>
      <c r="AD240" s="90"/>
      <c r="AE240" s="90"/>
      <c r="AF240" s="82">
        <f t="shared" si="32"/>
        <v>0</v>
      </c>
      <c r="AG240" s="82" t="str">
        <f t="shared" si="27"/>
        <v/>
      </c>
      <c r="AH240" s="82" t="str">
        <f t="shared" si="28"/>
        <v/>
      </c>
      <c r="AI240" s="82" t="str">
        <f t="shared" si="29"/>
        <v/>
      </c>
      <c r="AJ240" s="82" t="str">
        <f t="shared" si="30"/>
        <v/>
      </c>
      <c r="AK240" s="83" t="str">
        <f t="shared" si="33"/>
        <v/>
      </c>
      <c r="AM240" s="30"/>
      <c r="AN240" s="11">
        <v>8.1999999999999993</v>
      </c>
      <c r="AO240" s="23" t="str">
        <f>IF(SUMIFS(AG$11:AG$1008,$AB$11:$AB$1008,$AN240,$AK$11:$AK$1008,$AP$218)=0,"",SUMIFS(AG$11:AG$1008,$AB$11:$AB$1008,$AN240,$AK$11:$AK$1008,$AP$218))</f>
        <v/>
      </c>
      <c r="AP240" s="23" t="str">
        <f>IF(SUMIFS(AH$11:AH$1008,$AB$11:$AB$1008,$AN240,$AK$11:$AK$1008,$AP$218)=0,"",SUMIFS(AH$11:AH$1008,$AB$11:$AB$1008,$AN240,$AK$11:$AK$1008,$AP$218))</f>
        <v/>
      </c>
      <c r="AQ240" s="23" t="str">
        <f>IF(SUMIFS(AI$11:AI$1008,$AB$11:$AB$1008,$AN240,$AK$11:$AK$1008,$AP$218)=0,"",SUMIFS(AI$11:AI$1008,$AB$11:$AB$1008,$AN240,$AK$11:$AK$1008,$AP$218))</f>
        <v/>
      </c>
      <c r="AR240" s="23" t="str">
        <f>IF(SUMIFS(AJ$11:AJ$1008,$AB$11:$AB$1008,$AN240,$AK$11:$AK$1008,$AP$218)=0,"",SUMIFS(AJ$11:AJ$1008,$AB$11:$AB$1008,$AN240,$AK$11:$AK$1008,$AP$218))</f>
        <v/>
      </c>
      <c r="AS240" s="4" t="str">
        <f>IF(AP218="","",21)</f>
        <v/>
      </c>
      <c r="AT240" s="99" t="str">
        <f t="array" ref="AT240">IFERROR(INDEX($AF$1:$AF$1200,SMALL(IF($AK$1:$AK$1200=$AP$218,ROW($AF$1:$AF$1200),""),$AS240)),"")</f>
        <v/>
      </c>
      <c r="AU240" s="105" t="str">
        <f t="array" ref="AU240">IFERROR(INDEX($AA$1:$AA$1200,SMALL(IF($AK$1:$AK$1200=$AP$218,ROW($AA$1:$AA$1200),""),$AS240)),"")</f>
        <v/>
      </c>
      <c r="AV240" s="93" t="str">
        <f t="array" ref="AV240">IFERROR(INDEX($AB$1:$AB$1200,SMALL(IF($AK$1:$AK$1200=$AP$218,ROW($AB$1:$AB$1200),""),$AS240)),"")</f>
        <v/>
      </c>
      <c r="AW240" s="4"/>
    </row>
    <row r="241" spans="27:49" ht="15.75" thickBot="1">
      <c r="AA241" s="78"/>
      <c r="AB241" s="78"/>
      <c r="AC241" s="79" t="str">
        <f t="shared" si="31"/>
        <v/>
      </c>
      <c r="AD241" s="89"/>
      <c r="AE241" s="89"/>
      <c r="AF241" s="79">
        <f t="shared" si="32"/>
        <v>0</v>
      </c>
      <c r="AG241" s="79" t="str">
        <f t="shared" si="27"/>
        <v/>
      </c>
      <c r="AH241" s="79" t="str">
        <f t="shared" si="28"/>
        <v/>
      </c>
      <c r="AI241" s="79" t="str">
        <f t="shared" si="29"/>
        <v/>
      </c>
      <c r="AJ241" s="79" t="str">
        <f t="shared" si="30"/>
        <v/>
      </c>
      <c r="AK241" s="80" t="str">
        <f t="shared" si="33"/>
        <v/>
      </c>
      <c r="AM241" s="30"/>
      <c r="AN241" s="13">
        <v>8.3000000000000007</v>
      </c>
      <c r="AO241" s="25" t="str">
        <f>IF(SUMIFS(AG$11:AG$1008,$AB$11:$AB$1008,$AN241,$AK$11:$AK$1008,$AP$218)=0,"",SUMIFS(AG$11:AG$1008,$AB$11:$AB$1008,$AN241,$AK$11:$AK$1008,$AP$218))</f>
        <v/>
      </c>
      <c r="AP241" s="25" t="str">
        <f>IF(SUMIFS(AH$11:AH$1008,$AB$11:$AB$1008,$AN241,$AK$11:$AK$1008,$AP$218)=0,"",SUMIFS(AH$11:AH$1008,$AB$11:$AB$1008,$AN241,$AK$11:$AK$1008,$AP$218))</f>
        <v/>
      </c>
      <c r="AQ241" s="25" t="str">
        <f>IF(SUMIFS(AI$11:AI$1008,$AB$11:$AB$1008,$AN241,$AK$11:$AK$1008,$AP$218)=0,"",SUMIFS(AI$11:AI$1008,$AB$11:$AB$1008,$AN241,$AK$11:$AK$1008,$AP$218))</f>
        <v/>
      </c>
      <c r="AR241" s="25" t="str">
        <f>IF(SUMIFS(AJ$11:AJ$1008,$AB$11:$AB$1008,$AN241,$AK$11:$AK$1008,$AP$218)=0,"",SUMIFS(AJ$11:AJ$1008,$AB$11:$AB$1008,$AN241,$AK$11:$AK$1008,$AP$218))</f>
        <v/>
      </c>
      <c r="AS241" s="4" t="str">
        <f>IF(AP218="","",22)</f>
        <v/>
      </c>
      <c r="AT241" s="100" t="str">
        <f t="array" ref="AT241">IFERROR(INDEX($AF$1:$AF$1200,SMALL(IF($AK$1:$AK$1200=$AP$218,ROW($AF$1:$AF$1200),""),$AS241)),"")</f>
        <v/>
      </c>
      <c r="AU241" s="106" t="str">
        <f t="array" ref="AU241">IFERROR(INDEX($AA$1:$AA$1200,SMALL(IF($AK$1:$AK$1200=$AP$218,ROW($AA$1:$AA$1200),""),$AS241)),"")</f>
        <v/>
      </c>
      <c r="AV241" s="94" t="str">
        <f t="array" ref="AV241">IFERROR(INDEX($AB$1:$AB$1200,SMALL(IF($AK$1:$AK$1200=$AP$218,ROW($AB$1:$AB$1200),""),$AS241)),"")</f>
        <v/>
      </c>
      <c r="AW241" s="4"/>
    </row>
    <row r="242" spans="27:49">
      <c r="AA242" s="81"/>
      <c r="AB242" s="81"/>
      <c r="AC242" s="82" t="str">
        <f t="shared" si="31"/>
        <v/>
      </c>
      <c r="AD242" s="90"/>
      <c r="AE242" s="90"/>
      <c r="AF242" s="82">
        <f t="shared" si="32"/>
        <v>0</v>
      </c>
      <c r="AG242" s="82" t="str">
        <f t="shared" si="27"/>
        <v/>
      </c>
      <c r="AH242" s="82" t="str">
        <f t="shared" si="28"/>
        <v/>
      </c>
      <c r="AI242" s="82" t="str">
        <f t="shared" si="29"/>
        <v/>
      </c>
      <c r="AJ242" s="82" t="str">
        <f t="shared" si="30"/>
        <v/>
      </c>
      <c r="AK242" s="83" t="str">
        <f t="shared" si="33"/>
        <v/>
      </c>
      <c r="AS242" s="103"/>
      <c r="AT242" s="103"/>
      <c r="AU242" s="103"/>
      <c r="AV242" s="4"/>
      <c r="AW242" s="4"/>
    </row>
    <row r="243" spans="27:49" ht="15.75" thickBot="1">
      <c r="AA243" s="78"/>
      <c r="AB243" s="78"/>
      <c r="AC243" s="79" t="str">
        <f t="shared" si="31"/>
        <v/>
      </c>
      <c r="AD243" s="89"/>
      <c r="AE243" s="89"/>
      <c r="AF243" s="79">
        <f t="shared" si="32"/>
        <v>0</v>
      </c>
      <c r="AG243" s="79" t="str">
        <f t="shared" si="27"/>
        <v/>
      </c>
      <c r="AH243" s="79" t="str">
        <f t="shared" si="28"/>
        <v/>
      </c>
      <c r="AI243" s="79" t="str">
        <f t="shared" si="29"/>
        <v/>
      </c>
      <c r="AJ243" s="79" t="str">
        <f t="shared" si="30"/>
        <v/>
      </c>
      <c r="AK243" s="80" t="str">
        <f t="shared" si="33"/>
        <v/>
      </c>
      <c r="AM243" s="1" t="s">
        <v>127</v>
      </c>
      <c r="AS243" s="103"/>
      <c r="AT243" s="103"/>
      <c r="AU243" s="103"/>
      <c r="AV243" s="4"/>
      <c r="AW243" s="4"/>
    </row>
    <row r="244" spans="27:49" ht="15" customHeight="1" thickBot="1">
      <c r="AA244" s="81"/>
      <c r="AB244" s="81"/>
      <c r="AC244" s="82" t="str">
        <f t="shared" si="31"/>
        <v/>
      </c>
      <c r="AD244" s="90"/>
      <c r="AE244" s="90"/>
      <c r="AF244" s="82">
        <f t="shared" si="32"/>
        <v>0</v>
      </c>
      <c r="AG244" s="82" t="str">
        <f t="shared" si="27"/>
        <v/>
      </c>
      <c r="AH244" s="82" t="str">
        <f t="shared" si="28"/>
        <v/>
      </c>
      <c r="AI244" s="82" t="str">
        <f t="shared" si="29"/>
        <v/>
      </c>
      <c r="AJ244" s="82" t="str">
        <f t="shared" si="30"/>
        <v/>
      </c>
      <c r="AK244" s="83" t="str">
        <f t="shared" si="33"/>
        <v/>
      </c>
      <c r="AM244" s="30" t="str">
        <f t="array" ref="AM244">IFERROR(INDEX(AK$11:AK$1008,MATCH(SMALL(IF((COUNTIF(AM$34:AM243,AK$11:AK$1008)=0)*(AK$11:AK$1008&lt;&gt;""),COUNTIF(AK$11:AK$1008,"&lt;"&amp;AK$11:AK$1008)),1),IF(AK$11:AK$1008&lt;&gt;"",COUNTIF(AK$11:AK$1008,"&lt;"&amp;AK$11:AK$1008)),0)),"")</f>
        <v/>
      </c>
      <c r="AN244" s="60" t="s">
        <v>125</v>
      </c>
      <c r="AO244" s="61"/>
      <c r="AP244" s="60" t="str">
        <f>IF(AM244="","",AM244)</f>
        <v/>
      </c>
      <c r="AQ244" s="61"/>
      <c r="AR244" s="62"/>
      <c r="AS244" s="101"/>
      <c r="AT244" s="101"/>
      <c r="AU244" s="101"/>
      <c r="AV244" s="101"/>
      <c r="AW244" s="101"/>
    </row>
    <row r="245" spans="27:49" ht="15.75" customHeight="1" thickBot="1">
      <c r="AA245" s="78"/>
      <c r="AB245" s="78"/>
      <c r="AC245" s="79" t="str">
        <f t="shared" si="31"/>
        <v/>
      </c>
      <c r="AD245" s="89"/>
      <c r="AE245" s="89"/>
      <c r="AF245" s="79">
        <f t="shared" si="32"/>
        <v>0</v>
      </c>
      <c r="AG245" s="79" t="str">
        <f t="shared" si="27"/>
        <v/>
      </c>
      <c r="AH245" s="79" t="str">
        <f t="shared" si="28"/>
        <v/>
      </c>
      <c r="AI245" s="79" t="str">
        <f t="shared" si="29"/>
        <v/>
      </c>
      <c r="AJ245" s="79" t="str">
        <f t="shared" si="30"/>
        <v/>
      </c>
      <c r="AK245" s="80" t="str">
        <f t="shared" si="33"/>
        <v/>
      </c>
      <c r="AM245" s="30"/>
      <c r="AN245" s="63"/>
      <c r="AO245" s="64"/>
      <c r="AP245" s="63"/>
      <c r="AQ245" s="64"/>
      <c r="AR245" s="65"/>
      <c r="AS245" s="50"/>
      <c r="AT245" s="87" t="str">
        <f>$AF$10</f>
        <v>besoin</v>
      </c>
      <c r="AU245" s="95" t="str">
        <f>$AA$10</f>
        <v>Nom</v>
      </c>
      <c r="AV245" s="88" t="str">
        <f>$AB$10</f>
        <v>tier</v>
      </c>
      <c r="AW245" s="102"/>
    </row>
    <row r="246" spans="27:49">
      <c r="AA246" s="81"/>
      <c r="AB246" s="81"/>
      <c r="AC246" s="82" t="str">
        <f t="shared" si="31"/>
        <v/>
      </c>
      <c r="AD246" s="90"/>
      <c r="AE246" s="90"/>
      <c r="AF246" s="82">
        <f t="shared" si="32"/>
        <v>0</v>
      </c>
      <c r="AG246" s="82" t="str">
        <f t="shared" si="27"/>
        <v/>
      </c>
      <c r="AH246" s="82" t="str">
        <f t="shared" si="28"/>
        <v/>
      </c>
      <c r="AI246" s="82" t="str">
        <f t="shared" si="29"/>
        <v/>
      </c>
      <c r="AJ246" s="82" t="str">
        <f t="shared" si="30"/>
        <v/>
      </c>
      <c r="AK246" s="83" t="str">
        <f t="shared" si="33"/>
        <v/>
      </c>
      <c r="AM246" s="30"/>
      <c r="AN246" s="35"/>
      <c r="AO246" s="31" t="s">
        <v>4</v>
      </c>
      <c r="AP246" s="32" t="s">
        <v>5</v>
      </c>
      <c r="AQ246" s="31" t="s">
        <v>14</v>
      </c>
      <c r="AR246" s="31" t="s">
        <v>6</v>
      </c>
      <c r="AS246" s="4" t="str">
        <f>IF(AP244="","",1)</f>
        <v/>
      </c>
      <c r="AT246" s="99" t="str">
        <f t="array" ref="AT246">IFERROR(INDEX($AF$1:$AF$1200,SMALL(IF($AK$1:$AK$1200=$AP$244,ROW($AF$1:$AF$1200),""),$AS246)),"")</f>
        <v/>
      </c>
      <c r="AU246" s="104" t="str">
        <f t="array" ref="AU246">IFERROR(INDEX($AA$1:$AA$1200,SMALL(IF($AK$1:$AK$1200=$AP$244,ROW($AA$1:$AA$1200),""),$AS246)),"")</f>
        <v/>
      </c>
      <c r="AV246" s="92" t="str">
        <f t="array" ref="AV246">IFERROR(INDEX($AB$1:$AB$1200,SMALL(IF($AK$1:$AK$1200=$AP$244,ROW($AB$1:$AB$1200),""),$AS246)),"")</f>
        <v/>
      </c>
      <c r="AW246" s="4"/>
    </row>
    <row r="247" spans="27:49">
      <c r="AA247" s="78"/>
      <c r="AB247" s="78"/>
      <c r="AC247" s="79" t="str">
        <f t="shared" si="31"/>
        <v/>
      </c>
      <c r="AD247" s="89"/>
      <c r="AE247" s="89"/>
      <c r="AF247" s="79">
        <f t="shared" si="32"/>
        <v>0</v>
      </c>
      <c r="AG247" s="79" t="str">
        <f t="shared" si="27"/>
        <v/>
      </c>
      <c r="AH247" s="79" t="str">
        <f t="shared" si="28"/>
        <v/>
      </c>
      <c r="AI247" s="79" t="str">
        <f t="shared" si="29"/>
        <v/>
      </c>
      <c r="AJ247" s="79" t="str">
        <f t="shared" si="30"/>
        <v/>
      </c>
      <c r="AK247" s="80" t="str">
        <f t="shared" si="33"/>
        <v/>
      </c>
      <c r="AM247" s="30"/>
      <c r="AN247" s="9">
        <v>3</v>
      </c>
      <c r="AO247" s="14" t="str">
        <f>IF(SUMIFS(AG$11:AG$1008,$AB$11:$AB$1008,$AN247,$AK$11:$AK$1008,$AP$244)=0,"",SUMIFS(AG$11:AG$1008,$AB$11:$AB$1008,$AN247,$AK$11:$AK$1008,$AP$244))</f>
        <v/>
      </c>
      <c r="AP247" s="14" t="str">
        <f>IF(SUMIFS(AH$11:AH$1008,$AB$11:$AB$1008,$AN247,$AK$11:$AK$1008,$AP$244)=0,"",SUMIFS(AH$11:AH$1008,$AB$11:$AB$1008,$AN247,$AK$11:$AK$1008,$AP$244))</f>
        <v/>
      </c>
      <c r="AQ247" s="14" t="str">
        <f>IF(SUMIFS(AI$11:AI$1008,$AB$11:$AB$1008,$AN247,$AK$11:$AK$1008,$AP$244)=0,"",SUMIFS(AI$11:AI$1008,$AB$11:$AB$1008,$AN247,$AK$11:$AK$1008,$AP$244))</f>
        <v/>
      </c>
      <c r="AR247" s="14" t="str">
        <f>IF(SUMIFS(AJ$11:AJ$1008,$AB$11:$AB$1008,$AN247,$AK$11:$AK$1008,$AP$244)=0,"",SUMIFS(AJ$11:AJ$1008,$AB$11:$AB$1008,$AN247,$AK$11:$AK$1008,$AP$244))</f>
        <v/>
      </c>
      <c r="AS247" s="4" t="str">
        <f>IF(AP244="","",2)</f>
        <v/>
      </c>
      <c r="AT247" s="99" t="str">
        <f t="array" ref="AT247">IFERROR(INDEX($AF$1:$AF$1200,SMALL(IF($AK$1:$AK$1200=$AP$244,ROW($AF$1:$AF$1200),""),$AS247)),"")</f>
        <v/>
      </c>
      <c r="AU247" s="105" t="str">
        <f t="array" ref="AU247">IFERROR(INDEX($AA$1:$AA$1200,SMALL(IF($AK$1:$AK$1200=$AP$244,ROW($AA$1:$AA$1200),""),$AS247)),"")</f>
        <v/>
      </c>
      <c r="AV247" s="93" t="str">
        <f t="array" ref="AV247">IFERROR(INDEX($AB$1:$AB$1200,SMALL(IF($AK$1:$AK$1200=$AP$244,ROW($AB$1:$AB$1200),""),$AS247)),"")</f>
        <v/>
      </c>
      <c r="AW247" s="4"/>
    </row>
    <row r="248" spans="27:49">
      <c r="AA248" s="81"/>
      <c r="AB248" s="81"/>
      <c r="AC248" s="82" t="str">
        <f t="shared" si="31"/>
        <v/>
      </c>
      <c r="AD248" s="90"/>
      <c r="AE248" s="90"/>
      <c r="AF248" s="82">
        <f t="shared" si="32"/>
        <v>0</v>
      </c>
      <c r="AG248" s="82" t="str">
        <f t="shared" si="27"/>
        <v/>
      </c>
      <c r="AH248" s="82" t="str">
        <f t="shared" si="28"/>
        <v/>
      </c>
      <c r="AI248" s="82" t="str">
        <f t="shared" si="29"/>
        <v/>
      </c>
      <c r="AJ248" s="82" t="str">
        <f t="shared" si="30"/>
        <v/>
      </c>
      <c r="AK248" s="83" t="str">
        <f t="shared" si="33"/>
        <v/>
      </c>
      <c r="AN248" s="10">
        <v>4</v>
      </c>
      <c r="AO248" s="15" t="str">
        <f>IF(SUMIFS(AG$11:AG$1008,$AB$11:$AB$1008,$AN248,$AK$11:$AK$1008,$AP$244)=0,"",SUMIFS(AG$11:AG$1008,$AB$11:$AB$1008,$AN248,$AK$11:$AK$1008,$AP$244))</f>
        <v/>
      </c>
      <c r="AP248" s="15" t="str">
        <f>IF(SUMIFS(AH$11:AH$1008,$AB$11:$AB$1008,$AN248,$AK$11:$AK$1008,$AP$244)=0,"",SUMIFS(AH$11:AH$1008,$AB$11:$AB$1008,$AN248,$AK$11:$AK$1008,$AP$244))</f>
        <v/>
      </c>
      <c r="AQ248" s="15" t="str">
        <f>IF(SUMIFS(AI$11:AI$1008,$AB$11:$AB$1008,$AN248,$AK$11:$AK$1008,$AP$244)=0,"",SUMIFS(AI$11:AI$1008,$AB$11:$AB$1008,$AN248,$AK$11:$AK$1008,$AP$244))</f>
        <v/>
      </c>
      <c r="AR248" s="15" t="str">
        <f>IF(SUMIFS(AJ$11:AJ$1008,$AB$11:$AB$1008,$AN248,$AK$11:$AK$1008,$AP$244)=0,"",SUMIFS(AJ$11:AJ$1008,$AB$11:$AB$1008,$AN248,$AK$11:$AK$1008,$AP$244))</f>
        <v/>
      </c>
      <c r="AS248" s="4" t="str">
        <f>IF(AP244="","",3)</f>
        <v/>
      </c>
      <c r="AT248" s="99" t="str">
        <f t="array" ref="AT248">IFERROR(INDEX($AF$1:$AF$1200,SMALL(IF($AK$1:$AK$1200=$AP$244,ROW($AF$1:$AF$1200),""),$AS248)),"")</f>
        <v/>
      </c>
      <c r="AU248" s="105" t="str">
        <f t="array" ref="AU248">IFERROR(INDEX($AA$1:$AA$1200,SMALL(IF($AK$1:$AK$1200=$AP$244,ROW($AA$1:$AA$1200),""),$AS248)),"")</f>
        <v/>
      </c>
      <c r="AV248" s="93" t="str">
        <f t="array" ref="AV248">IFERROR(INDEX($AB$1:$AB$1200,SMALL(IF($AK$1:$AK$1200=$AP$244,ROW($AB$1:$AB$1200),""),$AS248)),"")</f>
        <v/>
      </c>
      <c r="AW248" s="4"/>
    </row>
    <row r="249" spans="27:49">
      <c r="AA249" s="78"/>
      <c r="AB249" s="78"/>
      <c r="AC249" s="79" t="str">
        <f t="shared" si="31"/>
        <v/>
      </c>
      <c r="AD249" s="89"/>
      <c r="AE249" s="89"/>
      <c r="AF249" s="79">
        <f t="shared" si="32"/>
        <v>0</v>
      </c>
      <c r="AG249" s="79" t="str">
        <f t="shared" si="27"/>
        <v/>
      </c>
      <c r="AH249" s="79" t="str">
        <f t="shared" si="28"/>
        <v/>
      </c>
      <c r="AI249" s="79" t="str">
        <f t="shared" si="29"/>
        <v/>
      </c>
      <c r="AJ249" s="79" t="str">
        <f t="shared" si="30"/>
        <v/>
      </c>
      <c r="AK249" s="80" t="str">
        <f t="shared" si="33"/>
        <v/>
      </c>
      <c r="AN249" s="11">
        <v>4.0999999999999996</v>
      </c>
      <c r="AO249" s="17" t="str">
        <f>IF(SUMIFS(AG$11:AG$1008,$AB$11:$AB$1008,$AN249,$AK$11:$AK$1008,$AP$244)=0,"",SUMIFS(AG$11:AG$1008,$AB$11:$AB$1008,$AN249,$AK$11:$AK$1008,$AP$244))</f>
        <v/>
      </c>
      <c r="AP249" s="17" t="str">
        <f>IF(SUMIFS(AH$11:AH$1008,$AB$11:$AB$1008,$AN249,$AK$11:$AK$1008,$AP$244)=0,"",SUMIFS(AH$11:AH$1008,$AB$11:$AB$1008,$AN249,$AK$11:$AK$1008,$AP$244))</f>
        <v/>
      </c>
      <c r="AQ249" s="17" t="str">
        <f>IF(SUMIFS(AI$11:AI$1008,$AB$11:$AB$1008,$AN249,$AK$11:$AK$1008,$AP$244)=0,"",SUMIFS(AI$11:AI$1008,$AB$11:$AB$1008,$AN249,$AK$11:$AK$1008,$AP$244))</f>
        <v/>
      </c>
      <c r="AR249" s="17" t="str">
        <f>IF(SUMIFS(AJ$11:AJ$1008,$AB$11:$AB$1008,$AN249,$AK$11:$AK$1008,$AP$244)=0,"",SUMIFS(AJ$11:AJ$1008,$AB$11:$AB$1008,$AN249,$AK$11:$AK$1008,$AP$244))</f>
        <v/>
      </c>
      <c r="AS249" s="4" t="str">
        <f>IF(AP244="","",4)</f>
        <v/>
      </c>
      <c r="AT249" s="99" t="str">
        <f t="array" ref="AT249">IFERROR(INDEX($AF$1:$AF$1200,SMALL(IF($AK$1:$AK$1200=$AP$244,ROW($AF$1:$AF$1200),""),$AS249)),"")</f>
        <v/>
      </c>
      <c r="AU249" s="105" t="str">
        <f t="array" ref="AU249">IFERROR(INDEX($AA$1:$AA$1200,SMALL(IF($AK$1:$AK$1200=$AP$244,ROW($AA$1:$AA$1200),""),$AS249)),"")</f>
        <v/>
      </c>
      <c r="AV249" s="93" t="str">
        <f t="array" ref="AV249">IFERROR(INDEX($AB$1:$AB$1200,SMALL(IF($AK$1:$AK$1200=$AP$244,ROW($AB$1:$AB$1200),""),$AS249)),"")</f>
        <v/>
      </c>
      <c r="AW249" s="4"/>
    </row>
    <row r="250" spans="27:49">
      <c r="AA250" s="81"/>
      <c r="AB250" s="81"/>
      <c r="AC250" s="82" t="str">
        <f t="shared" si="31"/>
        <v/>
      </c>
      <c r="AD250" s="90"/>
      <c r="AE250" s="90"/>
      <c r="AF250" s="82">
        <f t="shared" si="32"/>
        <v>0</v>
      </c>
      <c r="AG250" s="82" t="str">
        <f t="shared" si="27"/>
        <v/>
      </c>
      <c r="AH250" s="82" t="str">
        <f t="shared" si="28"/>
        <v/>
      </c>
      <c r="AI250" s="82" t="str">
        <f t="shared" si="29"/>
        <v/>
      </c>
      <c r="AJ250" s="82" t="str">
        <f t="shared" si="30"/>
        <v/>
      </c>
      <c r="AK250" s="83" t="str">
        <f t="shared" si="33"/>
        <v/>
      </c>
      <c r="AN250" s="11">
        <v>4.2</v>
      </c>
      <c r="AO250" s="17" t="str">
        <f>IF(SUMIFS(AG$11:AG$1008,$AB$11:$AB$1008,$AN250,$AK$11:$AK$1008,$AP$244)=0,"",SUMIFS(AG$11:AG$1008,$AB$11:$AB$1008,$AN250,$AK$11:$AK$1008,$AP$244))</f>
        <v/>
      </c>
      <c r="AP250" s="17" t="str">
        <f>IF(SUMIFS(AH$11:AH$1008,$AB$11:$AB$1008,$AN250,$AK$11:$AK$1008,$AP$244)=0,"",SUMIFS(AH$11:AH$1008,$AB$11:$AB$1008,$AN250,$AK$11:$AK$1008,$AP$244))</f>
        <v/>
      </c>
      <c r="AQ250" s="17" t="str">
        <f>IF(SUMIFS(AI$11:AI$1008,$AB$11:$AB$1008,$AN250,$AK$11:$AK$1008,$AP$244)=0,"",SUMIFS(AI$11:AI$1008,$AB$11:$AB$1008,$AN250,$AK$11:$AK$1008,$AP$244))</f>
        <v/>
      </c>
      <c r="AR250" s="17" t="str">
        <f>IF(SUMIFS(AJ$11:AJ$1008,$AB$11:$AB$1008,$AN250,$AK$11:$AK$1008,$AP$244)=0,"",SUMIFS(AJ$11:AJ$1008,$AB$11:$AB$1008,$AN250,$AK$11:$AK$1008,$AP$244))</f>
        <v/>
      </c>
      <c r="AS250" s="4" t="str">
        <f>IF(AP244="","",5)</f>
        <v/>
      </c>
      <c r="AT250" s="99" t="str">
        <f t="array" ref="AT250">IFERROR(INDEX($AF$1:$AF$1200,SMALL(IF($AK$1:$AK$1200=$AP$244,ROW($AF$1:$AF$1200),""),$AS250)),"")</f>
        <v/>
      </c>
      <c r="AU250" s="105" t="str">
        <f t="array" ref="AU250">IFERROR(INDEX($AA$1:$AA$1200,SMALL(IF($AK$1:$AK$1200=$AP$244,ROW($AA$1:$AA$1200),""),$AS250)),"")</f>
        <v/>
      </c>
      <c r="AV250" s="93" t="str">
        <f t="array" ref="AV250">IFERROR(INDEX($AB$1:$AB$1200,SMALL(IF($AK$1:$AK$1200=$AP$244,ROW($AB$1:$AB$1200),""),$AS250)),"")</f>
        <v/>
      </c>
      <c r="AW250" s="4"/>
    </row>
    <row r="251" spans="27:49">
      <c r="AA251" s="78"/>
      <c r="AB251" s="78"/>
      <c r="AC251" s="79" t="str">
        <f t="shared" si="31"/>
        <v/>
      </c>
      <c r="AD251" s="89"/>
      <c r="AE251" s="89"/>
      <c r="AF251" s="79">
        <f t="shared" si="32"/>
        <v>0</v>
      </c>
      <c r="AG251" s="79" t="str">
        <f t="shared" si="27"/>
        <v/>
      </c>
      <c r="AH251" s="79" t="str">
        <f t="shared" si="28"/>
        <v/>
      </c>
      <c r="AI251" s="79" t="str">
        <f t="shared" si="29"/>
        <v/>
      </c>
      <c r="AJ251" s="79" t="str">
        <f t="shared" si="30"/>
        <v/>
      </c>
      <c r="AK251" s="80" t="str">
        <f t="shared" si="33"/>
        <v/>
      </c>
      <c r="AN251" s="12">
        <v>4.3</v>
      </c>
      <c r="AO251" s="19" t="str">
        <f>IF(SUMIFS(AG$11:AG$1008,$AB$11:$AB$1008,$AN251,$AK$11:$AK$1008,$AP$244)=0,"",SUMIFS(AG$11:AG$1008,$AB$11:$AB$1008,$AN251,$AK$11:$AK$1008,$AP$244))</f>
        <v/>
      </c>
      <c r="AP251" s="19" t="str">
        <f>IF(SUMIFS(AH$11:AH$1008,$AB$11:$AB$1008,$AN251,$AK$11:$AK$1008,$AP$244)=0,"",SUMIFS(AH$11:AH$1008,$AB$11:$AB$1008,$AN251,$AK$11:$AK$1008,$AP$244))</f>
        <v/>
      </c>
      <c r="AQ251" s="19" t="str">
        <f>IF(SUMIFS(AI$11:AI$1008,$AB$11:$AB$1008,$AN251,$AK$11:$AK$1008,$AP$244)=0,"",SUMIFS(AI$11:AI$1008,$AB$11:$AB$1008,$AN251,$AK$11:$AK$1008,$AP$244))</f>
        <v/>
      </c>
      <c r="AR251" s="19" t="str">
        <f>IF(SUMIFS(AJ$11:AJ$1008,$AB$11:$AB$1008,$AN251,$AK$11:$AK$1008,$AP$244)=0,"",SUMIFS(AJ$11:AJ$1008,$AB$11:$AB$1008,$AN251,$AK$11:$AK$1008,$AP$244))</f>
        <v/>
      </c>
      <c r="AS251" s="4" t="str">
        <f>IF(AP244="","",6)</f>
        <v/>
      </c>
      <c r="AT251" s="99" t="str">
        <f t="array" ref="AT251">IFERROR(INDEX($AF$1:$AF$1200,SMALL(IF($AK$1:$AK$1200=$AP$244,ROW($AF$1:$AF$1200),""),$AS251)),"")</f>
        <v/>
      </c>
      <c r="AU251" s="105" t="str">
        <f t="array" ref="AU251">IFERROR(INDEX($AA$1:$AA$1200,SMALL(IF($AK$1:$AK$1200=$AP$244,ROW($AA$1:$AA$1200),""),$AS251)),"")</f>
        <v/>
      </c>
      <c r="AV251" s="93" t="str">
        <f t="array" ref="AV251">IFERROR(INDEX($AB$1:$AB$1200,SMALL(IF($AK$1:$AK$1200=$AP$244,ROW($AB$1:$AB$1200),""),$AS251)),"")</f>
        <v/>
      </c>
      <c r="AW251" s="4"/>
    </row>
    <row r="252" spans="27:49">
      <c r="AA252" s="81"/>
      <c r="AB252" s="81"/>
      <c r="AC252" s="82" t="str">
        <f t="shared" si="31"/>
        <v/>
      </c>
      <c r="AD252" s="90"/>
      <c r="AE252" s="90"/>
      <c r="AF252" s="82">
        <f t="shared" si="32"/>
        <v>0</v>
      </c>
      <c r="AG252" s="82" t="str">
        <f t="shared" si="27"/>
        <v/>
      </c>
      <c r="AH252" s="82" t="str">
        <f t="shared" si="28"/>
        <v/>
      </c>
      <c r="AI252" s="82" t="str">
        <f t="shared" si="29"/>
        <v/>
      </c>
      <c r="AJ252" s="82" t="str">
        <f t="shared" si="30"/>
        <v/>
      </c>
      <c r="AK252" s="83" t="str">
        <f t="shared" si="33"/>
        <v/>
      </c>
      <c r="AN252" s="10">
        <v>5</v>
      </c>
      <c r="AO252" s="21" t="str">
        <f>IF(SUMIFS(AG$11:AG$1008,$AB$11:$AB$1008,$AN252,$AK$11:$AK$1008,$AP$244)=0,"",SUMIFS(AG$11:AG$1008,$AB$11:$AB$1008,$AN252,$AK$11:$AK$1008,$AP$244))</f>
        <v/>
      </c>
      <c r="AP252" s="21" t="str">
        <f>IF(SUMIFS(AH$11:AH$1008,$AB$11:$AB$1008,$AN252,$AK$11:$AK$1008,$AP$244)=0,"",SUMIFS(AH$11:AH$1008,$AB$11:$AB$1008,$AN252,$AK$11:$AK$1008,$AP$244))</f>
        <v/>
      </c>
      <c r="AQ252" s="21" t="str">
        <f>IF(SUMIFS(AI$11:AI$1008,$AB$11:$AB$1008,$AN252,$AK$11:$AK$1008,$AP$244)=0,"",SUMIFS(AI$11:AI$1008,$AB$11:$AB$1008,$AN252,$AK$11:$AK$1008,$AP$244))</f>
        <v/>
      </c>
      <c r="AR252" s="21" t="str">
        <f>IF(SUMIFS(AJ$11:AJ$1008,$AB$11:$AB$1008,$AN252,$AK$11:$AK$1008,$AP$244)=0,"",SUMIFS(AJ$11:AJ$1008,$AB$11:$AB$1008,$AN252,$AK$11:$AK$1008,$AP$244))</f>
        <v/>
      </c>
      <c r="AS252" s="4" t="str">
        <f>IF(AP244="","",7)</f>
        <v/>
      </c>
      <c r="AT252" s="99" t="str">
        <f t="array" ref="AT252">IFERROR(INDEX($AF$1:$AF$1200,SMALL(IF($AK$1:$AK$1200=$AP$244,ROW($AF$1:$AF$1200),""),$AS252)),"")</f>
        <v/>
      </c>
      <c r="AU252" s="105" t="str">
        <f t="array" ref="AU252">IFERROR(INDEX($AA$1:$AA$1200,SMALL(IF($AK$1:$AK$1200=$AP$244,ROW($AA$1:$AA$1200),""),$AS252)),"")</f>
        <v/>
      </c>
      <c r="AV252" s="93" t="str">
        <f t="array" ref="AV252">IFERROR(INDEX($AB$1:$AB$1200,SMALL(IF($AK$1:$AK$1200=$AP$244,ROW($AB$1:$AB$1200),""),$AS252)),"")</f>
        <v/>
      </c>
      <c r="AW252" s="4"/>
    </row>
    <row r="253" spans="27:49">
      <c r="AA253" s="78"/>
      <c r="AB253" s="78"/>
      <c r="AC253" s="79" t="str">
        <f t="shared" si="31"/>
        <v/>
      </c>
      <c r="AD253" s="89"/>
      <c r="AE253" s="89"/>
      <c r="AF253" s="79">
        <f t="shared" si="32"/>
        <v>0</v>
      </c>
      <c r="AG253" s="79" t="str">
        <f t="shared" si="27"/>
        <v/>
      </c>
      <c r="AH253" s="79" t="str">
        <f t="shared" si="28"/>
        <v/>
      </c>
      <c r="AI253" s="79" t="str">
        <f t="shared" si="29"/>
        <v/>
      </c>
      <c r="AJ253" s="79" t="str">
        <f t="shared" si="30"/>
        <v/>
      </c>
      <c r="AK253" s="80" t="str">
        <f t="shared" si="33"/>
        <v/>
      </c>
      <c r="AN253" s="11">
        <v>5.0999999999999996</v>
      </c>
      <c r="AO253" s="23" t="str">
        <f>IF(SUMIFS(AG$11:AG$1008,$AB$11:$AB$1008,$AN253,$AK$11:$AK$1008,$AP$244)=0,"",SUMIFS(AG$11:AG$1008,$AB$11:$AB$1008,$AN253,$AK$11:$AK$1008,$AP$244))</f>
        <v/>
      </c>
      <c r="AP253" s="23" t="str">
        <f>IF(SUMIFS(AH$11:AH$1008,$AB$11:$AB$1008,$AN253,$AK$11:$AK$1008,$AP$244)=0,"",SUMIFS(AH$11:AH$1008,$AB$11:$AB$1008,$AN253,$AK$11:$AK$1008,$AP$244))</f>
        <v/>
      </c>
      <c r="AQ253" s="23" t="str">
        <f>IF(SUMIFS(AI$11:AI$1008,$AB$11:$AB$1008,$AN253,$AK$11:$AK$1008,$AP$244)=0,"",SUMIFS(AI$11:AI$1008,$AB$11:$AB$1008,$AN253,$AK$11:$AK$1008,$AP$244))</f>
        <v/>
      </c>
      <c r="AR253" s="23" t="str">
        <f>IF(SUMIFS(AJ$11:AJ$1008,$AB$11:$AB$1008,$AN253,$AK$11:$AK$1008,$AP$244)=0,"",SUMIFS(AJ$11:AJ$1008,$AB$11:$AB$1008,$AN253,$AK$11:$AK$1008,$AP$244))</f>
        <v/>
      </c>
      <c r="AS253" s="4" t="str">
        <f>IF(AP244="","",8)</f>
        <v/>
      </c>
      <c r="AT253" s="99" t="str">
        <f t="array" ref="AT253">IFERROR(INDEX($AF$1:$AF$1200,SMALL(IF($AK$1:$AK$1200=$AP$244,ROW($AF$1:$AF$1200),""),$AS253)),"")</f>
        <v/>
      </c>
      <c r="AU253" s="105" t="str">
        <f t="array" ref="AU253">IFERROR(INDEX($AA$1:$AA$1200,SMALL(IF($AK$1:$AK$1200=$AP$244,ROW($AA$1:$AA$1200),""),$AS253)),"")</f>
        <v/>
      </c>
      <c r="AV253" s="93" t="str">
        <f t="array" ref="AV253">IFERROR(INDEX($AB$1:$AB$1200,SMALL(IF($AK$1:$AK$1200=$AP$244,ROW($AB$1:$AB$1200),""),$AS253)),"")</f>
        <v/>
      </c>
      <c r="AW253" s="4"/>
    </row>
    <row r="254" spans="27:49">
      <c r="AA254" s="81"/>
      <c r="AB254" s="81"/>
      <c r="AC254" s="82" t="str">
        <f t="shared" si="31"/>
        <v/>
      </c>
      <c r="AD254" s="90"/>
      <c r="AE254" s="90"/>
      <c r="AF254" s="82">
        <f t="shared" si="32"/>
        <v>0</v>
      </c>
      <c r="AG254" s="82" t="str">
        <f t="shared" si="27"/>
        <v/>
      </c>
      <c r="AH254" s="82" t="str">
        <f t="shared" si="28"/>
        <v/>
      </c>
      <c r="AI254" s="82" t="str">
        <f t="shared" si="29"/>
        <v/>
      </c>
      <c r="AJ254" s="82" t="str">
        <f t="shared" si="30"/>
        <v/>
      </c>
      <c r="AK254" s="83" t="str">
        <f t="shared" si="33"/>
        <v/>
      </c>
      <c r="AN254" s="11">
        <v>5.2</v>
      </c>
      <c r="AO254" s="23" t="str">
        <f>IF(SUMIFS(AG$11:AG$1008,$AB$11:$AB$1008,$AN254,$AK$11:$AK$1008,$AP$244)=0,"",SUMIFS(AG$11:AG$1008,$AB$11:$AB$1008,$AN254,$AK$11:$AK$1008,$AP$244))</f>
        <v/>
      </c>
      <c r="AP254" s="23" t="str">
        <f>IF(SUMIFS(AH$11:AH$1008,$AB$11:$AB$1008,$AN254,$AK$11:$AK$1008,$AP$244)=0,"",SUMIFS(AH$11:AH$1008,$AB$11:$AB$1008,$AN254,$AK$11:$AK$1008,$AP$244))</f>
        <v/>
      </c>
      <c r="AQ254" s="23" t="str">
        <f>IF(SUMIFS(AI$11:AI$1008,$AB$11:$AB$1008,$AN254,$AK$11:$AK$1008,$AP$244)=0,"",SUMIFS(AI$11:AI$1008,$AB$11:$AB$1008,$AN254,$AK$11:$AK$1008,$AP$244))</f>
        <v/>
      </c>
      <c r="AR254" s="23" t="str">
        <f>IF(SUMIFS(AJ$11:AJ$1008,$AB$11:$AB$1008,$AN254,$AK$11:$AK$1008,$AP$244)=0,"",SUMIFS(AJ$11:AJ$1008,$AB$11:$AB$1008,$AN254,$AK$11:$AK$1008,$AP$244))</f>
        <v/>
      </c>
      <c r="AS254" s="4" t="str">
        <f>IF(AP244="","",9)</f>
        <v/>
      </c>
      <c r="AT254" s="99" t="str">
        <f t="array" ref="AT254">IFERROR(INDEX($AF$1:$AF$1200,SMALL(IF($AK$1:$AK$1200=$AP$244,ROW($AF$1:$AF$1200),""),$AS254)),"")</f>
        <v/>
      </c>
      <c r="AU254" s="105" t="str">
        <f t="array" ref="AU254">IFERROR(INDEX($AA$1:$AA$1200,SMALL(IF($AK$1:$AK$1200=$AP$244,ROW($AA$1:$AA$1200),""),$AS254)),"")</f>
        <v/>
      </c>
      <c r="AV254" s="93" t="str">
        <f t="array" ref="AV254">IFERROR(INDEX($AB$1:$AB$1200,SMALL(IF($AK$1:$AK$1200=$AP$244,ROW($AB$1:$AB$1200),""),$AS254)),"")</f>
        <v/>
      </c>
      <c r="AW254" s="4"/>
    </row>
    <row r="255" spans="27:49">
      <c r="AA255" s="78"/>
      <c r="AB255" s="78"/>
      <c r="AC255" s="79" t="str">
        <f t="shared" si="31"/>
        <v/>
      </c>
      <c r="AD255" s="89"/>
      <c r="AE255" s="89"/>
      <c r="AF255" s="79">
        <f t="shared" si="32"/>
        <v>0</v>
      </c>
      <c r="AG255" s="79" t="str">
        <f t="shared" si="27"/>
        <v/>
      </c>
      <c r="AH255" s="79" t="str">
        <f t="shared" si="28"/>
        <v/>
      </c>
      <c r="AI255" s="79" t="str">
        <f t="shared" si="29"/>
        <v/>
      </c>
      <c r="AJ255" s="79" t="str">
        <f t="shared" si="30"/>
        <v/>
      </c>
      <c r="AK255" s="80" t="str">
        <f t="shared" si="33"/>
        <v/>
      </c>
      <c r="AN255" s="12">
        <v>5.3</v>
      </c>
      <c r="AO255" s="19" t="str">
        <f>IF(SUMIFS(AG$11:AG$1008,$AB$11:$AB$1008,$AN255,$AK$11:$AK$1008,$AP$244)=0,"",SUMIFS(AG$11:AG$1008,$AB$11:$AB$1008,$AN255,$AK$11:$AK$1008,$AP$244))</f>
        <v/>
      </c>
      <c r="AP255" s="19" t="str">
        <f>IF(SUMIFS(AH$11:AH$1008,$AB$11:$AB$1008,$AN255,$AK$11:$AK$1008,$AP$244)=0,"",SUMIFS(AH$11:AH$1008,$AB$11:$AB$1008,$AN255,$AK$11:$AK$1008,$AP$244))</f>
        <v/>
      </c>
      <c r="AQ255" s="19" t="str">
        <f>IF(SUMIFS(AI$11:AI$1008,$AB$11:$AB$1008,$AN255,$AK$11:$AK$1008,$AP$244)=0,"",SUMIFS(AI$11:AI$1008,$AB$11:$AB$1008,$AN255,$AK$11:$AK$1008,$AP$244))</f>
        <v/>
      </c>
      <c r="AR255" s="19" t="str">
        <f>IF(SUMIFS(AJ$11:AJ$1008,$AB$11:$AB$1008,$AN255,$AK$11:$AK$1008,$AP$244)=0,"",SUMIFS(AJ$11:AJ$1008,$AB$11:$AB$1008,$AN255,$AK$11:$AK$1008,$AP$244))</f>
        <v/>
      </c>
      <c r="AS255" s="4" t="str">
        <f>IF(AP244="","",10)</f>
        <v/>
      </c>
      <c r="AT255" s="99" t="str">
        <f t="array" ref="AT255">IFERROR(INDEX($AF$1:$AF$1200,SMALL(IF($AK$1:$AK$1200=$AP$244,ROW($AF$1:$AF$1200),""),$AS255)),"")</f>
        <v/>
      </c>
      <c r="AU255" s="105" t="str">
        <f t="array" ref="AU255">IFERROR(INDEX($AA$1:$AA$1200,SMALL(IF($AK$1:$AK$1200=$AP$244,ROW($AA$1:$AA$1200),""),$AS255)),"")</f>
        <v/>
      </c>
      <c r="AV255" s="93" t="str">
        <f t="array" ref="AV255">IFERROR(INDEX($AB$1:$AB$1200,SMALL(IF($AK$1:$AK$1200=$AP$244,ROW($AB$1:$AB$1200),""),$AS255)),"")</f>
        <v/>
      </c>
      <c r="AW255" s="4"/>
    </row>
    <row r="256" spans="27:49">
      <c r="AA256" s="81"/>
      <c r="AB256" s="81"/>
      <c r="AC256" s="82" t="str">
        <f t="shared" si="31"/>
        <v/>
      </c>
      <c r="AD256" s="90"/>
      <c r="AE256" s="90"/>
      <c r="AF256" s="82">
        <f t="shared" si="32"/>
        <v>0</v>
      </c>
      <c r="AG256" s="82" t="str">
        <f t="shared" si="27"/>
        <v/>
      </c>
      <c r="AH256" s="82" t="str">
        <f t="shared" si="28"/>
        <v/>
      </c>
      <c r="AI256" s="82" t="str">
        <f t="shared" si="29"/>
        <v/>
      </c>
      <c r="AJ256" s="82" t="str">
        <f t="shared" si="30"/>
        <v/>
      </c>
      <c r="AK256" s="83" t="str">
        <f t="shared" si="33"/>
        <v/>
      </c>
      <c r="AN256" s="10">
        <v>6</v>
      </c>
      <c r="AO256" s="21" t="str">
        <f>IF(SUMIFS(AG$11:AG$1008,$AB$11:$AB$1008,$AN256,$AK$11:$AK$1008,$AP$244)=0,"",SUMIFS(AG$11:AG$1008,$AB$11:$AB$1008,$AN256,$AK$11:$AK$1008,$AP$244))</f>
        <v/>
      </c>
      <c r="AP256" s="21" t="str">
        <f>IF(SUMIFS(AH$11:AH$1008,$AB$11:$AB$1008,$AN256,$AK$11:$AK$1008,$AP$244)=0,"",SUMIFS(AH$11:AH$1008,$AB$11:$AB$1008,$AN256,$AK$11:$AK$1008,$AP$244))</f>
        <v/>
      </c>
      <c r="AQ256" s="21" t="str">
        <f>IF(SUMIFS(AI$11:AI$1008,$AB$11:$AB$1008,$AN256,$AK$11:$AK$1008,$AP$244)=0,"",SUMIFS(AI$11:AI$1008,$AB$11:$AB$1008,$AN256,$AK$11:$AK$1008,$AP$244))</f>
        <v/>
      </c>
      <c r="AR256" s="21" t="str">
        <f>IF(SUMIFS(AJ$11:AJ$1008,$AB$11:$AB$1008,$AN256,$AK$11:$AK$1008,$AP$244)=0,"",SUMIFS(AJ$11:AJ$1008,$AB$11:$AB$1008,$AN256,$AK$11:$AK$1008,$AP$244))</f>
        <v/>
      </c>
      <c r="AS256" s="4" t="str">
        <f>IF(AP244="","",11)</f>
        <v/>
      </c>
      <c r="AT256" s="99" t="str">
        <f t="array" ref="AT256">IFERROR(INDEX($AF$1:$AF$1200,SMALL(IF($AK$1:$AK$1200=$AP$244,ROW($AF$1:$AF$1200),""),$AS256)),"")</f>
        <v/>
      </c>
      <c r="AU256" s="105" t="str">
        <f t="array" ref="AU256">IFERROR(INDEX($AA$1:$AA$1200,SMALL(IF($AK$1:$AK$1200=$AP$244,ROW($AA$1:$AA$1200),""),$AS256)),"")</f>
        <v/>
      </c>
      <c r="AV256" s="93" t="str">
        <f t="array" ref="AV256">IFERROR(INDEX($AB$1:$AB$1200,SMALL(IF($AK$1:$AK$1200=$AP$244,ROW($AB$1:$AB$1200),""),$AS256)),"")</f>
        <v/>
      </c>
      <c r="AW256" s="4"/>
    </row>
    <row r="257" spans="27:51">
      <c r="AA257" s="78"/>
      <c r="AB257" s="78"/>
      <c r="AC257" s="79" t="str">
        <f t="shared" si="31"/>
        <v/>
      </c>
      <c r="AD257" s="89"/>
      <c r="AE257" s="89"/>
      <c r="AF257" s="79">
        <f t="shared" si="32"/>
        <v>0</v>
      </c>
      <c r="AG257" s="79" t="str">
        <f t="shared" si="27"/>
        <v/>
      </c>
      <c r="AH257" s="79" t="str">
        <f t="shared" si="28"/>
        <v/>
      </c>
      <c r="AI257" s="79" t="str">
        <f t="shared" si="29"/>
        <v/>
      </c>
      <c r="AJ257" s="79" t="str">
        <f t="shared" si="30"/>
        <v/>
      </c>
      <c r="AK257" s="80" t="str">
        <f t="shared" si="33"/>
        <v/>
      </c>
      <c r="AN257" s="11">
        <v>6.1</v>
      </c>
      <c r="AO257" s="23" t="str">
        <f>IF(SUMIFS(AG$11:AG$1008,$AB$11:$AB$1008,$AN257,$AK$11:$AK$1008,$AP$244)=0,"",SUMIFS(AG$11:AG$1008,$AB$11:$AB$1008,$AN257,$AK$11:$AK$1008,$AP$244))</f>
        <v/>
      </c>
      <c r="AP257" s="23" t="str">
        <f>IF(SUMIFS(AH$11:AH$1008,$AB$11:$AB$1008,$AN257,$AK$11:$AK$1008,$AP$244)=0,"",SUMIFS(AH$11:AH$1008,$AB$11:$AB$1008,$AN257,$AK$11:$AK$1008,$AP$244))</f>
        <v/>
      </c>
      <c r="AQ257" s="23" t="str">
        <f>IF(SUMIFS(AI$11:AI$1008,$AB$11:$AB$1008,$AN257,$AK$11:$AK$1008,$AP$244)=0,"",SUMIFS(AI$11:AI$1008,$AB$11:$AB$1008,$AN257,$AK$11:$AK$1008,$AP$244))</f>
        <v/>
      </c>
      <c r="AR257" s="23" t="str">
        <f>IF(SUMIFS(AJ$11:AJ$1008,$AB$11:$AB$1008,$AN257,$AK$11:$AK$1008,$AP$244)=0,"",SUMIFS(AJ$11:AJ$1008,$AB$11:$AB$1008,$AN257,$AK$11:$AK$1008,$AP$244))</f>
        <v/>
      </c>
      <c r="AS257" s="4" t="str">
        <f>IF(AP244="","",12)</f>
        <v/>
      </c>
      <c r="AT257" s="99" t="str">
        <f t="array" ref="AT257">IFERROR(INDEX($AF$1:$AF$1200,SMALL(IF($AK$1:$AK$1200=$AP$244,ROW($AF$1:$AF$1200),""),$AS257)),"")</f>
        <v/>
      </c>
      <c r="AU257" s="105" t="str">
        <f t="array" ref="AU257">IFERROR(INDEX($AA$1:$AA$1200,SMALL(IF($AK$1:$AK$1200=$AP$244,ROW($AA$1:$AA$1200),""),$AS257)),"")</f>
        <v/>
      </c>
      <c r="AV257" s="93" t="str">
        <f t="array" ref="AV257">IFERROR(INDEX($AB$1:$AB$1200,SMALL(IF($AK$1:$AK$1200=$AP$244,ROW($AB$1:$AB$1200),""),$AS257)),"")</f>
        <v/>
      </c>
      <c r="AW257" s="4"/>
    </row>
    <row r="258" spans="27:51">
      <c r="AA258" s="81"/>
      <c r="AB258" s="81"/>
      <c r="AC258" s="82" t="str">
        <f t="shared" si="31"/>
        <v/>
      </c>
      <c r="AD258" s="90"/>
      <c r="AE258" s="90"/>
      <c r="AF258" s="82">
        <f t="shared" si="32"/>
        <v>0</v>
      </c>
      <c r="AG258" s="82" t="str">
        <f t="shared" si="27"/>
        <v/>
      </c>
      <c r="AH258" s="82" t="str">
        <f t="shared" si="28"/>
        <v/>
      </c>
      <c r="AI258" s="82" t="str">
        <f t="shared" si="29"/>
        <v/>
      </c>
      <c r="AJ258" s="82" t="str">
        <f t="shared" si="30"/>
        <v/>
      </c>
      <c r="AK258" s="83" t="str">
        <f t="shared" si="33"/>
        <v/>
      </c>
      <c r="AM258" s="30"/>
      <c r="AN258" s="11">
        <v>6.2</v>
      </c>
      <c r="AO258" s="23" t="str">
        <f>IF(SUMIFS(AG$11:AG$1008,$AB$11:$AB$1008,$AN258,$AK$11:$AK$1008,$AP$244)=0,"",SUMIFS(AG$11:AG$1008,$AB$11:$AB$1008,$AN258,$AK$11:$AK$1008,$AP$244))</f>
        <v/>
      </c>
      <c r="AP258" s="23" t="str">
        <f>IF(SUMIFS(AH$11:AH$1008,$AB$11:$AB$1008,$AN258,$AK$11:$AK$1008,$AP$244)=0,"",SUMIFS(AH$11:AH$1008,$AB$11:$AB$1008,$AN258,$AK$11:$AK$1008,$AP$244))</f>
        <v/>
      </c>
      <c r="AQ258" s="23" t="str">
        <f>IF(SUMIFS(AI$11:AI$1008,$AB$11:$AB$1008,$AN258,$AK$11:$AK$1008,$AP$244)=0,"",SUMIFS(AI$11:AI$1008,$AB$11:$AB$1008,$AN258,$AK$11:$AK$1008,$AP$244))</f>
        <v/>
      </c>
      <c r="AR258" s="23" t="str">
        <f>IF(SUMIFS(AJ$11:AJ$1008,$AB$11:$AB$1008,$AN258,$AK$11:$AK$1008,$AP$244)=0,"",SUMIFS(AJ$11:AJ$1008,$AB$11:$AB$1008,$AN258,$AK$11:$AK$1008,$AP$244))</f>
        <v/>
      </c>
      <c r="AS258" s="4" t="str">
        <f>IF(AP244="","",13)</f>
        <v/>
      </c>
      <c r="AT258" s="99" t="str">
        <f t="array" ref="AT258">IFERROR(INDEX($AF$1:$AF$1200,SMALL(IF($AK$1:$AK$1200=$AP$244,ROW($AF$1:$AF$1200),""),$AS258)),"")</f>
        <v/>
      </c>
      <c r="AU258" s="105" t="str">
        <f t="array" ref="AU258">IFERROR(INDEX($AA$1:$AA$1200,SMALL(IF($AK$1:$AK$1200=$AP$244,ROW($AA$1:$AA$1200),""),$AS258)),"")</f>
        <v/>
      </c>
      <c r="AV258" s="93" t="str">
        <f t="array" ref="AV258">IFERROR(INDEX($AB$1:$AB$1200,SMALL(IF($AK$1:$AK$1200=$AP$244,ROW($AB$1:$AB$1200),""),$AS258)),"")</f>
        <v/>
      </c>
      <c r="AW258" s="4"/>
    </row>
    <row r="259" spans="27:51">
      <c r="AA259" s="78"/>
      <c r="AB259" s="78"/>
      <c r="AC259" s="79" t="str">
        <f t="shared" si="31"/>
        <v/>
      </c>
      <c r="AD259" s="89"/>
      <c r="AE259" s="89"/>
      <c r="AF259" s="79">
        <f t="shared" si="32"/>
        <v>0</v>
      </c>
      <c r="AG259" s="79" t="str">
        <f t="shared" si="27"/>
        <v/>
      </c>
      <c r="AH259" s="79" t="str">
        <f t="shared" si="28"/>
        <v/>
      </c>
      <c r="AI259" s="79" t="str">
        <f t="shared" si="29"/>
        <v/>
      </c>
      <c r="AJ259" s="79" t="str">
        <f t="shared" si="30"/>
        <v/>
      </c>
      <c r="AK259" s="80" t="str">
        <f t="shared" si="33"/>
        <v/>
      </c>
      <c r="AM259" s="30"/>
      <c r="AN259" s="12">
        <v>6.3</v>
      </c>
      <c r="AO259" s="19" t="str">
        <f>IF(SUMIFS(AG$11:AG$1008,$AB$11:$AB$1008,$AN259,$AK$11:$AK$1008,$AP$244)=0,"",SUMIFS(AG$11:AG$1008,$AB$11:$AB$1008,$AN259,$AK$11:$AK$1008,$AP$244))</f>
        <v/>
      </c>
      <c r="AP259" s="19" t="str">
        <f>IF(SUMIFS(AH$11:AH$1008,$AB$11:$AB$1008,$AN259,$AK$11:$AK$1008,$AP$244)=0,"",SUMIFS(AH$11:AH$1008,$AB$11:$AB$1008,$AN259,$AK$11:$AK$1008,$AP$244))</f>
        <v/>
      </c>
      <c r="AQ259" s="19" t="str">
        <f>IF(SUMIFS(AI$11:AI$1008,$AB$11:$AB$1008,$AN259,$AK$11:$AK$1008,$AP$244)=0,"",SUMIFS(AI$11:AI$1008,$AB$11:$AB$1008,$AN259,$AK$11:$AK$1008,$AP$244))</f>
        <v/>
      </c>
      <c r="AR259" s="19" t="str">
        <f>IF(SUMIFS(AJ$11:AJ$1008,$AB$11:$AB$1008,$AN259,$AK$11:$AK$1008,$AP$244)=0,"",SUMIFS(AJ$11:AJ$1008,$AB$11:$AB$1008,$AN259,$AK$11:$AK$1008,$AP$244))</f>
        <v/>
      </c>
      <c r="AS259" s="4" t="str">
        <f>IF(AP244="","",14)</f>
        <v/>
      </c>
      <c r="AT259" s="99" t="str">
        <f t="array" ref="AT259">IFERROR(INDEX($AF$1:$AF$1200,SMALL(IF($AK$1:$AK$1200=$AP$244,ROW($AF$1:$AF$1200),""),$AS259)),"")</f>
        <v/>
      </c>
      <c r="AU259" s="105" t="str">
        <f t="array" ref="AU259">IFERROR(INDEX($AA$1:$AA$1200,SMALL(IF($AK$1:$AK$1200=$AP$244,ROW($AA$1:$AA$1200),""),$AS259)),"")</f>
        <v/>
      </c>
      <c r="AV259" s="93" t="str">
        <f t="array" ref="AV259">IFERROR(INDEX($AB$1:$AB$1200,SMALL(IF($AK$1:$AK$1200=$AP$244,ROW($AB$1:$AB$1200),""),$AS259)),"")</f>
        <v/>
      </c>
      <c r="AW259" s="4"/>
    </row>
    <row r="260" spans="27:51">
      <c r="AA260" s="81"/>
      <c r="AB260" s="81"/>
      <c r="AC260" s="82" t="str">
        <f t="shared" si="31"/>
        <v/>
      </c>
      <c r="AD260" s="90"/>
      <c r="AE260" s="90"/>
      <c r="AF260" s="82">
        <f t="shared" si="32"/>
        <v>0</v>
      </c>
      <c r="AG260" s="82" t="str">
        <f t="shared" si="27"/>
        <v/>
      </c>
      <c r="AH260" s="82" t="str">
        <f t="shared" si="28"/>
        <v/>
      </c>
      <c r="AI260" s="82" t="str">
        <f t="shared" si="29"/>
        <v/>
      </c>
      <c r="AJ260" s="82" t="str">
        <f t="shared" si="30"/>
        <v/>
      </c>
      <c r="AK260" s="83" t="str">
        <f t="shared" si="33"/>
        <v/>
      </c>
      <c r="AM260" s="30"/>
      <c r="AN260" s="10">
        <v>7</v>
      </c>
      <c r="AO260" s="21" t="str">
        <f>IF(SUMIFS(AG$11:AG$1008,$AB$11:$AB$1008,$AN260,$AK$11:$AK$1008,$AP$244)=0,"",SUMIFS(AG$11:AG$1008,$AB$11:$AB$1008,$AN260,$AK$11:$AK$1008,$AP$244))</f>
        <v/>
      </c>
      <c r="AP260" s="21" t="str">
        <f>IF(SUMIFS(AH$11:AH$1008,$AB$11:$AB$1008,$AN260,$AK$11:$AK$1008,$AP$244)=0,"",SUMIFS(AH$11:AH$1008,$AB$11:$AB$1008,$AN260,$AK$11:$AK$1008,$AP$244))</f>
        <v/>
      </c>
      <c r="AQ260" s="21" t="str">
        <f>IF(SUMIFS(AI$11:AI$1008,$AB$11:$AB$1008,$AN260,$AK$11:$AK$1008,$AP$244)=0,"",SUMIFS(AI$11:AI$1008,$AB$11:$AB$1008,$AN260,$AK$11:$AK$1008,$AP$244))</f>
        <v/>
      </c>
      <c r="AR260" s="21" t="str">
        <f>IF(SUMIFS(AJ$11:AJ$1008,$AB$11:$AB$1008,$AN260,$AK$11:$AK$1008,$AP$244)=0,"",SUMIFS(AJ$11:AJ$1008,$AB$11:$AB$1008,$AN260,$AK$11:$AK$1008,$AP$244))</f>
        <v/>
      </c>
      <c r="AS260" s="4" t="str">
        <f>IF(AP244="","",15)</f>
        <v/>
      </c>
      <c r="AT260" s="99" t="str">
        <f t="array" ref="AT260">IFERROR(INDEX($AF$1:$AF$1200,SMALL(IF($AK$1:$AK$1200=$AP$244,ROW($AF$1:$AF$1200),""),$AS260)),"")</f>
        <v/>
      </c>
      <c r="AU260" s="105" t="str">
        <f t="array" ref="AU260">IFERROR(INDEX($AA$1:$AA$1200,SMALL(IF($AK$1:$AK$1200=$AP$244,ROW($AA$1:$AA$1200),""),$AS260)),"")</f>
        <v/>
      </c>
      <c r="AV260" s="93" t="str">
        <f t="array" ref="AV260">IFERROR(INDEX($AB$1:$AB$1200,SMALL(IF($AK$1:$AK$1200=$AP$244,ROW($AB$1:$AB$1200),""),$AS260)),"")</f>
        <v/>
      </c>
      <c r="AW260" s="4"/>
    </row>
    <row r="261" spans="27:51">
      <c r="AA261" s="78"/>
      <c r="AB261" s="78"/>
      <c r="AC261" s="79" t="str">
        <f t="shared" si="31"/>
        <v/>
      </c>
      <c r="AD261" s="89"/>
      <c r="AE261" s="89"/>
      <c r="AF261" s="79">
        <f t="shared" si="32"/>
        <v>0</v>
      </c>
      <c r="AG261" s="79" t="str">
        <f t="shared" si="27"/>
        <v/>
      </c>
      <c r="AH261" s="79" t="str">
        <f t="shared" si="28"/>
        <v/>
      </c>
      <c r="AI261" s="79" t="str">
        <f t="shared" si="29"/>
        <v/>
      </c>
      <c r="AJ261" s="79" t="str">
        <f t="shared" si="30"/>
        <v/>
      </c>
      <c r="AK261" s="80" t="str">
        <f t="shared" si="33"/>
        <v/>
      </c>
      <c r="AM261" s="30"/>
      <c r="AN261" s="11">
        <v>7.1</v>
      </c>
      <c r="AO261" s="23" t="str">
        <f>IF(SUMIFS(AG$11:AG$1008,$AB$11:$AB$1008,$AN261,$AK$11:$AK$1008,$AP$244)=0,"",SUMIFS(AG$11:AG$1008,$AB$11:$AB$1008,$AN261,$AK$11:$AK$1008,$AP$244))</f>
        <v/>
      </c>
      <c r="AP261" s="23" t="str">
        <f>IF(SUMIFS(AH$11:AH$1008,$AB$11:$AB$1008,$AN261,$AK$11:$AK$1008,$AP$244)=0,"",SUMIFS(AH$11:AH$1008,$AB$11:$AB$1008,$AN261,$AK$11:$AK$1008,$AP$244))</f>
        <v/>
      </c>
      <c r="AQ261" s="23" t="str">
        <f>IF(SUMIFS(AI$11:AI$1008,$AB$11:$AB$1008,$AN261,$AK$11:$AK$1008,$AP$244)=0,"",SUMIFS(AI$11:AI$1008,$AB$11:$AB$1008,$AN261,$AK$11:$AK$1008,$AP$244))</f>
        <v/>
      </c>
      <c r="AR261" s="23" t="str">
        <f>IF(SUMIFS(AJ$11:AJ$1008,$AB$11:$AB$1008,$AN261,$AK$11:$AK$1008,$AP$244)=0,"",SUMIFS(AJ$11:AJ$1008,$AB$11:$AB$1008,$AN261,$AK$11:$AK$1008,$AP$244))</f>
        <v/>
      </c>
      <c r="AS261" s="4" t="str">
        <f>IF(AP244="","",16)</f>
        <v/>
      </c>
      <c r="AT261" s="99" t="str">
        <f t="array" ref="AT261">IFERROR(INDEX($AF$1:$AF$1200,SMALL(IF($AK$1:$AK$1200=$AP$244,ROW($AF$1:$AF$1200),""),$AS261)),"")</f>
        <v/>
      </c>
      <c r="AU261" s="105" t="str">
        <f t="array" ref="AU261">IFERROR(INDEX($AA$1:$AA$1200,SMALL(IF($AK$1:$AK$1200=$AP$244,ROW($AA$1:$AA$1200),""),$AS261)),"")</f>
        <v/>
      </c>
      <c r="AV261" s="93" t="str">
        <f t="array" ref="AV261">IFERROR(INDEX($AB$1:$AB$1200,SMALL(IF($AK$1:$AK$1200=$AP$244,ROW($AB$1:$AB$1200),""),$AS261)),"")</f>
        <v/>
      </c>
      <c r="AW261" s="4"/>
    </row>
    <row r="262" spans="27:51">
      <c r="AA262" s="81"/>
      <c r="AB262" s="81"/>
      <c r="AC262" s="82" t="str">
        <f t="shared" si="31"/>
        <v/>
      </c>
      <c r="AD262" s="90"/>
      <c r="AE262" s="90"/>
      <c r="AF262" s="82">
        <f t="shared" si="32"/>
        <v>0</v>
      </c>
      <c r="AG262" s="82" t="str">
        <f t="shared" si="27"/>
        <v/>
      </c>
      <c r="AH262" s="82" t="str">
        <f t="shared" si="28"/>
        <v/>
      </c>
      <c r="AI262" s="82" t="str">
        <f t="shared" si="29"/>
        <v/>
      </c>
      <c r="AJ262" s="82" t="str">
        <f t="shared" si="30"/>
        <v/>
      </c>
      <c r="AK262" s="83" t="str">
        <f t="shared" si="33"/>
        <v/>
      </c>
      <c r="AM262" s="30"/>
      <c r="AN262" s="11">
        <v>7.2</v>
      </c>
      <c r="AO262" s="23" t="str">
        <f>IF(SUMIFS(AG$11:AG$1008,$AB$11:$AB$1008,$AN262,$AK$11:$AK$1008,$AP$244)=0,"",SUMIFS(AG$11:AG$1008,$AB$11:$AB$1008,$AN262,$AK$11:$AK$1008,$AP$244))</f>
        <v/>
      </c>
      <c r="AP262" s="23" t="str">
        <f>IF(SUMIFS(AH$11:AH$1008,$AB$11:$AB$1008,$AN262,$AK$11:$AK$1008,$AP$244)=0,"",SUMIFS(AH$11:AH$1008,$AB$11:$AB$1008,$AN262,$AK$11:$AK$1008,$AP$244))</f>
        <v/>
      </c>
      <c r="AQ262" s="23" t="str">
        <f>IF(SUMIFS(AI$11:AI$1008,$AB$11:$AB$1008,$AN262,$AK$11:$AK$1008,$AP$244)=0,"",SUMIFS(AI$11:AI$1008,$AB$11:$AB$1008,$AN262,$AK$11:$AK$1008,$AP$244))</f>
        <v/>
      </c>
      <c r="AR262" s="23" t="str">
        <f>IF(SUMIFS(AJ$11:AJ$1008,$AB$11:$AB$1008,$AN262,$AK$11:$AK$1008,$AP$244)=0,"",SUMIFS(AJ$11:AJ$1008,$AB$11:$AB$1008,$AN262,$AK$11:$AK$1008,$AP$244))</f>
        <v/>
      </c>
      <c r="AS262" s="4" t="str">
        <f>IF(AP244="","",17)</f>
        <v/>
      </c>
      <c r="AT262" s="99" t="str">
        <f t="array" ref="AT262">IFERROR(INDEX($AF$1:$AF$1200,SMALL(IF($AK$1:$AK$1200=$AP$244,ROW($AF$1:$AF$1200),""),$AS262)),"")</f>
        <v/>
      </c>
      <c r="AU262" s="105" t="str">
        <f t="array" ref="AU262">IFERROR(INDEX($AA$1:$AA$1200,SMALL(IF($AK$1:$AK$1200=$AP$244,ROW($AA$1:$AA$1200),""),$AS262)),"")</f>
        <v/>
      </c>
      <c r="AV262" s="93" t="str">
        <f t="array" ref="AV262">IFERROR(INDEX($AB$1:$AB$1200,SMALL(IF($AK$1:$AK$1200=$AP$244,ROW($AB$1:$AB$1200),""),$AS262)),"")</f>
        <v/>
      </c>
      <c r="AW262" s="4"/>
    </row>
    <row r="263" spans="27:51">
      <c r="AA263" s="78"/>
      <c r="AB263" s="78"/>
      <c r="AC263" s="79" t="str">
        <f t="shared" si="31"/>
        <v/>
      </c>
      <c r="AD263" s="89"/>
      <c r="AE263" s="89"/>
      <c r="AF263" s="79">
        <f t="shared" si="32"/>
        <v>0</v>
      </c>
      <c r="AG263" s="79" t="str">
        <f t="shared" si="27"/>
        <v/>
      </c>
      <c r="AH263" s="79" t="str">
        <f t="shared" si="28"/>
        <v/>
      </c>
      <c r="AI263" s="79" t="str">
        <f t="shared" si="29"/>
        <v/>
      </c>
      <c r="AJ263" s="79" t="str">
        <f t="shared" si="30"/>
        <v/>
      </c>
      <c r="AK263" s="80" t="str">
        <f t="shared" si="33"/>
        <v/>
      </c>
      <c r="AM263" s="30"/>
      <c r="AN263" s="12">
        <v>7.3</v>
      </c>
      <c r="AO263" s="19" t="str">
        <f>IF(SUMIFS(AG$11:AG$1008,$AB$11:$AB$1008,$AN263,$AK$11:$AK$1008,$AP$244)=0,"",SUMIFS(AG$11:AG$1008,$AB$11:$AB$1008,$AN263,$AK$11:$AK$1008,$AP$244))</f>
        <v/>
      </c>
      <c r="AP263" s="19" t="str">
        <f>IF(SUMIFS(AH$11:AH$1008,$AB$11:$AB$1008,$AN263,$AK$11:$AK$1008,$AP$244)=0,"",SUMIFS(AH$11:AH$1008,$AB$11:$AB$1008,$AN263,$AK$11:$AK$1008,$AP$244))</f>
        <v/>
      </c>
      <c r="AQ263" s="19" t="str">
        <f>IF(SUMIFS(AI$11:AI$1008,$AB$11:$AB$1008,$AN263,$AK$11:$AK$1008,$AP$244)=0,"",SUMIFS(AI$11:AI$1008,$AB$11:$AB$1008,$AN263,$AK$11:$AK$1008,$AP$244))</f>
        <v/>
      </c>
      <c r="AR263" s="19" t="str">
        <f>IF(SUMIFS(AJ$11:AJ$1008,$AB$11:$AB$1008,$AN263,$AK$11:$AK$1008,$AP$244)=0,"",SUMIFS(AJ$11:AJ$1008,$AB$11:$AB$1008,$AN263,$AK$11:$AK$1008,$AP$244))</f>
        <v/>
      </c>
      <c r="AS263" s="4" t="str">
        <f>IF(AP244="","",18)</f>
        <v/>
      </c>
      <c r="AT263" s="99" t="str">
        <f t="array" ref="AT263">IFERROR(INDEX($AF$1:$AF$1200,SMALL(IF($AK$1:$AK$1200=$AP$244,ROW($AF$1:$AF$1200),""),$AS263)),"")</f>
        <v/>
      </c>
      <c r="AU263" s="105" t="str">
        <f t="array" ref="AU263">IFERROR(INDEX($AA$1:$AA$1200,SMALL(IF($AK$1:$AK$1200=$AP$244,ROW($AA$1:$AA$1200),""),$AS263)),"")</f>
        <v/>
      </c>
      <c r="AV263" s="93" t="str">
        <f t="array" ref="AV263">IFERROR(INDEX($AB$1:$AB$1200,SMALL(IF($AK$1:$AK$1200=$AP$244,ROW($AB$1:$AB$1200),""),$AS263)),"")</f>
        <v/>
      </c>
      <c r="AW263" s="4"/>
    </row>
    <row r="264" spans="27:51">
      <c r="AA264" s="81"/>
      <c r="AB264" s="81"/>
      <c r="AC264" s="82" t="str">
        <f t="shared" si="31"/>
        <v/>
      </c>
      <c r="AD264" s="90"/>
      <c r="AE264" s="90"/>
      <c r="AF264" s="82">
        <f t="shared" si="32"/>
        <v>0</v>
      </c>
      <c r="AG264" s="82" t="str">
        <f t="shared" si="27"/>
        <v/>
      </c>
      <c r="AH264" s="82" t="str">
        <f t="shared" si="28"/>
        <v/>
      </c>
      <c r="AI264" s="82" t="str">
        <f t="shared" si="29"/>
        <v/>
      </c>
      <c r="AJ264" s="82" t="str">
        <f t="shared" si="30"/>
        <v/>
      </c>
      <c r="AK264" s="83" t="str">
        <f t="shared" si="33"/>
        <v/>
      </c>
      <c r="AM264" s="30"/>
      <c r="AN264" s="10">
        <v>8</v>
      </c>
      <c r="AO264" s="21" t="str">
        <f>IF(SUMIFS(AG$11:AG$1008,$AB$11:$AB$1008,$AN264,$AK$11:$AK$1008,$AP$244)=0,"",SUMIFS(AG$11:AG$1008,$AB$11:$AB$1008,$AN264,$AK$11:$AK$1008,$AP$244))</f>
        <v/>
      </c>
      <c r="AP264" s="21" t="str">
        <f>IF(SUMIFS(AH$11:AH$1008,$AB$11:$AB$1008,$AN264,$AK$11:$AK$1008,$AP$244)=0,"",SUMIFS(AH$11:AH$1008,$AB$11:$AB$1008,$AN264,$AK$11:$AK$1008,$AP$244))</f>
        <v/>
      </c>
      <c r="AQ264" s="21" t="str">
        <f>IF(SUMIFS(AI$11:AI$1008,$AB$11:$AB$1008,$AN264,$AK$11:$AK$1008,$AP$244)=0,"",SUMIFS(AI$11:AI$1008,$AB$11:$AB$1008,$AN264,$AK$11:$AK$1008,$AP$244))</f>
        <v/>
      </c>
      <c r="AR264" s="21" t="str">
        <f>IF(SUMIFS(AJ$11:AJ$1008,$AB$11:$AB$1008,$AN264,$AK$11:$AK$1008,$AP$244)=0,"",SUMIFS(AJ$11:AJ$1008,$AB$11:$AB$1008,$AN264,$AK$11:$AK$1008,$AP$244))</f>
        <v/>
      </c>
      <c r="AS264" s="4" t="str">
        <f>IF(AP244="","",19)</f>
        <v/>
      </c>
      <c r="AT264" s="99" t="str">
        <f t="array" ref="AT264">IFERROR(INDEX($AF$1:$AF$1200,SMALL(IF($AK$1:$AK$1200=$AP$244,ROW($AF$1:$AF$1200),""),$AS264)),"")</f>
        <v/>
      </c>
      <c r="AU264" s="105" t="str">
        <f t="array" ref="AU264">IFERROR(INDEX($AA$1:$AA$1200,SMALL(IF($AK$1:$AK$1200=$AP$244,ROW($AA$1:$AA$1200),""),$AS264)),"")</f>
        <v/>
      </c>
      <c r="AV264" s="93" t="str">
        <f t="array" ref="AV264">IFERROR(INDEX($AB$1:$AB$1200,SMALL(IF($AK$1:$AK$1200=$AP$244,ROW($AB$1:$AB$1200),""),$AS264)),"")</f>
        <v/>
      </c>
      <c r="AW264" s="4"/>
    </row>
    <row r="265" spans="27:51">
      <c r="AA265" s="78"/>
      <c r="AB265" s="78"/>
      <c r="AC265" s="79" t="str">
        <f t="shared" si="31"/>
        <v/>
      </c>
      <c r="AD265" s="89"/>
      <c r="AE265" s="89"/>
      <c r="AF265" s="79">
        <f t="shared" si="32"/>
        <v>0</v>
      </c>
      <c r="AG265" s="79" t="str">
        <f t="shared" si="27"/>
        <v/>
      </c>
      <c r="AH265" s="79" t="str">
        <f t="shared" si="28"/>
        <v/>
      </c>
      <c r="AI265" s="79" t="str">
        <f t="shared" si="29"/>
        <v/>
      </c>
      <c r="AJ265" s="79" t="str">
        <f t="shared" si="30"/>
        <v/>
      </c>
      <c r="AK265" s="80" t="str">
        <f t="shared" si="33"/>
        <v/>
      </c>
      <c r="AM265" s="30"/>
      <c r="AN265" s="11">
        <v>8.1</v>
      </c>
      <c r="AO265" s="23" t="str">
        <f>IF(SUMIFS(AG$11:AG$1008,$AB$11:$AB$1008,$AN265,$AK$11:$AK$1008,$AP$244)=0,"",SUMIFS(AG$11:AG$1008,$AB$11:$AB$1008,$AN265,$AK$11:$AK$1008,$AP$244))</f>
        <v/>
      </c>
      <c r="AP265" s="23" t="str">
        <f>IF(SUMIFS(AH$11:AH$1008,$AB$11:$AB$1008,$AN265,$AK$11:$AK$1008,$AP$244)=0,"",SUMIFS(AH$11:AH$1008,$AB$11:$AB$1008,$AN265,$AK$11:$AK$1008,$AP$244))</f>
        <v/>
      </c>
      <c r="AQ265" s="23" t="str">
        <f>IF(SUMIFS(AI$11:AI$1008,$AB$11:$AB$1008,$AN265,$AK$11:$AK$1008,$AP$244)=0,"",SUMIFS(AI$11:AI$1008,$AB$11:$AB$1008,$AN265,$AK$11:$AK$1008,$AP$244))</f>
        <v/>
      </c>
      <c r="AR265" s="23" t="str">
        <f>IF(SUMIFS(AJ$11:AJ$1008,$AB$11:$AB$1008,$AN265,$AK$11:$AK$1008,$AP$244)=0,"",SUMIFS(AJ$11:AJ$1008,$AB$11:$AB$1008,$AN265,$AK$11:$AK$1008,$AP$244))</f>
        <v/>
      </c>
      <c r="AS265" s="4" t="str">
        <f>IF(AP244="","",20)</f>
        <v/>
      </c>
      <c r="AT265" s="99" t="str">
        <f t="array" ref="AT265">IFERROR(INDEX($AF$1:$AF$1200,SMALL(IF($AK$1:$AK$1200=$AP$244,ROW($AF$1:$AF$1200),""),$AS265)),"")</f>
        <v/>
      </c>
      <c r="AU265" s="105" t="str">
        <f t="array" ref="AU265">IFERROR(INDEX($AA$1:$AA$1200,SMALL(IF($AK$1:$AK$1200=$AP$244,ROW($AA$1:$AA$1200),""),$AS265)),"")</f>
        <v/>
      </c>
      <c r="AV265" s="93" t="str">
        <f t="array" ref="AV265">IFERROR(INDEX($AB$1:$AB$1200,SMALL(IF($AK$1:$AK$1200=$AP$244,ROW($AB$1:$AB$1200),""),$AS265)),"")</f>
        <v/>
      </c>
      <c r="AW265" s="4"/>
      <c r="AY265" t="s">
        <v>135</v>
      </c>
    </row>
    <row r="266" spans="27:51">
      <c r="AA266" s="81"/>
      <c r="AB266" s="81"/>
      <c r="AC266" s="82" t="str">
        <f t="shared" si="31"/>
        <v/>
      </c>
      <c r="AD266" s="90"/>
      <c r="AE266" s="90"/>
      <c r="AF266" s="82">
        <f t="shared" si="32"/>
        <v>0</v>
      </c>
      <c r="AG266" s="82" t="str">
        <f t="shared" si="27"/>
        <v/>
      </c>
      <c r="AH266" s="82" t="str">
        <f t="shared" si="28"/>
        <v/>
      </c>
      <c r="AI266" s="82" t="str">
        <f t="shared" si="29"/>
        <v/>
      </c>
      <c r="AJ266" s="82" t="str">
        <f t="shared" si="30"/>
        <v/>
      </c>
      <c r="AK266" s="83" t="str">
        <f t="shared" si="33"/>
        <v/>
      </c>
      <c r="AM266" s="30"/>
      <c r="AN266" s="11">
        <v>8.1999999999999993</v>
      </c>
      <c r="AO266" s="23" t="str">
        <f>IF(SUMIFS(AG$11:AG$1008,$AB$11:$AB$1008,$AN266,$AK$11:$AK$1008,$AP$244)=0,"",SUMIFS(AG$11:AG$1008,$AB$11:$AB$1008,$AN266,$AK$11:$AK$1008,$AP$244))</f>
        <v/>
      </c>
      <c r="AP266" s="23" t="str">
        <f>IF(SUMIFS(AH$11:AH$1008,$AB$11:$AB$1008,$AN266,$AK$11:$AK$1008,$AP$244)=0,"",SUMIFS(AH$11:AH$1008,$AB$11:$AB$1008,$AN266,$AK$11:$AK$1008,$AP$244))</f>
        <v/>
      </c>
      <c r="AQ266" s="23" t="str">
        <f>IF(SUMIFS(AI$11:AI$1008,$AB$11:$AB$1008,$AN266,$AK$11:$AK$1008,$AP$244)=0,"",SUMIFS(AI$11:AI$1008,$AB$11:$AB$1008,$AN266,$AK$11:$AK$1008,$AP$244))</f>
        <v/>
      </c>
      <c r="AR266" s="23" t="str">
        <f>IF(SUMIFS(AJ$11:AJ$1008,$AB$11:$AB$1008,$AN266,$AK$11:$AK$1008,$AP$244)=0,"",SUMIFS(AJ$11:AJ$1008,$AB$11:$AB$1008,$AN266,$AK$11:$AK$1008,$AP$244))</f>
        <v/>
      </c>
      <c r="AS266" s="4" t="str">
        <f>IF(AP244="","",21)</f>
        <v/>
      </c>
      <c r="AT266" s="99" t="str">
        <f t="array" ref="AT266">IFERROR(INDEX($AF$1:$AF$1200,SMALL(IF($AK$1:$AK$1200=$AP$244,ROW($AF$1:$AF$1200),""),$AS266)),"")</f>
        <v/>
      </c>
      <c r="AU266" s="105" t="str">
        <f t="array" ref="AU266">IFERROR(INDEX($AA$1:$AA$1200,SMALL(IF($AK$1:$AK$1200=$AP$244,ROW($AA$1:$AA$1200),""),$AS266)),"")</f>
        <v/>
      </c>
      <c r="AV266" s="93" t="str">
        <f t="array" ref="AV266">IFERROR(INDEX($AB$1:$AB$1200,SMALL(IF($AK$1:$AK$1200=$AP$244,ROW($AB$1:$AB$1200),""),$AS266)),"")</f>
        <v/>
      </c>
      <c r="AW266" s="4"/>
    </row>
    <row r="267" spans="27:51" ht="15.75" thickBot="1">
      <c r="AA267" s="78"/>
      <c r="AB267" s="78"/>
      <c r="AC267" s="79" t="str">
        <f t="shared" si="31"/>
        <v/>
      </c>
      <c r="AD267" s="89"/>
      <c r="AE267" s="89"/>
      <c r="AF267" s="79">
        <f t="shared" si="32"/>
        <v>0</v>
      </c>
      <c r="AG267" s="79" t="str">
        <f t="shared" ref="AG267:AG330" si="34">IF($AA267="","",IF(VLOOKUP($AA267,$AZ$17:$BD$42,2,0)=0,"",VLOOKUP($AA267,$AZ$17:$BD$42,2,0)*AF267))</f>
        <v/>
      </c>
      <c r="AH267" s="79" t="str">
        <f t="shared" ref="AH267:AH330" si="35">IF($AA267="","",IF(VLOOKUP($AA267,$AZ$17:$BD$42,3,0)=0,"",VLOOKUP($AA267,$AZ$17:$BD$42,3,0)*AF267))</f>
        <v/>
      </c>
      <c r="AI267" s="79" t="str">
        <f t="shared" ref="AI267:AI330" si="36">IF($AA267="","",IF(VLOOKUP($AA267,$AZ$17:$BD$42,4,0)=0,"",VLOOKUP($AA267,$AZ$17:$BD$42,4,0)*AF267))</f>
        <v/>
      </c>
      <c r="AJ267" s="79" t="str">
        <f t="shared" ref="AJ267:AJ330" si="37">IF($AA267="","",IF(VLOOKUP($AA267,$AZ$17:$BD$42,5,0)=0,"",VLOOKUP($AA267,$AZ$17:$BD$42,5,0)*AF267))</f>
        <v/>
      </c>
      <c r="AK267" s="80" t="str">
        <f t="shared" si="33"/>
        <v/>
      </c>
      <c r="AM267" s="30"/>
      <c r="AN267" s="13">
        <v>8.3000000000000007</v>
      </c>
      <c r="AO267" s="25" t="str">
        <f>IF(SUMIFS(AG$11:AG$1008,$AB$11:$AB$1008,$AN267,$AK$11:$AK$1008,$AP$244)=0,"",SUMIFS(AG$11:AG$1008,$AB$11:$AB$1008,$AN267,$AK$11:$AK$1008,$AP$244))</f>
        <v/>
      </c>
      <c r="AP267" s="25" t="str">
        <f>IF(SUMIFS(AH$11:AH$1008,$AB$11:$AB$1008,$AN267,$AK$11:$AK$1008,$AP$244)=0,"",SUMIFS(AH$11:AH$1008,$AB$11:$AB$1008,$AN267,$AK$11:$AK$1008,$AP$244))</f>
        <v/>
      </c>
      <c r="AQ267" s="25" t="str">
        <f>IF(SUMIFS(AI$11:AI$1008,$AB$11:$AB$1008,$AN267,$AK$11:$AK$1008,$AP$244)=0,"",SUMIFS(AI$11:AI$1008,$AB$11:$AB$1008,$AN267,$AK$11:$AK$1008,$AP$244))</f>
        <v/>
      </c>
      <c r="AR267" s="25" t="str">
        <f>IF(SUMIFS(AJ$11:AJ$1008,$AB$11:$AB$1008,$AN267,$AK$11:$AK$1008,$AP$244)=0,"",SUMIFS(AJ$11:AJ$1008,$AB$11:$AB$1008,$AN267,$AK$11:$AK$1008,$AP$244))</f>
        <v/>
      </c>
      <c r="AS267" s="4" t="str">
        <f>IF(AP244="","",22)</f>
        <v/>
      </c>
      <c r="AT267" s="100" t="str">
        <f t="array" ref="AT267">IFERROR(INDEX($AF$1:$AF$1200,SMALL(IF($AK$1:$AK$1200=$AP$244,ROW($AF$1:$AF$1200),""),$AS267)),"")</f>
        <v/>
      </c>
      <c r="AU267" s="106" t="str">
        <f t="array" ref="AU267">IFERROR(INDEX($AA$1:$AA$1200,SMALL(IF($AK$1:$AK$1200=$AP$244,ROW($AA$1:$AA$1200),""),$AS267)),"")</f>
        <v/>
      </c>
      <c r="AV267" s="94" t="str">
        <f t="array" ref="AV267">IFERROR(INDEX($AB$1:$AB$1200,SMALL(IF($AK$1:$AK$1200=$AP$244,ROW($AB$1:$AB$1200),""),$AS267)),"")</f>
        <v/>
      </c>
      <c r="AW267" s="4"/>
    </row>
    <row r="268" spans="27:51">
      <c r="AA268" s="81"/>
      <c r="AB268" s="81"/>
      <c r="AC268" s="82" t="str">
        <f t="shared" ref="AC268:AC331" si="38">IF(ISERROR(VLOOKUP($AA268,$A$13:$V$38,MATCH($AB268,$A$12:$V$12,0),0)),"",VLOOKUP($AA268,$A$13:$V$38,MATCH($AB268,$A$12:$V$12,0),0))</f>
        <v/>
      </c>
      <c r="AD268" s="90"/>
      <c r="AE268" s="90"/>
      <c r="AF268" s="82">
        <f t="shared" ref="AF268:AF331" si="39">IF(IF($AB268="",0,IF(AC268="",0,AC268-AD268-AE268))&lt;0,0,IF($AB268="",0,IF(AC268="",0,AC268-AD268-AE268)))</f>
        <v>0</v>
      </c>
      <c r="AG268" s="82" t="str">
        <f t="shared" si="34"/>
        <v/>
      </c>
      <c r="AH268" s="82" t="str">
        <f t="shared" si="35"/>
        <v/>
      </c>
      <c r="AI268" s="82" t="str">
        <f t="shared" si="36"/>
        <v/>
      </c>
      <c r="AJ268" s="82" t="str">
        <f t="shared" si="37"/>
        <v/>
      </c>
      <c r="AK268" s="83" t="str">
        <f t="shared" ref="AK268:AK331" si="40">IF($AF268=0,"",IF(VLOOKUP($AA268,$A$46:$Y$71,IF($AB268=3,2,IF($AB268&lt;4+1,6,IF($AB268&lt;5+1,10,IF($AB268&lt;6+1,14,IF($AB268&lt;7+1,18,IF($AB268&lt;8+1,22,0)))))),0)=0,"pas de crafteur",VLOOKUP($AA268,$A$46:$Y$71,IF($AB268=3,2,IF($AB268&lt;4+1,6,IF($AB268&lt;5+1,10,IF($AB268&lt;6+1,14,IF($AB268&lt;7+1,18,IF($AB268&lt;8+1,22,)))))),0)))</f>
        <v/>
      </c>
      <c r="AS268" s="103"/>
      <c r="AT268" s="103"/>
      <c r="AU268" s="103"/>
      <c r="AV268" s="4"/>
      <c r="AW268" s="4"/>
    </row>
    <row r="269" spans="27:51" ht="15.75" thickBot="1">
      <c r="AA269" s="78"/>
      <c r="AB269" s="78"/>
      <c r="AC269" s="79" t="str">
        <f t="shared" si="38"/>
        <v/>
      </c>
      <c r="AD269" s="89"/>
      <c r="AE269" s="89"/>
      <c r="AF269" s="79">
        <f t="shared" si="39"/>
        <v>0</v>
      </c>
      <c r="AG269" s="79" t="str">
        <f t="shared" si="34"/>
        <v/>
      </c>
      <c r="AH269" s="79" t="str">
        <f t="shared" si="35"/>
        <v/>
      </c>
      <c r="AI269" s="79" t="str">
        <f t="shared" si="36"/>
        <v/>
      </c>
      <c r="AJ269" s="79" t="str">
        <f t="shared" si="37"/>
        <v/>
      </c>
      <c r="AK269" s="80" t="str">
        <f t="shared" si="40"/>
        <v/>
      </c>
      <c r="AM269" s="1" t="s">
        <v>127</v>
      </c>
      <c r="AS269" s="103"/>
      <c r="AT269" s="103"/>
      <c r="AU269" s="103"/>
      <c r="AV269" s="4"/>
      <c r="AW269" s="4"/>
    </row>
    <row r="270" spans="27:51" ht="15" customHeight="1" thickBot="1">
      <c r="AA270" s="81"/>
      <c r="AB270" s="81"/>
      <c r="AC270" s="82" t="str">
        <f t="shared" si="38"/>
        <v/>
      </c>
      <c r="AD270" s="90"/>
      <c r="AE270" s="90"/>
      <c r="AF270" s="82">
        <f t="shared" si="39"/>
        <v>0</v>
      </c>
      <c r="AG270" s="82" t="str">
        <f t="shared" si="34"/>
        <v/>
      </c>
      <c r="AH270" s="82" t="str">
        <f t="shared" si="35"/>
        <v/>
      </c>
      <c r="AI270" s="82" t="str">
        <f t="shared" si="36"/>
        <v/>
      </c>
      <c r="AJ270" s="82" t="str">
        <f t="shared" si="37"/>
        <v/>
      </c>
      <c r="AK270" s="83" t="str">
        <f t="shared" si="40"/>
        <v/>
      </c>
      <c r="AM270" s="30" t="str">
        <f t="array" ref="AM270">IFERROR(INDEX(AK$11:AK$1008,MATCH(SMALL(IF((COUNTIF(AM$34:AM269,AK$11:AK$1008)=0)*(AK$11:AK$1008&lt;&gt;""),COUNTIF(AK$11:AK$1008,"&lt;"&amp;AK$11:AK$1008)),1),IF(AK$11:AK$1008&lt;&gt;"",COUNTIF(AK$11:AK$1008,"&lt;"&amp;AK$11:AK$1008)),0)),"")</f>
        <v/>
      </c>
      <c r="AN270" s="60" t="s">
        <v>125</v>
      </c>
      <c r="AO270" s="61"/>
      <c r="AP270" s="60" t="str">
        <f>IF(AM270="","",AM270)</f>
        <v/>
      </c>
      <c r="AQ270" s="61"/>
      <c r="AR270" s="62"/>
      <c r="AS270" s="101"/>
      <c r="AT270" s="101"/>
      <c r="AU270" s="101"/>
      <c r="AV270" s="101"/>
      <c r="AW270" s="101"/>
    </row>
    <row r="271" spans="27:51" ht="15.75" customHeight="1" thickBot="1">
      <c r="AA271" s="78"/>
      <c r="AB271" s="78"/>
      <c r="AC271" s="79" t="str">
        <f t="shared" si="38"/>
        <v/>
      </c>
      <c r="AD271" s="89"/>
      <c r="AE271" s="89"/>
      <c r="AF271" s="79">
        <f t="shared" si="39"/>
        <v>0</v>
      </c>
      <c r="AG271" s="79" t="str">
        <f t="shared" si="34"/>
        <v/>
      </c>
      <c r="AH271" s="79" t="str">
        <f t="shared" si="35"/>
        <v/>
      </c>
      <c r="AI271" s="79" t="str">
        <f t="shared" si="36"/>
        <v/>
      </c>
      <c r="AJ271" s="79" t="str">
        <f t="shared" si="37"/>
        <v/>
      </c>
      <c r="AK271" s="80" t="str">
        <f t="shared" si="40"/>
        <v/>
      </c>
      <c r="AM271" s="30"/>
      <c r="AN271" s="63"/>
      <c r="AO271" s="64"/>
      <c r="AP271" s="63"/>
      <c r="AQ271" s="64"/>
      <c r="AR271" s="65"/>
      <c r="AS271" s="50"/>
      <c r="AT271" s="87" t="str">
        <f>$AF$10</f>
        <v>besoin</v>
      </c>
      <c r="AU271" s="95" t="str">
        <f>$AA$10</f>
        <v>Nom</v>
      </c>
      <c r="AV271" s="88" t="str">
        <f>$AB$10</f>
        <v>tier</v>
      </c>
      <c r="AW271" s="102"/>
    </row>
    <row r="272" spans="27:51">
      <c r="AA272" s="81"/>
      <c r="AB272" s="81"/>
      <c r="AC272" s="82" t="str">
        <f t="shared" si="38"/>
        <v/>
      </c>
      <c r="AD272" s="90"/>
      <c r="AE272" s="90"/>
      <c r="AF272" s="82">
        <f t="shared" si="39"/>
        <v>0</v>
      </c>
      <c r="AG272" s="82" t="str">
        <f t="shared" si="34"/>
        <v/>
      </c>
      <c r="AH272" s="82" t="str">
        <f t="shared" si="35"/>
        <v/>
      </c>
      <c r="AI272" s="82" t="str">
        <f t="shared" si="36"/>
        <v/>
      </c>
      <c r="AJ272" s="82" t="str">
        <f t="shared" si="37"/>
        <v/>
      </c>
      <c r="AK272" s="83" t="str">
        <f t="shared" si="40"/>
        <v/>
      </c>
      <c r="AM272" s="30"/>
      <c r="AN272" s="35"/>
      <c r="AO272" s="31" t="s">
        <v>4</v>
      </c>
      <c r="AP272" s="32" t="s">
        <v>5</v>
      </c>
      <c r="AQ272" s="31" t="s">
        <v>14</v>
      </c>
      <c r="AR272" s="31" t="s">
        <v>6</v>
      </c>
      <c r="AS272" s="4" t="str">
        <f>IF(AP270="","",1)</f>
        <v/>
      </c>
      <c r="AT272" s="99" t="str">
        <f t="array" ref="AT272">IFERROR(INDEX($AF$1:$AF$1200,SMALL(IF($AK$1:$AK$1200=$AP$270,ROW($AF$1:$AF$1200),""),$AS272)),"")</f>
        <v/>
      </c>
      <c r="AU272" s="104" t="str">
        <f t="array" ref="AU272">IFERROR(INDEX($AA$1:$AA$1200,SMALL(IF($AK$1:$AK$1200=$AP$270,ROW($AA$1:$AA$1200),""),$AS272)),"")</f>
        <v/>
      </c>
      <c r="AV272" s="92" t="str">
        <f t="array" ref="AV272">IFERROR(INDEX($AB$1:$AB$1200,SMALL(IF($AK$1:$AK$1200=$AP$270,ROW($AB$1:$AB$1200),""),$AS272)),"")</f>
        <v/>
      </c>
      <c r="AW272" s="4"/>
    </row>
    <row r="273" spans="27:49">
      <c r="AA273" s="78"/>
      <c r="AB273" s="78"/>
      <c r="AC273" s="79" t="str">
        <f t="shared" si="38"/>
        <v/>
      </c>
      <c r="AD273" s="89"/>
      <c r="AE273" s="89"/>
      <c r="AF273" s="79">
        <f t="shared" si="39"/>
        <v>0</v>
      </c>
      <c r="AG273" s="79" t="str">
        <f t="shared" si="34"/>
        <v/>
      </c>
      <c r="AH273" s="79" t="str">
        <f t="shared" si="35"/>
        <v/>
      </c>
      <c r="AI273" s="79" t="str">
        <f t="shared" si="36"/>
        <v/>
      </c>
      <c r="AJ273" s="79" t="str">
        <f t="shared" si="37"/>
        <v/>
      </c>
      <c r="AK273" s="80" t="str">
        <f t="shared" si="40"/>
        <v/>
      </c>
      <c r="AM273" s="30"/>
      <c r="AN273" s="9">
        <v>3</v>
      </c>
      <c r="AO273" s="14" t="str">
        <f>IF(SUMIFS(AG$11:AG$1008,$AB$11:$AB$1008,$AN273,$AK$11:$AK$1008,$AP$270)=0,"",SUMIFS(AG$11:AG$1008,$AB$11:$AB$1008,$AN273,$AK$11:$AK$1008,$AP$270))</f>
        <v/>
      </c>
      <c r="AP273" s="14" t="str">
        <f>IF(SUMIFS(AH$11:AH$1008,$AB$11:$AB$1008,$AN273,$AK$11:$AK$1008,$AP$270)=0,"",SUMIFS(AH$11:AH$1008,$AB$11:$AB$1008,$AN273,$AK$11:$AK$1008,$AP$270))</f>
        <v/>
      </c>
      <c r="AQ273" s="14" t="str">
        <f>IF(SUMIFS(AI$11:AI$1008,$AB$11:$AB$1008,$AN273,$AK$11:$AK$1008,$AP$270)=0,"",SUMIFS(AI$11:AI$1008,$AB$11:$AB$1008,$AN273,$AK$11:$AK$1008,$AP$270))</f>
        <v/>
      </c>
      <c r="AR273" s="14" t="str">
        <f>IF(SUMIFS(AJ$11:AJ$1008,$AB$11:$AB$1008,$AN273,$AK$11:$AK$1008,$AP$270)=0,"",SUMIFS(AJ$11:AJ$1008,$AB$11:$AB$1008,$AN273,$AK$11:$AK$1008,$AP$270))</f>
        <v/>
      </c>
      <c r="AS273" s="4" t="str">
        <f>IF(AP270="","",2)</f>
        <v/>
      </c>
      <c r="AT273" s="99" t="str">
        <f t="array" ref="AT273">IFERROR(INDEX($AF$1:$AF$1200,SMALL(IF($AK$1:$AK$1200=$AP$270,ROW($AF$1:$AF$1200),""),$AS273)),"")</f>
        <v/>
      </c>
      <c r="AU273" s="105" t="str">
        <f t="array" ref="AU273">IFERROR(INDEX($AA$1:$AA$1200,SMALL(IF($AK$1:$AK$1200=$AP$270,ROW($AA$1:$AA$1200),""),$AS273)),"")</f>
        <v/>
      </c>
      <c r="AV273" s="93" t="str">
        <f t="array" ref="AV273">IFERROR(INDEX($AB$1:$AB$1200,SMALL(IF($AK$1:$AK$1200=$AP$270,ROW($AB$1:$AB$1200),""),$AS273)),"")</f>
        <v/>
      </c>
      <c r="AW273" s="4"/>
    </row>
    <row r="274" spans="27:49">
      <c r="AA274" s="81"/>
      <c r="AB274" s="81"/>
      <c r="AC274" s="82" t="str">
        <f t="shared" si="38"/>
        <v/>
      </c>
      <c r="AD274" s="90"/>
      <c r="AE274" s="90"/>
      <c r="AF274" s="82">
        <f t="shared" si="39"/>
        <v>0</v>
      </c>
      <c r="AG274" s="82" t="str">
        <f t="shared" si="34"/>
        <v/>
      </c>
      <c r="AH274" s="82" t="str">
        <f t="shared" si="35"/>
        <v/>
      </c>
      <c r="AI274" s="82" t="str">
        <f t="shared" si="36"/>
        <v/>
      </c>
      <c r="AJ274" s="82" t="str">
        <f t="shared" si="37"/>
        <v/>
      </c>
      <c r="AK274" s="83" t="str">
        <f t="shared" si="40"/>
        <v/>
      </c>
      <c r="AN274" s="10">
        <v>4</v>
      </c>
      <c r="AO274" s="15" t="str">
        <f>IF(SUMIFS(AG$11:AG$1008,$AB$11:$AB$1008,$AN274,$AK$11:$AK$1008,$AP$270)=0,"",SUMIFS(AG$11:AG$1008,$AB$11:$AB$1008,$AN274,$AK$11:$AK$1008,$AP$270))</f>
        <v/>
      </c>
      <c r="AP274" s="15" t="str">
        <f>IF(SUMIFS(AH$11:AH$1008,$AB$11:$AB$1008,$AN274,$AK$11:$AK$1008,$AP$270)=0,"",SUMIFS(AH$11:AH$1008,$AB$11:$AB$1008,$AN274,$AK$11:$AK$1008,$AP$270))</f>
        <v/>
      </c>
      <c r="AQ274" s="15" t="str">
        <f>IF(SUMIFS(AI$11:AI$1008,$AB$11:$AB$1008,$AN274,$AK$11:$AK$1008,$AP$270)=0,"",SUMIFS(AI$11:AI$1008,$AB$11:$AB$1008,$AN274,$AK$11:$AK$1008,$AP$270))</f>
        <v/>
      </c>
      <c r="AR274" s="15" t="str">
        <f>IF(SUMIFS(AJ$11:AJ$1008,$AB$11:$AB$1008,$AN274,$AK$11:$AK$1008,$AP$270)=0,"",SUMIFS(AJ$11:AJ$1008,$AB$11:$AB$1008,$AN274,$AK$11:$AK$1008,$AP$270))</f>
        <v/>
      </c>
      <c r="AS274" s="4" t="str">
        <f>IF(AP270="","",3)</f>
        <v/>
      </c>
      <c r="AT274" s="99" t="str">
        <f t="array" ref="AT274">IFERROR(INDEX($AF$1:$AF$1200,SMALL(IF($AK$1:$AK$1200=$AP$270,ROW($AF$1:$AF$1200),""),$AS274)),"")</f>
        <v/>
      </c>
      <c r="AU274" s="105" t="str">
        <f t="array" ref="AU274">IFERROR(INDEX($AA$1:$AA$1200,SMALL(IF($AK$1:$AK$1200=$AP$270,ROW($AA$1:$AA$1200),""),$AS274)),"")</f>
        <v/>
      </c>
      <c r="AV274" s="93" t="str">
        <f t="array" ref="AV274">IFERROR(INDEX($AB$1:$AB$1200,SMALL(IF($AK$1:$AK$1200=$AP$270,ROW($AB$1:$AB$1200),""),$AS274)),"")</f>
        <v/>
      </c>
      <c r="AW274" s="4"/>
    </row>
    <row r="275" spans="27:49">
      <c r="AA275" s="78"/>
      <c r="AB275" s="78"/>
      <c r="AC275" s="79" t="str">
        <f t="shared" si="38"/>
        <v/>
      </c>
      <c r="AD275" s="89"/>
      <c r="AE275" s="89"/>
      <c r="AF275" s="79">
        <f t="shared" si="39"/>
        <v>0</v>
      </c>
      <c r="AG275" s="79" t="str">
        <f t="shared" si="34"/>
        <v/>
      </c>
      <c r="AH275" s="79" t="str">
        <f t="shared" si="35"/>
        <v/>
      </c>
      <c r="AI275" s="79" t="str">
        <f t="shared" si="36"/>
        <v/>
      </c>
      <c r="AJ275" s="79" t="str">
        <f t="shared" si="37"/>
        <v/>
      </c>
      <c r="AK275" s="80" t="str">
        <f t="shared" si="40"/>
        <v/>
      </c>
      <c r="AN275" s="11">
        <v>4.0999999999999996</v>
      </c>
      <c r="AO275" s="17" t="str">
        <f>IF(SUMIFS(AG$11:AG$1008,$AB$11:$AB$1008,$AN275,$AK$11:$AK$1008,$AP$270)=0,"",SUMIFS(AG$11:AG$1008,$AB$11:$AB$1008,$AN275,$AK$11:$AK$1008,$AP$270))</f>
        <v/>
      </c>
      <c r="AP275" s="17" t="str">
        <f>IF(SUMIFS(AH$11:AH$1008,$AB$11:$AB$1008,$AN275,$AK$11:$AK$1008,$AP$270)=0,"",SUMIFS(AH$11:AH$1008,$AB$11:$AB$1008,$AN275,$AK$11:$AK$1008,$AP$270))</f>
        <v/>
      </c>
      <c r="AQ275" s="17" t="str">
        <f>IF(SUMIFS(AI$11:AI$1008,$AB$11:$AB$1008,$AN275,$AK$11:$AK$1008,$AP$270)=0,"",SUMIFS(AI$11:AI$1008,$AB$11:$AB$1008,$AN275,$AK$11:$AK$1008,$AP$270))</f>
        <v/>
      </c>
      <c r="AR275" s="17" t="str">
        <f>IF(SUMIFS(AJ$11:AJ$1008,$AB$11:$AB$1008,$AN275,$AK$11:$AK$1008,$AP$270)=0,"",SUMIFS(AJ$11:AJ$1008,$AB$11:$AB$1008,$AN275,$AK$11:$AK$1008,$AP$270))</f>
        <v/>
      </c>
      <c r="AS275" s="4" t="str">
        <f>IF(AP270="","",4)</f>
        <v/>
      </c>
      <c r="AT275" s="99" t="str">
        <f t="array" ref="AT275">IFERROR(INDEX($AF$1:$AF$1200,SMALL(IF($AK$1:$AK$1200=$AP$270,ROW($AF$1:$AF$1200),""),$AS275)),"")</f>
        <v/>
      </c>
      <c r="AU275" s="105" t="str">
        <f t="array" ref="AU275">IFERROR(INDEX($AA$1:$AA$1200,SMALL(IF($AK$1:$AK$1200=$AP$270,ROW($AA$1:$AA$1200),""),$AS275)),"")</f>
        <v/>
      </c>
      <c r="AV275" s="93" t="str">
        <f t="array" ref="AV275">IFERROR(INDEX($AB$1:$AB$1200,SMALL(IF($AK$1:$AK$1200=$AP$270,ROW($AB$1:$AB$1200),""),$AS275)),"")</f>
        <v/>
      </c>
      <c r="AW275" s="4"/>
    </row>
    <row r="276" spans="27:49">
      <c r="AA276" s="81"/>
      <c r="AB276" s="81"/>
      <c r="AC276" s="82" t="str">
        <f t="shared" si="38"/>
        <v/>
      </c>
      <c r="AD276" s="90"/>
      <c r="AE276" s="90"/>
      <c r="AF276" s="82">
        <f t="shared" si="39"/>
        <v>0</v>
      </c>
      <c r="AG276" s="82" t="str">
        <f t="shared" si="34"/>
        <v/>
      </c>
      <c r="AH276" s="82" t="str">
        <f t="shared" si="35"/>
        <v/>
      </c>
      <c r="AI276" s="82" t="str">
        <f t="shared" si="36"/>
        <v/>
      </c>
      <c r="AJ276" s="82" t="str">
        <f t="shared" si="37"/>
        <v/>
      </c>
      <c r="AK276" s="83" t="str">
        <f t="shared" si="40"/>
        <v/>
      </c>
      <c r="AN276" s="11">
        <v>4.2</v>
      </c>
      <c r="AO276" s="17" t="str">
        <f>IF(SUMIFS(AG$11:AG$1008,$AB$11:$AB$1008,$AN276,$AK$11:$AK$1008,$AP$270)=0,"",SUMIFS(AG$11:AG$1008,$AB$11:$AB$1008,$AN276,$AK$11:$AK$1008,$AP$270))</f>
        <v/>
      </c>
      <c r="AP276" s="17" t="str">
        <f>IF(SUMIFS(AH$11:AH$1008,$AB$11:$AB$1008,$AN276,$AK$11:$AK$1008,$AP$270)=0,"",SUMIFS(AH$11:AH$1008,$AB$11:$AB$1008,$AN276,$AK$11:$AK$1008,$AP$270))</f>
        <v/>
      </c>
      <c r="AQ276" s="17" t="str">
        <f>IF(SUMIFS(AI$11:AI$1008,$AB$11:$AB$1008,$AN276,$AK$11:$AK$1008,$AP$270)=0,"",SUMIFS(AI$11:AI$1008,$AB$11:$AB$1008,$AN276,$AK$11:$AK$1008,$AP$270))</f>
        <v/>
      </c>
      <c r="AR276" s="17" t="str">
        <f>IF(SUMIFS(AJ$11:AJ$1008,$AB$11:$AB$1008,$AN276,$AK$11:$AK$1008,$AP$270)=0,"",SUMIFS(AJ$11:AJ$1008,$AB$11:$AB$1008,$AN276,$AK$11:$AK$1008,$AP$270))</f>
        <v/>
      </c>
      <c r="AS276" s="4" t="str">
        <f>IF(AP270="","",5)</f>
        <v/>
      </c>
      <c r="AT276" s="99" t="str">
        <f t="array" ref="AT276">IFERROR(INDEX($AF$1:$AF$1200,SMALL(IF($AK$1:$AK$1200=$AP$270,ROW($AF$1:$AF$1200),""),$AS276)),"")</f>
        <v/>
      </c>
      <c r="AU276" s="105" t="str">
        <f t="array" ref="AU276">IFERROR(INDEX($AA$1:$AA$1200,SMALL(IF($AK$1:$AK$1200=$AP$270,ROW($AA$1:$AA$1200),""),$AS276)),"")</f>
        <v/>
      </c>
      <c r="AV276" s="93" t="str">
        <f t="array" ref="AV276">IFERROR(INDEX($AB$1:$AB$1200,SMALL(IF($AK$1:$AK$1200=$AP$270,ROW($AB$1:$AB$1200),""),$AS276)),"")</f>
        <v/>
      </c>
      <c r="AW276" s="4"/>
    </row>
    <row r="277" spans="27:49">
      <c r="AA277" s="78"/>
      <c r="AB277" s="78"/>
      <c r="AC277" s="79" t="str">
        <f t="shared" si="38"/>
        <v/>
      </c>
      <c r="AD277" s="89"/>
      <c r="AE277" s="89"/>
      <c r="AF277" s="79">
        <f t="shared" si="39"/>
        <v>0</v>
      </c>
      <c r="AG277" s="79" t="str">
        <f t="shared" si="34"/>
        <v/>
      </c>
      <c r="AH277" s="79" t="str">
        <f t="shared" si="35"/>
        <v/>
      </c>
      <c r="AI277" s="79" t="str">
        <f t="shared" si="36"/>
        <v/>
      </c>
      <c r="AJ277" s="79" t="str">
        <f t="shared" si="37"/>
        <v/>
      </c>
      <c r="AK277" s="80" t="str">
        <f t="shared" si="40"/>
        <v/>
      </c>
      <c r="AN277" s="12">
        <v>4.3</v>
      </c>
      <c r="AO277" s="19" t="str">
        <f>IF(SUMIFS(AG$11:AG$1008,$AB$11:$AB$1008,$AN277,$AK$11:$AK$1008,$AP$270)=0,"",SUMIFS(AG$11:AG$1008,$AB$11:$AB$1008,$AN277,$AK$11:$AK$1008,$AP$270))</f>
        <v/>
      </c>
      <c r="AP277" s="19" t="str">
        <f>IF(SUMIFS(AH$11:AH$1008,$AB$11:$AB$1008,$AN277,$AK$11:$AK$1008,$AP$270)=0,"",SUMIFS(AH$11:AH$1008,$AB$11:$AB$1008,$AN277,$AK$11:$AK$1008,$AP$270))</f>
        <v/>
      </c>
      <c r="AQ277" s="19" t="str">
        <f>IF(SUMIFS(AI$11:AI$1008,$AB$11:$AB$1008,$AN277,$AK$11:$AK$1008,$AP$270)=0,"",SUMIFS(AI$11:AI$1008,$AB$11:$AB$1008,$AN277,$AK$11:$AK$1008,$AP$270))</f>
        <v/>
      </c>
      <c r="AR277" s="19" t="str">
        <f>IF(SUMIFS(AJ$11:AJ$1008,$AB$11:$AB$1008,$AN277,$AK$11:$AK$1008,$AP$270)=0,"",SUMIFS(AJ$11:AJ$1008,$AB$11:$AB$1008,$AN277,$AK$11:$AK$1008,$AP$270))</f>
        <v/>
      </c>
      <c r="AS277" s="4" t="str">
        <f>IF(AP270="","",6)</f>
        <v/>
      </c>
      <c r="AT277" s="99" t="str">
        <f t="array" ref="AT277">IFERROR(INDEX($AF$1:$AF$1200,SMALL(IF($AK$1:$AK$1200=$AP$270,ROW($AF$1:$AF$1200),""),$AS277)),"")</f>
        <v/>
      </c>
      <c r="AU277" s="105" t="str">
        <f t="array" ref="AU277">IFERROR(INDEX($AA$1:$AA$1200,SMALL(IF($AK$1:$AK$1200=$AP$270,ROW($AA$1:$AA$1200),""),$AS277)),"")</f>
        <v/>
      </c>
      <c r="AV277" s="93" t="str">
        <f t="array" ref="AV277">IFERROR(INDEX($AB$1:$AB$1200,SMALL(IF($AK$1:$AK$1200=$AP$270,ROW($AB$1:$AB$1200),""),$AS277)),"")</f>
        <v/>
      </c>
      <c r="AW277" s="4"/>
    </row>
    <row r="278" spans="27:49">
      <c r="AA278" s="81"/>
      <c r="AB278" s="81"/>
      <c r="AC278" s="82" t="str">
        <f t="shared" si="38"/>
        <v/>
      </c>
      <c r="AD278" s="90"/>
      <c r="AE278" s="90"/>
      <c r="AF278" s="82">
        <f t="shared" si="39"/>
        <v>0</v>
      </c>
      <c r="AG278" s="82" t="str">
        <f t="shared" si="34"/>
        <v/>
      </c>
      <c r="AH278" s="82" t="str">
        <f t="shared" si="35"/>
        <v/>
      </c>
      <c r="AI278" s="82" t="str">
        <f t="shared" si="36"/>
        <v/>
      </c>
      <c r="AJ278" s="82" t="str">
        <f t="shared" si="37"/>
        <v/>
      </c>
      <c r="AK278" s="83" t="str">
        <f t="shared" si="40"/>
        <v/>
      </c>
      <c r="AN278" s="10">
        <v>5</v>
      </c>
      <c r="AO278" s="21" t="str">
        <f>IF(SUMIFS(AG$11:AG$1008,$AB$11:$AB$1008,$AN278,$AK$11:$AK$1008,$AP$270)=0,"",SUMIFS(AG$11:AG$1008,$AB$11:$AB$1008,$AN278,$AK$11:$AK$1008,$AP$270))</f>
        <v/>
      </c>
      <c r="AP278" s="21" t="str">
        <f>IF(SUMIFS(AH$11:AH$1008,$AB$11:$AB$1008,$AN278,$AK$11:$AK$1008,$AP$270)=0,"",SUMIFS(AH$11:AH$1008,$AB$11:$AB$1008,$AN278,$AK$11:$AK$1008,$AP$270))</f>
        <v/>
      </c>
      <c r="AQ278" s="21" t="str">
        <f>IF(SUMIFS(AI$11:AI$1008,$AB$11:$AB$1008,$AN278,$AK$11:$AK$1008,$AP$270)=0,"",SUMIFS(AI$11:AI$1008,$AB$11:$AB$1008,$AN278,$AK$11:$AK$1008,$AP$270))</f>
        <v/>
      </c>
      <c r="AR278" s="21" t="str">
        <f>IF(SUMIFS(AJ$11:AJ$1008,$AB$11:$AB$1008,$AN278,$AK$11:$AK$1008,$AP$270)=0,"",SUMIFS(AJ$11:AJ$1008,$AB$11:$AB$1008,$AN278,$AK$11:$AK$1008,$AP$270))</f>
        <v/>
      </c>
      <c r="AS278" s="4" t="str">
        <f>IF(AP270="","",7)</f>
        <v/>
      </c>
      <c r="AT278" s="99" t="str">
        <f t="array" ref="AT278">IFERROR(INDEX($AF$1:$AF$1200,SMALL(IF($AK$1:$AK$1200=$AP$270,ROW($AF$1:$AF$1200),""),$AS278)),"")</f>
        <v/>
      </c>
      <c r="AU278" s="105" t="str">
        <f t="array" ref="AU278">IFERROR(INDEX($AA$1:$AA$1200,SMALL(IF($AK$1:$AK$1200=$AP$270,ROW($AA$1:$AA$1200),""),$AS278)),"")</f>
        <v/>
      </c>
      <c r="AV278" s="93" t="str">
        <f t="array" ref="AV278">IFERROR(INDEX($AB$1:$AB$1200,SMALL(IF($AK$1:$AK$1200=$AP$270,ROW($AB$1:$AB$1200),""),$AS278)),"")</f>
        <v/>
      </c>
      <c r="AW278" s="4"/>
    </row>
    <row r="279" spans="27:49">
      <c r="AA279" s="78"/>
      <c r="AB279" s="78"/>
      <c r="AC279" s="79" t="str">
        <f t="shared" si="38"/>
        <v/>
      </c>
      <c r="AD279" s="89"/>
      <c r="AE279" s="89"/>
      <c r="AF279" s="79">
        <f t="shared" si="39"/>
        <v>0</v>
      </c>
      <c r="AG279" s="79" t="str">
        <f t="shared" si="34"/>
        <v/>
      </c>
      <c r="AH279" s="79" t="str">
        <f t="shared" si="35"/>
        <v/>
      </c>
      <c r="AI279" s="79" t="str">
        <f t="shared" si="36"/>
        <v/>
      </c>
      <c r="AJ279" s="79" t="str">
        <f t="shared" si="37"/>
        <v/>
      </c>
      <c r="AK279" s="80" t="str">
        <f t="shared" si="40"/>
        <v/>
      </c>
      <c r="AN279" s="11">
        <v>5.0999999999999996</v>
      </c>
      <c r="AO279" s="23" t="str">
        <f>IF(SUMIFS(AG$11:AG$1008,$AB$11:$AB$1008,$AN279,$AK$11:$AK$1008,$AP$270)=0,"",SUMIFS(AG$11:AG$1008,$AB$11:$AB$1008,$AN279,$AK$11:$AK$1008,$AP$270))</f>
        <v/>
      </c>
      <c r="AP279" s="23" t="str">
        <f>IF(SUMIFS(AH$11:AH$1008,$AB$11:$AB$1008,$AN279,$AK$11:$AK$1008,$AP$270)=0,"",SUMIFS(AH$11:AH$1008,$AB$11:$AB$1008,$AN279,$AK$11:$AK$1008,$AP$270))</f>
        <v/>
      </c>
      <c r="AQ279" s="23" t="str">
        <f>IF(SUMIFS(AI$11:AI$1008,$AB$11:$AB$1008,$AN279,$AK$11:$AK$1008,$AP$270)=0,"",SUMIFS(AI$11:AI$1008,$AB$11:$AB$1008,$AN279,$AK$11:$AK$1008,$AP$270))</f>
        <v/>
      </c>
      <c r="AR279" s="23" t="str">
        <f>IF(SUMIFS(AJ$11:AJ$1008,$AB$11:$AB$1008,$AN279,$AK$11:$AK$1008,$AP$270)=0,"",SUMIFS(AJ$11:AJ$1008,$AB$11:$AB$1008,$AN279,$AK$11:$AK$1008,$AP$270))</f>
        <v/>
      </c>
      <c r="AS279" s="4" t="str">
        <f>IF(AP270="","",8)</f>
        <v/>
      </c>
      <c r="AT279" s="99" t="str">
        <f t="array" ref="AT279">IFERROR(INDEX($AF$1:$AF$1200,SMALL(IF($AK$1:$AK$1200=$AP$270,ROW($AF$1:$AF$1200),""),$AS279)),"")</f>
        <v/>
      </c>
      <c r="AU279" s="105" t="str">
        <f t="array" ref="AU279">IFERROR(INDEX($AA$1:$AA$1200,SMALL(IF($AK$1:$AK$1200=$AP$270,ROW($AA$1:$AA$1200),""),$AS279)),"")</f>
        <v/>
      </c>
      <c r="AV279" s="93" t="str">
        <f t="array" ref="AV279">IFERROR(INDEX($AB$1:$AB$1200,SMALL(IF($AK$1:$AK$1200=$AP$270,ROW($AB$1:$AB$1200),""),$AS279)),"")</f>
        <v/>
      </c>
      <c r="AW279" s="4"/>
    </row>
    <row r="280" spans="27:49">
      <c r="AA280" s="81"/>
      <c r="AB280" s="81"/>
      <c r="AC280" s="82" t="str">
        <f t="shared" si="38"/>
        <v/>
      </c>
      <c r="AD280" s="90"/>
      <c r="AE280" s="90"/>
      <c r="AF280" s="82">
        <f t="shared" si="39"/>
        <v>0</v>
      </c>
      <c r="AG280" s="82" t="str">
        <f t="shared" si="34"/>
        <v/>
      </c>
      <c r="AH280" s="82" t="str">
        <f t="shared" si="35"/>
        <v/>
      </c>
      <c r="AI280" s="82" t="str">
        <f t="shared" si="36"/>
        <v/>
      </c>
      <c r="AJ280" s="82" t="str">
        <f t="shared" si="37"/>
        <v/>
      </c>
      <c r="AK280" s="83" t="str">
        <f t="shared" si="40"/>
        <v/>
      </c>
      <c r="AN280" s="11">
        <v>5.2</v>
      </c>
      <c r="AO280" s="23" t="str">
        <f>IF(SUMIFS(AG$11:AG$1008,$AB$11:$AB$1008,$AN280,$AK$11:$AK$1008,$AP$270)=0,"",SUMIFS(AG$11:AG$1008,$AB$11:$AB$1008,$AN280,$AK$11:$AK$1008,$AP$270))</f>
        <v/>
      </c>
      <c r="AP280" s="23" t="str">
        <f>IF(SUMIFS(AH$11:AH$1008,$AB$11:$AB$1008,$AN280,$AK$11:$AK$1008,$AP$270)=0,"",SUMIFS(AH$11:AH$1008,$AB$11:$AB$1008,$AN280,$AK$11:$AK$1008,$AP$270))</f>
        <v/>
      </c>
      <c r="AQ280" s="23" t="str">
        <f>IF(SUMIFS(AI$11:AI$1008,$AB$11:$AB$1008,$AN280,$AK$11:$AK$1008,$AP$270)=0,"",SUMIFS(AI$11:AI$1008,$AB$11:$AB$1008,$AN280,$AK$11:$AK$1008,$AP$270))</f>
        <v/>
      </c>
      <c r="AR280" s="23" t="str">
        <f>IF(SUMIFS(AJ$11:AJ$1008,$AB$11:$AB$1008,$AN280,$AK$11:$AK$1008,$AP$270)=0,"",SUMIFS(AJ$11:AJ$1008,$AB$11:$AB$1008,$AN280,$AK$11:$AK$1008,$AP$270))</f>
        <v/>
      </c>
      <c r="AS280" s="4" t="str">
        <f>IF(AP270="","",9)</f>
        <v/>
      </c>
      <c r="AT280" s="99" t="str">
        <f t="array" ref="AT280">IFERROR(INDEX($AF$1:$AF$1200,SMALL(IF($AK$1:$AK$1200=$AP$270,ROW($AF$1:$AF$1200),""),$AS280)),"")</f>
        <v/>
      </c>
      <c r="AU280" s="105" t="str">
        <f t="array" ref="AU280">IFERROR(INDEX($AA$1:$AA$1200,SMALL(IF($AK$1:$AK$1200=$AP$270,ROW($AA$1:$AA$1200),""),$AS280)),"")</f>
        <v/>
      </c>
      <c r="AV280" s="93" t="str">
        <f t="array" ref="AV280">IFERROR(INDEX($AB$1:$AB$1200,SMALL(IF($AK$1:$AK$1200=$AP$270,ROW($AB$1:$AB$1200),""),$AS280)),"")</f>
        <v/>
      </c>
      <c r="AW280" s="4"/>
    </row>
    <row r="281" spans="27:49">
      <c r="AA281" s="78"/>
      <c r="AB281" s="78"/>
      <c r="AC281" s="79" t="str">
        <f t="shared" si="38"/>
        <v/>
      </c>
      <c r="AD281" s="89"/>
      <c r="AE281" s="89"/>
      <c r="AF281" s="79">
        <f t="shared" si="39"/>
        <v>0</v>
      </c>
      <c r="AG281" s="79" t="str">
        <f t="shared" si="34"/>
        <v/>
      </c>
      <c r="AH281" s="79" t="str">
        <f t="shared" si="35"/>
        <v/>
      </c>
      <c r="AI281" s="79" t="str">
        <f t="shared" si="36"/>
        <v/>
      </c>
      <c r="AJ281" s="79" t="str">
        <f t="shared" si="37"/>
        <v/>
      </c>
      <c r="AK281" s="80" t="str">
        <f t="shared" si="40"/>
        <v/>
      </c>
      <c r="AN281" s="12">
        <v>5.3</v>
      </c>
      <c r="AO281" s="19" t="str">
        <f>IF(SUMIFS(AG$11:AG$1008,$AB$11:$AB$1008,$AN281,$AK$11:$AK$1008,$AP$270)=0,"",SUMIFS(AG$11:AG$1008,$AB$11:$AB$1008,$AN281,$AK$11:$AK$1008,$AP$270))</f>
        <v/>
      </c>
      <c r="AP281" s="19" t="str">
        <f>IF(SUMIFS(AH$11:AH$1008,$AB$11:$AB$1008,$AN281,$AK$11:$AK$1008,$AP$270)=0,"",SUMIFS(AH$11:AH$1008,$AB$11:$AB$1008,$AN281,$AK$11:$AK$1008,$AP$270))</f>
        <v/>
      </c>
      <c r="AQ281" s="19" t="str">
        <f>IF(SUMIFS(AI$11:AI$1008,$AB$11:$AB$1008,$AN281,$AK$11:$AK$1008,$AP$270)=0,"",SUMIFS(AI$11:AI$1008,$AB$11:$AB$1008,$AN281,$AK$11:$AK$1008,$AP$270))</f>
        <v/>
      </c>
      <c r="AR281" s="19" t="str">
        <f>IF(SUMIFS(AJ$11:AJ$1008,$AB$11:$AB$1008,$AN281,$AK$11:$AK$1008,$AP$270)=0,"",SUMIFS(AJ$11:AJ$1008,$AB$11:$AB$1008,$AN281,$AK$11:$AK$1008,$AP$270))</f>
        <v/>
      </c>
      <c r="AS281" s="4" t="str">
        <f>IF(AP270="","",10)</f>
        <v/>
      </c>
      <c r="AT281" s="99" t="str">
        <f t="array" ref="AT281">IFERROR(INDEX($AF$1:$AF$1200,SMALL(IF($AK$1:$AK$1200=$AP$270,ROW($AF$1:$AF$1200),""),$AS281)),"")</f>
        <v/>
      </c>
      <c r="AU281" s="105" t="str">
        <f t="array" ref="AU281">IFERROR(INDEX($AA$1:$AA$1200,SMALL(IF($AK$1:$AK$1200=$AP$270,ROW($AA$1:$AA$1200),""),$AS281)),"")</f>
        <v/>
      </c>
      <c r="AV281" s="93" t="str">
        <f t="array" ref="AV281">IFERROR(INDEX($AB$1:$AB$1200,SMALL(IF($AK$1:$AK$1200=$AP$270,ROW($AB$1:$AB$1200),""),$AS281)),"")</f>
        <v/>
      </c>
      <c r="AW281" s="4"/>
    </row>
    <row r="282" spans="27:49">
      <c r="AA282" s="81"/>
      <c r="AB282" s="81"/>
      <c r="AC282" s="82" t="str">
        <f t="shared" si="38"/>
        <v/>
      </c>
      <c r="AD282" s="90"/>
      <c r="AE282" s="90"/>
      <c r="AF282" s="82">
        <f t="shared" si="39"/>
        <v>0</v>
      </c>
      <c r="AG282" s="82" t="str">
        <f t="shared" si="34"/>
        <v/>
      </c>
      <c r="AH282" s="82" t="str">
        <f t="shared" si="35"/>
        <v/>
      </c>
      <c r="AI282" s="82" t="str">
        <f t="shared" si="36"/>
        <v/>
      </c>
      <c r="AJ282" s="82" t="str">
        <f t="shared" si="37"/>
        <v/>
      </c>
      <c r="AK282" s="83" t="str">
        <f t="shared" si="40"/>
        <v/>
      </c>
      <c r="AN282" s="10">
        <v>6</v>
      </c>
      <c r="AO282" s="21" t="str">
        <f>IF(SUMIFS(AG$11:AG$1008,$AB$11:$AB$1008,$AN282,$AK$11:$AK$1008,$AP$270)=0,"",SUMIFS(AG$11:AG$1008,$AB$11:$AB$1008,$AN282,$AK$11:$AK$1008,$AP$270))</f>
        <v/>
      </c>
      <c r="AP282" s="21" t="str">
        <f>IF(SUMIFS(AH$11:AH$1008,$AB$11:$AB$1008,$AN282,$AK$11:$AK$1008,$AP$270)=0,"",SUMIFS(AH$11:AH$1008,$AB$11:$AB$1008,$AN282,$AK$11:$AK$1008,$AP$270))</f>
        <v/>
      </c>
      <c r="AQ282" s="21" t="str">
        <f>IF(SUMIFS(AI$11:AI$1008,$AB$11:$AB$1008,$AN282,$AK$11:$AK$1008,$AP$270)=0,"",SUMIFS(AI$11:AI$1008,$AB$11:$AB$1008,$AN282,$AK$11:$AK$1008,$AP$270))</f>
        <v/>
      </c>
      <c r="AR282" s="21" t="str">
        <f>IF(SUMIFS(AJ$11:AJ$1008,$AB$11:$AB$1008,$AN282,$AK$11:$AK$1008,$AP$270)=0,"",SUMIFS(AJ$11:AJ$1008,$AB$11:$AB$1008,$AN282,$AK$11:$AK$1008,$AP$270))</f>
        <v/>
      </c>
      <c r="AS282" s="4" t="str">
        <f>IF(AP270="","",11)</f>
        <v/>
      </c>
      <c r="AT282" s="99" t="str">
        <f t="array" ref="AT282">IFERROR(INDEX($AF$1:$AF$1200,SMALL(IF($AK$1:$AK$1200=$AP$270,ROW($AF$1:$AF$1200),""),$AS282)),"")</f>
        <v/>
      </c>
      <c r="AU282" s="105" t="str">
        <f t="array" ref="AU282">IFERROR(INDEX($AA$1:$AA$1200,SMALL(IF($AK$1:$AK$1200=$AP$270,ROW($AA$1:$AA$1200),""),$AS282)),"")</f>
        <v/>
      </c>
      <c r="AV282" s="93" t="str">
        <f t="array" ref="AV282">IFERROR(INDEX($AB$1:$AB$1200,SMALL(IF($AK$1:$AK$1200=$AP$270,ROW($AB$1:$AB$1200),""),$AS282)),"")</f>
        <v/>
      </c>
      <c r="AW282" s="4"/>
    </row>
    <row r="283" spans="27:49">
      <c r="AA283" s="78"/>
      <c r="AB283" s="78"/>
      <c r="AC283" s="79" t="str">
        <f t="shared" si="38"/>
        <v/>
      </c>
      <c r="AD283" s="89"/>
      <c r="AE283" s="89"/>
      <c r="AF283" s="79">
        <f t="shared" si="39"/>
        <v>0</v>
      </c>
      <c r="AG283" s="79" t="str">
        <f t="shared" si="34"/>
        <v/>
      </c>
      <c r="AH283" s="79" t="str">
        <f t="shared" si="35"/>
        <v/>
      </c>
      <c r="AI283" s="79" t="str">
        <f t="shared" si="36"/>
        <v/>
      </c>
      <c r="AJ283" s="79" t="str">
        <f t="shared" si="37"/>
        <v/>
      </c>
      <c r="AK283" s="80" t="str">
        <f t="shared" si="40"/>
        <v/>
      </c>
      <c r="AN283" s="11">
        <v>6.1</v>
      </c>
      <c r="AO283" s="23" t="str">
        <f>IF(SUMIFS(AG$11:AG$1008,$AB$11:$AB$1008,$AN283,$AK$11:$AK$1008,$AP$270)=0,"",SUMIFS(AG$11:AG$1008,$AB$11:$AB$1008,$AN283,$AK$11:$AK$1008,$AP$270))</f>
        <v/>
      </c>
      <c r="AP283" s="23" t="str">
        <f>IF(SUMIFS(AH$11:AH$1008,$AB$11:$AB$1008,$AN283,$AK$11:$AK$1008,$AP$270)=0,"",SUMIFS(AH$11:AH$1008,$AB$11:$AB$1008,$AN283,$AK$11:$AK$1008,$AP$270))</f>
        <v/>
      </c>
      <c r="AQ283" s="23" t="str">
        <f>IF(SUMIFS(AI$11:AI$1008,$AB$11:$AB$1008,$AN283,$AK$11:$AK$1008,$AP$270)=0,"",SUMIFS(AI$11:AI$1008,$AB$11:$AB$1008,$AN283,$AK$11:$AK$1008,$AP$270))</f>
        <v/>
      </c>
      <c r="AR283" s="23" t="str">
        <f>IF(SUMIFS(AJ$11:AJ$1008,$AB$11:$AB$1008,$AN283,$AK$11:$AK$1008,$AP$270)=0,"",SUMIFS(AJ$11:AJ$1008,$AB$11:$AB$1008,$AN283,$AK$11:$AK$1008,$AP$270))</f>
        <v/>
      </c>
      <c r="AS283" s="4" t="str">
        <f>IF(AP270="","",12)</f>
        <v/>
      </c>
      <c r="AT283" s="99" t="str">
        <f t="array" ref="AT283">IFERROR(INDEX($AF$1:$AF$1200,SMALL(IF($AK$1:$AK$1200=$AP$270,ROW($AF$1:$AF$1200),""),$AS283)),"")</f>
        <v/>
      </c>
      <c r="AU283" s="105" t="str">
        <f t="array" ref="AU283">IFERROR(INDEX($AA$1:$AA$1200,SMALL(IF($AK$1:$AK$1200=$AP$270,ROW($AA$1:$AA$1200),""),$AS283)),"")</f>
        <v/>
      </c>
      <c r="AV283" s="93" t="str">
        <f t="array" ref="AV283">IFERROR(INDEX($AB$1:$AB$1200,SMALL(IF($AK$1:$AK$1200=$AP$270,ROW($AB$1:$AB$1200),""),$AS283)),"")</f>
        <v/>
      </c>
      <c r="AW283" s="4"/>
    </row>
    <row r="284" spans="27:49">
      <c r="AA284" s="81"/>
      <c r="AB284" s="81"/>
      <c r="AC284" s="82" t="str">
        <f t="shared" si="38"/>
        <v/>
      </c>
      <c r="AD284" s="90"/>
      <c r="AE284" s="90"/>
      <c r="AF284" s="82">
        <f t="shared" si="39"/>
        <v>0</v>
      </c>
      <c r="AG284" s="82" t="str">
        <f t="shared" si="34"/>
        <v/>
      </c>
      <c r="AH284" s="82" t="str">
        <f t="shared" si="35"/>
        <v/>
      </c>
      <c r="AI284" s="82" t="str">
        <f t="shared" si="36"/>
        <v/>
      </c>
      <c r="AJ284" s="82" t="str">
        <f t="shared" si="37"/>
        <v/>
      </c>
      <c r="AK284" s="83" t="str">
        <f t="shared" si="40"/>
        <v/>
      </c>
      <c r="AM284" s="30"/>
      <c r="AN284" s="11">
        <v>6.2</v>
      </c>
      <c r="AO284" s="23" t="str">
        <f>IF(SUMIFS(AG$11:AG$1008,$AB$11:$AB$1008,$AN284,$AK$11:$AK$1008,$AP$270)=0,"",SUMIFS(AG$11:AG$1008,$AB$11:$AB$1008,$AN284,$AK$11:$AK$1008,$AP$270))</f>
        <v/>
      </c>
      <c r="AP284" s="23" t="str">
        <f>IF(SUMIFS(AH$11:AH$1008,$AB$11:$AB$1008,$AN284,$AK$11:$AK$1008,$AP$270)=0,"",SUMIFS(AH$11:AH$1008,$AB$11:$AB$1008,$AN284,$AK$11:$AK$1008,$AP$270))</f>
        <v/>
      </c>
      <c r="AQ284" s="23" t="str">
        <f>IF(SUMIFS(AI$11:AI$1008,$AB$11:$AB$1008,$AN284,$AK$11:$AK$1008,$AP$270)=0,"",SUMIFS(AI$11:AI$1008,$AB$11:$AB$1008,$AN284,$AK$11:$AK$1008,$AP$270))</f>
        <v/>
      </c>
      <c r="AR284" s="23" t="str">
        <f>IF(SUMIFS(AJ$11:AJ$1008,$AB$11:$AB$1008,$AN284,$AK$11:$AK$1008,$AP$270)=0,"",SUMIFS(AJ$11:AJ$1008,$AB$11:$AB$1008,$AN284,$AK$11:$AK$1008,$AP$270))</f>
        <v/>
      </c>
      <c r="AS284" s="4" t="str">
        <f>IF(AP270="","",13)</f>
        <v/>
      </c>
      <c r="AT284" s="99" t="str">
        <f t="array" ref="AT284">IFERROR(INDEX($AF$1:$AF$1200,SMALL(IF($AK$1:$AK$1200=$AP$270,ROW($AF$1:$AF$1200),""),$AS284)),"")</f>
        <v/>
      </c>
      <c r="AU284" s="105" t="str">
        <f t="array" ref="AU284">IFERROR(INDEX($AA$1:$AA$1200,SMALL(IF($AK$1:$AK$1200=$AP$270,ROW($AA$1:$AA$1200),""),$AS284)),"")</f>
        <v/>
      </c>
      <c r="AV284" s="93" t="str">
        <f t="array" ref="AV284">IFERROR(INDEX($AB$1:$AB$1200,SMALL(IF($AK$1:$AK$1200=$AP$270,ROW($AB$1:$AB$1200),""),$AS284)),"")</f>
        <v/>
      </c>
      <c r="AW284" s="4"/>
    </row>
    <row r="285" spans="27:49">
      <c r="AA285" s="78"/>
      <c r="AB285" s="78"/>
      <c r="AC285" s="79" t="str">
        <f t="shared" si="38"/>
        <v/>
      </c>
      <c r="AD285" s="89"/>
      <c r="AE285" s="89"/>
      <c r="AF285" s="79">
        <f t="shared" si="39"/>
        <v>0</v>
      </c>
      <c r="AG285" s="79" t="str">
        <f t="shared" si="34"/>
        <v/>
      </c>
      <c r="AH285" s="79" t="str">
        <f t="shared" si="35"/>
        <v/>
      </c>
      <c r="AI285" s="79" t="str">
        <f t="shared" si="36"/>
        <v/>
      </c>
      <c r="AJ285" s="79" t="str">
        <f t="shared" si="37"/>
        <v/>
      </c>
      <c r="AK285" s="80" t="str">
        <f t="shared" si="40"/>
        <v/>
      </c>
      <c r="AM285" s="30"/>
      <c r="AN285" s="12">
        <v>6.3</v>
      </c>
      <c r="AO285" s="19" t="str">
        <f>IF(SUMIFS(AG$11:AG$1008,$AB$11:$AB$1008,$AN285,$AK$11:$AK$1008,$AP$270)=0,"",SUMIFS(AG$11:AG$1008,$AB$11:$AB$1008,$AN285,$AK$11:$AK$1008,$AP$270))</f>
        <v/>
      </c>
      <c r="AP285" s="19" t="str">
        <f>IF(SUMIFS(AH$11:AH$1008,$AB$11:$AB$1008,$AN285,$AK$11:$AK$1008,$AP$270)=0,"",SUMIFS(AH$11:AH$1008,$AB$11:$AB$1008,$AN285,$AK$11:$AK$1008,$AP$270))</f>
        <v/>
      </c>
      <c r="AQ285" s="19" t="str">
        <f>IF(SUMIFS(AI$11:AI$1008,$AB$11:$AB$1008,$AN285,$AK$11:$AK$1008,$AP$270)=0,"",SUMIFS(AI$11:AI$1008,$AB$11:$AB$1008,$AN285,$AK$11:$AK$1008,$AP$270))</f>
        <v/>
      </c>
      <c r="AR285" s="19" t="str">
        <f>IF(SUMIFS(AJ$11:AJ$1008,$AB$11:$AB$1008,$AN285,$AK$11:$AK$1008,$AP$270)=0,"",SUMIFS(AJ$11:AJ$1008,$AB$11:$AB$1008,$AN285,$AK$11:$AK$1008,$AP$270))</f>
        <v/>
      </c>
      <c r="AS285" s="4" t="str">
        <f>IF(AP270="","",14)</f>
        <v/>
      </c>
      <c r="AT285" s="99" t="str">
        <f t="array" ref="AT285">IFERROR(INDEX($AF$1:$AF$1200,SMALL(IF($AK$1:$AK$1200=$AP$270,ROW($AF$1:$AF$1200),""),$AS285)),"")</f>
        <v/>
      </c>
      <c r="AU285" s="105" t="str">
        <f t="array" ref="AU285">IFERROR(INDEX($AA$1:$AA$1200,SMALL(IF($AK$1:$AK$1200=$AP$270,ROW($AA$1:$AA$1200),""),$AS285)),"")</f>
        <v/>
      </c>
      <c r="AV285" s="93" t="str">
        <f t="array" ref="AV285">IFERROR(INDEX($AB$1:$AB$1200,SMALL(IF($AK$1:$AK$1200=$AP$270,ROW($AB$1:$AB$1200),""),$AS285)),"")</f>
        <v/>
      </c>
      <c r="AW285" s="4"/>
    </row>
    <row r="286" spans="27:49">
      <c r="AA286" s="81"/>
      <c r="AB286" s="81"/>
      <c r="AC286" s="82" t="str">
        <f t="shared" si="38"/>
        <v/>
      </c>
      <c r="AD286" s="90"/>
      <c r="AE286" s="90"/>
      <c r="AF286" s="82">
        <f t="shared" si="39"/>
        <v>0</v>
      </c>
      <c r="AG286" s="82" t="str">
        <f t="shared" si="34"/>
        <v/>
      </c>
      <c r="AH286" s="82" t="str">
        <f t="shared" si="35"/>
        <v/>
      </c>
      <c r="AI286" s="82" t="str">
        <f t="shared" si="36"/>
        <v/>
      </c>
      <c r="AJ286" s="82" t="str">
        <f t="shared" si="37"/>
        <v/>
      </c>
      <c r="AK286" s="83" t="str">
        <f t="shared" si="40"/>
        <v/>
      </c>
      <c r="AM286" s="30"/>
      <c r="AN286" s="10">
        <v>7</v>
      </c>
      <c r="AO286" s="21" t="str">
        <f>IF(SUMIFS(AG$11:AG$1008,$AB$11:$AB$1008,$AN286,$AK$11:$AK$1008,$AP$270)=0,"",SUMIFS(AG$11:AG$1008,$AB$11:$AB$1008,$AN286,$AK$11:$AK$1008,$AP$270))</f>
        <v/>
      </c>
      <c r="AP286" s="21" t="str">
        <f>IF(SUMIFS(AH$11:AH$1008,$AB$11:$AB$1008,$AN286,$AK$11:$AK$1008,$AP$270)=0,"",SUMIFS(AH$11:AH$1008,$AB$11:$AB$1008,$AN286,$AK$11:$AK$1008,$AP$270))</f>
        <v/>
      </c>
      <c r="AQ286" s="21" t="str">
        <f>IF(SUMIFS(AI$11:AI$1008,$AB$11:$AB$1008,$AN286,$AK$11:$AK$1008,$AP$270)=0,"",SUMIFS(AI$11:AI$1008,$AB$11:$AB$1008,$AN286,$AK$11:$AK$1008,$AP$270))</f>
        <v/>
      </c>
      <c r="AR286" s="21" t="str">
        <f>IF(SUMIFS(AJ$11:AJ$1008,$AB$11:$AB$1008,$AN286,$AK$11:$AK$1008,$AP$270)=0,"",SUMIFS(AJ$11:AJ$1008,$AB$11:$AB$1008,$AN286,$AK$11:$AK$1008,$AP$270))</f>
        <v/>
      </c>
      <c r="AS286" s="4" t="str">
        <f>IF(AP270="","",15)</f>
        <v/>
      </c>
      <c r="AT286" s="99" t="str">
        <f t="array" ref="AT286">IFERROR(INDEX($AF$1:$AF$1200,SMALL(IF($AK$1:$AK$1200=$AP$270,ROW($AF$1:$AF$1200),""),$AS286)),"")</f>
        <v/>
      </c>
      <c r="AU286" s="105" t="str">
        <f t="array" ref="AU286">IFERROR(INDEX($AA$1:$AA$1200,SMALL(IF($AK$1:$AK$1200=$AP$270,ROW($AA$1:$AA$1200),""),$AS286)),"")</f>
        <v/>
      </c>
      <c r="AV286" s="93" t="str">
        <f t="array" ref="AV286">IFERROR(INDEX($AB$1:$AB$1200,SMALL(IF($AK$1:$AK$1200=$AP$270,ROW($AB$1:$AB$1200),""),$AS286)),"")</f>
        <v/>
      </c>
      <c r="AW286" s="4"/>
    </row>
    <row r="287" spans="27:49">
      <c r="AA287" s="78"/>
      <c r="AB287" s="78"/>
      <c r="AC287" s="79" t="str">
        <f t="shared" si="38"/>
        <v/>
      </c>
      <c r="AD287" s="89"/>
      <c r="AE287" s="89"/>
      <c r="AF287" s="79">
        <f t="shared" si="39"/>
        <v>0</v>
      </c>
      <c r="AG287" s="79" t="str">
        <f t="shared" si="34"/>
        <v/>
      </c>
      <c r="AH287" s="79" t="str">
        <f t="shared" si="35"/>
        <v/>
      </c>
      <c r="AI287" s="79" t="str">
        <f t="shared" si="36"/>
        <v/>
      </c>
      <c r="AJ287" s="79" t="str">
        <f t="shared" si="37"/>
        <v/>
      </c>
      <c r="AK287" s="80" t="str">
        <f t="shared" si="40"/>
        <v/>
      </c>
      <c r="AM287" s="30"/>
      <c r="AN287" s="11">
        <v>7.1</v>
      </c>
      <c r="AO287" s="23" t="str">
        <f>IF(SUMIFS(AG$11:AG$1008,$AB$11:$AB$1008,$AN287,$AK$11:$AK$1008,$AP$270)=0,"",SUMIFS(AG$11:AG$1008,$AB$11:$AB$1008,$AN287,$AK$11:$AK$1008,$AP$270))</f>
        <v/>
      </c>
      <c r="AP287" s="23" t="str">
        <f>IF(SUMIFS(AH$11:AH$1008,$AB$11:$AB$1008,$AN287,$AK$11:$AK$1008,$AP$270)=0,"",SUMIFS(AH$11:AH$1008,$AB$11:$AB$1008,$AN287,$AK$11:$AK$1008,$AP$270))</f>
        <v/>
      </c>
      <c r="AQ287" s="23" t="str">
        <f>IF(SUMIFS(AI$11:AI$1008,$AB$11:$AB$1008,$AN287,$AK$11:$AK$1008,$AP$270)=0,"",SUMIFS(AI$11:AI$1008,$AB$11:$AB$1008,$AN287,$AK$11:$AK$1008,$AP$270))</f>
        <v/>
      </c>
      <c r="AR287" s="23" t="str">
        <f>IF(SUMIFS(AJ$11:AJ$1008,$AB$11:$AB$1008,$AN287,$AK$11:$AK$1008,$AP$270)=0,"",SUMIFS(AJ$11:AJ$1008,$AB$11:$AB$1008,$AN287,$AK$11:$AK$1008,$AP$270))</f>
        <v/>
      </c>
      <c r="AS287" s="4" t="str">
        <f>IF(AP270="","",16)</f>
        <v/>
      </c>
      <c r="AT287" s="99" t="str">
        <f t="array" ref="AT287">IFERROR(INDEX($AF$1:$AF$1200,SMALL(IF($AK$1:$AK$1200=$AP$270,ROW($AF$1:$AF$1200),""),$AS287)),"")</f>
        <v/>
      </c>
      <c r="AU287" s="105" t="str">
        <f t="array" ref="AU287">IFERROR(INDEX($AA$1:$AA$1200,SMALL(IF($AK$1:$AK$1200=$AP$270,ROW($AA$1:$AA$1200),""),$AS287)),"")</f>
        <v/>
      </c>
      <c r="AV287" s="93" t="str">
        <f t="array" ref="AV287">IFERROR(INDEX($AB$1:$AB$1200,SMALL(IF($AK$1:$AK$1200=$AP$270,ROW($AB$1:$AB$1200),""),$AS287)),"")</f>
        <v/>
      </c>
      <c r="AW287" s="4"/>
    </row>
    <row r="288" spans="27:49">
      <c r="AA288" s="81"/>
      <c r="AB288" s="81"/>
      <c r="AC288" s="82" t="str">
        <f t="shared" si="38"/>
        <v/>
      </c>
      <c r="AD288" s="90"/>
      <c r="AE288" s="90"/>
      <c r="AF288" s="82">
        <f t="shared" si="39"/>
        <v>0</v>
      </c>
      <c r="AG288" s="82" t="str">
        <f t="shared" si="34"/>
        <v/>
      </c>
      <c r="AH288" s="82" t="str">
        <f t="shared" si="35"/>
        <v/>
      </c>
      <c r="AI288" s="82" t="str">
        <f t="shared" si="36"/>
        <v/>
      </c>
      <c r="AJ288" s="82" t="str">
        <f t="shared" si="37"/>
        <v/>
      </c>
      <c r="AK288" s="83" t="str">
        <f t="shared" si="40"/>
        <v/>
      </c>
      <c r="AM288" s="30"/>
      <c r="AN288" s="11">
        <v>7.2</v>
      </c>
      <c r="AO288" s="23" t="str">
        <f>IF(SUMIFS(AG$11:AG$1008,$AB$11:$AB$1008,$AN288,$AK$11:$AK$1008,$AP$270)=0,"",SUMIFS(AG$11:AG$1008,$AB$11:$AB$1008,$AN288,$AK$11:$AK$1008,$AP$270))</f>
        <v/>
      </c>
      <c r="AP288" s="23" t="str">
        <f>IF(SUMIFS(AH$11:AH$1008,$AB$11:$AB$1008,$AN288,$AK$11:$AK$1008,$AP$270)=0,"",SUMIFS(AH$11:AH$1008,$AB$11:$AB$1008,$AN288,$AK$11:$AK$1008,$AP$270))</f>
        <v/>
      </c>
      <c r="AQ288" s="23" t="str">
        <f>IF(SUMIFS(AI$11:AI$1008,$AB$11:$AB$1008,$AN288,$AK$11:$AK$1008,$AP$270)=0,"",SUMIFS(AI$11:AI$1008,$AB$11:$AB$1008,$AN288,$AK$11:$AK$1008,$AP$270))</f>
        <v/>
      </c>
      <c r="AR288" s="23" t="str">
        <f>IF(SUMIFS(AJ$11:AJ$1008,$AB$11:$AB$1008,$AN288,$AK$11:$AK$1008,$AP$270)=0,"",SUMIFS(AJ$11:AJ$1008,$AB$11:$AB$1008,$AN288,$AK$11:$AK$1008,$AP$270))</f>
        <v/>
      </c>
      <c r="AS288" s="4" t="str">
        <f>IF(AP270="","",17)</f>
        <v/>
      </c>
      <c r="AT288" s="99" t="str">
        <f t="array" ref="AT288">IFERROR(INDEX($AF$1:$AF$1200,SMALL(IF($AK$1:$AK$1200=$AP$270,ROW($AF$1:$AF$1200),""),$AS288)),"")</f>
        <v/>
      </c>
      <c r="AU288" s="105" t="str">
        <f t="array" ref="AU288">IFERROR(INDEX($AA$1:$AA$1200,SMALL(IF($AK$1:$AK$1200=$AP$270,ROW($AA$1:$AA$1200),""),$AS288)),"")</f>
        <v/>
      </c>
      <c r="AV288" s="93" t="str">
        <f t="array" ref="AV288">IFERROR(INDEX($AB$1:$AB$1200,SMALL(IF($AK$1:$AK$1200=$AP$270,ROW($AB$1:$AB$1200),""),$AS288)),"")</f>
        <v/>
      </c>
      <c r="AW288" s="4"/>
    </row>
    <row r="289" spans="27:49">
      <c r="AA289" s="78"/>
      <c r="AB289" s="78"/>
      <c r="AC289" s="79" t="str">
        <f t="shared" si="38"/>
        <v/>
      </c>
      <c r="AD289" s="89"/>
      <c r="AE289" s="89"/>
      <c r="AF289" s="79">
        <f t="shared" si="39"/>
        <v>0</v>
      </c>
      <c r="AG289" s="79" t="str">
        <f t="shared" si="34"/>
        <v/>
      </c>
      <c r="AH289" s="79" t="str">
        <f t="shared" si="35"/>
        <v/>
      </c>
      <c r="AI289" s="79" t="str">
        <f t="shared" si="36"/>
        <v/>
      </c>
      <c r="AJ289" s="79" t="str">
        <f t="shared" si="37"/>
        <v/>
      </c>
      <c r="AK289" s="80" t="str">
        <f t="shared" si="40"/>
        <v/>
      </c>
      <c r="AM289" s="30"/>
      <c r="AN289" s="12">
        <v>7.3</v>
      </c>
      <c r="AO289" s="19" t="str">
        <f>IF(SUMIFS(AG$11:AG$1008,$AB$11:$AB$1008,$AN289,$AK$11:$AK$1008,$AP$270)=0,"",SUMIFS(AG$11:AG$1008,$AB$11:$AB$1008,$AN289,$AK$11:$AK$1008,$AP$270))</f>
        <v/>
      </c>
      <c r="AP289" s="19" t="str">
        <f>IF(SUMIFS(AH$11:AH$1008,$AB$11:$AB$1008,$AN289,$AK$11:$AK$1008,$AP$270)=0,"",SUMIFS(AH$11:AH$1008,$AB$11:$AB$1008,$AN289,$AK$11:$AK$1008,$AP$270))</f>
        <v/>
      </c>
      <c r="AQ289" s="19" t="str">
        <f>IF(SUMIFS(AI$11:AI$1008,$AB$11:$AB$1008,$AN289,$AK$11:$AK$1008,$AP$270)=0,"",SUMIFS(AI$11:AI$1008,$AB$11:$AB$1008,$AN289,$AK$11:$AK$1008,$AP$270))</f>
        <v/>
      </c>
      <c r="AR289" s="19" t="str">
        <f>IF(SUMIFS(AJ$11:AJ$1008,$AB$11:$AB$1008,$AN289,$AK$11:$AK$1008,$AP$270)=0,"",SUMIFS(AJ$11:AJ$1008,$AB$11:$AB$1008,$AN289,$AK$11:$AK$1008,$AP$270))</f>
        <v/>
      </c>
      <c r="AS289" s="4" t="str">
        <f>IF(AP270="","",18)</f>
        <v/>
      </c>
      <c r="AT289" s="99" t="str">
        <f t="array" ref="AT289">IFERROR(INDEX($AF$1:$AF$1200,SMALL(IF($AK$1:$AK$1200=$AP$270,ROW($AF$1:$AF$1200),""),$AS289)),"")</f>
        <v/>
      </c>
      <c r="AU289" s="105" t="str">
        <f t="array" ref="AU289">IFERROR(INDEX($AA$1:$AA$1200,SMALL(IF($AK$1:$AK$1200=$AP$270,ROW($AA$1:$AA$1200),""),$AS289)),"")</f>
        <v/>
      </c>
      <c r="AV289" s="93" t="str">
        <f t="array" ref="AV289">IFERROR(INDEX($AB$1:$AB$1200,SMALL(IF($AK$1:$AK$1200=$AP$270,ROW($AB$1:$AB$1200),""),$AS289)),"")</f>
        <v/>
      </c>
      <c r="AW289" s="4"/>
    </row>
    <row r="290" spans="27:49">
      <c r="AA290" s="81"/>
      <c r="AB290" s="81"/>
      <c r="AC290" s="82" t="str">
        <f t="shared" si="38"/>
        <v/>
      </c>
      <c r="AD290" s="90"/>
      <c r="AE290" s="90"/>
      <c r="AF290" s="82">
        <f t="shared" si="39"/>
        <v>0</v>
      </c>
      <c r="AG290" s="82" t="str">
        <f t="shared" si="34"/>
        <v/>
      </c>
      <c r="AH290" s="82" t="str">
        <f t="shared" si="35"/>
        <v/>
      </c>
      <c r="AI290" s="82" t="str">
        <f t="shared" si="36"/>
        <v/>
      </c>
      <c r="AJ290" s="82" t="str">
        <f t="shared" si="37"/>
        <v/>
      </c>
      <c r="AK290" s="83" t="str">
        <f t="shared" si="40"/>
        <v/>
      </c>
      <c r="AM290" s="30"/>
      <c r="AN290" s="10">
        <v>8</v>
      </c>
      <c r="AO290" s="21" t="str">
        <f>IF(SUMIFS(AG$11:AG$1008,$AB$11:$AB$1008,$AN290,$AK$11:$AK$1008,$AP$270)=0,"",SUMIFS(AG$11:AG$1008,$AB$11:$AB$1008,$AN290,$AK$11:$AK$1008,$AP$270))</f>
        <v/>
      </c>
      <c r="AP290" s="21" t="str">
        <f>IF(SUMIFS(AH$11:AH$1008,$AB$11:$AB$1008,$AN290,$AK$11:$AK$1008,$AP$270)=0,"",SUMIFS(AH$11:AH$1008,$AB$11:$AB$1008,$AN290,$AK$11:$AK$1008,$AP$270))</f>
        <v/>
      </c>
      <c r="AQ290" s="21" t="str">
        <f>IF(SUMIFS(AI$11:AI$1008,$AB$11:$AB$1008,$AN290,$AK$11:$AK$1008,$AP$270)=0,"",SUMIFS(AI$11:AI$1008,$AB$11:$AB$1008,$AN290,$AK$11:$AK$1008,$AP$270))</f>
        <v/>
      </c>
      <c r="AR290" s="21" t="str">
        <f>IF(SUMIFS(AJ$11:AJ$1008,$AB$11:$AB$1008,$AN290,$AK$11:$AK$1008,$AP$270)=0,"",SUMIFS(AJ$11:AJ$1008,$AB$11:$AB$1008,$AN290,$AK$11:$AK$1008,$AP$270))</f>
        <v/>
      </c>
      <c r="AS290" s="4" t="str">
        <f>IF(AP270="","",19)</f>
        <v/>
      </c>
      <c r="AT290" s="99" t="str">
        <f t="array" ref="AT290">IFERROR(INDEX($AF$1:$AF$1200,SMALL(IF($AK$1:$AK$1200=$AP$270,ROW($AF$1:$AF$1200),""),$AS290)),"")</f>
        <v/>
      </c>
      <c r="AU290" s="105" t="str">
        <f t="array" ref="AU290">IFERROR(INDEX($AA$1:$AA$1200,SMALL(IF($AK$1:$AK$1200=$AP$270,ROW($AA$1:$AA$1200),""),$AS290)),"")</f>
        <v/>
      </c>
      <c r="AV290" s="93" t="str">
        <f t="array" ref="AV290">IFERROR(INDEX($AB$1:$AB$1200,SMALL(IF($AK$1:$AK$1200=$AP$270,ROW($AB$1:$AB$1200),""),$AS290)),"")</f>
        <v/>
      </c>
      <c r="AW290" s="4"/>
    </row>
    <row r="291" spans="27:49">
      <c r="AA291" s="78"/>
      <c r="AB291" s="78"/>
      <c r="AC291" s="79" t="str">
        <f t="shared" si="38"/>
        <v/>
      </c>
      <c r="AD291" s="89"/>
      <c r="AE291" s="89"/>
      <c r="AF291" s="79">
        <f t="shared" si="39"/>
        <v>0</v>
      </c>
      <c r="AG291" s="79" t="str">
        <f t="shared" si="34"/>
        <v/>
      </c>
      <c r="AH291" s="79" t="str">
        <f t="shared" si="35"/>
        <v/>
      </c>
      <c r="AI291" s="79" t="str">
        <f t="shared" si="36"/>
        <v/>
      </c>
      <c r="AJ291" s="79" t="str">
        <f t="shared" si="37"/>
        <v/>
      </c>
      <c r="AK291" s="80" t="str">
        <f t="shared" si="40"/>
        <v/>
      </c>
      <c r="AM291" s="30"/>
      <c r="AN291" s="11">
        <v>8.1</v>
      </c>
      <c r="AO291" s="23" t="str">
        <f>IF(SUMIFS(AG$11:AG$1008,$AB$11:$AB$1008,$AN291,$AK$11:$AK$1008,$AP$270)=0,"",SUMIFS(AG$11:AG$1008,$AB$11:$AB$1008,$AN291,$AK$11:$AK$1008,$AP$270))</f>
        <v/>
      </c>
      <c r="AP291" s="23" t="str">
        <f>IF(SUMIFS(AH$11:AH$1008,$AB$11:$AB$1008,$AN291,$AK$11:$AK$1008,$AP$270)=0,"",SUMIFS(AH$11:AH$1008,$AB$11:$AB$1008,$AN291,$AK$11:$AK$1008,$AP$270))</f>
        <v/>
      </c>
      <c r="AQ291" s="23" t="str">
        <f>IF(SUMIFS(AI$11:AI$1008,$AB$11:$AB$1008,$AN291,$AK$11:$AK$1008,$AP$270)=0,"",SUMIFS(AI$11:AI$1008,$AB$11:$AB$1008,$AN291,$AK$11:$AK$1008,$AP$270))</f>
        <v/>
      </c>
      <c r="AR291" s="23" t="str">
        <f>IF(SUMIFS(AJ$11:AJ$1008,$AB$11:$AB$1008,$AN291,$AK$11:$AK$1008,$AP$270)=0,"",SUMIFS(AJ$11:AJ$1008,$AB$11:$AB$1008,$AN291,$AK$11:$AK$1008,$AP$270))</f>
        <v/>
      </c>
      <c r="AS291" s="4" t="str">
        <f>IF(AP270="","",20)</f>
        <v/>
      </c>
      <c r="AT291" s="99" t="str">
        <f t="array" ref="AT291">IFERROR(INDEX($AF$1:$AF$1200,SMALL(IF($AK$1:$AK$1200=$AP$270,ROW($AF$1:$AF$1200),""),$AS291)),"")</f>
        <v/>
      </c>
      <c r="AU291" s="105" t="str">
        <f t="array" ref="AU291">IFERROR(INDEX($AA$1:$AA$1200,SMALL(IF($AK$1:$AK$1200=$AP$270,ROW($AA$1:$AA$1200),""),$AS291)),"")</f>
        <v/>
      </c>
      <c r="AV291" s="93" t="str">
        <f t="array" ref="AV291">IFERROR(INDEX($AB$1:$AB$1200,SMALL(IF($AK$1:$AK$1200=$AP$270,ROW($AB$1:$AB$1200),""),$AS291)),"")</f>
        <v/>
      </c>
      <c r="AW291" s="4"/>
    </row>
    <row r="292" spans="27:49">
      <c r="AA292" s="81"/>
      <c r="AB292" s="81"/>
      <c r="AC292" s="82" t="str">
        <f t="shared" si="38"/>
        <v/>
      </c>
      <c r="AD292" s="90"/>
      <c r="AE292" s="90"/>
      <c r="AF292" s="82">
        <f t="shared" si="39"/>
        <v>0</v>
      </c>
      <c r="AG292" s="82" t="str">
        <f t="shared" si="34"/>
        <v/>
      </c>
      <c r="AH292" s="82" t="str">
        <f t="shared" si="35"/>
        <v/>
      </c>
      <c r="AI292" s="82" t="str">
        <f t="shared" si="36"/>
        <v/>
      </c>
      <c r="AJ292" s="82" t="str">
        <f t="shared" si="37"/>
        <v/>
      </c>
      <c r="AK292" s="83" t="str">
        <f t="shared" si="40"/>
        <v/>
      </c>
      <c r="AM292" s="30"/>
      <c r="AN292" s="11">
        <v>8.1999999999999993</v>
      </c>
      <c r="AO292" s="23" t="str">
        <f>IF(SUMIFS(AG$11:AG$1008,$AB$11:$AB$1008,$AN292,$AK$11:$AK$1008,$AP$270)=0,"",SUMIFS(AG$11:AG$1008,$AB$11:$AB$1008,$AN292,$AK$11:$AK$1008,$AP$270))</f>
        <v/>
      </c>
      <c r="AP292" s="23" t="str">
        <f>IF(SUMIFS(AH$11:AH$1008,$AB$11:$AB$1008,$AN292,$AK$11:$AK$1008,$AP$270)=0,"",SUMIFS(AH$11:AH$1008,$AB$11:$AB$1008,$AN292,$AK$11:$AK$1008,$AP$270))</f>
        <v/>
      </c>
      <c r="AQ292" s="23" t="str">
        <f>IF(SUMIFS(AI$11:AI$1008,$AB$11:$AB$1008,$AN292,$AK$11:$AK$1008,$AP$270)=0,"",SUMIFS(AI$11:AI$1008,$AB$11:$AB$1008,$AN292,$AK$11:$AK$1008,$AP$270))</f>
        <v/>
      </c>
      <c r="AR292" s="23" t="str">
        <f>IF(SUMIFS(AJ$11:AJ$1008,$AB$11:$AB$1008,$AN292,$AK$11:$AK$1008,$AP$270)=0,"",SUMIFS(AJ$11:AJ$1008,$AB$11:$AB$1008,$AN292,$AK$11:$AK$1008,$AP$270))</f>
        <v/>
      </c>
      <c r="AS292" s="4" t="str">
        <f>IF(AP270="","",21)</f>
        <v/>
      </c>
      <c r="AT292" s="99" t="str">
        <f t="array" ref="AT292">IFERROR(INDEX($AF$1:$AF$1200,SMALL(IF($AK$1:$AK$1200=$AP$270,ROW($AF$1:$AF$1200),""),$AS292)),"")</f>
        <v/>
      </c>
      <c r="AU292" s="105" t="str">
        <f t="array" ref="AU292">IFERROR(INDEX($AA$1:$AA$1200,SMALL(IF($AK$1:$AK$1200=$AP$270,ROW($AA$1:$AA$1200),""),$AS292)),"")</f>
        <v/>
      </c>
      <c r="AV292" s="93" t="str">
        <f t="array" ref="AV292">IFERROR(INDEX($AB$1:$AB$1200,SMALL(IF($AK$1:$AK$1200=$AP$270,ROW($AB$1:$AB$1200),""),$AS292)),"")</f>
        <v/>
      </c>
      <c r="AW292" s="4"/>
    </row>
    <row r="293" spans="27:49" ht="15.75" thickBot="1">
      <c r="AA293" s="78"/>
      <c r="AB293" s="78"/>
      <c r="AC293" s="79" t="str">
        <f t="shared" si="38"/>
        <v/>
      </c>
      <c r="AD293" s="89"/>
      <c r="AE293" s="89"/>
      <c r="AF293" s="79">
        <f t="shared" si="39"/>
        <v>0</v>
      </c>
      <c r="AG293" s="79" t="str">
        <f t="shared" si="34"/>
        <v/>
      </c>
      <c r="AH293" s="79" t="str">
        <f t="shared" si="35"/>
        <v/>
      </c>
      <c r="AI293" s="79" t="str">
        <f t="shared" si="36"/>
        <v/>
      </c>
      <c r="AJ293" s="79" t="str">
        <f t="shared" si="37"/>
        <v/>
      </c>
      <c r="AK293" s="80" t="str">
        <f t="shared" si="40"/>
        <v/>
      </c>
      <c r="AM293" s="30"/>
      <c r="AN293" s="13">
        <v>8.3000000000000007</v>
      </c>
      <c r="AO293" s="25" t="str">
        <f>IF(SUMIFS(AG$11:AG$1008,$AB$11:$AB$1008,$AN293,$AK$11:$AK$1008,$AP$270)=0,"",SUMIFS(AG$11:AG$1008,$AB$11:$AB$1008,$AN293,$AK$11:$AK$1008,$AP$270))</f>
        <v/>
      </c>
      <c r="AP293" s="25" t="str">
        <f>IF(SUMIFS(AH$11:AH$1008,$AB$11:$AB$1008,$AN293,$AK$11:$AK$1008,$AP$270)=0,"",SUMIFS(AH$11:AH$1008,$AB$11:$AB$1008,$AN293,$AK$11:$AK$1008,$AP$270))</f>
        <v/>
      </c>
      <c r="AQ293" s="25" t="str">
        <f>IF(SUMIFS(AI$11:AI$1008,$AB$11:$AB$1008,$AN293,$AK$11:$AK$1008,$AP$270)=0,"",SUMIFS(AI$11:AI$1008,$AB$11:$AB$1008,$AN293,$AK$11:$AK$1008,$AP$270))</f>
        <v/>
      </c>
      <c r="AR293" s="25" t="str">
        <f>IF(SUMIFS(AJ$11:AJ$1008,$AB$11:$AB$1008,$AN293,$AK$11:$AK$1008,$AP$270)=0,"",SUMIFS(AJ$11:AJ$1008,$AB$11:$AB$1008,$AN293,$AK$11:$AK$1008,$AP$270))</f>
        <v/>
      </c>
      <c r="AS293" s="4" t="str">
        <f>IF(AP270="","",22)</f>
        <v/>
      </c>
      <c r="AT293" s="100" t="str">
        <f t="array" ref="AT293">IFERROR(INDEX($AF$1:$AF$1200,SMALL(IF($AK$1:$AK$1200=$AP$270,ROW($AF$1:$AF$1200),""),$AS293)),"")</f>
        <v/>
      </c>
      <c r="AU293" s="106" t="str">
        <f t="array" ref="AU293">IFERROR(INDEX($AA$1:$AA$1200,SMALL(IF($AK$1:$AK$1200=$AP$270,ROW($AA$1:$AA$1200),""),$AS293)),"")</f>
        <v/>
      </c>
      <c r="AV293" s="94" t="str">
        <f t="array" ref="AV293">IFERROR(INDEX($AB$1:$AB$1200,SMALL(IF($AK$1:$AK$1200=$AP$270,ROW($AB$1:$AB$1200),""),$AS293)),"")</f>
        <v/>
      </c>
      <c r="AW293" s="4"/>
    </row>
    <row r="294" spans="27:49">
      <c r="AA294" s="81"/>
      <c r="AB294" s="81"/>
      <c r="AC294" s="82" t="str">
        <f t="shared" si="38"/>
        <v/>
      </c>
      <c r="AD294" s="90"/>
      <c r="AE294" s="90"/>
      <c r="AF294" s="82">
        <f t="shared" si="39"/>
        <v>0</v>
      </c>
      <c r="AG294" s="82" t="str">
        <f t="shared" si="34"/>
        <v/>
      </c>
      <c r="AH294" s="82" t="str">
        <f t="shared" si="35"/>
        <v/>
      </c>
      <c r="AI294" s="82" t="str">
        <f t="shared" si="36"/>
        <v/>
      </c>
      <c r="AJ294" s="82" t="str">
        <f t="shared" si="37"/>
        <v/>
      </c>
      <c r="AK294" s="83" t="str">
        <f t="shared" si="40"/>
        <v/>
      </c>
    </row>
    <row r="295" spans="27:49">
      <c r="AA295" s="78"/>
      <c r="AB295" s="78"/>
      <c r="AC295" s="79" t="str">
        <f t="shared" si="38"/>
        <v/>
      </c>
      <c r="AD295" s="89"/>
      <c r="AE295" s="89"/>
      <c r="AF295" s="79">
        <f t="shared" si="39"/>
        <v>0</v>
      </c>
      <c r="AG295" s="79" t="str">
        <f t="shared" si="34"/>
        <v/>
      </c>
      <c r="AH295" s="79" t="str">
        <f t="shared" si="35"/>
        <v/>
      </c>
      <c r="AI295" s="79" t="str">
        <f t="shared" si="36"/>
        <v/>
      </c>
      <c r="AJ295" s="79" t="str">
        <f t="shared" si="37"/>
        <v/>
      </c>
      <c r="AK295" s="80" t="str">
        <f t="shared" si="40"/>
        <v/>
      </c>
    </row>
    <row r="296" spans="27:49">
      <c r="AA296" s="81"/>
      <c r="AB296" s="81"/>
      <c r="AC296" s="82" t="str">
        <f t="shared" si="38"/>
        <v/>
      </c>
      <c r="AD296" s="90"/>
      <c r="AE296" s="90"/>
      <c r="AF296" s="82">
        <f t="shared" si="39"/>
        <v>0</v>
      </c>
      <c r="AG296" s="82" t="str">
        <f t="shared" si="34"/>
        <v/>
      </c>
      <c r="AH296" s="82" t="str">
        <f t="shared" si="35"/>
        <v/>
      </c>
      <c r="AI296" s="82" t="str">
        <f t="shared" si="36"/>
        <v/>
      </c>
      <c r="AJ296" s="82" t="str">
        <f t="shared" si="37"/>
        <v/>
      </c>
      <c r="AK296" s="83" t="str">
        <f t="shared" si="40"/>
        <v/>
      </c>
    </row>
    <row r="297" spans="27:49">
      <c r="AA297" s="78"/>
      <c r="AB297" s="78"/>
      <c r="AC297" s="79" t="str">
        <f t="shared" si="38"/>
        <v/>
      </c>
      <c r="AD297" s="89"/>
      <c r="AE297" s="89"/>
      <c r="AF297" s="79">
        <f t="shared" si="39"/>
        <v>0</v>
      </c>
      <c r="AG297" s="79" t="str">
        <f t="shared" si="34"/>
        <v/>
      </c>
      <c r="AH297" s="79" t="str">
        <f t="shared" si="35"/>
        <v/>
      </c>
      <c r="AI297" s="79" t="str">
        <f t="shared" si="36"/>
        <v/>
      </c>
      <c r="AJ297" s="79" t="str">
        <f t="shared" si="37"/>
        <v/>
      </c>
      <c r="AK297" s="80" t="str">
        <f t="shared" si="40"/>
        <v/>
      </c>
    </row>
    <row r="298" spans="27:49">
      <c r="AA298" s="81"/>
      <c r="AB298" s="81"/>
      <c r="AC298" s="82" t="str">
        <f t="shared" si="38"/>
        <v/>
      </c>
      <c r="AD298" s="90"/>
      <c r="AE298" s="90"/>
      <c r="AF298" s="82">
        <f t="shared" si="39"/>
        <v>0</v>
      </c>
      <c r="AG298" s="82" t="str">
        <f t="shared" si="34"/>
        <v/>
      </c>
      <c r="AH298" s="82" t="str">
        <f t="shared" si="35"/>
        <v/>
      </c>
      <c r="AI298" s="82" t="str">
        <f t="shared" si="36"/>
        <v/>
      </c>
      <c r="AJ298" s="82" t="str">
        <f t="shared" si="37"/>
        <v/>
      </c>
      <c r="AK298" s="83" t="str">
        <f t="shared" si="40"/>
        <v/>
      </c>
    </row>
    <row r="299" spans="27:49">
      <c r="AA299" s="78"/>
      <c r="AB299" s="78"/>
      <c r="AC299" s="79" t="str">
        <f t="shared" si="38"/>
        <v/>
      </c>
      <c r="AD299" s="89"/>
      <c r="AE299" s="89"/>
      <c r="AF299" s="79">
        <f t="shared" si="39"/>
        <v>0</v>
      </c>
      <c r="AG299" s="79" t="str">
        <f t="shared" si="34"/>
        <v/>
      </c>
      <c r="AH299" s="79" t="str">
        <f t="shared" si="35"/>
        <v/>
      </c>
      <c r="AI299" s="79" t="str">
        <f t="shared" si="36"/>
        <v/>
      </c>
      <c r="AJ299" s="79" t="str">
        <f t="shared" si="37"/>
        <v/>
      </c>
      <c r="AK299" s="80" t="str">
        <f t="shared" si="40"/>
        <v/>
      </c>
    </row>
    <row r="300" spans="27:49">
      <c r="AA300" s="81"/>
      <c r="AB300" s="81"/>
      <c r="AC300" s="82" t="str">
        <f t="shared" si="38"/>
        <v/>
      </c>
      <c r="AD300" s="90"/>
      <c r="AE300" s="90"/>
      <c r="AF300" s="82">
        <f t="shared" si="39"/>
        <v>0</v>
      </c>
      <c r="AG300" s="82" t="str">
        <f t="shared" si="34"/>
        <v/>
      </c>
      <c r="AH300" s="82" t="str">
        <f t="shared" si="35"/>
        <v/>
      </c>
      <c r="AI300" s="82" t="str">
        <f t="shared" si="36"/>
        <v/>
      </c>
      <c r="AJ300" s="82" t="str">
        <f t="shared" si="37"/>
        <v/>
      </c>
      <c r="AK300" s="83" t="str">
        <f t="shared" si="40"/>
        <v/>
      </c>
    </row>
    <row r="301" spans="27:49">
      <c r="AA301" s="78"/>
      <c r="AB301" s="78"/>
      <c r="AC301" s="79" t="str">
        <f t="shared" si="38"/>
        <v/>
      </c>
      <c r="AD301" s="89"/>
      <c r="AE301" s="89"/>
      <c r="AF301" s="79">
        <f t="shared" si="39"/>
        <v>0</v>
      </c>
      <c r="AG301" s="79" t="str">
        <f t="shared" si="34"/>
        <v/>
      </c>
      <c r="AH301" s="79" t="str">
        <f t="shared" si="35"/>
        <v/>
      </c>
      <c r="AI301" s="79" t="str">
        <f t="shared" si="36"/>
        <v/>
      </c>
      <c r="AJ301" s="79" t="str">
        <f t="shared" si="37"/>
        <v/>
      </c>
      <c r="AK301" s="80" t="str">
        <f t="shared" si="40"/>
        <v/>
      </c>
    </row>
    <row r="302" spans="27:49">
      <c r="AA302" s="81"/>
      <c r="AB302" s="81"/>
      <c r="AC302" s="82" t="str">
        <f t="shared" si="38"/>
        <v/>
      </c>
      <c r="AD302" s="90"/>
      <c r="AE302" s="90"/>
      <c r="AF302" s="82">
        <f t="shared" si="39"/>
        <v>0</v>
      </c>
      <c r="AG302" s="82" t="str">
        <f t="shared" si="34"/>
        <v/>
      </c>
      <c r="AH302" s="82" t="str">
        <f t="shared" si="35"/>
        <v/>
      </c>
      <c r="AI302" s="82" t="str">
        <f t="shared" si="36"/>
        <v/>
      </c>
      <c r="AJ302" s="82" t="str">
        <f t="shared" si="37"/>
        <v/>
      </c>
      <c r="AK302" s="83" t="str">
        <f t="shared" si="40"/>
        <v/>
      </c>
    </row>
    <row r="303" spans="27:49">
      <c r="AA303" s="78"/>
      <c r="AB303" s="78"/>
      <c r="AC303" s="79" t="str">
        <f t="shared" si="38"/>
        <v/>
      </c>
      <c r="AD303" s="89"/>
      <c r="AE303" s="89"/>
      <c r="AF303" s="79">
        <f t="shared" si="39"/>
        <v>0</v>
      </c>
      <c r="AG303" s="79" t="str">
        <f t="shared" si="34"/>
        <v/>
      </c>
      <c r="AH303" s="79" t="str">
        <f t="shared" si="35"/>
        <v/>
      </c>
      <c r="AI303" s="79" t="str">
        <f t="shared" si="36"/>
        <v/>
      </c>
      <c r="AJ303" s="79" t="str">
        <f t="shared" si="37"/>
        <v/>
      </c>
      <c r="AK303" s="80" t="str">
        <f t="shared" si="40"/>
        <v/>
      </c>
    </row>
    <row r="304" spans="27:49">
      <c r="AA304" s="81"/>
      <c r="AB304" s="81"/>
      <c r="AC304" s="82" t="str">
        <f t="shared" si="38"/>
        <v/>
      </c>
      <c r="AD304" s="90"/>
      <c r="AE304" s="90"/>
      <c r="AF304" s="82">
        <f t="shared" si="39"/>
        <v>0</v>
      </c>
      <c r="AG304" s="82" t="str">
        <f t="shared" si="34"/>
        <v/>
      </c>
      <c r="AH304" s="82" t="str">
        <f t="shared" si="35"/>
        <v/>
      </c>
      <c r="AI304" s="82" t="str">
        <f t="shared" si="36"/>
        <v/>
      </c>
      <c r="AJ304" s="82" t="str">
        <f t="shared" si="37"/>
        <v/>
      </c>
      <c r="AK304" s="83" t="str">
        <f t="shared" si="40"/>
        <v/>
      </c>
    </row>
    <row r="305" spans="27:37">
      <c r="AA305" s="78"/>
      <c r="AB305" s="78"/>
      <c r="AC305" s="79" t="str">
        <f t="shared" si="38"/>
        <v/>
      </c>
      <c r="AD305" s="89"/>
      <c r="AE305" s="89"/>
      <c r="AF305" s="79">
        <f t="shared" si="39"/>
        <v>0</v>
      </c>
      <c r="AG305" s="79" t="str">
        <f t="shared" si="34"/>
        <v/>
      </c>
      <c r="AH305" s="79" t="str">
        <f t="shared" si="35"/>
        <v/>
      </c>
      <c r="AI305" s="79" t="str">
        <f t="shared" si="36"/>
        <v/>
      </c>
      <c r="AJ305" s="79" t="str">
        <f t="shared" si="37"/>
        <v/>
      </c>
      <c r="AK305" s="80" t="str">
        <f t="shared" si="40"/>
        <v/>
      </c>
    </row>
    <row r="306" spans="27:37">
      <c r="AA306" s="81"/>
      <c r="AB306" s="81"/>
      <c r="AC306" s="82" t="str">
        <f t="shared" si="38"/>
        <v/>
      </c>
      <c r="AD306" s="90"/>
      <c r="AE306" s="90"/>
      <c r="AF306" s="82">
        <f t="shared" si="39"/>
        <v>0</v>
      </c>
      <c r="AG306" s="82" t="str">
        <f t="shared" si="34"/>
        <v/>
      </c>
      <c r="AH306" s="82" t="str">
        <f t="shared" si="35"/>
        <v/>
      </c>
      <c r="AI306" s="82" t="str">
        <f t="shared" si="36"/>
        <v/>
      </c>
      <c r="AJ306" s="82" t="str">
        <f t="shared" si="37"/>
        <v/>
      </c>
      <c r="AK306" s="83" t="str">
        <f t="shared" si="40"/>
        <v/>
      </c>
    </row>
    <row r="307" spans="27:37">
      <c r="AA307" s="78"/>
      <c r="AB307" s="78"/>
      <c r="AC307" s="79" t="str">
        <f t="shared" si="38"/>
        <v/>
      </c>
      <c r="AD307" s="89"/>
      <c r="AE307" s="89"/>
      <c r="AF307" s="79">
        <f t="shared" si="39"/>
        <v>0</v>
      </c>
      <c r="AG307" s="79" t="str">
        <f t="shared" si="34"/>
        <v/>
      </c>
      <c r="AH307" s="79" t="str">
        <f t="shared" si="35"/>
        <v/>
      </c>
      <c r="AI307" s="79" t="str">
        <f t="shared" si="36"/>
        <v/>
      </c>
      <c r="AJ307" s="79" t="str">
        <f t="shared" si="37"/>
        <v/>
      </c>
      <c r="AK307" s="80" t="str">
        <f t="shared" si="40"/>
        <v/>
      </c>
    </row>
    <row r="308" spans="27:37">
      <c r="AA308" s="81"/>
      <c r="AB308" s="81"/>
      <c r="AC308" s="82" t="str">
        <f t="shared" si="38"/>
        <v/>
      </c>
      <c r="AD308" s="90"/>
      <c r="AE308" s="90"/>
      <c r="AF308" s="82">
        <f t="shared" si="39"/>
        <v>0</v>
      </c>
      <c r="AG308" s="82" t="str">
        <f t="shared" si="34"/>
        <v/>
      </c>
      <c r="AH308" s="82" t="str">
        <f t="shared" si="35"/>
        <v/>
      </c>
      <c r="AI308" s="82" t="str">
        <f t="shared" si="36"/>
        <v/>
      </c>
      <c r="AJ308" s="82" t="str">
        <f t="shared" si="37"/>
        <v/>
      </c>
      <c r="AK308" s="83" t="str">
        <f t="shared" si="40"/>
        <v/>
      </c>
    </row>
    <row r="309" spans="27:37">
      <c r="AA309" s="78"/>
      <c r="AB309" s="78"/>
      <c r="AC309" s="79" t="str">
        <f t="shared" si="38"/>
        <v/>
      </c>
      <c r="AD309" s="89"/>
      <c r="AE309" s="89"/>
      <c r="AF309" s="79">
        <f t="shared" si="39"/>
        <v>0</v>
      </c>
      <c r="AG309" s="79" t="str">
        <f t="shared" si="34"/>
        <v/>
      </c>
      <c r="AH309" s="79" t="str">
        <f t="shared" si="35"/>
        <v/>
      </c>
      <c r="AI309" s="79" t="str">
        <f t="shared" si="36"/>
        <v/>
      </c>
      <c r="AJ309" s="79" t="str">
        <f t="shared" si="37"/>
        <v/>
      </c>
      <c r="AK309" s="80" t="str">
        <f t="shared" si="40"/>
        <v/>
      </c>
    </row>
    <row r="310" spans="27:37">
      <c r="AA310" s="81"/>
      <c r="AB310" s="81"/>
      <c r="AC310" s="82" t="str">
        <f t="shared" si="38"/>
        <v/>
      </c>
      <c r="AD310" s="90"/>
      <c r="AE310" s="90"/>
      <c r="AF310" s="82">
        <f t="shared" si="39"/>
        <v>0</v>
      </c>
      <c r="AG310" s="82" t="str">
        <f t="shared" si="34"/>
        <v/>
      </c>
      <c r="AH310" s="82" t="str">
        <f t="shared" si="35"/>
        <v/>
      </c>
      <c r="AI310" s="82" t="str">
        <f t="shared" si="36"/>
        <v/>
      </c>
      <c r="AJ310" s="82" t="str">
        <f t="shared" si="37"/>
        <v/>
      </c>
      <c r="AK310" s="83" t="str">
        <f t="shared" si="40"/>
        <v/>
      </c>
    </row>
    <row r="311" spans="27:37">
      <c r="AA311" s="78"/>
      <c r="AB311" s="78"/>
      <c r="AC311" s="79" t="str">
        <f t="shared" si="38"/>
        <v/>
      </c>
      <c r="AD311" s="89"/>
      <c r="AE311" s="89"/>
      <c r="AF311" s="79">
        <f t="shared" si="39"/>
        <v>0</v>
      </c>
      <c r="AG311" s="79" t="str">
        <f t="shared" si="34"/>
        <v/>
      </c>
      <c r="AH311" s="79" t="str">
        <f t="shared" si="35"/>
        <v/>
      </c>
      <c r="AI311" s="79" t="str">
        <f t="shared" si="36"/>
        <v/>
      </c>
      <c r="AJ311" s="79" t="str">
        <f t="shared" si="37"/>
        <v/>
      </c>
      <c r="AK311" s="80" t="str">
        <f t="shared" si="40"/>
        <v/>
      </c>
    </row>
    <row r="312" spans="27:37">
      <c r="AA312" s="81"/>
      <c r="AB312" s="81"/>
      <c r="AC312" s="82" t="str">
        <f t="shared" si="38"/>
        <v/>
      </c>
      <c r="AD312" s="90"/>
      <c r="AE312" s="90"/>
      <c r="AF312" s="82">
        <f t="shared" si="39"/>
        <v>0</v>
      </c>
      <c r="AG312" s="82" t="str">
        <f t="shared" si="34"/>
        <v/>
      </c>
      <c r="AH312" s="82" t="str">
        <f t="shared" si="35"/>
        <v/>
      </c>
      <c r="AI312" s="82" t="str">
        <f t="shared" si="36"/>
        <v/>
      </c>
      <c r="AJ312" s="82" t="str">
        <f t="shared" si="37"/>
        <v/>
      </c>
      <c r="AK312" s="83" t="str">
        <f t="shared" si="40"/>
        <v/>
      </c>
    </row>
    <row r="313" spans="27:37">
      <c r="AA313" s="78"/>
      <c r="AB313" s="78"/>
      <c r="AC313" s="79" t="str">
        <f t="shared" si="38"/>
        <v/>
      </c>
      <c r="AD313" s="89"/>
      <c r="AE313" s="89"/>
      <c r="AF313" s="79">
        <f t="shared" si="39"/>
        <v>0</v>
      </c>
      <c r="AG313" s="79" t="str">
        <f t="shared" si="34"/>
        <v/>
      </c>
      <c r="AH313" s="79" t="str">
        <f t="shared" si="35"/>
        <v/>
      </c>
      <c r="AI313" s="79" t="str">
        <f t="shared" si="36"/>
        <v/>
      </c>
      <c r="AJ313" s="79" t="str">
        <f t="shared" si="37"/>
        <v/>
      </c>
      <c r="AK313" s="80" t="str">
        <f t="shared" si="40"/>
        <v/>
      </c>
    </row>
    <row r="314" spans="27:37">
      <c r="AA314" s="81"/>
      <c r="AB314" s="81"/>
      <c r="AC314" s="82" t="str">
        <f t="shared" si="38"/>
        <v/>
      </c>
      <c r="AD314" s="90"/>
      <c r="AE314" s="90"/>
      <c r="AF314" s="82">
        <f t="shared" si="39"/>
        <v>0</v>
      </c>
      <c r="AG314" s="82" t="str">
        <f t="shared" si="34"/>
        <v/>
      </c>
      <c r="AH314" s="82" t="str">
        <f t="shared" si="35"/>
        <v/>
      </c>
      <c r="AI314" s="82" t="str">
        <f t="shared" si="36"/>
        <v/>
      </c>
      <c r="AJ314" s="82" t="str">
        <f t="shared" si="37"/>
        <v/>
      </c>
      <c r="AK314" s="83" t="str">
        <f t="shared" si="40"/>
        <v/>
      </c>
    </row>
    <row r="315" spans="27:37">
      <c r="AA315" s="78"/>
      <c r="AB315" s="78"/>
      <c r="AC315" s="79" t="str">
        <f t="shared" si="38"/>
        <v/>
      </c>
      <c r="AD315" s="89"/>
      <c r="AE315" s="89"/>
      <c r="AF315" s="79">
        <f t="shared" si="39"/>
        <v>0</v>
      </c>
      <c r="AG315" s="79" t="str">
        <f t="shared" si="34"/>
        <v/>
      </c>
      <c r="AH315" s="79" t="str">
        <f t="shared" si="35"/>
        <v/>
      </c>
      <c r="AI315" s="79" t="str">
        <f t="shared" si="36"/>
        <v/>
      </c>
      <c r="AJ315" s="79" t="str">
        <f t="shared" si="37"/>
        <v/>
      </c>
      <c r="AK315" s="80" t="str">
        <f t="shared" si="40"/>
        <v/>
      </c>
    </row>
    <row r="316" spans="27:37">
      <c r="AA316" s="81"/>
      <c r="AB316" s="81"/>
      <c r="AC316" s="82" t="str">
        <f t="shared" si="38"/>
        <v/>
      </c>
      <c r="AD316" s="90"/>
      <c r="AE316" s="90"/>
      <c r="AF316" s="82">
        <f t="shared" si="39"/>
        <v>0</v>
      </c>
      <c r="AG316" s="82" t="str">
        <f t="shared" si="34"/>
        <v/>
      </c>
      <c r="AH316" s="82" t="str">
        <f t="shared" si="35"/>
        <v/>
      </c>
      <c r="AI316" s="82" t="str">
        <f t="shared" si="36"/>
        <v/>
      </c>
      <c r="AJ316" s="82" t="str">
        <f t="shared" si="37"/>
        <v/>
      </c>
      <c r="AK316" s="83" t="str">
        <f t="shared" si="40"/>
        <v/>
      </c>
    </row>
    <row r="317" spans="27:37">
      <c r="AA317" s="78"/>
      <c r="AB317" s="78"/>
      <c r="AC317" s="79" t="str">
        <f t="shared" si="38"/>
        <v/>
      </c>
      <c r="AD317" s="89"/>
      <c r="AE317" s="89"/>
      <c r="AF317" s="79">
        <f t="shared" si="39"/>
        <v>0</v>
      </c>
      <c r="AG317" s="79" t="str">
        <f t="shared" si="34"/>
        <v/>
      </c>
      <c r="AH317" s="79" t="str">
        <f t="shared" si="35"/>
        <v/>
      </c>
      <c r="AI317" s="79" t="str">
        <f t="shared" si="36"/>
        <v/>
      </c>
      <c r="AJ317" s="79" t="str">
        <f t="shared" si="37"/>
        <v/>
      </c>
      <c r="AK317" s="80" t="str">
        <f t="shared" si="40"/>
        <v/>
      </c>
    </row>
    <row r="318" spans="27:37">
      <c r="AA318" s="81"/>
      <c r="AB318" s="81"/>
      <c r="AC318" s="82" t="str">
        <f t="shared" si="38"/>
        <v/>
      </c>
      <c r="AD318" s="90"/>
      <c r="AE318" s="90"/>
      <c r="AF318" s="82">
        <f t="shared" si="39"/>
        <v>0</v>
      </c>
      <c r="AG318" s="82" t="str">
        <f t="shared" si="34"/>
        <v/>
      </c>
      <c r="AH318" s="82" t="str">
        <f t="shared" si="35"/>
        <v/>
      </c>
      <c r="AI318" s="82" t="str">
        <f t="shared" si="36"/>
        <v/>
      </c>
      <c r="AJ318" s="82" t="str">
        <f t="shared" si="37"/>
        <v/>
      </c>
      <c r="AK318" s="83" t="str">
        <f t="shared" si="40"/>
        <v/>
      </c>
    </row>
    <row r="319" spans="27:37">
      <c r="AA319" s="78"/>
      <c r="AB319" s="78"/>
      <c r="AC319" s="79" t="str">
        <f t="shared" si="38"/>
        <v/>
      </c>
      <c r="AD319" s="89"/>
      <c r="AE319" s="89"/>
      <c r="AF319" s="79">
        <f t="shared" si="39"/>
        <v>0</v>
      </c>
      <c r="AG319" s="79" t="str">
        <f t="shared" si="34"/>
        <v/>
      </c>
      <c r="AH319" s="79" t="str">
        <f t="shared" si="35"/>
        <v/>
      </c>
      <c r="AI319" s="79" t="str">
        <f t="shared" si="36"/>
        <v/>
      </c>
      <c r="AJ319" s="79" t="str">
        <f t="shared" si="37"/>
        <v/>
      </c>
      <c r="AK319" s="80" t="str">
        <f t="shared" si="40"/>
        <v/>
      </c>
    </row>
    <row r="320" spans="27:37">
      <c r="AA320" s="81"/>
      <c r="AB320" s="81"/>
      <c r="AC320" s="82" t="str">
        <f t="shared" si="38"/>
        <v/>
      </c>
      <c r="AD320" s="90"/>
      <c r="AE320" s="90"/>
      <c r="AF320" s="82">
        <f t="shared" si="39"/>
        <v>0</v>
      </c>
      <c r="AG320" s="82" t="str">
        <f t="shared" si="34"/>
        <v/>
      </c>
      <c r="AH320" s="82" t="str">
        <f t="shared" si="35"/>
        <v/>
      </c>
      <c r="AI320" s="82" t="str">
        <f t="shared" si="36"/>
        <v/>
      </c>
      <c r="AJ320" s="82" t="str">
        <f t="shared" si="37"/>
        <v/>
      </c>
      <c r="AK320" s="83" t="str">
        <f t="shared" si="40"/>
        <v/>
      </c>
    </row>
    <row r="321" spans="27:37">
      <c r="AA321" s="78"/>
      <c r="AB321" s="78"/>
      <c r="AC321" s="79" t="str">
        <f t="shared" si="38"/>
        <v/>
      </c>
      <c r="AD321" s="89"/>
      <c r="AE321" s="89"/>
      <c r="AF321" s="79">
        <f t="shared" si="39"/>
        <v>0</v>
      </c>
      <c r="AG321" s="79" t="str">
        <f t="shared" si="34"/>
        <v/>
      </c>
      <c r="AH321" s="79" t="str">
        <f t="shared" si="35"/>
        <v/>
      </c>
      <c r="AI321" s="79" t="str">
        <f t="shared" si="36"/>
        <v/>
      </c>
      <c r="AJ321" s="79" t="str">
        <f t="shared" si="37"/>
        <v/>
      </c>
      <c r="AK321" s="80" t="str">
        <f t="shared" si="40"/>
        <v/>
      </c>
    </row>
    <row r="322" spans="27:37">
      <c r="AA322" s="81"/>
      <c r="AB322" s="81"/>
      <c r="AC322" s="82" t="str">
        <f t="shared" si="38"/>
        <v/>
      </c>
      <c r="AD322" s="90"/>
      <c r="AE322" s="90"/>
      <c r="AF322" s="82">
        <f t="shared" si="39"/>
        <v>0</v>
      </c>
      <c r="AG322" s="82" t="str">
        <f t="shared" si="34"/>
        <v/>
      </c>
      <c r="AH322" s="82" t="str">
        <f t="shared" si="35"/>
        <v/>
      </c>
      <c r="AI322" s="82" t="str">
        <f t="shared" si="36"/>
        <v/>
      </c>
      <c r="AJ322" s="82" t="str">
        <f t="shared" si="37"/>
        <v/>
      </c>
      <c r="AK322" s="83" t="str">
        <f t="shared" si="40"/>
        <v/>
      </c>
    </row>
    <row r="323" spans="27:37">
      <c r="AA323" s="78"/>
      <c r="AB323" s="78"/>
      <c r="AC323" s="79" t="str">
        <f t="shared" si="38"/>
        <v/>
      </c>
      <c r="AD323" s="89"/>
      <c r="AE323" s="89"/>
      <c r="AF323" s="79">
        <f t="shared" si="39"/>
        <v>0</v>
      </c>
      <c r="AG323" s="79" t="str">
        <f t="shared" si="34"/>
        <v/>
      </c>
      <c r="AH323" s="79" t="str">
        <f t="shared" si="35"/>
        <v/>
      </c>
      <c r="AI323" s="79" t="str">
        <f t="shared" si="36"/>
        <v/>
      </c>
      <c r="AJ323" s="79" t="str">
        <f t="shared" si="37"/>
        <v/>
      </c>
      <c r="AK323" s="80" t="str">
        <f t="shared" si="40"/>
        <v/>
      </c>
    </row>
    <row r="324" spans="27:37">
      <c r="AA324" s="81"/>
      <c r="AB324" s="81"/>
      <c r="AC324" s="82" t="str">
        <f t="shared" si="38"/>
        <v/>
      </c>
      <c r="AD324" s="90"/>
      <c r="AE324" s="90"/>
      <c r="AF324" s="82">
        <f t="shared" si="39"/>
        <v>0</v>
      </c>
      <c r="AG324" s="82" t="str">
        <f t="shared" si="34"/>
        <v/>
      </c>
      <c r="AH324" s="82" t="str">
        <f t="shared" si="35"/>
        <v/>
      </c>
      <c r="AI324" s="82" t="str">
        <f t="shared" si="36"/>
        <v/>
      </c>
      <c r="AJ324" s="82" t="str">
        <f t="shared" si="37"/>
        <v/>
      </c>
      <c r="AK324" s="83" t="str">
        <f t="shared" si="40"/>
        <v/>
      </c>
    </row>
    <row r="325" spans="27:37">
      <c r="AA325" s="78"/>
      <c r="AB325" s="78"/>
      <c r="AC325" s="79" t="str">
        <f t="shared" si="38"/>
        <v/>
      </c>
      <c r="AD325" s="89"/>
      <c r="AE325" s="89"/>
      <c r="AF325" s="79">
        <f t="shared" si="39"/>
        <v>0</v>
      </c>
      <c r="AG325" s="79" t="str">
        <f t="shared" si="34"/>
        <v/>
      </c>
      <c r="AH325" s="79" t="str">
        <f t="shared" si="35"/>
        <v/>
      </c>
      <c r="AI325" s="79" t="str">
        <f t="shared" si="36"/>
        <v/>
      </c>
      <c r="AJ325" s="79" t="str">
        <f t="shared" si="37"/>
        <v/>
      </c>
      <c r="AK325" s="80" t="str">
        <f t="shared" si="40"/>
        <v/>
      </c>
    </row>
    <row r="326" spans="27:37">
      <c r="AA326" s="81"/>
      <c r="AB326" s="81"/>
      <c r="AC326" s="82" t="str">
        <f t="shared" si="38"/>
        <v/>
      </c>
      <c r="AD326" s="90"/>
      <c r="AE326" s="90"/>
      <c r="AF326" s="82">
        <f t="shared" si="39"/>
        <v>0</v>
      </c>
      <c r="AG326" s="82" t="str">
        <f t="shared" si="34"/>
        <v/>
      </c>
      <c r="AH326" s="82" t="str">
        <f t="shared" si="35"/>
        <v/>
      </c>
      <c r="AI326" s="82" t="str">
        <f t="shared" si="36"/>
        <v/>
      </c>
      <c r="AJ326" s="82" t="str">
        <f t="shared" si="37"/>
        <v/>
      </c>
      <c r="AK326" s="83" t="str">
        <f t="shared" si="40"/>
        <v/>
      </c>
    </row>
    <row r="327" spans="27:37">
      <c r="AA327" s="78"/>
      <c r="AB327" s="78"/>
      <c r="AC327" s="79" t="str">
        <f t="shared" si="38"/>
        <v/>
      </c>
      <c r="AD327" s="89"/>
      <c r="AE327" s="89"/>
      <c r="AF327" s="79">
        <f t="shared" si="39"/>
        <v>0</v>
      </c>
      <c r="AG327" s="79" t="str">
        <f t="shared" si="34"/>
        <v/>
      </c>
      <c r="AH327" s="79" t="str">
        <f t="shared" si="35"/>
        <v/>
      </c>
      <c r="AI327" s="79" t="str">
        <f t="shared" si="36"/>
        <v/>
      </c>
      <c r="AJ327" s="79" t="str">
        <f t="shared" si="37"/>
        <v/>
      </c>
      <c r="AK327" s="80" t="str">
        <f t="shared" si="40"/>
        <v/>
      </c>
    </row>
    <row r="328" spans="27:37">
      <c r="AA328" s="81"/>
      <c r="AB328" s="81"/>
      <c r="AC328" s="82" t="str">
        <f t="shared" si="38"/>
        <v/>
      </c>
      <c r="AD328" s="90"/>
      <c r="AE328" s="90"/>
      <c r="AF328" s="82">
        <f t="shared" si="39"/>
        <v>0</v>
      </c>
      <c r="AG328" s="82" t="str">
        <f t="shared" si="34"/>
        <v/>
      </c>
      <c r="AH328" s="82" t="str">
        <f t="shared" si="35"/>
        <v/>
      </c>
      <c r="AI328" s="82" t="str">
        <f t="shared" si="36"/>
        <v/>
      </c>
      <c r="AJ328" s="82" t="str">
        <f t="shared" si="37"/>
        <v/>
      </c>
      <c r="AK328" s="83" t="str">
        <f t="shared" si="40"/>
        <v/>
      </c>
    </row>
    <row r="329" spans="27:37">
      <c r="AA329" s="78"/>
      <c r="AB329" s="78"/>
      <c r="AC329" s="79" t="str">
        <f t="shared" si="38"/>
        <v/>
      </c>
      <c r="AD329" s="89"/>
      <c r="AE329" s="89"/>
      <c r="AF329" s="79">
        <f t="shared" si="39"/>
        <v>0</v>
      </c>
      <c r="AG329" s="79" t="str">
        <f t="shared" si="34"/>
        <v/>
      </c>
      <c r="AH329" s="79" t="str">
        <f t="shared" si="35"/>
        <v/>
      </c>
      <c r="AI329" s="79" t="str">
        <f t="shared" si="36"/>
        <v/>
      </c>
      <c r="AJ329" s="79" t="str">
        <f t="shared" si="37"/>
        <v/>
      </c>
      <c r="AK329" s="80" t="str">
        <f t="shared" si="40"/>
        <v/>
      </c>
    </row>
    <row r="330" spans="27:37">
      <c r="AA330" s="81"/>
      <c r="AB330" s="81"/>
      <c r="AC330" s="82" t="str">
        <f t="shared" si="38"/>
        <v/>
      </c>
      <c r="AD330" s="90"/>
      <c r="AE330" s="90"/>
      <c r="AF330" s="82">
        <f t="shared" si="39"/>
        <v>0</v>
      </c>
      <c r="AG330" s="82" t="str">
        <f t="shared" si="34"/>
        <v/>
      </c>
      <c r="AH330" s="82" t="str">
        <f t="shared" si="35"/>
        <v/>
      </c>
      <c r="AI330" s="82" t="str">
        <f t="shared" si="36"/>
        <v/>
      </c>
      <c r="AJ330" s="82" t="str">
        <f t="shared" si="37"/>
        <v/>
      </c>
      <c r="AK330" s="83" t="str">
        <f t="shared" si="40"/>
        <v/>
      </c>
    </row>
    <row r="331" spans="27:37">
      <c r="AA331" s="78"/>
      <c r="AB331" s="78"/>
      <c r="AC331" s="79" t="str">
        <f t="shared" si="38"/>
        <v/>
      </c>
      <c r="AD331" s="89"/>
      <c r="AE331" s="89"/>
      <c r="AF331" s="79">
        <f t="shared" si="39"/>
        <v>0</v>
      </c>
      <c r="AG331" s="79" t="str">
        <f t="shared" ref="AG331:AG394" si="41">IF($AA331="","",IF(VLOOKUP($AA331,$AZ$17:$BD$42,2,0)=0,"",VLOOKUP($AA331,$AZ$17:$BD$42,2,0)*AF331))</f>
        <v/>
      </c>
      <c r="AH331" s="79" t="str">
        <f t="shared" ref="AH331:AH394" si="42">IF($AA331="","",IF(VLOOKUP($AA331,$AZ$17:$BD$42,3,0)=0,"",VLOOKUP($AA331,$AZ$17:$BD$42,3,0)*AF331))</f>
        <v/>
      </c>
      <c r="AI331" s="79" t="str">
        <f t="shared" ref="AI331:AI394" si="43">IF($AA331="","",IF(VLOOKUP($AA331,$AZ$17:$BD$42,4,0)=0,"",VLOOKUP($AA331,$AZ$17:$BD$42,4,0)*AF331))</f>
        <v/>
      </c>
      <c r="AJ331" s="79" t="str">
        <f t="shared" ref="AJ331:AJ394" si="44">IF($AA331="","",IF(VLOOKUP($AA331,$AZ$17:$BD$42,5,0)=0,"",VLOOKUP($AA331,$AZ$17:$BD$42,5,0)*AF331))</f>
        <v/>
      </c>
      <c r="AK331" s="80" t="str">
        <f t="shared" si="40"/>
        <v/>
      </c>
    </row>
    <row r="332" spans="27:37">
      <c r="AA332" s="81"/>
      <c r="AB332" s="81"/>
      <c r="AC332" s="82" t="str">
        <f t="shared" ref="AC332:AC395" si="45">IF(ISERROR(VLOOKUP($AA332,$A$13:$V$38,MATCH($AB332,$A$12:$V$12,0),0)),"",VLOOKUP($AA332,$A$13:$V$38,MATCH($AB332,$A$12:$V$12,0),0))</f>
        <v/>
      </c>
      <c r="AD332" s="90"/>
      <c r="AE332" s="90"/>
      <c r="AF332" s="82">
        <f t="shared" ref="AF332:AF395" si="46">IF(IF($AB332="",0,IF(AC332="",0,AC332-AD332-AE332))&lt;0,0,IF($AB332="",0,IF(AC332="",0,AC332-AD332-AE332)))</f>
        <v>0</v>
      </c>
      <c r="AG332" s="82" t="str">
        <f t="shared" si="41"/>
        <v/>
      </c>
      <c r="AH332" s="82" t="str">
        <f t="shared" si="42"/>
        <v/>
      </c>
      <c r="AI332" s="82" t="str">
        <f t="shared" si="43"/>
        <v/>
      </c>
      <c r="AJ332" s="82" t="str">
        <f t="shared" si="44"/>
        <v/>
      </c>
      <c r="AK332" s="83" t="str">
        <f t="shared" ref="AK332:AK395" si="47">IF($AF332=0,"",IF(VLOOKUP($AA332,$A$46:$Y$71,IF($AB332=3,2,IF($AB332&lt;4+1,6,IF($AB332&lt;5+1,10,IF($AB332&lt;6+1,14,IF($AB332&lt;7+1,18,IF($AB332&lt;8+1,22,0)))))),0)=0,"pas de crafteur",VLOOKUP($AA332,$A$46:$Y$71,IF($AB332=3,2,IF($AB332&lt;4+1,6,IF($AB332&lt;5+1,10,IF($AB332&lt;6+1,14,IF($AB332&lt;7+1,18,IF($AB332&lt;8+1,22,)))))),0)))</f>
        <v/>
      </c>
    </row>
    <row r="333" spans="27:37">
      <c r="AA333" s="78"/>
      <c r="AB333" s="78"/>
      <c r="AC333" s="79" t="str">
        <f t="shared" si="45"/>
        <v/>
      </c>
      <c r="AD333" s="89"/>
      <c r="AE333" s="89"/>
      <c r="AF333" s="79">
        <f t="shared" si="46"/>
        <v>0</v>
      </c>
      <c r="AG333" s="79" t="str">
        <f t="shared" si="41"/>
        <v/>
      </c>
      <c r="AH333" s="79" t="str">
        <f t="shared" si="42"/>
        <v/>
      </c>
      <c r="AI333" s="79" t="str">
        <f t="shared" si="43"/>
        <v/>
      </c>
      <c r="AJ333" s="79" t="str">
        <f t="shared" si="44"/>
        <v/>
      </c>
      <c r="AK333" s="80" t="str">
        <f t="shared" si="47"/>
        <v/>
      </c>
    </row>
    <row r="334" spans="27:37">
      <c r="AA334" s="81"/>
      <c r="AB334" s="81"/>
      <c r="AC334" s="82" t="str">
        <f t="shared" si="45"/>
        <v/>
      </c>
      <c r="AD334" s="90"/>
      <c r="AE334" s="90"/>
      <c r="AF334" s="82">
        <f t="shared" si="46"/>
        <v>0</v>
      </c>
      <c r="AG334" s="82" t="str">
        <f t="shared" si="41"/>
        <v/>
      </c>
      <c r="AH334" s="82" t="str">
        <f t="shared" si="42"/>
        <v/>
      </c>
      <c r="AI334" s="82" t="str">
        <f t="shared" si="43"/>
        <v/>
      </c>
      <c r="AJ334" s="82" t="str">
        <f t="shared" si="44"/>
        <v/>
      </c>
      <c r="AK334" s="83" t="str">
        <f t="shared" si="47"/>
        <v/>
      </c>
    </row>
    <row r="335" spans="27:37">
      <c r="AA335" s="78"/>
      <c r="AB335" s="78"/>
      <c r="AC335" s="79" t="str">
        <f t="shared" si="45"/>
        <v/>
      </c>
      <c r="AD335" s="89"/>
      <c r="AE335" s="89"/>
      <c r="AF335" s="79">
        <f t="shared" si="46"/>
        <v>0</v>
      </c>
      <c r="AG335" s="79" t="str">
        <f t="shared" si="41"/>
        <v/>
      </c>
      <c r="AH335" s="79" t="str">
        <f t="shared" si="42"/>
        <v/>
      </c>
      <c r="AI335" s="79" t="str">
        <f t="shared" si="43"/>
        <v/>
      </c>
      <c r="AJ335" s="79" t="str">
        <f t="shared" si="44"/>
        <v/>
      </c>
      <c r="AK335" s="80" t="str">
        <f t="shared" si="47"/>
        <v/>
      </c>
    </row>
    <row r="336" spans="27:37">
      <c r="AA336" s="81"/>
      <c r="AB336" s="81"/>
      <c r="AC336" s="82" t="str">
        <f t="shared" si="45"/>
        <v/>
      </c>
      <c r="AD336" s="90"/>
      <c r="AE336" s="90"/>
      <c r="AF336" s="82">
        <f t="shared" si="46"/>
        <v>0</v>
      </c>
      <c r="AG336" s="82" t="str">
        <f t="shared" si="41"/>
        <v/>
      </c>
      <c r="AH336" s="82" t="str">
        <f t="shared" si="42"/>
        <v/>
      </c>
      <c r="AI336" s="82" t="str">
        <f t="shared" si="43"/>
        <v/>
      </c>
      <c r="AJ336" s="82" t="str">
        <f t="shared" si="44"/>
        <v/>
      </c>
      <c r="AK336" s="83" t="str">
        <f t="shared" si="47"/>
        <v/>
      </c>
    </row>
    <row r="337" spans="27:37">
      <c r="AA337" s="78"/>
      <c r="AB337" s="78"/>
      <c r="AC337" s="79" t="str">
        <f t="shared" si="45"/>
        <v/>
      </c>
      <c r="AD337" s="89"/>
      <c r="AE337" s="89"/>
      <c r="AF337" s="79">
        <f t="shared" si="46"/>
        <v>0</v>
      </c>
      <c r="AG337" s="79" t="str">
        <f t="shared" si="41"/>
        <v/>
      </c>
      <c r="AH337" s="79" t="str">
        <f t="shared" si="42"/>
        <v/>
      </c>
      <c r="AI337" s="79" t="str">
        <f t="shared" si="43"/>
        <v/>
      </c>
      <c r="AJ337" s="79" t="str">
        <f t="shared" si="44"/>
        <v/>
      </c>
      <c r="AK337" s="80" t="str">
        <f t="shared" si="47"/>
        <v/>
      </c>
    </row>
    <row r="338" spans="27:37">
      <c r="AA338" s="81"/>
      <c r="AB338" s="81"/>
      <c r="AC338" s="82" t="str">
        <f t="shared" si="45"/>
        <v/>
      </c>
      <c r="AD338" s="90"/>
      <c r="AE338" s="90"/>
      <c r="AF338" s="82">
        <f t="shared" si="46"/>
        <v>0</v>
      </c>
      <c r="AG338" s="82" t="str">
        <f t="shared" si="41"/>
        <v/>
      </c>
      <c r="AH338" s="82" t="str">
        <f t="shared" si="42"/>
        <v/>
      </c>
      <c r="AI338" s="82" t="str">
        <f t="shared" si="43"/>
        <v/>
      </c>
      <c r="AJ338" s="82" t="str">
        <f t="shared" si="44"/>
        <v/>
      </c>
      <c r="AK338" s="83" t="str">
        <f t="shared" si="47"/>
        <v/>
      </c>
    </row>
    <row r="339" spans="27:37">
      <c r="AA339" s="78"/>
      <c r="AB339" s="78"/>
      <c r="AC339" s="79" t="str">
        <f t="shared" si="45"/>
        <v/>
      </c>
      <c r="AD339" s="89"/>
      <c r="AE339" s="89"/>
      <c r="AF339" s="79">
        <f t="shared" si="46"/>
        <v>0</v>
      </c>
      <c r="AG339" s="79" t="str">
        <f t="shared" si="41"/>
        <v/>
      </c>
      <c r="AH339" s="79" t="str">
        <f t="shared" si="42"/>
        <v/>
      </c>
      <c r="AI339" s="79" t="str">
        <f t="shared" si="43"/>
        <v/>
      </c>
      <c r="AJ339" s="79" t="str">
        <f t="shared" si="44"/>
        <v/>
      </c>
      <c r="AK339" s="80" t="str">
        <f t="shared" si="47"/>
        <v/>
      </c>
    </row>
    <row r="340" spans="27:37">
      <c r="AA340" s="81"/>
      <c r="AB340" s="81"/>
      <c r="AC340" s="82" t="str">
        <f t="shared" si="45"/>
        <v/>
      </c>
      <c r="AD340" s="90"/>
      <c r="AE340" s="90"/>
      <c r="AF340" s="82">
        <f t="shared" si="46"/>
        <v>0</v>
      </c>
      <c r="AG340" s="82" t="str">
        <f t="shared" si="41"/>
        <v/>
      </c>
      <c r="AH340" s="82" t="str">
        <f t="shared" si="42"/>
        <v/>
      </c>
      <c r="AI340" s="82" t="str">
        <f t="shared" si="43"/>
        <v/>
      </c>
      <c r="AJ340" s="82" t="str">
        <f t="shared" si="44"/>
        <v/>
      </c>
      <c r="AK340" s="83" t="str">
        <f t="shared" si="47"/>
        <v/>
      </c>
    </row>
    <row r="341" spans="27:37">
      <c r="AA341" s="78"/>
      <c r="AB341" s="78"/>
      <c r="AC341" s="79" t="str">
        <f t="shared" si="45"/>
        <v/>
      </c>
      <c r="AD341" s="89"/>
      <c r="AE341" s="89"/>
      <c r="AF341" s="79">
        <f t="shared" si="46"/>
        <v>0</v>
      </c>
      <c r="AG341" s="79" t="str">
        <f t="shared" si="41"/>
        <v/>
      </c>
      <c r="AH341" s="79" t="str">
        <f t="shared" si="42"/>
        <v/>
      </c>
      <c r="AI341" s="79" t="str">
        <f t="shared" si="43"/>
        <v/>
      </c>
      <c r="AJ341" s="79" t="str">
        <f t="shared" si="44"/>
        <v/>
      </c>
      <c r="AK341" s="80" t="str">
        <f t="shared" si="47"/>
        <v/>
      </c>
    </row>
    <row r="342" spans="27:37">
      <c r="AA342" s="81"/>
      <c r="AB342" s="81"/>
      <c r="AC342" s="82" t="str">
        <f t="shared" si="45"/>
        <v/>
      </c>
      <c r="AD342" s="90"/>
      <c r="AE342" s="90"/>
      <c r="AF342" s="82">
        <f t="shared" si="46"/>
        <v>0</v>
      </c>
      <c r="AG342" s="82" t="str">
        <f t="shared" si="41"/>
        <v/>
      </c>
      <c r="AH342" s="82" t="str">
        <f t="shared" si="42"/>
        <v/>
      </c>
      <c r="AI342" s="82" t="str">
        <f t="shared" si="43"/>
        <v/>
      </c>
      <c r="AJ342" s="82" t="str">
        <f t="shared" si="44"/>
        <v/>
      </c>
      <c r="AK342" s="83" t="str">
        <f t="shared" si="47"/>
        <v/>
      </c>
    </row>
    <row r="343" spans="27:37">
      <c r="AA343" s="78"/>
      <c r="AB343" s="78"/>
      <c r="AC343" s="79" t="str">
        <f t="shared" si="45"/>
        <v/>
      </c>
      <c r="AD343" s="89"/>
      <c r="AE343" s="89"/>
      <c r="AF343" s="79">
        <f t="shared" si="46"/>
        <v>0</v>
      </c>
      <c r="AG343" s="79" t="str">
        <f t="shared" si="41"/>
        <v/>
      </c>
      <c r="AH343" s="79" t="str">
        <f t="shared" si="42"/>
        <v/>
      </c>
      <c r="AI343" s="79" t="str">
        <f t="shared" si="43"/>
        <v/>
      </c>
      <c r="AJ343" s="79" t="str">
        <f t="shared" si="44"/>
        <v/>
      </c>
      <c r="AK343" s="80" t="str">
        <f t="shared" si="47"/>
        <v/>
      </c>
    </row>
    <row r="344" spans="27:37">
      <c r="AA344" s="81"/>
      <c r="AB344" s="81"/>
      <c r="AC344" s="82" t="str">
        <f t="shared" si="45"/>
        <v/>
      </c>
      <c r="AD344" s="90"/>
      <c r="AE344" s="90"/>
      <c r="AF344" s="82">
        <f t="shared" si="46"/>
        <v>0</v>
      </c>
      <c r="AG344" s="82" t="str">
        <f t="shared" si="41"/>
        <v/>
      </c>
      <c r="AH344" s="82" t="str">
        <f t="shared" si="42"/>
        <v/>
      </c>
      <c r="AI344" s="82" t="str">
        <f t="shared" si="43"/>
        <v/>
      </c>
      <c r="AJ344" s="82" t="str">
        <f t="shared" si="44"/>
        <v/>
      </c>
      <c r="AK344" s="83" t="str">
        <f t="shared" si="47"/>
        <v/>
      </c>
    </row>
    <row r="345" spans="27:37">
      <c r="AA345" s="78"/>
      <c r="AB345" s="78"/>
      <c r="AC345" s="79" t="str">
        <f t="shared" si="45"/>
        <v/>
      </c>
      <c r="AD345" s="89"/>
      <c r="AE345" s="89"/>
      <c r="AF345" s="79">
        <f t="shared" si="46"/>
        <v>0</v>
      </c>
      <c r="AG345" s="79" t="str">
        <f t="shared" si="41"/>
        <v/>
      </c>
      <c r="AH345" s="79" t="str">
        <f t="shared" si="42"/>
        <v/>
      </c>
      <c r="AI345" s="79" t="str">
        <f t="shared" si="43"/>
        <v/>
      </c>
      <c r="AJ345" s="79" t="str">
        <f t="shared" si="44"/>
        <v/>
      </c>
      <c r="AK345" s="80" t="str">
        <f t="shared" si="47"/>
        <v/>
      </c>
    </row>
    <row r="346" spans="27:37">
      <c r="AA346" s="81"/>
      <c r="AB346" s="81"/>
      <c r="AC346" s="82" t="str">
        <f t="shared" si="45"/>
        <v/>
      </c>
      <c r="AD346" s="90"/>
      <c r="AE346" s="90"/>
      <c r="AF346" s="82">
        <f t="shared" si="46"/>
        <v>0</v>
      </c>
      <c r="AG346" s="82" t="str">
        <f t="shared" si="41"/>
        <v/>
      </c>
      <c r="AH346" s="82" t="str">
        <f t="shared" si="42"/>
        <v/>
      </c>
      <c r="AI346" s="82" t="str">
        <f t="shared" si="43"/>
        <v/>
      </c>
      <c r="AJ346" s="82" t="str">
        <f t="shared" si="44"/>
        <v/>
      </c>
      <c r="AK346" s="83" t="str">
        <f t="shared" si="47"/>
        <v/>
      </c>
    </row>
    <row r="347" spans="27:37">
      <c r="AA347" s="78"/>
      <c r="AB347" s="78"/>
      <c r="AC347" s="79" t="str">
        <f t="shared" si="45"/>
        <v/>
      </c>
      <c r="AD347" s="89"/>
      <c r="AE347" s="89"/>
      <c r="AF347" s="79">
        <f t="shared" si="46"/>
        <v>0</v>
      </c>
      <c r="AG347" s="79" t="str">
        <f t="shared" si="41"/>
        <v/>
      </c>
      <c r="AH347" s="79" t="str">
        <f t="shared" si="42"/>
        <v/>
      </c>
      <c r="AI347" s="79" t="str">
        <f t="shared" si="43"/>
        <v/>
      </c>
      <c r="AJ347" s="79" t="str">
        <f t="shared" si="44"/>
        <v/>
      </c>
      <c r="AK347" s="80" t="str">
        <f t="shared" si="47"/>
        <v/>
      </c>
    </row>
    <row r="348" spans="27:37">
      <c r="AA348" s="81"/>
      <c r="AB348" s="81"/>
      <c r="AC348" s="82" t="str">
        <f t="shared" si="45"/>
        <v/>
      </c>
      <c r="AD348" s="90"/>
      <c r="AE348" s="90"/>
      <c r="AF348" s="82">
        <f t="shared" si="46"/>
        <v>0</v>
      </c>
      <c r="AG348" s="82" t="str">
        <f t="shared" si="41"/>
        <v/>
      </c>
      <c r="AH348" s="82" t="str">
        <f t="shared" si="42"/>
        <v/>
      </c>
      <c r="AI348" s="82" t="str">
        <f t="shared" si="43"/>
        <v/>
      </c>
      <c r="AJ348" s="82" t="str">
        <f t="shared" si="44"/>
        <v/>
      </c>
      <c r="AK348" s="83" t="str">
        <f t="shared" si="47"/>
        <v/>
      </c>
    </row>
    <row r="349" spans="27:37">
      <c r="AA349" s="78"/>
      <c r="AB349" s="78"/>
      <c r="AC349" s="79" t="str">
        <f t="shared" si="45"/>
        <v/>
      </c>
      <c r="AD349" s="89"/>
      <c r="AE349" s="89"/>
      <c r="AF349" s="79">
        <f t="shared" si="46"/>
        <v>0</v>
      </c>
      <c r="AG349" s="79" t="str">
        <f t="shared" si="41"/>
        <v/>
      </c>
      <c r="AH349" s="79" t="str">
        <f t="shared" si="42"/>
        <v/>
      </c>
      <c r="AI349" s="79" t="str">
        <f t="shared" si="43"/>
        <v/>
      </c>
      <c r="AJ349" s="79" t="str">
        <f t="shared" si="44"/>
        <v/>
      </c>
      <c r="AK349" s="80" t="str">
        <f t="shared" si="47"/>
        <v/>
      </c>
    </row>
    <row r="350" spans="27:37">
      <c r="AA350" s="81"/>
      <c r="AB350" s="81"/>
      <c r="AC350" s="82" t="str">
        <f t="shared" si="45"/>
        <v/>
      </c>
      <c r="AD350" s="90"/>
      <c r="AE350" s="90"/>
      <c r="AF350" s="82">
        <f t="shared" si="46"/>
        <v>0</v>
      </c>
      <c r="AG350" s="82" t="str">
        <f t="shared" si="41"/>
        <v/>
      </c>
      <c r="AH350" s="82" t="str">
        <f t="shared" si="42"/>
        <v/>
      </c>
      <c r="AI350" s="82" t="str">
        <f t="shared" si="43"/>
        <v/>
      </c>
      <c r="AJ350" s="82" t="str">
        <f t="shared" si="44"/>
        <v/>
      </c>
      <c r="AK350" s="83" t="str">
        <f t="shared" si="47"/>
        <v/>
      </c>
    </row>
    <row r="351" spans="27:37">
      <c r="AA351" s="78"/>
      <c r="AB351" s="78"/>
      <c r="AC351" s="79" t="str">
        <f t="shared" si="45"/>
        <v/>
      </c>
      <c r="AD351" s="89"/>
      <c r="AE351" s="89"/>
      <c r="AF351" s="79">
        <f t="shared" si="46"/>
        <v>0</v>
      </c>
      <c r="AG351" s="79" t="str">
        <f t="shared" si="41"/>
        <v/>
      </c>
      <c r="AH351" s="79" t="str">
        <f t="shared" si="42"/>
        <v/>
      </c>
      <c r="AI351" s="79" t="str">
        <f t="shared" si="43"/>
        <v/>
      </c>
      <c r="AJ351" s="79" t="str">
        <f t="shared" si="44"/>
        <v/>
      </c>
      <c r="AK351" s="80" t="str">
        <f t="shared" si="47"/>
        <v/>
      </c>
    </row>
    <row r="352" spans="27:37">
      <c r="AA352" s="81"/>
      <c r="AB352" s="81"/>
      <c r="AC352" s="82" t="str">
        <f t="shared" si="45"/>
        <v/>
      </c>
      <c r="AD352" s="90"/>
      <c r="AE352" s="90"/>
      <c r="AF352" s="82">
        <f t="shared" si="46"/>
        <v>0</v>
      </c>
      <c r="AG352" s="82" t="str">
        <f t="shared" si="41"/>
        <v/>
      </c>
      <c r="AH352" s="82" t="str">
        <f t="shared" si="42"/>
        <v/>
      </c>
      <c r="AI352" s="82" t="str">
        <f t="shared" si="43"/>
        <v/>
      </c>
      <c r="AJ352" s="82" t="str">
        <f t="shared" si="44"/>
        <v/>
      </c>
      <c r="AK352" s="83" t="str">
        <f t="shared" si="47"/>
        <v/>
      </c>
    </row>
    <row r="353" spans="27:37">
      <c r="AA353" s="78"/>
      <c r="AB353" s="78"/>
      <c r="AC353" s="79" t="str">
        <f t="shared" si="45"/>
        <v/>
      </c>
      <c r="AD353" s="89"/>
      <c r="AE353" s="89"/>
      <c r="AF353" s="79">
        <f t="shared" si="46"/>
        <v>0</v>
      </c>
      <c r="AG353" s="79" t="str">
        <f t="shared" si="41"/>
        <v/>
      </c>
      <c r="AH353" s="79" t="str">
        <f t="shared" si="42"/>
        <v/>
      </c>
      <c r="AI353" s="79" t="str">
        <f t="shared" si="43"/>
        <v/>
      </c>
      <c r="AJ353" s="79" t="str">
        <f t="shared" si="44"/>
        <v/>
      </c>
      <c r="AK353" s="80" t="str">
        <f t="shared" si="47"/>
        <v/>
      </c>
    </row>
    <row r="354" spans="27:37">
      <c r="AA354" s="81"/>
      <c r="AB354" s="81"/>
      <c r="AC354" s="82" t="str">
        <f t="shared" si="45"/>
        <v/>
      </c>
      <c r="AD354" s="90"/>
      <c r="AE354" s="90"/>
      <c r="AF354" s="82">
        <f t="shared" si="46"/>
        <v>0</v>
      </c>
      <c r="AG354" s="82" t="str">
        <f t="shared" si="41"/>
        <v/>
      </c>
      <c r="AH354" s="82" t="str">
        <f t="shared" si="42"/>
        <v/>
      </c>
      <c r="AI354" s="82" t="str">
        <f t="shared" si="43"/>
        <v/>
      </c>
      <c r="AJ354" s="82" t="str">
        <f t="shared" si="44"/>
        <v/>
      </c>
      <c r="AK354" s="83" t="str">
        <f t="shared" si="47"/>
        <v/>
      </c>
    </row>
    <row r="355" spans="27:37">
      <c r="AA355" s="78"/>
      <c r="AB355" s="78"/>
      <c r="AC355" s="79" t="str">
        <f t="shared" si="45"/>
        <v/>
      </c>
      <c r="AD355" s="89"/>
      <c r="AE355" s="89"/>
      <c r="AF355" s="79">
        <f t="shared" si="46"/>
        <v>0</v>
      </c>
      <c r="AG355" s="79" t="str">
        <f t="shared" si="41"/>
        <v/>
      </c>
      <c r="AH355" s="79" t="str">
        <f t="shared" si="42"/>
        <v/>
      </c>
      <c r="AI355" s="79" t="str">
        <f t="shared" si="43"/>
        <v/>
      </c>
      <c r="AJ355" s="79" t="str">
        <f t="shared" si="44"/>
        <v/>
      </c>
      <c r="AK355" s="80" t="str">
        <f t="shared" si="47"/>
        <v/>
      </c>
    </row>
    <row r="356" spans="27:37">
      <c r="AA356" s="81"/>
      <c r="AB356" s="81"/>
      <c r="AC356" s="82" t="str">
        <f t="shared" si="45"/>
        <v/>
      </c>
      <c r="AD356" s="90"/>
      <c r="AE356" s="90"/>
      <c r="AF356" s="82">
        <f t="shared" si="46"/>
        <v>0</v>
      </c>
      <c r="AG356" s="82" t="str">
        <f t="shared" si="41"/>
        <v/>
      </c>
      <c r="AH356" s="82" t="str">
        <f t="shared" si="42"/>
        <v/>
      </c>
      <c r="AI356" s="82" t="str">
        <f t="shared" si="43"/>
        <v/>
      </c>
      <c r="AJ356" s="82" t="str">
        <f t="shared" si="44"/>
        <v/>
      </c>
      <c r="AK356" s="83" t="str">
        <f t="shared" si="47"/>
        <v/>
      </c>
    </row>
    <row r="357" spans="27:37">
      <c r="AA357" s="78"/>
      <c r="AB357" s="78"/>
      <c r="AC357" s="79" t="str">
        <f t="shared" si="45"/>
        <v/>
      </c>
      <c r="AD357" s="89"/>
      <c r="AE357" s="89"/>
      <c r="AF357" s="79">
        <f t="shared" si="46"/>
        <v>0</v>
      </c>
      <c r="AG357" s="79" t="str">
        <f t="shared" si="41"/>
        <v/>
      </c>
      <c r="AH357" s="79" t="str">
        <f t="shared" si="42"/>
        <v/>
      </c>
      <c r="AI357" s="79" t="str">
        <f t="shared" si="43"/>
        <v/>
      </c>
      <c r="AJ357" s="79" t="str">
        <f t="shared" si="44"/>
        <v/>
      </c>
      <c r="AK357" s="80" t="str">
        <f t="shared" si="47"/>
        <v/>
      </c>
    </row>
    <row r="358" spans="27:37">
      <c r="AA358" s="81"/>
      <c r="AB358" s="81"/>
      <c r="AC358" s="82" t="str">
        <f t="shared" si="45"/>
        <v/>
      </c>
      <c r="AD358" s="90"/>
      <c r="AE358" s="90"/>
      <c r="AF358" s="82">
        <f t="shared" si="46"/>
        <v>0</v>
      </c>
      <c r="AG358" s="82" t="str">
        <f t="shared" si="41"/>
        <v/>
      </c>
      <c r="AH358" s="82" t="str">
        <f t="shared" si="42"/>
        <v/>
      </c>
      <c r="AI358" s="82" t="str">
        <f t="shared" si="43"/>
        <v/>
      </c>
      <c r="AJ358" s="82" t="str">
        <f t="shared" si="44"/>
        <v/>
      </c>
      <c r="AK358" s="83" t="str">
        <f t="shared" si="47"/>
        <v/>
      </c>
    </row>
    <row r="359" spans="27:37">
      <c r="AA359" s="78"/>
      <c r="AB359" s="78"/>
      <c r="AC359" s="79" t="str">
        <f t="shared" si="45"/>
        <v/>
      </c>
      <c r="AD359" s="89"/>
      <c r="AE359" s="89"/>
      <c r="AF359" s="79">
        <f t="shared" si="46"/>
        <v>0</v>
      </c>
      <c r="AG359" s="79" t="str">
        <f t="shared" si="41"/>
        <v/>
      </c>
      <c r="AH359" s="79" t="str">
        <f t="shared" si="42"/>
        <v/>
      </c>
      <c r="AI359" s="79" t="str">
        <f t="shared" si="43"/>
        <v/>
      </c>
      <c r="AJ359" s="79" t="str">
        <f t="shared" si="44"/>
        <v/>
      </c>
      <c r="AK359" s="80" t="str">
        <f t="shared" si="47"/>
        <v/>
      </c>
    </row>
    <row r="360" spans="27:37">
      <c r="AA360" s="81"/>
      <c r="AB360" s="81"/>
      <c r="AC360" s="82" t="str">
        <f t="shared" si="45"/>
        <v/>
      </c>
      <c r="AD360" s="90"/>
      <c r="AE360" s="90"/>
      <c r="AF360" s="82">
        <f t="shared" si="46"/>
        <v>0</v>
      </c>
      <c r="AG360" s="82" t="str">
        <f t="shared" si="41"/>
        <v/>
      </c>
      <c r="AH360" s="82" t="str">
        <f t="shared" si="42"/>
        <v/>
      </c>
      <c r="AI360" s="82" t="str">
        <f t="shared" si="43"/>
        <v/>
      </c>
      <c r="AJ360" s="82" t="str">
        <f t="shared" si="44"/>
        <v/>
      </c>
      <c r="AK360" s="83" t="str">
        <f t="shared" si="47"/>
        <v/>
      </c>
    </row>
    <row r="361" spans="27:37">
      <c r="AA361" s="78"/>
      <c r="AB361" s="78"/>
      <c r="AC361" s="79" t="str">
        <f t="shared" si="45"/>
        <v/>
      </c>
      <c r="AD361" s="89"/>
      <c r="AE361" s="89"/>
      <c r="AF361" s="79">
        <f t="shared" si="46"/>
        <v>0</v>
      </c>
      <c r="AG361" s="79" t="str">
        <f t="shared" si="41"/>
        <v/>
      </c>
      <c r="AH361" s="79" t="str">
        <f t="shared" si="42"/>
        <v/>
      </c>
      <c r="AI361" s="79" t="str">
        <f t="shared" si="43"/>
        <v/>
      </c>
      <c r="AJ361" s="79" t="str">
        <f t="shared" si="44"/>
        <v/>
      </c>
      <c r="AK361" s="80" t="str">
        <f t="shared" si="47"/>
        <v/>
      </c>
    </row>
    <row r="362" spans="27:37">
      <c r="AA362" s="81"/>
      <c r="AB362" s="81"/>
      <c r="AC362" s="82" t="str">
        <f t="shared" si="45"/>
        <v/>
      </c>
      <c r="AD362" s="90"/>
      <c r="AE362" s="90"/>
      <c r="AF362" s="82">
        <f t="shared" si="46"/>
        <v>0</v>
      </c>
      <c r="AG362" s="82" t="str">
        <f t="shared" si="41"/>
        <v/>
      </c>
      <c r="AH362" s="82" t="str">
        <f t="shared" si="42"/>
        <v/>
      </c>
      <c r="AI362" s="82" t="str">
        <f t="shared" si="43"/>
        <v/>
      </c>
      <c r="AJ362" s="82" t="str">
        <f t="shared" si="44"/>
        <v/>
      </c>
      <c r="AK362" s="83" t="str">
        <f t="shared" si="47"/>
        <v/>
      </c>
    </row>
    <row r="363" spans="27:37">
      <c r="AA363" s="78"/>
      <c r="AB363" s="78"/>
      <c r="AC363" s="79" t="str">
        <f t="shared" si="45"/>
        <v/>
      </c>
      <c r="AD363" s="89"/>
      <c r="AE363" s="89"/>
      <c r="AF363" s="79">
        <f t="shared" si="46"/>
        <v>0</v>
      </c>
      <c r="AG363" s="79" t="str">
        <f t="shared" si="41"/>
        <v/>
      </c>
      <c r="AH363" s="79" t="str">
        <f t="shared" si="42"/>
        <v/>
      </c>
      <c r="AI363" s="79" t="str">
        <f t="shared" si="43"/>
        <v/>
      </c>
      <c r="AJ363" s="79" t="str">
        <f t="shared" si="44"/>
        <v/>
      </c>
      <c r="AK363" s="80" t="str">
        <f t="shared" si="47"/>
        <v/>
      </c>
    </row>
    <row r="364" spans="27:37">
      <c r="AA364" s="81"/>
      <c r="AB364" s="81"/>
      <c r="AC364" s="82" t="str">
        <f t="shared" si="45"/>
        <v/>
      </c>
      <c r="AD364" s="90"/>
      <c r="AE364" s="90"/>
      <c r="AF364" s="82">
        <f t="shared" si="46"/>
        <v>0</v>
      </c>
      <c r="AG364" s="82" t="str">
        <f t="shared" si="41"/>
        <v/>
      </c>
      <c r="AH364" s="82" t="str">
        <f t="shared" si="42"/>
        <v/>
      </c>
      <c r="AI364" s="82" t="str">
        <f t="shared" si="43"/>
        <v/>
      </c>
      <c r="AJ364" s="82" t="str">
        <f t="shared" si="44"/>
        <v/>
      </c>
      <c r="AK364" s="83" t="str">
        <f t="shared" si="47"/>
        <v/>
      </c>
    </row>
    <row r="365" spans="27:37">
      <c r="AA365" s="78"/>
      <c r="AB365" s="78"/>
      <c r="AC365" s="79" t="str">
        <f t="shared" si="45"/>
        <v/>
      </c>
      <c r="AD365" s="89"/>
      <c r="AE365" s="89"/>
      <c r="AF365" s="79">
        <f t="shared" si="46"/>
        <v>0</v>
      </c>
      <c r="AG365" s="79" t="str">
        <f t="shared" si="41"/>
        <v/>
      </c>
      <c r="AH365" s="79" t="str">
        <f t="shared" si="42"/>
        <v/>
      </c>
      <c r="AI365" s="79" t="str">
        <f t="shared" si="43"/>
        <v/>
      </c>
      <c r="AJ365" s="79" t="str">
        <f t="shared" si="44"/>
        <v/>
      </c>
      <c r="AK365" s="80" t="str">
        <f t="shared" si="47"/>
        <v/>
      </c>
    </row>
    <row r="366" spans="27:37">
      <c r="AA366" s="81"/>
      <c r="AB366" s="81"/>
      <c r="AC366" s="82" t="str">
        <f t="shared" si="45"/>
        <v/>
      </c>
      <c r="AD366" s="90"/>
      <c r="AE366" s="90"/>
      <c r="AF366" s="82">
        <f t="shared" si="46"/>
        <v>0</v>
      </c>
      <c r="AG366" s="82" t="str">
        <f t="shared" si="41"/>
        <v/>
      </c>
      <c r="AH366" s="82" t="str">
        <f t="shared" si="42"/>
        <v/>
      </c>
      <c r="AI366" s="82" t="str">
        <f t="shared" si="43"/>
        <v/>
      </c>
      <c r="AJ366" s="82" t="str">
        <f t="shared" si="44"/>
        <v/>
      </c>
      <c r="AK366" s="83" t="str">
        <f t="shared" si="47"/>
        <v/>
      </c>
    </row>
    <row r="367" spans="27:37">
      <c r="AA367" s="78"/>
      <c r="AB367" s="78"/>
      <c r="AC367" s="79" t="str">
        <f t="shared" si="45"/>
        <v/>
      </c>
      <c r="AD367" s="89"/>
      <c r="AE367" s="89"/>
      <c r="AF367" s="79">
        <f t="shared" si="46"/>
        <v>0</v>
      </c>
      <c r="AG367" s="79" t="str">
        <f t="shared" si="41"/>
        <v/>
      </c>
      <c r="AH367" s="79" t="str">
        <f t="shared" si="42"/>
        <v/>
      </c>
      <c r="AI367" s="79" t="str">
        <f t="shared" si="43"/>
        <v/>
      </c>
      <c r="AJ367" s="79" t="str">
        <f t="shared" si="44"/>
        <v/>
      </c>
      <c r="AK367" s="80" t="str">
        <f t="shared" si="47"/>
        <v/>
      </c>
    </row>
    <row r="368" spans="27:37">
      <c r="AA368" s="81"/>
      <c r="AB368" s="81"/>
      <c r="AC368" s="82" t="str">
        <f t="shared" si="45"/>
        <v/>
      </c>
      <c r="AD368" s="90"/>
      <c r="AE368" s="90"/>
      <c r="AF368" s="82">
        <f t="shared" si="46"/>
        <v>0</v>
      </c>
      <c r="AG368" s="82" t="str">
        <f t="shared" si="41"/>
        <v/>
      </c>
      <c r="AH368" s="82" t="str">
        <f t="shared" si="42"/>
        <v/>
      </c>
      <c r="AI368" s="82" t="str">
        <f t="shared" si="43"/>
        <v/>
      </c>
      <c r="AJ368" s="82" t="str">
        <f t="shared" si="44"/>
        <v/>
      </c>
      <c r="AK368" s="83" t="str">
        <f t="shared" si="47"/>
        <v/>
      </c>
    </row>
    <row r="369" spans="27:37">
      <c r="AA369" s="78"/>
      <c r="AB369" s="78"/>
      <c r="AC369" s="79" t="str">
        <f t="shared" si="45"/>
        <v/>
      </c>
      <c r="AD369" s="89"/>
      <c r="AE369" s="89"/>
      <c r="AF369" s="79">
        <f t="shared" si="46"/>
        <v>0</v>
      </c>
      <c r="AG369" s="79" t="str">
        <f t="shared" si="41"/>
        <v/>
      </c>
      <c r="AH369" s="79" t="str">
        <f t="shared" si="42"/>
        <v/>
      </c>
      <c r="AI369" s="79" t="str">
        <f t="shared" si="43"/>
        <v/>
      </c>
      <c r="AJ369" s="79" t="str">
        <f t="shared" si="44"/>
        <v/>
      </c>
      <c r="AK369" s="80" t="str">
        <f t="shared" si="47"/>
        <v/>
      </c>
    </row>
    <row r="370" spans="27:37">
      <c r="AA370" s="81"/>
      <c r="AB370" s="81"/>
      <c r="AC370" s="82" t="str">
        <f t="shared" si="45"/>
        <v/>
      </c>
      <c r="AD370" s="90"/>
      <c r="AE370" s="90"/>
      <c r="AF370" s="82">
        <f t="shared" si="46"/>
        <v>0</v>
      </c>
      <c r="AG370" s="82" t="str">
        <f t="shared" si="41"/>
        <v/>
      </c>
      <c r="AH370" s="82" t="str">
        <f t="shared" si="42"/>
        <v/>
      </c>
      <c r="AI370" s="82" t="str">
        <f t="shared" si="43"/>
        <v/>
      </c>
      <c r="AJ370" s="82" t="str">
        <f t="shared" si="44"/>
        <v/>
      </c>
      <c r="AK370" s="83" t="str">
        <f t="shared" si="47"/>
        <v/>
      </c>
    </row>
    <row r="371" spans="27:37">
      <c r="AA371" s="78"/>
      <c r="AB371" s="78"/>
      <c r="AC371" s="79" t="str">
        <f t="shared" si="45"/>
        <v/>
      </c>
      <c r="AD371" s="89"/>
      <c r="AE371" s="89"/>
      <c r="AF371" s="79">
        <f t="shared" si="46"/>
        <v>0</v>
      </c>
      <c r="AG371" s="79" t="str">
        <f t="shared" si="41"/>
        <v/>
      </c>
      <c r="AH371" s="79" t="str">
        <f t="shared" si="42"/>
        <v/>
      </c>
      <c r="AI371" s="79" t="str">
        <f t="shared" si="43"/>
        <v/>
      </c>
      <c r="AJ371" s="79" t="str">
        <f t="shared" si="44"/>
        <v/>
      </c>
      <c r="AK371" s="80" t="str">
        <f t="shared" si="47"/>
        <v/>
      </c>
    </row>
    <row r="372" spans="27:37">
      <c r="AA372" s="81"/>
      <c r="AB372" s="81"/>
      <c r="AC372" s="82" t="str">
        <f t="shared" si="45"/>
        <v/>
      </c>
      <c r="AD372" s="90"/>
      <c r="AE372" s="90"/>
      <c r="AF372" s="82">
        <f t="shared" si="46"/>
        <v>0</v>
      </c>
      <c r="AG372" s="82" t="str">
        <f t="shared" si="41"/>
        <v/>
      </c>
      <c r="AH372" s="82" t="str">
        <f t="shared" si="42"/>
        <v/>
      </c>
      <c r="AI372" s="82" t="str">
        <f t="shared" si="43"/>
        <v/>
      </c>
      <c r="AJ372" s="82" t="str">
        <f t="shared" si="44"/>
        <v/>
      </c>
      <c r="AK372" s="83" t="str">
        <f t="shared" si="47"/>
        <v/>
      </c>
    </row>
    <row r="373" spans="27:37">
      <c r="AA373" s="78"/>
      <c r="AB373" s="78"/>
      <c r="AC373" s="79" t="str">
        <f t="shared" si="45"/>
        <v/>
      </c>
      <c r="AD373" s="89"/>
      <c r="AE373" s="89"/>
      <c r="AF373" s="79">
        <f t="shared" si="46"/>
        <v>0</v>
      </c>
      <c r="AG373" s="79" t="str">
        <f t="shared" si="41"/>
        <v/>
      </c>
      <c r="AH373" s="79" t="str">
        <f t="shared" si="42"/>
        <v/>
      </c>
      <c r="AI373" s="79" t="str">
        <f t="shared" si="43"/>
        <v/>
      </c>
      <c r="AJ373" s="79" t="str">
        <f t="shared" si="44"/>
        <v/>
      </c>
      <c r="AK373" s="80" t="str">
        <f t="shared" si="47"/>
        <v/>
      </c>
    </row>
    <row r="374" spans="27:37">
      <c r="AA374" s="81"/>
      <c r="AB374" s="81"/>
      <c r="AC374" s="82" t="str">
        <f t="shared" si="45"/>
        <v/>
      </c>
      <c r="AD374" s="90"/>
      <c r="AE374" s="90"/>
      <c r="AF374" s="82">
        <f t="shared" si="46"/>
        <v>0</v>
      </c>
      <c r="AG374" s="82" t="str">
        <f t="shared" si="41"/>
        <v/>
      </c>
      <c r="AH374" s="82" t="str">
        <f t="shared" si="42"/>
        <v/>
      </c>
      <c r="AI374" s="82" t="str">
        <f t="shared" si="43"/>
        <v/>
      </c>
      <c r="AJ374" s="82" t="str">
        <f t="shared" si="44"/>
        <v/>
      </c>
      <c r="AK374" s="83" t="str">
        <f t="shared" si="47"/>
        <v/>
      </c>
    </row>
    <row r="375" spans="27:37">
      <c r="AA375" s="78"/>
      <c r="AB375" s="78"/>
      <c r="AC375" s="79" t="str">
        <f t="shared" si="45"/>
        <v/>
      </c>
      <c r="AD375" s="89"/>
      <c r="AE375" s="89"/>
      <c r="AF375" s="79">
        <f t="shared" si="46"/>
        <v>0</v>
      </c>
      <c r="AG375" s="79" t="str">
        <f t="shared" si="41"/>
        <v/>
      </c>
      <c r="AH375" s="79" t="str">
        <f t="shared" si="42"/>
        <v/>
      </c>
      <c r="AI375" s="79" t="str">
        <f t="shared" si="43"/>
        <v/>
      </c>
      <c r="AJ375" s="79" t="str">
        <f t="shared" si="44"/>
        <v/>
      </c>
      <c r="AK375" s="80" t="str">
        <f t="shared" si="47"/>
        <v/>
      </c>
    </row>
    <row r="376" spans="27:37">
      <c r="AA376" s="81"/>
      <c r="AB376" s="81"/>
      <c r="AC376" s="82" t="str">
        <f t="shared" si="45"/>
        <v/>
      </c>
      <c r="AD376" s="90"/>
      <c r="AE376" s="90"/>
      <c r="AF376" s="82">
        <f t="shared" si="46"/>
        <v>0</v>
      </c>
      <c r="AG376" s="82" t="str">
        <f t="shared" si="41"/>
        <v/>
      </c>
      <c r="AH376" s="82" t="str">
        <f t="shared" si="42"/>
        <v/>
      </c>
      <c r="AI376" s="82" t="str">
        <f t="shared" si="43"/>
        <v/>
      </c>
      <c r="AJ376" s="82" t="str">
        <f t="shared" si="44"/>
        <v/>
      </c>
      <c r="AK376" s="83" t="str">
        <f t="shared" si="47"/>
        <v/>
      </c>
    </row>
    <row r="377" spans="27:37">
      <c r="AA377" s="78"/>
      <c r="AB377" s="78"/>
      <c r="AC377" s="79" t="str">
        <f t="shared" si="45"/>
        <v/>
      </c>
      <c r="AD377" s="89"/>
      <c r="AE377" s="89"/>
      <c r="AF377" s="79">
        <f t="shared" si="46"/>
        <v>0</v>
      </c>
      <c r="AG377" s="79" t="str">
        <f t="shared" si="41"/>
        <v/>
      </c>
      <c r="AH377" s="79" t="str">
        <f t="shared" si="42"/>
        <v/>
      </c>
      <c r="AI377" s="79" t="str">
        <f t="shared" si="43"/>
        <v/>
      </c>
      <c r="AJ377" s="79" t="str">
        <f t="shared" si="44"/>
        <v/>
      </c>
      <c r="AK377" s="80" t="str">
        <f t="shared" si="47"/>
        <v/>
      </c>
    </row>
    <row r="378" spans="27:37">
      <c r="AA378" s="81"/>
      <c r="AB378" s="81"/>
      <c r="AC378" s="82" t="str">
        <f t="shared" si="45"/>
        <v/>
      </c>
      <c r="AD378" s="90"/>
      <c r="AE378" s="90"/>
      <c r="AF378" s="82">
        <f t="shared" si="46"/>
        <v>0</v>
      </c>
      <c r="AG378" s="82" t="str">
        <f t="shared" si="41"/>
        <v/>
      </c>
      <c r="AH378" s="82" t="str">
        <f t="shared" si="42"/>
        <v/>
      </c>
      <c r="AI378" s="82" t="str">
        <f t="shared" si="43"/>
        <v/>
      </c>
      <c r="AJ378" s="82" t="str">
        <f t="shared" si="44"/>
        <v/>
      </c>
      <c r="AK378" s="83" t="str">
        <f t="shared" si="47"/>
        <v/>
      </c>
    </row>
    <row r="379" spans="27:37">
      <c r="AA379" s="78"/>
      <c r="AB379" s="78"/>
      <c r="AC379" s="79" t="str">
        <f t="shared" si="45"/>
        <v/>
      </c>
      <c r="AD379" s="89"/>
      <c r="AE379" s="89"/>
      <c r="AF379" s="79">
        <f t="shared" si="46"/>
        <v>0</v>
      </c>
      <c r="AG379" s="79" t="str">
        <f t="shared" si="41"/>
        <v/>
      </c>
      <c r="AH379" s="79" t="str">
        <f t="shared" si="42"/>
        <v/>
      </c>
      <c r="AI379" s="79" t="str">
        <f t="shared" si="43"/>
        <v/>
      </c>
      <c r="AJ379" s="79" t="str">
        <f t="shared" si="44"/>
        <v/>
      </c>
      <c r="AK379" s="80" t="str">
        <f t="shared" si="47"/>
        <v/>
      </c>
    </row>
    <row r="380" spans="27:37">
      <c r="AA380" s="81"/>
      <c r="AB380" s="81"/>
      <c r="AC380" s="82" t="str">
        <f t="shared" si="45"/>
        <v/>
      </c>
      <c r="AD380" s="90"/>
      <c r="AE380" s="90"/>
      <c r="AF380" s="82">
        <f t="shared" si="46"/>
        <v>0</v>
      </c>
      <c r="AG380" s="82" t="str">
        <f t="shared" si="41"/>
        <v/>
      </c>
      <c r="AH380" s="82" t="str">
        <f t="shared" si="42"/>
        <v/>
      </c>
      <c r="AI380" s="82" t="str">
        <f t="shared" si="43"/>
        <v/>
      </c>
      <c r="AJ380" s="82" t="str">
        <f t="shared" si="44"/>
        <v/>
      </c>
      <c r="AK380" s="83" t="str">
        <f t="shared" si="47"/>
        <v/>
      </c>
    </row>
    <row r="381" spans="27:37">
      <c r="AA381" s="78"/>
      <c r="AB381" s="78"/>
      <c r="AC381" s="79" t="str">
        <f t="shared" si="45"/>
        <v/>
      </c>
      <c r="AD381" s="89"/>
      <c r="AE381" s="89"/>
      <c r="AF381" s="79">
        <f t="shared" si="46"/>
        <v>0</v>
      </c>
      <c r="AG381" s="79" t="str">
        <f t="shared" si="41"/>
        <v/>
      </c>
      <c r="AH381" s="79" t="str">
        <f t="shared" si="42"/>
        <v/>
      </c>
      <c r="AI381" s="79" t="str">
        <f t="shared" si="43"/>
        <v/>
      </c>
      <c r="AJ381" s="79" t="str">
        <f t="shared" si="44"/>
        <v/>
      </c>
      <c r="AK381" s="80" t="str">
        <f t="shared" si="47"/>
        <v/>
      </c>
    </row>
    <row r="382" spans="27:37">
      <c r="AA382" s="81"/>
      <c r="AB382" s="81"/>
      <c r="AC382" s="82" t="str">
        <f t="shared" si="45"/>
        <v/>
      </c>
      <c r="AD382" s="90"/>
      <c r="AE382" s="90"/>
      <c r="AF382" s="82">
        <f t="shared" si="46"/>
        <v>0</v>
      </c>
      <c r="AG382" s="82" t="str">
        <f t="shared" si="41"/>
        <v/>
      </c>
      <c r="AH382" s="82" t="str">
        <f t="shared" si="42"/>
        <v/>
      </c>
      <c r="AI382" s="82" t="str">
        <f t="shared" si="43"/>
        <v/>
      </c>
      <c r="AJ382" s="82" t="str">
        <f t="shared" si="44"/>
        <v/>
      </c>
      <c r="AK382" s="83" t="str">
        <f t="shared" si="47"/>
        <v/>
      </c>
    </row>
    <row r="383" spans="27:37">
      <c r="AA383" s="78"/>
      <c r="AB383" s="78"/>
      <c r="AC383" s="79" t="str">
        <f t="shared" si="45"/>
        <v/>
      </c>
      <c r="AD383" s="89"/>
      <c r="AE383" s="89"/>
      <c r="AF383" s="79">
        <f t="shared" si="46"/>
        <v>0</v>
      </c>
      <c r="AG383" s="79" t="str">
        <f t="shared" si="41"/>
        <v/>
      </c>
      <c r="AH383" s="79" t="str">
        <f t="shared" si="42"/>
        <v/>
      </c>
      <c r="AI383" s="79" t="str">
        <f t="shared" si="43"/>
        <v/>
      </c>
      <c r="AJ383" s="79" t="str">
        <f t="shared" si="44"/>
        <v/>
      </c>
      <c r="AK383" s="80" t="str">
        <f t="shared" si="47"/>
        <v/>
      </c>
    </row>
    <row r="384" spans="27:37">
      <c r="AA384" s="81"/>
      <c r="AB384" s="81"/>
      <c r="AC384" s="82" t="str">
        <f t="shared" si="45"/>
        <v/>
      </c>
      <c r="AD384" s="90"/>
      <c r="AE384" s="90"/>
      <c r="AF384" s="82">
        <f t="shared" si="46"/>
        <v>0</v>
      </c>
      <c r="AG384" s="82" t="str">
        <f t="shared" si="41"/>
        <v/>
      </c>
      <c r="AH384" s="82" t="str">
        <f t="shared" si="42"/>
        <v/>
      </c>
      <c r="AI384" s="82" t="str">
        <f t="shared" si="43"/>
        <v/>
      </c>
      <c r="AJ384" s="82" t="str">
        <f t="shared" si="44"/>
        <v/>
      </c>
      <c r="AK384" s="83" t="str">
        <f t="shared" si="47"/>
        <v/>
      </c>
    </row>
    <row r="385" spans="27:37">
      <c r="AA385" s="78"/>
      <c r="AB385" s="78"/>
      <c r="AC385" s="79" t="str">
        <f t="shared" si="45"/>
        <v/>
      </c>
      <c r="AD385" s="89"/>
      <c r="AE385" s="89"/>
      <c r="AF385" s="79">
        <f t="shared" si="46"/>
        <v>0</v>
      </c>
      <c r="AG385" s="79" t="str">
        <f t="shared" si="41"/>
        <v/>
      </c>
      <c r="AH385" s="79" t="str">
        <f t="shared" si="42"/>
        <v/>
      </c>
      <c r="AI385" s="79" t="str">
        <f t="shared" si="43"/>
        <v/>
      </c>
      <c r="AJ385" s="79" t="str">
        <f t="shared" si="44"/>
        <v/>
      </c>
      <c r="AK385" s="80" t="str">
        <f t="shared" si="47"/>
        <v/>
      </c>
    </row>
    <row r="386" spans="27:37">
      <c r="AA386" s="81"/>
      <c r="AB386" s="81"/>
      <c r="AC386" s="82" t="str">
        <f t="shared" si="45"/>
        <v/>
      </c>
      <c r="AD386" s="90"/>
      <c r="AE386" s="90"/>
      <c r="AF386" s="82">
        <f t="shared" si="46"/>
        <v>0</v>
      </c>
      <c r="AG386" s="82" t="str">
        <f t="shared" si="41"/>
        <v/>
      </c>
      <c r="AH386" s="82" t="str">
        <f t="shared" si="42"/>
        <v/>
      </c>
      <c r="AI386" s="82" t="str">
        <f t="shared" si="43"/>
        <v/>
      </c>
      <c r="AJ386" s="82" t="str">
        <f t="shared" si="44"/>
        <v/>
      </c>
      <c r="AK386" s="83" t="str">
        <f t="shared" si="47"/>
        <v/>
      </c>
    </row>
    <row r="387" spans="27:37">
      <c r="AA387" s="78"/>
      <c r="AB387" s="78"/>
      <c r="AC387" s="79" t="str">
        <f t="shared" si="45"/>
        <v/>
      </c>
      <c r="AD387" s="89"/>
      <c r="AE387" s="89"/>
      <c r="AF387" s="79">
        <f t="shared" si="46"/>
        <v>0</v>
      </c>
      <c r="AG387" s="79" t="str">
        <f t="shared" si="41"/>
        <v/>
      </c>
      <c r="AH387" s="79" t="str">
        <f t="shared" si="42"/>
        <v/>
      </c>
      <c r="AI387" s="79" t="str">
        <f t="shared" si="43"/>
        <v/>
      </c>
      <c r="AJ387" s="79" t="str">
        <f t="shared" si="44"/>
        <v/>
      </c>
      <c r="AK387" s="80" t="str">
        <f t="shared" si="47"/>
        <v/>
      </c>
    </row>
    <row r="388" spans="27:37">
      <c r="AA388" s="81"/>
      <c r="AB388" s="81"/>
      <c r="AC388" s="82" t="str">
        <f t="shared" si="45"/>
        <v/>
      </c>
      <c r="AD388" s="90"/>
      <c r="AE388" s="90"/>
      <c r="AF388" s="82">
        <f t="shared" si="46"/>
        <v>0</v>
      </c>
      <c r="AG388" s="82" t="str">
        <f t="shared" si="41"/>
        <v/>
      </c>
      <c r="AH388" s="82" t="str">
        <f t="shared" si="42"/>
        <v/>
      </c>
      <c r="AI388" s="82" t="str">
        <f t="shared" si="43"/>
        <v/>
      </c>
      <c r="AJ388" s="82" t="str">
        <f t="shared" si="44"/>
        <v/>
      </c>
      <c r="AK388" s="83" t="str">
        <f t="shared" si="47"/>
        <v/>
      </c>
    </row>
    <row r="389" spans="27:37">
      <c r="AA389" s="78"/>
      <c r="AB389" s="78"/>
      <c r="AC389" s="79" t="str">
        <f t="shared" si="45"/>
        <v/>
      </c>
      <c r="AD389" s="89"/>
      <c r="AE389" s="89"/>
      <c r="AF389" s="79">
        <f t="shared" si="46"/>
        <v>0</v>
      </c>
      <c r="AG389" s="79" t="str">
        <f t="shared" si="41"/>
        <v/>
      </c>
      <c r="AH389" s="79" t="str">
        <f t="shared" si="42"/>
        <v/>
      </c>
      <c r="AI389" s="79" t="str">
        <f t="shared" si="43"/>
        <v/>
      </c>
      <c r="AJ389" s="79" t="str">
        <f t="shared" si="44"/>
        <v/>
      </c>
      <c r="AK389" s="80" t="str">
        <f t="shared" si="47"/>
        <v/>
      </c>
    </row>
    <row r="390" spans="27:37">
      <c r="AA390" s="81"/>
      <c r="AB390" s="81"/>
      <c r="AC390" s="82" t="str">
        <f t="shared" si="45"/>
        <v/>
      </c>
      <c r="AD390" s="90"/>
      <c r="AE390" s="90"/>
      <c r="AF390" s="82">
        <f t="shared" si="46"/>
        <v>0</v>
      </c>
      <c r="AG390" s="82" t="str">
        <f t="shared" si="41"/>
        <v/>
      </c>
      <c r="AH390" s="82" t="str">
        <f t="shared" si="42"/>
        <v/>
      </c>
      <c r="AI390" s="82" t="str">
        <f t="shared" si="43"/>
        <v/>
      </c>
      <c r="AJ390" s="82" t="str">
        <f t="shared" si="44"/>
        <v/>
      </c>
      <c r="AK390" s="83" t="str">
        <f t="shared" si="47"/>
        <v/>
      </c>
    </row>
    <row r="391" spans="27:37">
      <c r="AA391" s="78"/>
      <c r="AB391" s="78"/>
      <c r="AC391" s="79" t="str">
        <f t="shared" si="45"/>
        <v/>
      </c>
      <c r="AD391" s="89"/>
      <c r="AE391" s="89"/>
      <c r="AF391" s="79">
        <f t="shared" si="46"/>
        <v>0</v>
      </c>
      <c r="AG391" s="79" t="str">
        <f t="shared" si="41"/>
        <v/>
      </c>
      <c r="AH391" s="79" t="str">
        <f t="shared" si="42"/>
        <v/>
      </c>
      <c r="AI391" s="79" t="str">
        <f t="shared" si="43"/>
        <v/>
      </c>
      <c r="AJ391" s="79" t="str">
        <f t="shared" si="44"/>
        <v/>
      </c>
      <c r="AK391" s="80" t="str">
        <f t="shared" si="47"/>
        <v/>
      </c>
    </row>
    <row r="392" spans="27:37">
      <c r="AA392" s="81"/>
      <c r="AB392" s="81"/>
      <c r="AC392" s="82" t="str">
        <f t="shared" si="45"/>
        <v/>
      </c>
      <c r="AD392" s="90"/>
      <c r="AE392" s="90"/>
      <c r="AF392" s="82">
        <f t="shared" si="46"/>
        <v>0</v>
      </c>
      <c r="AG392" s="82" t="str">
        <f t="shared" si="41"/>
        <v/>
      </c>
      <c r="AH392" s="82" t="str">
        <f t="shared" si="42"/>
        <v/>
      </c>
      <c r="AI392" s="82" t="str">
        <f t="shared" si="43"/>
        <v/>
      </c>
      <c r="AJ392" s="82" t="str">
        <f t="shared" si="44"/>
        <v/>
      </c>
      <c r="AK392" s="83" t="str">
        <f t="shared" si="47"/>
        <v/>
      </c>
    </row>
    <row r="393" spans="27:37">
      <c r="AA393" s="78"/>
      <c r="AB393" s="78"/>
      <c r="AC393" s="79" t="str">
        <f t="shared" si="45"/>
        <v/>
      </c>
      <c r="AD393" s="89"/>
      <c r="AE393" s="89"/>
      <c r="AF393" s="79">
        <f t="shared" si="46"/>
        <v>0</v>
      </c>
      <c r="AG393" s="79" t="str">
        <f t="shared" si="41"/>
        <v/>
      </c>
      <c r="AH393" s="79" t="str">
        <f t="shared" si="42"/>
        <v/>
      </c>
      <c r="AI393" s="79" t="str">
        <f t="shared" si="43"/>
        <v/>
      </c>
      <c r="AJ393" s="79" t="str">
        <f t="shared" si="44"/>
        <v/>
      </c>
      <c r="AK393" s="80" t="str">
        <f t="shared" si="47"/>
        <v/>
      </c>
    </row>
    <row r="394" spans="27:37">
      <c r="AA394" s="81"/>
      <c r="AB394" s="81"/>
      <c r="AC394" s="82" t="str">
        <f t="shared" si="45"/>
        <v/>
      </c>
      <c r="AD394" s="90"/>
      <c r="AE394" s="90"/>
      <c r="AF394" s="82">
        <f t="shared" si="46"/>
        <v>0</v>
      </c>
      <c r="AG394" s="82" t="str">
        <f t="shared" si="41"/>
        <v/>
      </c>
      <c r="AH394" s="82" t="str">
        <f t="shared" si="42"/>
        <v/>
      </c>
      <c r="AI394" s="82" t="str">
        <f t="shared" si="43"/>
        <v/>
      </c>
      <c r="AJ394" s="82" t="str">
        <f t="shared" si="44"/>
        <v/>
      </c>
      <c r="AK394" s="83" t="str">
        <f t="shared" si="47"/>
        <v/>
      </c>
    </row>
    <row r="395" spans="27:37">
      <c r="AA395" s="78"/>
      <c r="AB395" s="78"/>
      <c r="AC395" s="79" t="str">
        <f t="shared" si="45"/>
        <v/>
      </c>
      <c r="AD395" s="89"/>
      <c r="AE395" s="89"/>
      <c r="AF395" s="79">
        <f t="shared" si="46"/>
        <v>0</v>
      </c>
      <c r="AG395" s="79" t="str">
        <f t="shared" ref="AG395:AG458" si="48">IF($AA395="","",IF(VLOOKUP($AA395,$AZ$17:$BD$42,2,0)=0,"",VLOOKUP($AA395,$AZ$17:$BD$42,2,0)*AF395))</f>
        <v/>
      </c>
      <c r="AH395" s="79" t="str">
        <f t="shared" ref="AH395:AH458" si="49">IF($AA395="","",IF(VLOOKUP($AA395,$AZ$17:$BD$42,3,0)=0,"",VLOOKUP($AA395,$AZ$17:$BD$42,3,0)*AF395))</f>
        <v/>
      </c>
      <c r="AI395" s="79" t="str">
        <f t="shared" ref="AI395:AI458" si="50">IF($AA395="","",IF(VLOOKUP($AA395,$AZ$17:$BD$42,4,0)=0,"",VLOOKUP($AA395,$AZ$17:$BD$42,4,0)*AF395))</f>
        <v/>
      </c>
      <c r="AJ395" s="79" t="str">
        <f t="shared" ref="AJ395:AJ458" si="51">IF($AA395="","",IF(VLOOKUP($AA395,$AZ$17:$BD$42,5,0)=0,"",VLOOKUP($AA395,$AZ$17:$BD$42,5,0)*AF395))</f>
        <v/>
      </c>
      <c r="AK395" s="80" t="str">
        <f t="shared" si="47"/>
        <v/>
      </c>
    </row>
    <row r="396" spans="27:37">
      <c r="AA396" s="81"/>
      <c r="AB396" s="81"/>
      <c r="AC396" s="82" t="str">
        <f t="shared" ref="AC396:AC459" si="52">IF(ISERROR(VLOOKUP($AA396,$A$13:$V$38,MATCH($AB396,$A$12:$V$12,0),0)),"",VLOOKUP($AA396,$A$13:$V$38,MATCH($AB396,$A$12:$V$12,0),0))</f>
        <v/>
      </c>
      <c r="AD396" s="90"/>
      <c r="AE396" s="90"/>
      <c r="AF396" s="82">
        <f t="shared" ref="AF396:AF459" si="53">IF(IF($AB396="",0,IF(AC396="",0,AC396-AD396-AE396))&lt;0,0,IF($AB396="",0,IF(AC396="",0,AC396-AD396-AE396)))</f>
        <v>0</v>
      </c>
      <c r="AG396" s="82" t="str">
        <f t="shared" si="48"/>
        <v/>
      </c>
      <c r="AH396" s="82" t="str">
        <f t="shared" si="49"/>
        <v/>
      </c>
      <c r="AI396" s="82" t="str">
        <f t="shared" si="50"/>
        <v/>
      </c>
      <c r="AJ396" s="82" t="str">
        <f t="shared" si="51"/>
        <v/>
      </c>
      <c r="AK396" s="83" t="str">
        <f t="shared" ref="AK396:AK459" si="54">IF($AF396=0,"",IF(VLOOKUP($AA396,$A$46:$Y$71,IF($AB396=3,2,IF($AB396&lt;4+1,6,IF($AB396&lt;5+1,10,IF($AB396&lt;6+1,14,IF($AB396&lt;7+1,18,IF($AB396&lt;8+1,22,0)))))),0)=0,"pas de crafteur",VLOOKUP($AA396,$A$46:$Y$71,IF($AB396=3,2,IF($AB396&lt;4+1,6,IF($AB396&lt;5+1,10,IF($AB396&lt;6+1,14,IF($AB396&lt;7+1,18,IF($AB396&lt;8+1,22,)))))),0)))</f>
        <v/>
      </c>
    </row>
    <row r="397" spans="27:37">
      <c r="AA397" s="78"/>
      <c r="AB397" s="78"/>
      <c r="AC397" s="79" t="str">
        <f t="shared" si="52"/>
        <v/>
      </c>
      <c r="AD397" s="89"/>
      <c r="AE397" s="89"/>
      <c r="AF397" s="79">
        <f t="shared" si="53"/>
        <v>0</v>
      </c>
      <c r="AG397" s="79" t="str">
        <f t="shared" si="48"/>
        <v/>
      </c>
      <c r="AH397" s="79" t="str">
        <f t="shared" si="49"/>
        <v/>
      </c>
      <c r="AI397" s="79" t="str">
        <f t="shared" si="50"/>
        <v/>
      </c>
      <c r="AJ397" s="79" t="str">
        <f t="shared" si="51"/>
        <v/>
      </c>
      <c r="AK397" s="80" t="str">
        <f t="shared" si="54"/>
        <v/>
      </c>
    </row>
    <row r="398" spans="27:37">
      <c r="AA398" s="81"/>
      <c r="AB398" s="81"/>
      <c r="AC398" s="82" t="str">
        <f t="shared" si="52"/>
        <v/>
      </c>
      <c r="AD398" s="90"/>
      <c r="AE398" s="90"/>
      <c r="AF398" s="82">
        <f t="shared" si="53"/>
        <v>0</v>
      </c>
      <c r="AG398" s="82" t="str">
        <f t="shared" si="48"/>
        <v/>
      </c>
      <c r="AH398" s="82" t="str">
        <f t="shared" si="49"/>
        <v/>
      </c>
      <c r="AI398" s="82" t="str">
        <f t="shared" si="50"/>
        <v/>
      </c>
      <c r="AJ398" s="82" t="str">
        <f t="shared" si="51"/>
        <v/>
      </c>
      <c r="AK398" s="83" t="str">
        <f t="shared" si="54"/>
        <v/>
      </c>
    </row>
    <row r="399" spans="27:37">
      <c r="AA399" s="78"/>
      <c r="AB399" s="78"/>
      <c r="AC399" s="79" t="str">
        <f t="shared" si="52"/>
        <v/>
      </c>
      <c r="AD399" s="89"/>
      <c r="AE399" s="89"/>
      <c r="AF399" s="79">
        <f t="shared" si="53"/>
        <v>0</v>
      </c>
      <c r="AG399" s="79" t="str">
        <f t="shared" si="48"/>
        <v/>
      </c>
      <c r="AH399" s="79" t="str">
        <f t="shared" si="49"/>
        <v/>
      </c>
      <c r="AI399" s="79" t="str">
        <f t="shared" si="50"/>
        <v/>
      </c>
      <c r="AJ399" s="79" t="str">
        <f t="shared" si="51"/>
        <v/>
      </c>
      <c r="AK399" s="80" t="str">
        <f t="shared" si="54"/>
        <v/>
      </c>
    </row>
    <row r="400" spans="27:37">
      <c r="AA400" s="81"/>
      <c r="AB400" s="81"/>
      <c r="AC400" s="82" t="str">
        <f t="shared" si="52"/>
        <v/>
      </c>
      <c r="AD400" s="90"/>
      <c r="AE400" s="90"/>
      <c r="AF400" s="82">
        <f t="shared" si="53"/>
        <v>0</v>
      </c>
      <c r="AG400" s="82" t="str">
        <f t="shared" si="48"/>
        <v/>
      </c>
      <c r="AH400" s="82" t="str">
        <f t="shared" si="49"/>
        <v/>
      </c>
      <c r="AI400" s="82" t="str">
        <f t="shared" si="50"/>
        <v/>
      </c>
      <c r="AJ400" s="82" t="str">
        <f t="shared" si="51"/>
        <v/>
      </c>
      <c r="AK400" s="83" t="str">
        <f t="shared" si="54"/>
        <v/>
      </c>
    </row>
    <row r="401" spans="27:37">
      <c r="AA401" s="78"/>
      <c r="AB401" s="78"/>
      <c r="AC401" s="79" t="str">
        <f t="shared" si="52"/>
        <v/>
      </c>
      <c r="AD401" s="89"/>
      <c r="AE401" s="89"/>
      <c r="AF401" s="79">
        <f t="shared" si="53"/>
        <v>0</v>
      </c>
      <c r="AG401" s="79" t="str">
        <f t="shared" si="48"/>
        <v/>
      </c>
      <c r="AH401" s="79" t="str">
        <f t="shared" si="49"/>
        <v/>
      </c>
      <c r="AI401" s="79" t="str">
        <f t="shared" si="50"/>
        <v/>
      </c>
      <c r="AJ401" s="79" t="str">
        <f t="shared" si="51"/>
        <v/>
      </c>
      <c r="AK401" s="80" t="str">
        <f t="shared" si="54"/>
        <v/>
      </c>
    </row>
    <row r="402" spans="27:37">
      <c r="AA402" s="81"/>
      <c r="AB402" s="81"/>
      <c r="AC402" s="82" t="str">
        <f t="shared" si="52"/>
        <v/>
      </c>
      <c r="AD402" s="90"/>
      <c r="AE402" s="90"/>
      <c r="AF402" s="82">
        <f t="shared" si="53"/>
        <v>0</v>
      </c>
      <c r="AG402" s="82" t="str">
        <f t="shared" si="48"/>
        <v/>
      </c>
      <c r="AH402" s="82" t="str">
        <f t="shared" si="49"/>
        <v/>
      </c>
      <c r="AI402" s="82" t="str">
        <f t="shared" si="50"/>
        <v/>
      </c>
      <c r="AJ402" s="82" t="str">
        <f t="shared" si="51"/>
        <v/>
      </c>
      <c r="AK402" s="83" t="str">
        <f t="shared" si="54"/>
        <v/>
      </c>
    </row>
    <row r="403" spans="27:37">
      <c r="AA403" s="78"/>
      <c r="AB403" s="78"/>
      <c r="AC403" s="79" t="str">
        <f t="shared" si="52"/>
        <v/>
      </c>
      <c r="AD403" s="89"/>
      <c r="AE403" s="89"/>
      <c r="AF403" s="79">
        <f t="shared" si="53"/>
        <v>0</v>
      </c>
      <c r="AG403" s="79" t="str">
        <f t="shared" si="48"/>
        <v/>
      </c>
      <c r="AH403" s="79" t="str">
        <f t="shared" si="49"/>
        <v/>
      </c>
      <c r="AI403" s="79" t="str">
        <f t="shared" si="50"/>
        <v/>
      </c>
      <c r="AJ403" s="79" t="str">
        <f t="shared" si="51"/>
        <v/>
      </c>
      <c r="AK403" s="80" t="str">
        <f t="shared" si="54"/>
        <v/>
      </c>
    </row>
    <row r="404" spans="27:37">
      <c r="AA404" s="81"/>
      <c r="AB404" s="81"/>
      <c r="AC404" s="82" t="str">
        <f t="shared" si="52"/>
        <v/>
      </c>
      <c r="AD404" s="90"/>
      <c r="AE404" s="90"/>
      <c r="AF404" s="82">
        <f t="shared" si="53"/>
        <v>0</v>
      </c>
      <c r="AG404" s="82" t="str">
        <f t="shared" si="48"/>
        <v/>
      </c>
      <c r="AH404" s="82" t="str">
        <f t="shared" si="49"/>
        <v/>
      </c>
      <c r="AI404" s="82" t="str">
        <f t="shared" si="50"/>
        <v/>
      </c>
      <c r="AJ404" s="82" t="str">
        <f t="shared" si="51"/>
        <v/>
      </c>
      <c r="AK404" s="83" t="str">
        <f t="shared" si="54"/>
        <v/>
      </c>
    </row>
    <row r="405" spans="27:37">
      <c r="AA405" s="78"/>
      <c r="AB405" s="78"/>
      <c r="AC405" s="79" t="str">
        <f t="shared" si="52"/>
        <v/>
      </c>
      <c r="AD405" s="89"/>
      <c r="AE405" s="89"/>
      <c r="AF405" s="79">
        <f t="shared" si="53"/>
        <v>0</v>
      </c>
      <c r="AG405" s="79" t="str">
        <f t="shared" si="48"/>
        <v/>
      </c>
      <c r="AH405" s="79" t="str">
        <f t="shared" si="49"/>
        <v/>
      </c>
      <c r="AI405" s="79" t="str">
        <f t="shared" si="50"/>
        <v/>
      </c>
      <c r="AJ405" s="79" t="str">
        <f t="shared" si="51"/>
        <v/>
      </c>
      <c r="AK405" s="80" t="str">
        <f t="shared" si="54"/>
        <v/>
      </c>
    </row>
    <row r="406" spans="27:37">
      <c r="AA406" s="81"/>
      <c r="AB406" s="81"/>
      <c r="AC406" s="82" t="str">
        <f t="shared" si="52"/>
        <v/>
      </c>
      <c r="AD406" s="90"/>
      <c r="AE406" s="90"/>
      <c r="AF406" s="82">
        <f t="shared" si="53"/>
        <v>0</v>
      </c>
      <c r="AG406" s="82" t="str">
        <f t="shared" si="48"/>
        <v/>
      </c>
      <c r="AH406" s="82" t="str">
        <f t="shared" si="49"/>
        <v/>
      </c>
      <c r="AI406" s="82" t="str">
        <f t="shared" si="50"/>
        <v/>
      </c>
      <c r="AJ406" s="82" t="str">
        <f t="shared" si="51"/>
        <v/>
      </c>
      <c r="AK406" s="83" t="str">
        <f t="shared" si="54"/>
        <v/>
      </c>
    </row>
    <row r="407" spans="27:37">
      <c r="AA407" s="78"/>
      <c r="AB407" s="78"/>
      <c r="AC407" s="79" t="str">
        <f t="shared" si="52"/>
        <v/>
      </c>
      <c r="AD407" s="89"/>
      <c r="AE407" s="89"/>
      <c r="AF407" s="79">
        <f t="shared" si="53"/>
        <v>0</v>
      </c>
      <c r="AG407" s="79" t="str">
        <f t="shared" si="48"/>
        <v/>
      </c>
      <c r="AH407" s="79" t="str">
        <f t="shared" si="49"/>
        <v/>
      </c>
      <c r="AI407" s="79" t="str">
        <f t="shared" si="50"/>
        <v/>
      </c>
      <c r="AJ407" s="79" t="str">
        <f t="shared" si="51"/>
        <v/>
      </c>
      <c r="AK407" s="80" t="str">
        <f t="shared" si="54"/>
        <v/>
      </c>
    </row>
    <row r="408" spans="27:37">
      <c r="AA408" s="81"/>
      <c r="AB408" s="81"/>
      <c r="AC408" s="82" t="str">
        <f t="shared" si="52"/>
        <v/>
      </c>
      <c r="AD408" s="90"/>
      <c r="AE408" s="90"/>
      <c r="AF408" s="82">
        <f t="shared" si="53"/>
        <v>0</v>
      </c>
      <c r="AG408" s="82" t="str">
        <f t="shared" si="48"/>
        <v/>
      </c>
      <c r="AH408" s="82" t="str">
        <f t="shared" si="49"/>
        <v/>
      </c>
      <c r="AI408" s="82" t="str">
        <f t="shared" si="50"/>
        <v/>
      </c>
      <c r="AJ408" s="82" t="str">
        <f t="shared" si="51"/>
        <v/>
      </c>
      <c r="AK408" s="83" t="str">
        <f t="shared" si="54"/>
        <v/>
      </c>
    </row>
    <row r="409" spans="27:37">
      <c r="AA409" s="78"/>
      <c r="AB409" s="78"/>
      <c r="AC409" s="79" t="str">
        <f t="shared" si="52"/>
        <v/>
      </c>
      <c r="AD409" s="89"/>
      <c r="AE409" s="89"/>
      <c r="AF409" s="79">
        <f t="shared" si="53"/>
        <v>0</v>
      </c>
      <c r="AG409" s="79" t="str">
        <f t="shared" si="48"/>
        <v/>
      </c>
      <c r="AH409" s="79" t="str">
        <f t="shared" si="49"/>
        <v/>
      </c>
      <c r="AI409" s="79" t="str">
        <f t="shared" si="50"/>
        <v/>
      </c>
      <c r="AJ409" s="79" t="str">
        <f t="shared" si="51"/>
        <v/>
      </c>
      <c r="AK409" s="80" t="str">
        <f t="shared" si="54"/>
        <v/>
      </c>
    </row>
    <row r="410" spans="27:37">
      <c r="AA410" s="81"/>
      <c r="AB410" s="81"/>
      <c r="AC410" s="82" t="str">
        <f t="shared" si="52"/>
        <v/>
      </c>
      <c r="AD410" s="90"/>
      <c r="AE410" s="90"/>
      <c r="AF410" s="82">
        <f t="shared" si="53"/>
        <v>0</v>
      </c>
      <c r="AG410" s="82" t="str">
        <f t="shared" si="48"/>
        <v/>
      </c>
      <c r="AH410" s="82" t="str">
        <f t="shared" si="49"/>
        <v/>
      </c>
      <c r="AI410" s="82" t="str">
        <f t="shared" si="50"/>
        <v/>
      </c>
      <c r="AJ410" s="82" t="str">
        <f t="shared" si="51"/>
        <v/>
      </c>
      <c r="AK410" s="83" t="str">
        <f t="shared" si="54"/>
        <v/>
      </c>
    </row>
    <row r="411" spans="27:37">
      <c r="AA411" s="78"/>
      <c r="AB411" s="78"/>
      <c r="AC411" s="79" t="str">
        <f t="shared" si="52"/>
        <v/>
      </c>
      <c r="AD411" s="89"/>
      <c r="AE411" s="89"/>
      <c r="AF411" s="79">
        <f t="shared" si="53"/>
        <v>0</v>
      </c>
      <c r="AG411" s="79" t="str">
        <f t="shared" si="48"/>
        <v/>
      </c>
      <c r="AH411" s="79" t="str">
        <f t="shared" si="49"/>
        <v/>
      </c>
      <c r="AI411" s="79" t="str">
        <f t="shared" si="50"/>
        <v/>
      </c>
      <c r="AJ411" s="79" t="str">
        <f t="shared" si="51"/>
        <v/>
      </c>
      <c r="AK411" s="80" t="str">
        <f t="shared" si="54"/>
        <v/>
      </c>
    </row>
    <row r="412" spans="27:37">
      <c r="AA412" s="81"/>
      <c r="AB412" s="81"/>
      <c r="AC412" s="82" t="str">
        <f t="shared" si="52"/>
        <v/>
      </c>
      <c r="AD412" s="90"/>
      <c r="AE412" s="90"/>
      <c r="AF412" s="82">
        <f t="shared" si="53"/>
        <v>0</v>
      </c>
      <c r="AG412" s="82" t="str">
        <f t="shared" si="48"/>
        <v/>
      </c>
      <c r="AH412" s="82" t="str">
        <f t="shared" si="49"/>
        <v/>
      </c>
      <c r="AI412" s="82" t="str">
        <f t="shared" si="50"/>
        <v/>
      </c>
      <c r="AJ412" s="82" t="str">
        <f t="shared" si="51"/>
        <v/>
      </c>
      <c r="AK412" s="83" t="str">
        <f t="shared" si="54"/>
        <v/>
      </c>
    </row>
    <row r="413" spans="27:37">
      <c r="AA413" s="78"/>
      <c r="AB413" s="78"/>
      <c r="AC413" s="79" t="str">
        <f t="shared" si="52"/>
        <v/>
      </c>
      <c r="AD413" s="89"/>
      <c r="AE413" s="89"/>
      <c r="AF413" s="79">
        <f t="shared" si="53"/>
        <v>0</v>
      </c>
      <c r="AG413" s="79" t="str">
        <f t="shared" si="48"/>
        <v/>
      </c>
      <c r="AH413" s="79" t="str">
        <f t="shared" si="49"/>
        <v/>
      </c>
      <c r="AI413" s="79" t="str">
        <f t="shared" si="50"/>
        <v/>
      </c>
      <c r="AJ413" s="79" t="str">
        <f t="shared" si="51"/>
        <v/>
      </c>
      <c r="AK413" s="80" t="str">
        <f t="shared" si="54"/>
        <v/>
      </c>
    </row>
    <row r="414" spans="27:37">
      <c r="AA414" s="81"/>
      <c r="AB414" s="81"/>
      <c r="AC414" s="82" t="str">
        <f t="shared" si="52"/>
        <v/>
      </c>
      <c r="AD414" s="90"/>
      <c r="AE414" s="90"/>
      <c r="AF414" s="82">
        <f t="shared" si="53"/>
        <v>0</v>
      </c>
      <c r="AG414" s="82" t="str">
        <f t="shared" si="48"/>
        <v/>
      </c>
      <c r="AH414" s="82" t="str">
        <f t="shared" si="49"/>
        <v/>
      </c>
      <c r="AI414" s="82" t="str">
        <f t="shared" si="50"/>
        <v/>
      </c>
      <c r="AJ414" s="82" t="str">
        <f t="shared" si="51"/>
        <v/>
      </c>
      <c r="AK414" s="83" t="str">
        <f t="shared" si="54"/>
        <v/>
      </c>
    </row>
    <row r="415" spans="27:37">
      <c r="AA415" s="78"/>
      <c r="AB415" s="78"/>
      <c r="AC415" s="79" t="str">
        <f t="shared" si="52"/>
        <v/>
      </c>
      <c r="AD415" s="89"/>
      <c r="AE415" s="89"/>
      <c r="AF415" s="79">
        <f t="shared" si="53"/>
        <v>0</v>
      </c>
      <c r="AG415" s="79" t="str">
        <f t="shared" si="48"/>
        <v/>
      </c>
      <c r="AH415" s="79" t="str">
        <f t="shared" si="49"/>
        <v/>
      </c>
      <c r="AI415" s="79" t="str">
        <f t="shared" si="50"/>
        <v/>
      </c>
      <c r="AJ415" s="79" t="str">
        <f t="shared" si="51"/>
        <v/>
      </c>
      <c r="AK415" s="80" t="str">
        <f t="shared" si="54"/>
        <v/>
      </c>
    </row>
    <row r="416" spans="27:37">
      <c r="AA416" s="81"/>
      <c r="AB416" s="81"/>
      <c r="AC416" s="82" t="str">
        <f t="shared" si="52"/>
        <v/>
      </c>
      <c r="AD416" s="90"/>
      <c r="AE416" s="90"/>
      <c r="AF416" s="82">
        <f t="shared" si="53"/>
        <v>0</v>
      </c>
      <c r="AG416" s="82" t="str">
        <f t="shared" si="48"/>
        <v/>
      </c>
      <c r="AH416" s="82" t="str">
        <f t="shared" si="49"/>
        <v/>
      </c>
      <c r="AI416" s="82" t="str">
        <f t="shared" si="50"/>
        <v/>
      </c>
      <c r="AJ416" s="82" t="str">
        <f t="shared" si="51"/>
        <v/>
      </c>
      <c r="AK416" s="83" t="str">
        <f t="shared" si="54"/>
        <v/>
      </c>
    </row>
    <row r="417" spans="27:37">
      <c r="AA417" s="78"/>
      <c r="AB417" s="78"/>
      <c r="AC417" s="79" t="str">
        <f t="shared" si="52"/>
        <v/>
      </c>
      <c r="AD417" s="89"/>
      <c r="AE417" s="89"/>
      <c r="AF417" s="79">
        <f t="shared" si="53"/>
        <v>0</v>
      </c>
      <c r="AG417" s="79" t="str">
        <f t="shared" si="48"/>
        <v/>
      </c>
      <c r="AH417" s="79" t="str">
        <f t="shared" si="49"/>
        <v/>
      </c>
      <c r="AI417" s="79" t="str">
        <f t="shared" si="50"/>
        <v/>
      </c>
      <c r="AJ417" s="79" t="str">
        <f t="shared" si="51"/>
        <v/>
      </c>
      <c r="AK417" s="80" t="str">
        <f t="shared" si="54"/>
        <v/>
      </c>
    </row>
    <row r="418" spans="27:37">
      <c r="AA418" s="81"/>
      <c r="AB418" s="81"/>
      <c r="AC418" s="82" t="str">
        <f t="shared" si="52"/>
        <v/>
      </c>
      <c r="AD418" s="90"/>
      <c r="AE418" s="90"/>
      <c r="AF418" s="82">
        <f t="shared" si="53"/>
        <v>0</v>
      </c>
      <c r="AG418" s="82" t="str">
        <f t="shared" si="48"/>
        <v/>
      </c>
      <c r="AH418" s="82" t="str">
        <f t="shared" si="49"/>
        <v/>
      </c>
      <c r="AI418" s="82" t="str">
        <f t="shared" si="50"/>
        <v/>
      </c>
      <c r="AJ418" s="82" t="str">
        <f t="shared" si="51"/>
        <v/>
      </c>
      <c r="AK418" s="83" t="str">
        <f t="shared" si="54"/>
        <v/>
      </c>
    </row>
    <row r="419" spans="27:37">
      <c r="AA419" s="78"/>
      <c r="AB419" s="78"/>
      <c r="AC419" s="79" t="str">
        <f t="shared" si="52"/>
        <v/>
      </c>
      <c r="AD419" s="89"/>
      <c r="AE419" s="89"/>
      <c r="AF419" s="79">
        <f t="shared" si="53"/>
        <v>0</v>
      </c>
      <c r="AG419" s="79" t="str">
        <f t="shared" si="48"/>
        <v/>
      </c>
      <c r="AH419" s="79" t="str">
        <f t="shared" si="49"/>
        <v/>
      </c>
      <c r="AI419" s="79" t="str">
        <f t="shared" si="50"/>
        <v/>
      </c>
      <c r="AJ419" s="79" t="str">
        <f t="shared" si="51"/>
        <v/>
      </c>
      <c r="AK419" s="80" t="str">
        <f t="shared" si="54"/>
        <v/>
      </c>
    </row>
    <row r="420" spans="27:37">
      <c r="AA420" s="81"/>
      <c r="AB420" s="81"/>
      <c r="AC420" s="82" t="str">
        <f t="shared" si="52"/>
        <v/>
      </c>
      <c r="AD420" s="90"/>
      <c r="AE420" s="90"/>
      <c r="AF420" s="82">
        <f t="shared" si="53"/>
        <v>0</v>
      </c>
      <c r="AG420" s="82" t="str">
        <f t="shared" si="48"/>
        <v/>
      </c>
      <c r="AH420" s="82" t="str">
        <f t="shared" si="49"/>
        <v/>
      </c>
      <c r="AI420" s="82" t="str">
        <f t="shared" si="50"/>
        <v/>
      </c>
      <c r="AJ420" s="82" t="str">
        <f t="shared" si="51"/>
        <v/>
      </c>
      <c r="AK420" s="83" t="str">
        <f t="shared" si="54"/>
        <v/>
      </c>
    </row>
    <row r="421" spans="27:37">
      <c r="AA421" s="78"/>
      <c r="AB421" s="78"/>
      <c r="AC421" s="79" t="str">
        <f t="shared" si="52"/>
        <v/>
      </c>
      <c r="AD421" s="89"/>
      <c r="AE421" s="89"/>
      <c r="AF421" s="79">
        <f t="shared" si="53"/>
        <v>0</v>
      </c>
      <c r="AG421" s="79" t="str">
        <f t="shared" si="48"/>
        <v/>
      </c>
      <c r="AH421" s="79" t="str">
        <f t="shared" si="49"/>
        <v/>
      </c>
      <c r="AI421" s="79" t="str">
        <f t="shared" si="50"/>
        <v/>
      </c>
      <c r="AJ421" s="79" t="str">
        <f t="shared" si="51"/>
        <v/>
      </c>
      <c r="AK421" s="80" t="str">
        <f t="shared" si="54"/>
        <v/>
      </c>
    </row>
    <row r="422" spans="27:37">
      <c r="AA422" s="81"/>
      <c r="AB422" s="81"/>
      <c r="AC422" s="82" t="str">
        <f t="shared" si="52"/>
        <v/>
      </c>
      <c r="AD422" s="90"/>
      <c r="AE422" s="90"/>
      <c r="AF422" s="82">
        <f t="shared" si="53"/>
        <v>0</v>
      </c>
      <c r="AG422" s="82" t="str">
        <f t="shared" si="48"/>
        <v/>
      </c>
      <c r="AH422" s="82" t="str">
        <f t="shared" si="49"/>
        <v/>
      </c>
      <c r="AI422" s="82" t="str">
        <f t="shared" si="50"/>
        <v/>
      </c>
      <c r="AJ422" s="82" t="str">
        <f t="shared" si="51"/>
        <v/>
      </c>
      <c r="AK422" s="83" t="str">
        <f t="shared" si="54"/>
        <v/>
      </c>
    </row>
    <row r="423" spans="27:37">
      <c r="AA423" s="78"/>
      <c r="AB423" s="78"/>
      <c r="AC423" s="79" t="str">
        <f t="shared" si="52"/>
        <v/>
      </c>
      <c r="AD423" s="89"/>
      <c r="AE423" s="89"/>
      <c r="AF423" s="79">
        <f t="shared" si="53"/>
        <v>0</v>
      </c>
      <c r="AG423" s="79" t="str">
        <f t="shared" si="48"/>
        <v/>
      </c>
      <c r="AH423" s="79" t="str">
        <f t="shared" si="49"/>
        <v/>
      </c>
      <c r="AI423" s="79" t="str">
        <f t="shared" si="50"/>
        <v/>
      </c>
      <c r="AJ423" s="79" t="str">
        <f t="shared" si="51"/>
        <v/>
      </c>
      <c r="AK423" s="80" t="str">
        <f t="shared" si="54"/>
        <v/>
      </c>
    </row>
    <row r="424" spans="27:37">
      <c r="AA424" s="81"/>
      <c r="AB424" s="81"/>
      <c r="AC424" s="82" t="str">
        <f t="shared" si="52"/>
        <v/>
      </c>
      <c r="AD424" s="90"/>
      <c r="AE424" s="90"/>
      <c r="AF424" s="82">
        <f t="shared" si="53"/>
        <v>0</v>
      </c>
      <c r="AG424" s="82" t="str">
        <f t="shared" si="48"/>
        <v/>
      </c>
      <c r="AH424" s="82" t="str">
        <f t="shared" si="49"/>
        <v/>
      </c>
      <c r="AI424" s="82" t="str">
        <f t="shared" si="50"/>
        <v/>
      </c>
      <c r="AJ424" s="82" t="str">
        <f t="shared" si="51"/>
        <v/>
      </c>
      <c r="AK424" s="83" t="str">
        <f t="shared" si="54"/>
        <v/>
      </c>
    </row>
    <row r="425" spans="27:37">
      <c r="AA425" s="78"/>
      <c r="AB425" s="78"/>
      <c r="AC425" s="79" t="str">
        <f t="shared" si="52"/>
        <v/>
      </c>
      <c r="AD425" s="89"/>
      <c r="AE425" s="89"/>
      <c r="AF425" s="79">
        <f t="shared" si="53"/>
        <v>0</v>
      </c>
      <c r="AG425" s="79" t="str">
        <f t="shared" si="48"/>
        <v/>
      </c>
      <c r="AH425" s="79" t="str">
        <f t="shared" si="49"/>
        <v/>
      </c>
      <c r="AI425" s="79" t="str">
        <f t="shared" si="50"/>
        <v/>
      </c>
      <c r="AJ425" s="79" t="str">
        <f t="shared" si="51"/>
        <v/>
      </c>
      <c r="AK425" s="80" t="str">
        <f t="shared" si="54"/>
        <v/>
      </c>
    </row>
    <row r="426" spans="27:37">
      <c r="AA426" s="81"/>
      <c r="AB426" s="81"/>
      <c r="AC426" s="82" t="str">
        <f t="shared" si="52"/>
        <v/>
      </c>
      <c r="AD426" s="90"/>
      <c r="AE426" s="90"/>
      <c r="AF426" s="82">
        <f t="shared" si="53"/>
        <v>0</v>
      </c>
      <c r="AG426" s="82" t="str">
        <f t="shared" si="48"/>
        <v/>
      </c>
      <c r="AH426" s="82" t="str">
        <f t="shared" si="49"/>
        <v/>
      </c>
      <c r="AI426" s="82" t="str">
        <f t="shared" si="50"/>
        <v/>
      </c>
      <c r="AJ426" s="82" t="str">
        <f t="shared" si="51"/>
        <v/>
      </c>
      <c r="AK426" s="83" t="str">
        <f t="shared" si="54"/>
        <v/>
      </c>
    </row>
    <row r="427" spans="27:37">
      <c r="AA427" s="78"/>
      <c r="AB427" s="78"/>
      <c r="AC427" s="79" t="str">
        <f t="shared" si="52"/>
        <v/>
      </c>
      <c r="AD427" s="89"/>
      <c r="AE427" s="89"/>
      <c r="AF427" s="79">
        <f t="shared" si="53"/>
        <v>0</v>
      </c>
      <c r="AG427" s="79" t="str">
        <f t="shared" si="48"/>
        <v/>
      </c>
      <c r="AH427" s="79" t="str">
        <f t="shared" si="49"/>
        <v/>
      </c>
      <c r="AI427" s="79" t="str">
        <f t="shared" si="50"/>
        <v/>
      </c>
      <c r="AJ427" s="79" t="str">
        <f t="shared" si="51"/>
        <v/>
      </c>
      <c r="AK427" s="80" t="str">
        <f t="shared" si="54"/>
        <v/>
      </c>
    </row>
    <row r="428" spans="27:37">
      <c r="AA428" s="81"/>
      <c r="AB428" s="81"/>
      <c r="AC428" s="82" t="str">
        <f t="shared" si="52"/>
        <v/>
      </c>
      <c r="AD428" s="90"/>
      <c r="AE428" s="90"/>
      <c r="AF428" s="82">
        <f t="shared" si="53"/>
        <v>0</v>
      </c>
      <c r="AG428" s="82" t="str">
        <f t="shared" si="48"/>
        <v/>
      </c>
      <c r="AH428" s="82" t="str">
        <f t="shared" si="49"/>
        <v/>
      </c>
      <c r="AI428" s="82" t="str">
        <f t="shared" si="50"/>
        <v/>
      </c>
      <c r="AJ428" s="82" t="str">
        <f t="shared" si="51"/>
        <v/>
      </c>
      <c r="AK428" s="83" t="str">
        <f t="shared" si="54"/>
        <v/>
      </c>
    </row>
    <row r="429" spans="27:37">
      <c r="AA429" s="78"/>
      <c r="AB429" s="78"/>
      <c r="AC429" s="79" t="str">
        <f t="shared" si="52"/>
        <v/>
      </c>
      <c r="AD429" s="89"/>
      <c r="AE429" s="89"/>
      <c r="AF429" s="79">
        <f t="shared" si="53"/>
        <v>0</v>
      </c>
      <c r="AG429" s="79" t="str">
        <f t="shared" si="48"/>
        <v/>
      </c>
      <c r="AH429" s="79" t="str">
        <f t="shared" si="49"/>
        <v/>
      </c>
      <c r="AI429" s="79" t="str">
        <f t="shared" si="50"/>
        <v/>
      </c>
      <c r="AJ429" s="79" t="str">
        <f t="shared" si="51"/>
        <v/>
      </c>
      <c r="AK429" s="80" t="str">
        <f t="shared" si="54"/>
        <v/>
      </c>
    </row>
    <row r="430" spans="27:37">
      <c r="AA430" s="81"/>
      <c r="AB430" s="81"/>
      <c r="AC430" s="82" t="str">
        <f t="shared" si="52"/>
        <v/>
      </c>
      <c r="AD430" s="90"/>
      <c r="AE430" s="90"/>
      <c r="AF430" s="82">
        <f t="shared" si="53"/>
        <v>0</v>
      </c>
      <c r="AG430" s="82" t="str">
        <f t="shared" si="48"/>
        <v/>
      </c>
      <c r="AH430" s="82" t="str">
        <f t="shared" si="49"/>
        <v/>
      </c>
      <c r="AI430" s="82" t="str">
        <f t="shared" si="50"/>
        <v/>
      </c>
      <c r="AJ430" s="82" t="str">
        <f t="shared" si="51"/>
        <v/>
      </c>
      <c r="AK430" s="83" t="str">
        <f t="shared" si="54"/>
        <v/>
      </c>
    </row>
    <row r="431" spans="27:37">
      <c r="AA431" s="78"/>
      <c r="AB431" s="78"/>
      <c r="AC431" s="79" t="str">
        <f t="shared" si="52"/>
        <v/>
      </c>
      <c r="AD431" s="89"/>
      <c r="AE431" s="89"/>
      <c r="AF431" s="79">
        <f t="shared" si="53"/>
        <v>0</v>
      </c>
      <c r="AG431" s="79" t="str">
        <f t="shared" si="48"/>
        <v/>
      </c>
      <c r="AH431" s="79" t="str">
        <f t="shared" si="49"/>
        <v/>
      </c>
      <c r="AI431" s="79" t="str">
        <f t="shared" si="50"/>
        <v/>
      </c>
      <c r="AJ431" s="79" t="str">
        <f t="shared" si="51"/>
        <v/>
      </c>
      <c r="AK431" s="80" t="str">
        <f t="shared" si="54"/>
        <v/>
      </c>
    </row>
    <row r="432" spans="27:37">
      <c r="AA432" s="81"/>
      <c r="AB432" s="81"/>
      <c r="AC432" s="82" t="str">
        <f t="shared" si="52"/>
        <v/>
      </c>
      <c r="AD432" s="90"/>
      <c r="AE432" s="90"/>
      <c r="AF432" s="82">
        <f t="shared" si="53"/>
        <v>0</v>
      </c>
      <c r="AG432" s="82" t="str">
        <f t="shared" si="48"/>
        <v/>
      </c>
      <c r="AH432" s="82" t="str">
        <f t="shared" si="49"/>
        <v/>
      </c>
      <c r="AI432" s="82" t="str">
        <f t="shared" si="50"/>
        <v/>
      </c>
      <c r="AJ432" s="82" t="str">
        <f t="shared" si="51"/>
        <v/>
      </c>
      <c r="AK432" s="83" t="str">
        <f t="shared" si="54"/>
        <v/>
      </c>
    </row>
    <row r="433" spans="27:37">
      <c r="AA433" s="78"/>
      <c r="AB433" s="78"/>
      <c r="AC433" s="79" t="str">
        <f t="shared" si="52"/>
        <v/>
      </c>
      <c r="AD433" s="89"/>
      <c r="AE433" s="89"/>
      <c r="AF433" s="79">
        <f t="shared" si="53"/>
        <v>0</v>
      </c>
      <c r="AG433" s="79" t="str">
        <f t="shared" si="48"/>
        <v/>
      </c>
      <c r="AH433" s="79" t="str">
        <f t="shared" si="49"/>
        <v/>
      </c>
      <c r="AI433" s="79" t="str">
        <f t="shared" si="50"/>
        <v/>
      </c>
      <c r="AJ433" s="79" t="str">
        <f t="shared" si="51"/>
        <v/>
      </c>
      <c r="AK433" s="80" t="str">
        <f t="shared" si="54"/>
        <v/>
      </c>
    </row>
    <row r="434" spans="27:37">
      <c r="AA434" s="81"/>
      <c r="AB434" s="81"/>
      <c r="AC434" s="82" t="str">
        <f t="shared" si="52"/>
        <v/>
      </c>
      <c r="AD434" s="90"/>
      <c r="AE434" s="90"/>
      <c r="AF434" s="82">
        <f t="shared" si="53"/>
        <v>0</v>
      </c>
      <c r="AG434" s="82" t="str">
        <f t="shared" si="48"/>
        <v/>
      </c>
      <c r="AH434" s="82" t="str">
        <f t="shared" si="49"/>
        <v/>
      </c>
      <c r="AI434" s="82" t="str">
        <f t="shared" si="50"/>
        <v/>
      </c>
      <c r="AJ434" s="82" t="str">
        <f t="shared" si="51"/>
        <v/>
      </c>
      <c r="AK434" s="83" t="str">
        <f t="shared" si="54"/>
        <v/>
      </c>
    </row>
    <row r="435" spans="27:37">
      <c r="AA435" s="78"/>
      <c r="AB435" s="78"/>
      <c r="AC435" s="79" t="str">
        <f t="shared" si="52"/>
        <v/>
      </c>
      <c r="AD435" s="89"/>
      <c r="AE435" s="89"/>
      <c r="AF435" s="79">
        <f t="shared" si="53"/>
        <v>0</v>
      </c>
      <c r="AG435" s="79" t="str">
        <f t="shared" si="48"/>
        <v/>
      </c>
      <c r="AH435" s="79" t="str">
        <f t="shared" si="49"/>
        <v/>
      </c>
      <c r="AI435" s="79" t="str">
        <f t="shared" si="50"/>
        <v/>
      </c>
      <c r="AJ435" s="79" t="str">
        <f t="shared" si="51"/>
        <v/>
      </c>
      <c r="AK435" s="80" t="str">
        <f t="shared" si="54"/>
        <v/>
      </c>
    </row>
    <row r="436" spans="27:37">
      <c r="AA436" s="81"/>
      <c r="AB436" s="81"/>
      <c r="AC436" s="82" t="str">
        <f t="shared" si="52"/>
        <v/>
      </c>
      <c r="AD436" s="90"/>
      <c r="AE436" s="90"/>
      <c r="AF436" s="82">
        <f t="shared" si="53"/>
        <v>0</v>
      </c>
      <c r="AG436" s="82" t="str">
        <f t="shared" si="48"/>
        <v/>
      </c>
      <c r="AH436" s="82" t="str">
        <f t="shared" si="49"/>
        <v/>
      </c>
      <c r="AI436" s="82" t="str">
        <f t="shared" si="50"/>
        <v/>
      </c>
      <c r="AJ436" s="82" t="str">
        <f t="shared" si="51"/>
        <v/>
      </c>
      <c r="AK436" s="83" t="str">
        <f t="shared" si="54"/>
        <v/>
      </c>
    </row>
    <row r="437" spans="27:37">
      <c r="AA437" s="78"/>
      <c r="AB437" s="78"/>
      <c r="AC437" s="79" t="str">
        <f t="shared" si="52"/>
        <v/>
      </c>
      <c r="AD437" s="89"/>
      <c r="AE437" s="89"/>
      <c r="AF437" s="79">
        <f t="shared" si="53"/>
        <v>0</v>
      </c>
      <c r="AG437" s="79" t="str">
        <f t="shared" si="48"/>
        <v/>
      </c>
      <c r="AH437" s="79" t="str">
        <f t="shared" si="49"/>
        <v/>
      </c>
      <c r="AI437" s="79" t="str">
        <f t="shared" si="50"/>
        <v/>
      </c>
      <c r="AJ437" s="79" t="str">
        <f t="shared" si="51"/>
        <v/>
      </c>
      <c r="AK437" s="80" t="str">
        <f t="shared" si="54"/>
        <v/>
      </c>
    </row>
    <row r="438" spans="27:37">
      <c r="AA438" s="81"/>
      <c r="AB438" s="81"/>
      <c r="AC438" s="82" t="str">
        <f t="shared" si="52"/>
        <v/>
      </c>
      <c r="AD438" s="90"/>
      <c r="AE438" s="90"/>
      <c r="AF438" s="82">
        <f t="shared" si="53"/>
        <v>0</v>
      </c>
      <c r="AG438" s="82" t="str">
        <f t="shared" si="48"/>
        <v/>
      </c>
      <c r="AH438" s="82" t="str">
        <f t="shared" si="49"/>
        <v/>
      </c>
      <c r="AI438" s="82" t="str">
        <f t="shared" si="50"/>
        <v/>
      </c>
      <c r="AJ438" s="82" t="str">
        <f t="shared" si="51"/>
        <v/>
      </c>
      <c r="AK438" s="83" t="str">
        <f t="shared" si="54"/>
        <v/>
      </c>
    </row>
    <row r="439" spans="27:37">
      <c r="AA439" s="78"/>
      <c r="AB439" s="78"/>
      <c r="AC439" s="79" t="str">
        <f t="shared" si="52"/>
        <v/>
      </c>
      <c r="AD439" s="89"/>
      <c r="AE439" s="89"/>
      <c r="AF439" s="79">
        <f t="shared" si="53"/>
        <v>0</v>
      </c>
      <c r="AG439" s="79" t="str">
        <f t="shared" si="48"/>
        <v/>
      </c>
      <c r="AH439" s="79" t="str">
        <f t="shared" si="49"/>
        <v/>
      </c>
      <c r="AI439" s="79" t="str">
        <f t="shared" si="50"/>
        <v/>
      </c>
      <c r="AJ439" s="79" t="str">
        <f t="shared" si="51"/>
        <v/>
      </c>
      <c r="AK439" s="80" t="str">
        <f t="shared" si="54"/>
        <v/>
      </c>
    </row>
    <row r="440" spans="27:37">
      <c r="AA440" s="81"/>
      <c r="AB440" s="81"/>
      <c r="AC440" s="82" t="str">
        <f t="shared" si="52"/>
        <v/>
      </c>
      <c r="AD440" s="90"/>
      <c r="AE440" s="90"/>
      <c r="AF440" s="82">
        <f t="shared" si="53"/>
        <v>0</v>
      </c>
      <c r="AG440" s="82" t="str">
        <f t="shared" si="48"/>
        <v/>
      </c>
      <c r="AH440" s="82" t="str">
        <f t="shared" si="49"/>
        <v/>
      </c>
      <c r="AI440" s="82" t="str">
        <f t="shared" si="50"/>
        <v/>
      </c>
      <c r="AJ440" s="82" t="str">
        <f t="shared" si="51"/>
        <v/>
      </c>
      <c r="AK440" s="83" t="str">
        <f t="shared" si="54"/>
        <v/>
      </c>
    </row>
    <row r="441" spans="27:37">
      <c r="AA441" s="78"/>
      <c r="AB441" s="78"/>
      <c r="AC441" s="79" t="str">
        <f t="shared" si="52"/>
        <v/>
      </c>
      <c r="AD441" s="89"/>
      <c r="AE441" s="89"/>
      <c r="AF441" s="79">
        <f t="shared" si="53"/>
        <v>0</v>
      </c>
      <c r="AG441" s="79" t="str">
        <f t="shared" si="48"/>
        <v/>
      </c>
      <c r="AH441" s="79" t="str">
        <f t="shared" si="49"/>
        <v/>
      </c>
      <c r="AI441" s="79" t="str">
        <f t="shared" si="50"/>
        <v/>
      </c>
      <c r="AJ441" s="79" t="str">
        <f t="shared" si="51"/>
        <v/>
      </c>
      <c r="AK441" s="80" t="str">
        <f t="shared" si="54"/>
        <v/>
      </c>
    </row>
    <row r="442" spans="27:37">
      <c r="AA442" s="81"/>
      <c r="AB442" s="81"/>
      <c r="AC442" s="82" t="str">
        <f t="shared" si="52"/>
        <v/>
      </c>
      <c r="AD442" s="90"/>
      <c r="AE442" s="90"/>
      <c r="AF442" s="82">
        <f t="shared" si="53"/>
        <v>0</v>
      </c>
      <c r="AG442" s="82" t="str">
        <f t="shared" si="48"/>
        <v/>
      </c>
      <c r="AH442" s="82" t="str">
        <f t="shared" si="49"/>
        <v/>
      </c>
      <c r="AI442" s="82" t="str">
        <f t="shared" si="50"/>
        <v/>
      </c>
      <c r="AJ442" s="82" t="str">
        <f t="shared" si="51"/>
        <v/>
      </c>
      <c r="AK442" s="83" t="str">
        <f t="shared" si="54"/>
        <v/>
      </c>
    </row>
    <row r="443" spans="27:37">
      <c r="AA443" s="78"/>
      <c r="AB443" s="78"/>
      <c r="AC443" s="79" t="str">
        <f t="shared" si="52"/>
        <v/>
      </c>
      <c r="AD443" s="89"/>
      <c r="AE443" s="89"/>
      <c r="AF443" s="79">
        <f t="shared" si="53"/>
        <v>0</v>
      </c>
      <c r="AG443" s="79" t="str">
        <f t="shared" si="48"/>
        <v/>
      </c>
      <c r="AH443" s="79" t="str">
        <f t="shared" si="49"/>
        <v/>
      </c>
      <c r="AI443" s="79" t="str">
        <f t="shared" si="50"/>
        <v/>
      </c>
      <c r="AJ443" s="79" t="str">
        <f t="shared" si="51"/>
        <v/>
      </c>
      <c r="AK443" s="80" t="str">
        <f t="shared" si="54"/>
        <v/>
      </c>
    </row>
    <row r="444" spans="27:37">
      <c r="AA444" s="81"/>
      <c r="AB444" s="81"/>
      <c r="AC444" s="82" t="str">
        <f t="shared" si="52"/>
        <v/>
      </c>
      <c r="AD444" s="90"/>
      <c r="AE444" s="90"/>
      <c r="AF444" s="82">
        <f t="shared" si="53"/>
        <v>0</v>
      </c>
      <c r="AG444" s="82" t="str">
        <f t="shared" si="48"/>
        <v/>
      </c>
      <c r="AH444" s="82" t="str">
        <f t="shared" si="49"/>
        <v/>
      </c>
      <c r="AI444" s="82" t="str">
        <f t="shared" si="50"/>
        <v/>
      </c>
      <c r="AJ444" s="82" t="str">
        <f t="shared" si="51"/>
        <v/>
      </c>
      <c r="AK444" s="83" t="str">
        <f t="shared" si="54"/>
        <v/>
      </c>
    </row>
    <row r="445" spans="27:37">
      <c r="AA445" s="78"/>
      <c r="AB445" s="78"/>
      <c r="AC445" s="79" t="str">
        <f t="shared" si="52"/>
        <v/>
      </c>
      <c r="AD445" s="89"/>
      <c r="AE445" s="89"/>
      <c r="AF445" s="79">
        <f t="shared" si="53"/>
        <v>0</v>
      </c>
      <c r="AG445" s="79" t="str">
        <f t="shared" si="48"/>
        <v/>
      </c>
      <c r="AH445" s="79" t="str">
        <f t="shared" si="49"/>
        <v/>
      </c>
      <c r="AI445" s="79" t="str">
        <f t="shared" si="50"/>
        <v/>
      </c>
      <c r="AJ445" s="79" t="str">
        <f t="shared" si="51"/>
        <v/>
      </c>
      <c r="AK445" s="80" t="str">
        <f t="shared" si="54"/>
        <v/>
      </c>
    </row>
    <row r="446" spans="27:37">
      <c r="AA446" s="81"/>
      <c r="AB446" s="81"/>
      <c r="AC446" s="82" t="str">
        <f t="shared" si="52"/>
        <v/>
      </c>
      <c r="AD446" s="90"/>
      <c r="AE446" s="90"/>
      <c r="AF446" s="82">
        <f t="shared" si="53"/>
        <v>0</v>
      </c>
      <c r="AG446" s="82" t="str">
        <f t="shared" si="48"/>
        <v/>
      </c>
      <c r="AH446" s="82" t="str">
        <f t="shared" si="49"/>
        <v/>
      </c>
      <c r="AI446" s="82" t="str">
        <f t="shared" si="50"/>
        <v/>
      </c>
      <c r="AJ446" s="82" t="str">
        <f t="shared" si="51"/>
        <v/>
      </c>
      <c r="AK446" s="83" t="str">
        <f t="shared" si="54"/>
        <v/>
      </c>
    </row>
    <row r="447" spans="27:37">
      <c r="AA447" s="78"/>
      <c r="AB447" s="78"/>
      <c r="AC447" s="79" t="str">
        <f t="shared" si="52"/>
        <v/>
      </c>
      <c r="AD447" s="89"/>
      <c r="AE447" s="89"/>
      <c r="AF447" s="79">
        <f t="shared" si="53"/>
        <v>0</v>
      </c>
      <c r="AG447" s="79" t="str">
        <f t="shared" si="48"/>
        <v/>
      </c>
      <c r="AH447" s="79" t="str">
        <f t="shared" si="49"/>
        <v/>
      </c>
      <c r="AI447" s="79" t="str">
        <f t="shared" si="50"/>
        <v/>
      </c>
      <c r="AJ447" s="79" t="str">
        <f t="shared" si="51"/>
        <v/>
      </c>
      <c r="AK447" s="80" t="str">
        <f t="shared" si="54"/>
        <v/>
      </c>
    </row>
    <row r="448" spans="27:37">
      <c r="AA448" s="81"/>
      <c r="AB448" s="81"/>
      <c r="AC448" s="82" t="str">
        <f t="shared" si="52"/>
        <v/>
      </c>
      <c r="AD448" s="90"/>
      <c r="AE448" s="90"/>
      <c r="AF448" s="82">
        <f t="shared" si="53"/>
        <v>0</v>
      </c>
      <c r="AG448" s="82" t="str">
        <f t="shared" si="48"/>
        <v/>
      </c>
      <c r="AH448" s="82" t="str">
        <f t="shared" si="49"/>
        <v/>
      </c>
      <c r="AI448" s="82" t="str">
        <f t="shared" si="50"/>
        <v/>
      </c>
      <c r="AJ448" s="82" t="str">
        <f t="shared" si="51"/>
        <v/>
      </c>
      <c r="AK448" s="83" t="str">
        <f t="shared" si="54"/>
        <v/>
      </c>
    </row>
    <row r="449" spans="27:37">
      <c r="AA449" s="78"/>
      <c r="AB449" s="78"/>
      <c r="AC449" s="79" t="str">
        <f t="shared" si="52"/>
        <v/>
      </c>
      <c r="AD449" s="89"/>
      <c r="AE449" s="89"/>
      <c r="AF449" s="79">
        <f t="shared" si="53"/>
        <v>0</v>
      </c>
      <c r="AG449" s="79" t="str">
        <f t="shared" si="48"/>
        <v/>
      </c>
      <c r="AH449" s="79" t="str">
        <f t="shared" si="49"/>
        <v/>
      </c>
      <c r="AI449" s="79" t="str">
        <f t="shared" si="50"/>
        <v/>
      </c>
      <c r="AJ449" s="79" t="str">
        <f t="shared" si="51"/>
        <v/>
      </c>
      <c r="AK449" s="80" t="str">
        <f t="shared" si="54"/>
        <v/>
      </c>
    </row>
    <row r="450" spans="27:37">
      <c r="AA450" s="81"/>
      <c r="AB450" s="81"/>
      <c r="AC450" s="82" t="str">
        <f t="shared" si="52"/>
        <v/>
      </c>
      <c r="AD450" s="90"/>
      <c r="AE450" s="90"/>
      <c r="AF450" s="82">
        <f t="shared" si="53"/>
        <v>0</v>
      </c>
      <c r="AG450" s="82" t="str">
        <f t="shared" si="48"/>
        <v/>
      </c>
      <c r="AH450" s="82" t="str">
        <f t="shared" si="49"/>
        <v/>
      </c>
      <c r="AI450" s="82" t="str">
        <f t="shared" si="50"/>
        <v/>
      </c>
      <c r="AJ450" s="82" t="str">
        <f t="shared" si="51"/>
        <v/>
      </c>
      <c r="AK450" s="83" t="str">
        <f t="shared" si="54"/>
        <v/>
      </c>
    </row>
    <row r="451" spans="27:37">
      <c r="AA451" s="78"/>
      <c r="AB451" s="78"/>
      <c r="AC451" s="79" t="str">
        <f t="shared" si="52"/>
        <v/>
      </c>
      <c r="AD451" s="89"/>
      <c r="AE451" s="89"/>
      <c r="AF451" s="79">
        <f t="shared" si="53"/>
        <v>0</v>
      </c>
      <c r="AG451" s="79" t="str">
        <f t="shared" si="48"/>
        <v/>
      </c>
      <c r="AH451" s="79" t="str">
        <f t="shared" si="49"/>
        <v/>
      </c>
      <c r="AI451" s="79" t="str">
        <f t="shared" si="50"/>
        <v/>
      </c>
      <c r="AJ451" s="79" t="str">
        <f t="shared" si="51"/>
        <v/>
      </c>
      <c r="AK451" s="80" t="str">
        <f t="shared" si="54"/>
        <v/>
      </c>
    </row>
    <row r="452" spans="27:37">
      <c r="AA452" s="81"/>
      <c r="AB452" s="81"/>
      <c r="AC452" s="82" t="str">
        <f t="shared" si="52"/>
        <v/>
      </c>
      <c r="AD452" s="90"/>
      <c r="AE452" s="90"/>
      <c r="AF452" s="82">
        <f t="shared" si="53"/>
        <v>0</v>
      </c>
      <c r="AG452" s="82" t="str">
        <f t="shared" si="48"/>
        <v/>
      </c>
      <c r="AH452" s="82" t="str">
        <f t="shared" si="49"/>
        <v/>
      </c>
      <c r="AI452" s="82" t="str">
        <f t="shared" si="50"/>
        <v/>
      </c>
      <c r="AJ452" s="82" t="str">
        <f t="shared" si="51"/>
        <v/>
      </c>
      <c r="AK452" s="83" t="str">
        <f t="shared" si="54"/>
        <v/>
      </c>
    </row>
    <row r="453" spans="27:37">
      <c r="AA453" s="78"/>
      <c r="AB453" s="78"/>
      <c r="AC453" s="79" t="str">
        <f t="shared" si="52"/>
        <v/>
      </c>
      <c r="AD453" s="89"/>
      <c r="AE453" s="89"/>
      <c r="AF453" s="79">
        <f t="shared" si="53"/>
        <v>0</v>
      </c>
      <c r="AG453" s="79" t="str">
        <f t="shared" si="48"/>
        <v/>
      </c>
      <c r="AH453" s="79" t="str">
        <f t="shared" si="49"/>
        <v/>
      </c>
      <c r="AI453" s="79" t="str">
        <f t="shared" si="50"/>
        <v/>
      </c>
      <c r="AJ453" s="79" t="str">
        <f t="shared" si="51"/>
        <v/>
      </c>
      <c r="AK453" s="80" t="str">
        <f t="shared" si="54"/>
        <v/>
      </c>
    </row>
    <row r="454" spans="27:37">
      <c r="AA454" s="81"/>
      <c r="AB454" s="81"/>
      <c r="AC454" s="82" t="str">
        <f t="shared" si="52"/>
        <v/>
      </c>
      <c r="AD454" s="90"/>
      <c r="AE454" s="90"/>
      <c r="AF454" s="82">
        <f t="shared" si="53"/>
        <v>0</v>
      </c>
      <c r="AG454" s="82" t="str">
        <f t="shared" si="48"/>
        <v/>
      </c>
      <c r="AH454" s="82" t="str">
        <f t="shared" si="49"/>
        <v/>
      </c>
      <c r="AI454" s="82" t="str">
        <f t="shared" si="50"/>
        <v/>
      </c>
      <c r="AJ454" s="82" t="str">
        <f t="shared" si="51"/>
        <v/>
      </c>
      <c r="AK454" s="83" t="str">
        <f t="shared" si="54"/>
        <v/>
      </c>
    </row>
    <row r="455" spans="27:37">
      <c r="AA455" s="78"/>
      <c r="AB455" s="78"/>
      <c r="AC455" s="79" t="str">
        <f t="shared" si="52"/>
        <v/>
      </c>
      <c r="AD455" s="89"/>
      <c r="AE455" s="89"/>
      <c r="AF455" s="79">
        <f t="shared" si="53"/>
        <v>0</v>
      </c>
      <c r="AG455" s="79" t="str">
        <f t="shared" si="48"/>
        <v/>
      </c>
      <c r="AH455" s="79" t="str">
        <f t="shared" si="49"/>
        <v/>
      </c>
      <c r="AI455" s="79" t="str">
        <f t="shared" si="50"/>
        <v/>
      </c>
      <c r="AJ455" s="79" t="str">
        <f t="shared" si="51"/>
        <v/>
      </c>
      <c r="AK455" s="80" t="str">
        <f t="shared" si="54"/>
        <v/>
      </c>
    </row>
    <row r="456" spans="27:37">
      <c r="AA456" s="81"/>
      <c r="AB456" s="81"/>
      <c r="AC456" s="82" t="str">
        <f t="shared" si="52"/>
        <v/>
      </c>
      <c r="AD456" s="90"/>
      <c r="AE456" s="90"/>
      <c r="AF456" s="82">
        <f t="shared" si="53"/>
        <v>0</v>
      </c>
      <c r="AG456" s="82" t="str">
        <f t="shared" si="48"/>
        <v/>
      </c>
      <c r="AH456" s="82" t="str">
        <f t="shared" si="49"/>
        <v/>
      </c>
      <c r="AI456" s="82" t="str">
        <f t="shared" si="50"/>
        <v/>
      </c>
      <c r="AJ456" s="82" t="str">
        <f t="shared" si="51"/>
        <v/>
      </c>
      <c r="AK456" s="83" t="str">
        <f t="shared" si="54"/>
        <v/>
      </c>
    </row>
    <row r="457" spans="27:37">
      <c r="AA457" s="78"/>
      <c r="AB457" s="78"/>
      <c r="AC457" s="79" t="str">
        <f t="shared" si="52"/>
        <v/>
      </c>
      <c r="AD457" s="89"/>
      <c r="AE457" s="89"/>
      <c r="AF457" s="79">
        <f t="shared" si="53"/>
        <v>0</v>
      </c>
      <c r="AG457" s="79" t="str">
        <f t="shared" si="48"/>
        <v/>
      </c>
      <c r="AH457" s="79" t="str">
        <f t="shared" si="49"/>
        <v/>
      </c>
      <c r="AI457" s="79" t="str">
        <f t="shared" si="50"/>
        <v/>
      </c>
      <c r="AJ457" s="79" t="str">
        <f t="shared" si="51"/>
        <v/>
      </c>
      <c r="AK457" s="80" t="str">
        <f t="shared" si="54"/>
        <v/>
      </c>
    </row>
    <row r="458" spans="27:37">
      <c r="AA458" s="81"/>
      <c r="AB458" s="81"/>
      <c r="AC458" s="82" t="str">
        <f t="shared" si="52"/>
        <v/>
      </c>
      <c r="AD458" s="90"/>
      <c r="AE458" s="90"/>
      <c r="AF458" s="82">
        <f t="shared" si="53"/>
        <v>0</v>
      </c>
      <c r="AG458" s="82" t="str">
        <f t="shared" si="48"/>
        <v/>
      </c>
      <c r="AH458" s="82" t="str">
        <f t="shared" si="49"/>
        <v/>
      </c>
      <c r="AI458" s="82" t="str">
        <f t="shared" si="50"/>
        <v/>
      </c>
      <c r="AJ458" s="82" t="str">
        <f t="shared" si="51"/>
        <v/>
      </c>
      <c r="AK458" s="83" t="str">
        <f t="shared" si="54"/>
        <v/>
      </c>
    </row>
    <row r="459" spans="27:37">
      <c r="AA459" s="78"/>
      <c r="AB459" s="78"/>
      <c r="AC459" s="79" t="str">
        <f t="shared" si="52"/>
        <v/>
      </c>
      <c r="AD459" s="89"/>
      <c r="AE459" s="89"/>
      <c r="AF459" s="79">
        <f t="shared" si="53"/>
        <v>0</v>
      </c>
      <c r="AG459" s="79" t="str">
        <f t="shared" ref="AG459:AG522" si="55">IF($AA459="","",IF(VLOOKUP($AA459,$AZ$17:$BD$42,2,0)=0,"",VLOOKUP($AA459,$AZ$17:$BD$42,2,0)*AF459))</f>
        <v/>
      </c>
      <c r="AH459" s="79" t="str">
        <f t="shared" ref="AH459:AH522" si="56">IF($AA459="","",IF(VLOOKUP($AA459,$AZ$17:$BD$42,3,0)=0,"",VLOOKUP($AA459,$AZ$17:$BD$42,3,0)*AF459))</f>
        <v/>
      </c>
      <c r="AI459" s="79" t="str">
        <f t="shared" ref="AI459:AI522" si="57">IF($AA459="","",IF(VLOOKUP($AA459,$AZ$17:$BD$42,4,0)=0,"",VLOOKUP($AA459,$AZ$17:$BD$42,4,0)*AF459))</f>
        <v/>
      </c>
      <c r="AJ459" s="79" t="str">
        <f t="shared" ref="AJ459:AJ522" si="58">IF($AA459="","",IF(VLOOKUP($AA459,$AZ$17:$BD$42,5,0)=0,"",VLOOKUP($AA459,$AZ$17:$BD$42,5,0)*AF459))</f>
        <v/>
      </c>
      <c r="AK459" s="80" t="str">
        <f t="shared" si="54"/>
        <v/>
      </c>
    </row>
    <row r="460" spans="27:37">
      <c r="AA460" s="81"/>
      <c r="AB460" s="81"/>
      <c r="AC460" s="82" t="str">
        <f t="shared" ref="AC460:AC523" si="59">IF(ISERROR(VLOOKUP($AA460,$A$13:$V$38,MATCH($AB460,$A$12:$V$12,0),0)),"",VLOOKUP($AA460,$A$13:$V$38,MATCH($AB460,$A$12:$V$12,0),0))</f>
        <v/>
      </c>
      <c r="AD460" s="90"/>
      <c r="AE460" s="90"/>
      <c r="AF460" s="82">
        <f t="shared" ref="AF460:AF523" si="60">IF(IF($AB460="",0,IF(AC460="",0,AC460-AD460-AE460))&lt;0,0,IF($AB460="",0,IF(AC460="",0,AC460-AD460-AE460)))</f>
        <v>0</v>
      </c>
      <c r="AG460" s="82" t="str">
        <f t="shared" si="55"/>
        <v/>
      </c>
      <c r="AH460" s="82" t="str">
        <f t="shared" si="56"/>
        <v/>
      </c>
      <c r="AI460" s="82" t="str">
        <f t="shared" si="57"/>
        <v/>
      </c>
      <c r="AJ460" s="82" t="str">
        <f t="shared" si="58"/>
        <v/>
      </c>
      <c r="AK460" s="83" t="str">
        <f t="shared" ref="AK460:AK523" si="61">IF($AF460=0,"",IF(VLOOKUP($AA460,$A$46:$Y$71,IF($AB460=3,2,IF($AB460&lt;4+1,6,IF($AB460&lt;5+1,10,IF($AB460&lt;6+1,14,IF($AB460&lt;7+1,18,IF($AB460&lt;8+1,22,0)))))),0)=0,"pas de crafteur",VLOOKUP($AA460,$A$46:$Y$71,IF($AB460=3,2,IF($AB460&lt;4+1,6,IF($AB460&lt;5+1,10,IF($AB460&lt;6+1,14,IF($AB460&lt;7+1,18,IF($AB460&lt;8+1,22,)))))),0)))</f>
        <v/>
      </c>
    </row>
    <row r="461" spans="27:37">
      <c r="AA461" s="78"/>
      <c r="AB461" s="78"/>
      <c r="AC461" s="79" t="str">
        <f t="shared" si="59"/>
        <v/>
      </c>
      <c r="AD461" s="89"/>
      <c r="AE461" s="89"/>
      <c r="AF461" s="79">
        <f t="shared" si="60"/>
        <v>0</v>
      </c>
      <c r="AG461" s="79" t="str">
        <f t="shared" si="55"/>
        <v/>
      </c>
      <c r="AH461" s="79" t="str">
        <f t="shared" si="56"/>
        <v/>
      </c>
      <c r="AI461" s="79" t="str">
        <f t="shared" si="57"/>
        <v/>
      </c>
      <c r="AJ461" s="79" t="str">
        <f t="shared" si="58"/>
        <v/>
      </c>
      <c r="AK461" s="80" t="str">
        <f t="shared" si="61"/>
        <v/>
      </c>
    </row>
    <row r="462" spans="27:37">
      <c r="AA462" s="81"/>
      <c r="AB462" s="81"/>
      <c r="AC462" s="82" t="str">
        <f t="shared" si="59"/>
        <v/>
      </c>
      <c r="AD462" s="90"/>
      <c r="AE462" s="90"/>
      <c r="AF462" s="82">
        <f t="shared" si="60"/>
        <v>0</v>
      </c>
      <c r="AG462" s="82" t="str">
        <f t="shared" si="55"/>
        <v/>
      </c>
      <c r="AH462" s="82" t="str">
        <f t="shared" si="56"/>
        <v/>
      </c>
      <c r="AI462" s="82" t="str">
        <f t="shared" si="57"/>
        <v/>
      </c>
      <c r="AJ462" s="82" t="str">
        <f t="shared" si="58"/>
        <v/>
      </c>
      <c r="AK462" s="83" t="str">
        <f t="shared" si="61"/>
        <v/>
      </c>
    </row>
    <row r="463" spans="27:37">
      <c r="AA463" s="78"/>
      <c r="AB463" s="78"/>
      <c r="AC463" s="79" t="str">
        <f t="shared" si="59"/>
        <v/>
      </c>
      <c r="AD463" s="89"/>
      <c r="AE463" s="89"/>
      <c r="AF463" s="79">
        <f t="shared" si="60"/>
        <v>0</v>
      </c>
      <c r="AG463" s="79" t="str">
        <f t="shared" si="55"/>
        <v/>
      </c>
      <c r="AH463" s="79" t="str">
        <f t="shared" si="56"/>
        <v/>
      </c>
      <c r="AI463" s="79" t="str">
        <f t="shared" si="57"/>
        <v/>
      </c>
      <c r="AJ463" s="79" t="str">
        <f t="shared" si="58"/>
        <v/>
      </c>
      <c r="AK463" s="80" t="str">
        <f t="shared" si="61"/>
        <v/>
      </c>
    </row>
    <row r="464" spans="27:37">
      <c r="AA464" s="81"/>
      <c r="AB464" s="81"/>
      <c r="AC464" s="82" t="str">
        <f t="shared" si="59"/>
        <v/>
      </c>
      <c r="AD464" s="90"/>
      <c r="AE464" s="90"/>
      <c r="AF464" s="82">
        <f t="shared" si="60"/>
        <v>0</v>
      </c>
      <c r="AG464" s="82" t="str">
        <f t="shared" si="55"/>
        <v/>
      </c>
      <c r="AH464" s="82" t="str">
        <f t="shared" si="56"/>
        <v/>
      </c>
      <c r="AI464" s="82" t="str">
        <f t="shared" si="57"/>
        <v/>
      </c>
      <c r="AJ464" s="82" t="str">
        <f t="shared" si="58"/>
        <v/>
      </c>
      <c r="AK464" s="83" t="str">
        <f t="shared" si="61"/>
        <v/>
      </c>
    </row>
    <row r="465" spans="27:37">
      <c r="AA465" s="78"/>
      <c r="AB465" s="78"/>
      <c r="AC465" s="79" t="str">
        <f t="shared" si="59"/>
        <v/>
      </c>
      <c r="AD465" s="89"/>
      <c r="AE465" s="89"/>
      <c r="AF465" s="79">
        <f t="shared" si="60"/>
        <v>0</v>
      </c>
      <c r="AG465" s="79" t="str">
        <f t="shared" si="55"/>
        <v/>
      </c>
      <c r="AH465" s="79" t="str">
        <f t="shared" si="56"/>
        <v/>
      </c>
      <c r="AI465" s="79" t="str">
        <f t="shared" si="57"/>
        <v/>
      </c>
      <c r="AJ465" s="79" t="str">
        <f t="shared" si="58"/>
        <v/>
      </c>
      <c r="AK465" s="80" t="str">
        <f t="shared" si="61"/>
        <v/>
      </c>
    </row>
    <row r="466" spans="27:37">
      <c r="AA466" s="81"/>
      <c r="AB466" s="81"/>
      <c r="AC466" s="82" t="str">
        <f t="shared" si="59"/>
        <v/>
      </c>
      <c r="AD466" s="90"/>
      <c r="AE466" s="90"/>
      <c r="AF466" s="82">
        <f t="shared" si="60"/>
        <v>0</v>
      </c>
      <c r="AG466" s="82" t="str">
        <f t="shared" si="55"/>
        <v/>
      </c>
      <c r="AH466" s="82" t="str">
        <f t="shared" si="56"/>
        <v/>
      </c>
      <c r="AI466" s="82" t="str">
        <f t="shared" si="57"/>
        <v/>
      </c>
      <c r="AJ466" s="82" t="str">
        <f t="shared" si="58"/>
        <v/>
      </c>
      <c r="AK466" s="83" t="str">
        <f t="shared" si="61"/>
        <v/>
      </c>
    </row>
    <row r="467" spans="27:37">
      <c r="AA467" s="78"/>
      <c r="AB467" s="78"/>
      <c r="AC467" s="79" t="str">
        <f t="shared" si="59"/>
        <v/>
      </c>
      <c r="AD467" s="89"/>
      <c r="AE467" s="89"/>
      <c r="AF467" s="79">
        <f t="shared" si="60"/>
        <v>0</v>
      </c>
      <c r="AG467" s="79" t="str">
        <f t="shared" si="55"/>
        <v/>
      </c>
      <c r="AH467" s="79" t="str">
        <f t="shared" si="56"/>
        <v/>
      </c>
      <c r="AI467" s="79" t="str">
        <f t="shared" si="57"/>
        <v/>
      </c>
      <c r="AJ467" s="79" t="str">
        <f t="shared" si="58"/>
        <v/>
      </c>
      <c r="AK467" s="80" t="str">
        <f t="shared" si="61"/>
        <v/>
      </c>
    </row>
    <row r="468" spans="27:37">
      <c r="AA468" s="81"/>
      <c r="AB468" s="81"/>
      <c r="AC468" s="82" t="str">
        <f t="shared" si="59"/>
        <v/>
      </c>
      <c r="AD468" s="90"/>
      <c r="AE468" s="90"/>
      <c r="AF468" s="82">
        <f t="shared" si="60"/>
        <v>0</v>
      </c>
      <c r="AG468" s="82" t="str">
        <f t="shared" si="55"/>
        <v/>
      </c>
      <c r="AH468" s="82" t="str">
        <f t="shared" si="56"/>
        <v/>
      </c>
      <c r="AI468" s="82" t="str">
        <f t="shared" si="57"/>
        <v/>
      </c>
      <c r="AJ468" s="82" t="str">
        <f t="shared" si="58"/>
        <v/>
      </c>
      <c r="AK468" s="83" t="str">
        <f t="shared" si="61"/>
        <v/>
      </c>
    </row>
    <row r="469" spans="27:37">
      <c r="AA469" s="78"/>
      <c r="AB469" s="78"/>
      <c r="AC469" s="79" t="str">
        <f t="shared" si="59"/>
        <v/>
      </c>
      <c r="AD469" s="89"/>
      <c r="AE469" s="89"/>
      <c r="AF469" s="79">
        <f t="shared" si="60"/>
        <v>0</v>
      </c>
      <c r="AG469" s="79" t="str">
        <f t="shared" si="55"/>
        <v/>
      </c>
      <c r="AH469" s="79" t="str">
        <f t="shared" si="56"/>
        <v/>
      </c>
      <c r="AI469" s="79" t="str">
        <f t="shared" si="57"/>
        <v/>
      </c>
      <c r="AJ469" s="79" t="str">
        <f t="shared" si="58"/>
        <v/>
      </c>
      <c r="AK469" s="80" t="str">
        <f t="shared" si="61"/>
        <v/>
      </c>
    </row>
    <row r="470" spans="27:37">
      <c r="AA470" s="81"/>
      <c r="AB470" s="81"/>
      <c r="AC470" s="82" t="str">
        <f t="shared" si="59"/>
        <v/>
      </c>
      <c r="AD470" s="90"/>
      <c r="AE470" s="90"/>
      <c r="AF470" s="82">
        <f t="shared" si="60"/>
        <v>0</v>
      </c>
      <c r="AG470" s="82" t="str">
        <f t="shared" si="55"/>
        <v/>
      </c>
      <c r="AH470" s="82" t="str">
        <f t="shared" si="56"/>
        <v/>
      </c>
      <c r="AI470" s="82" t="str">
        <f t="shared" si="57"/>
        <v/>
      </c>
      <c r="AJ470" s="82" t="str">
        <f t="shared" si="58"/>
        <v/>
      </c>
      <c r="AK470" s="83" t="str">
        <f t="shared" si="61"/>
        <v/>
      </c>
    </row>
    <row r="471" spans="27:37">
      <c r="AA471" s="78"/>
      <c r="AB471" s="78"/>
      <c r="AC471" s="79" t="str">
        <f t="shared" si="59"/>
        <v/>
      </c>
      <c r="AD471" s="89"/>
      <c r="AE471" s="89"/>
      <c r="AF471" s="79">
        <f t="shared" si="60"/>
        <v>0</v>
      </c>
      <c r="AG471" s="79" t="str">
        <f t="shared" si="55"/>
        <v/>
      </c>
      <c r="AH471" s="79" t="str">
        <f t="shared" si="56"/>
        <v/>
      </c>
      <c r="AI471" s="79" t="str">
        <f t="shared" si="57"/>
        <v/>
      </c>
      <c r="AJ471" s="79" t="str">
        <f t="shared" si="58"/>
        <v/>
      </c>
      <c r="AK471" s="80" t="str">
        <f t="shared" si="61"/>
        <v/>
      </c>
    </row>
    <row r="472" spans="27:37">
      <c r="AA472" s="81"/>
      <c r="AB472" s="81"/>
      <c r="AC472" s="82" t="str">
        <f t="shared" si="59"/>
        <v/>
      </c>
      <c r="AD472" s="90"/>
      <c r="AE472" s="90"/>
      <c r="AF472" s="82">
        <f t="shared" si="60"/>
        <v>0</v>
      </c>
      <c r="AG472" s="82" t="str">
        <f t="shared" si="55"/>
        <v/>
      </c>
      <c r="AH472" s="82" t="str">
        <f t="shared" si="56"/>
        <v/>
      </c>
      <c r="AI472" s="82" t="str">
        <f t="shared" si="57"/>
        <v/>
      </c>
      <c r="AJ472" s="82" t="str">
        <f t="shared" si="58"/>
        <v/>
      </c>
      <c r="AK472" s="83" t="str">
        <f t="shared" si="61"/>
        <v/>
      </c>
    </row>
    <row r="473" spans="27:37">
      <c r="AA473" s="78"/>
      <c r="AB473" s="78"/>
      <c r="AC473" s="79" t="str">
        <f t="shared" si="59"/>
        <v/>
      </c>
      <c r="AD473" s="89"/>
      <c r="AE473" s="89"/>
      <c r="AF473" s="79">
        <f t="shared" si="60"/>
        <v>0</v>
      </c>
      <c r="AG473" s="79" t="str">
        <f t="shared" si="55"/>
        <v/>
      </c>
      <c r="AH473" s="79" t="str">
        <f t="shared" si="56"/>
        <v/>
      </c>
      <c r="AI473" s="79" t="str">
        <f t="shared" si="57"/>
        <v/>
      </c>
      <c r="AJ473" s="79" t="str">
        <f t="shared" si="58"/>
        <v/>
      </c>
      <c r="AK473" s="80" t="str">
        <f t="shared" si="61"/>
        <v/>
      </c>
    </row>
    <row r="474" spans="27:37">
      <c r="AA474" s="81"/>
      <c r="AB474" s="81"/>
      <c r="AC474" s="82" t="str">
        <f t="shared" si="59"/>
        <v/>
      </c>
      <c r="AD474" s="90"/>
      <c r="AE474" s="90"/>
      <c r="AF474" s="82">
        <f t="shared" si="60"/>
        <v>0</v>
      </c>
      <c r="AG474" s="82" t="str">
        <f t="shared" si="55"/>
        <v/>
      </c>
      <c r="AH474" s="82" t="str">
        <f t="shared" si="56"/>
        <v/>
      </c>
      <c r="AI474" s="82" t="str">
        <f t="shared" si="57"/>
        <v/>
      </c>
      <c r="AJ474" s="82" t="str">
        <f t="shared" si="58"/>
        <v/>
      </c>
      <c r="AK474" s="83" t="str">
        <f t="shared" si="61"/>
        <v/>
      </c>
    </row>
    <row r="475" spans="27:37">
      <c r="AA475" s="78"/>
      <c r="AB475" s="78"/>
      <c r="AC475" s="79" t="str">
        <f t="shared" si="59"/>
        <v/>
      </c>
      <c r="AD475" s="89"/>
      <c r="AE475" s="89"/>
      <c r="AF475" s="79">
        <f t="shared" si="60"/>
        <v>0</v>
      </c>
      <c r="AG475" s="79" t="str">
        <f t="shared" si="55"/>
        <v/>
      </c>
      <c r="AH475" s="79" t="str">
        <f t="shared" si="56"/>
        <v/>
      </c>
      <c r="AI475" s="79" t="str">
        <f t="shared" si="57"/>
        <v/>
      </c>
      <c r="AJ475" s="79" t="str">
        <f t="shared" si="58"/>
        <v/>
      </c>
      <c r="AK475" s="80" t="str">
        <f t="shared" si="61"/>
        <v/>
      </c>
    </row>
    <row r="476" spans="27:37">
      <c r="AA476" s="81"/>
      <c r="AB476" s="81"/>
      <c r="AC476" s="82" t="str">
        <f t="shared" si="59"/>
        <v/>
      </c>
      <c r="AD476" s="90"/>
      <c r="AE476" s="90"/>
      <c r="AF476" s="82">
        <f t="shared" si="60"/>
        <v>0</v>
      </c>
      <c r="AG476" s="82" t="str">
        <f t="shared" si="55"/>
        <v/>
      </c>
      <c r="AH476" s="82" t="str">
        <f t="shared" si="56"/>
        <v/>
      </c>
      <c r="AI476" s="82" t="str">
        <f t="shared" si="57"/>
        <v/>
      </c>
      <c r="AJ476" s="82" t="str">
        <f t="shared" si="58"/>
        <v/>
      </c>
      <c r="AK476" s="83" t="str">
        <f t="shared" si="61"/>
        <v/>
      </c>
    </row>
    <row r="477" spans="27:37">
      <c r="AA477" s="78"/>
      <c r="AB477" s="78"/>
      <c r="AC477" s="79" t="str">
        <f t="shared" si="59"/>
        <v/>
      </c>
      <c r="AD477" s="89"/>
      <c r="AE477" s="89"/>
      <c r="AF477" s="79">
        <f t="shared" si="60"/>
        <v>0</v>
      </c>
      <c r="AG477" s="79" t="str">
        <f t="shared" si="55"/>
        <v/>
      </c>
      <c r="AH477" s="79" t="str">
        <f t="shared" si="56"/>
        <v/>
      </c>
      <c r="AI477" s="79" t="str">
        <f t="shared" si="57"/>
        <v/>
      </c>
      <c r="AJ477" s="79" t="str">
        <f t="shared" si="58"/>
        <v/>
      </c>
      <c r="AK477" s="80" t="str">
        <f t="shared" si="61"/>
        <v/>
      </c>
    </row>
    <row r="478" spans="27:37">
      <c r="AA478" s="81"/>
      <c r="AB478" s="81"/>
      <c r="AC478" s="82" t="str">
        <f t="shared" si="59"/>
        <v/>
      </c>
      <c r="AD478" s="90"/>
      <c r="AE478" s="90"/>
      <c r="AF478" s="82">
        <f t="shared" si="60"/>
        <v>0</v>
      </c>
      <c r="AG478" s="82" t="str">
        <f t="shared" si="55"/>
        <v/>
      </c>
      <c r="AH478" s="82" t="str">
        <f t="shared" si="56"/>
        <v/>
      </c>
      <c r="AI478" s="82" t="str">
        <f t="shared" si="57"/>
        <v/>
      </c>
      <c r="AJ478" s="82" t="str">
        <f t="shared" si="58"/>
        <v/>
      </c>
      <c r="AK478" s="83" t="str">
        <f t="shared" si="61"/>
        <v/>
      </c>
    </row>
    <row r="479" spans="27:37">
      <c r="AA479" s="78"/>
      <c r="AB479" s="78"/>
      <c r="AC479" s="79" t="str">
        <f t="shared" si="59"/>
        <v/>
      </c>
      <c r="AD479" s="89"/>
      <c r="AE479" s="89"/>
      <c r="AF479" s="79">
        <f t="shared" si="60"/>
        <v>0</v>
      </c>
      <c r="AG479" s="79" t="str">
        <f t="shared" si="55"/>
        <v/>
      </c>
      <c r="AH479" s="79" t="str">
        <f t="shared" si="56"/>
        <v/>
      </c>
      <c r="AI479" s="79" t="str">
        <f t="shared" si="57"/>
        <v/>
      </c>
      <c r="AJ479" s="79" t="str">
        <f t="shared" si="58"/>
        <v/>
      </c>
      <c r="AK479" s="80" t="str">
        <f t="shared" si="61"/>
        <v/>
      </c>
    </row>
    <row r="480" spans="27:37">
      <c r="AA480" s="81"/>
      <c r="AB480" s="81"/>
      <c r="AC480" s="82" t="str">
        <f t="shared" si="59"/>
        <v/>
      </c>
      <c r="AD480" s="90"/>
      <c r="AE480" s="90"/>
      <c r="AF480" s="82">
        <f t="shared" si="60"/>
        <v>0</v>
      </c>
      <c r="AG480" s="82" t="str">
        <f t="shared" si="55"/>
        <v/>
      </c>
      <c r="AH480" s="82" t="str">
        <f t="shared" si="56"/>
        <v/>
      </c>
      <c r="AI480" s="82" t="str">
        <f t="shared" si="57"/>
        <v/>
      </c>
      <c r="AJ480" s="82" t="str">
        <f t="shared" si="58"/>
        <v/>
      </c>
      <c r="AK480" s="83" t="str">
        <f t="shared" si="61"/>
        <v/>
      </c>
    </row>
    <row r="481" spans="27:37">
      <c r="AA481" s="78"/>
      <c r="AB481" s="78"/>
      <c r="AC481" s="79" t="str">
        <f t="shared" si="59"/>
        <v/>
      </c>
      <c r="AD481" s="89"/>
      <c r="AE481" s="89"/>
      <c r="AF481" s="79">
        <f t="shared" si="60"/>
        <v>0</v>
      </c>
      <c r="AG481" s="79" t="str">
        <f t="shared" si="55"/>
        <v/>
      </c>
      <c r="AH481" s="79" t="str">
        <f t="shared" si="56"/>
        <v/>
      </c>
      <c r="AI481" s="79" t="str">
        <f t="shared" si="57"/>
        <v/>
      </c>
      <c r="AJ481" s="79" t="str">
        <f t="shared" si="58"/>
        <v/>
      </c>
      <c r="AK481" s="80" t="str">
        <f t="shared" si="61"/>
        <v/>
      </c>
    </row>
    <row r="482" spans="27:37">
      <c r="AA482" s="81"/>
      <c r="AB482" s="81"/>
      <c r="AC482" s="82" t="str">
        <f t="shared" si="59"/>
        <v/>
      </c>
      <c r="AD482" s="90"/>
      <c r="AE482" s="90"/>
      <c r="AF482" s="82">
        <f t="shared" si="60"/>
        <v>0</v>
      </c>
      <c r="AG482" s="82" t="str">
        <f t="shared" si="55"/>
        <v/>
      </c>
      <c r="AH482" s="82" t="str">
        <f t="shared" si="56"/>
        <v/>
      </c>
      <c r="AI482" s="82" t="str">
        <f t="shared" si="57"/>
        <v/>
      </c>
      <c r="AJ482" s="82" t="str">
        <f t="shared" si="58"/>
        <v/>
      </c>
      <c r="AK482" s="83" t="str">
        <f t="shared" si="61"/>
        <v/>
      </c>
    </row>
    <row r="483" spans="27:37">
      <c r="AA483" s="78"/>
      <c r="AB483" s="78"/>
      <c r="AC483" s="79" t="str">
        <f t="shared" si="59"/>
        <v/>
      </c>
      <c r="AD483" s="89"/>
      <c r="AE483" s="89"/>
      <c r="AF483" s="79">
        <f t="shared" si="60"/>
        <v>0</v>
      </c>
      <c r="AG483" s="79" t="str">
        <f t="shared" si="55"/>
        <v/>
      </c>
      <c r="AH483" s="79" t="str">
        <f t="shared" si="56"/>
        <v/>
      </c>
      <c r="AI483" s="79" t="str">
        <f t="shared" si="57"/>
        <v/>
      </c>
      <c r="AJ483" s="79" t="str">
        <f t="shared" si="58"/>
        <v/>
      </c>
      <c r="AK483" s="80" t="str">
        <f t="shared" si="61"/>
        <v/>
      </c>
    </row>
    <row r="484" spans="27:37">
      <c r="AA484" s="81"/>
      <c r="AB484" s="81"/>
      <c r="AC484" s="82" t="str">
        <f t="shared" si="59"/>
        <v/>
      </c>
      <c r="AD484" s="90"/>
      <c r="AE484" s="90"/>
      <c r="AF484" s="82">
        <f t="shared" si="60"/>
        <v>0</v>
      </c>
      <c r="AG484" s="82" t="str">
        <f t="shared" si="55"/>
        <v/>
      </c>
      <c r="AH484" s="82" t="str">
        <f t="shared" si="56"/>
        <v/>
      </c>
      <c r="AI484" s="82" t="str">
        <f t="shared" si="57"/>
        <v/>
      </c>
      <c r="AJ484" s="82" t="str">
        <f t="shared" si="58"/>
        <v/>
      </c>
      <c r="AK484" s="83" t="str">
        <f t="shared" si="61"/>
        <v/>
      </c>
    </row>
    <row r="485" spans="27:37">
      <c r="AA485" s="78"/>
      <c r="AB485" s="78"/>
      <c r="AC485" s="79" t="str">
        <f t="shared" si="59"/>
        <v/>
      </c>
      <c r="AD485" s="89"/>
      <c r="AE485" s="89"/>
      <c r="AF485" s="79">
        <f t="shared" si="60"/>
        <v>0</v>
      </c>
      <c r="AG485" s="79" t="str">
        <f t="shared" si="55"/>
        <v/>
      </c>
      <c r="AH485" s="79" t="str">
        <f t="shared" si="56"/>
        <v/>
      </c>
      <c r="AI485" s="79" t="str">
        <f t="shared" si="57"/>
        <v/>
      </c>
      <c r="AJ485" s="79" t="str">
        <f t="shared" si="58"/>
        <v/>
      </c>
      <c r="AK485" s="80" t="str">
        <f t="shared" si="61"/>
        <v/>
      </c>
    </row>
    <row r="486" spans="27:37">
      <c r="AA486" s="81"/>
      <c r="AB486" s="81"/>
      <c r="AC486" s="82" t="str">
        <f t="shared" si="59"/>
        <v/>
      </c>
      <c r="AD486" s="90"/>
      <c r="AE486" s="90"/>
      <c r="AF486" s="82">
        <f t="shared" si="60"/>
        <v>0</v>
      </c>
      <c r="AG486" s="82" t="str">
        <f t="shared" si="55"/>
        <v/>
      </c>
      <c r="AH486" s="82" t="str">
        <f t="shared" si="56"/>
        <v/>
      </c>
      <c r="AI486" s="82" t="str">
        <f t="shared" si="57"/>
        <v/>
      </c>
      <c r="AJ486" s="82" t="str">
        <f t="shared" si="58"/>
        <v/>
      </c>
      <c r="AK486" s="83" t="str">
        <f t="shared" si="61"/>
        <v/>
      </c>
    </row>
    <row r="487" spans="27:37">
      <c r="AA487" s="78"/>
      <c r="AB487" s="78"/>
      <c r="AC487" s="79" t="str">
        <f t="shared" si="59"/>
        <v/>
      </c>
      <c r="AD487" s="89"/>
      <c r="AE487" s="89"/>
      <c r="AF487" s="79">
        <f t="shared" si="60"/>
        <v>0</v>
      </c>
      <c r="AG487" s="79" t="str">
        <f t="shared" si="55"/>
        <v/>
      </c>
      <c r="AH487" s="79" t="str">
        <f t="shared" si="56"/>
        <v/>
      </c>
      <c r="AI487" s="79" t="str">
        <f t="shared" si="57"/>
        <v/>
      </c>
      <c r="AJ487" s="79" t="str">
        <f t="shared" si="58"/>
        <v/>
      </c>
      <c r="AK487" s="80" t="str">
        <f t="shared" si="61"/>
        <v/>
      </c>
    </row>
    <row r="488" spans="27:37">
      <c r="AA488" s="81"/>
      <c r="AB488" s="81"/>
      <c r="AC488" s="82" t="str">
        <f t="shared" si="59"/>
        <v/>
      </c>
      <c r="AD488" s="90"/>
      <c r="AE488" s="90"/>
      <c r="AF488" s="82">
        <f t="shared" si="60"/>
        <v>0</v>
      </c>
      <c r="AG488" s="82" t="str">
        <f t="shared" si="55"/>
        <v/>
      </c>
      <c r="AH488" s="82" t="str">
        <f t="shared" si="56"/>
        <v/>
      </c>
      <c r="AI488" s="82" t="str">
        <f t="shared" si="57"/>
        <v/>
      </c>
      <c r="AJ488" s="82" t="str">
        <f t="shared" si="58"/>
        <v/>
      </c>
      <c r="AK488" s="83" t="str">
        <f t="shared" si="61"/>
        <v/>
      </c>
    </row>
    <row r="489" spans="27:37">
      <c r="AA489" s="78"/>
      <c r="AB489" s="78"/>
      <c r="AC489" s="79" t="str">
        <f t="shared" si="59"/>
        <v/>
      </c>
      <c r="AD489" s="89"/>
      <c r="AE489" s="89"/>
      <c r="AF489" s="79">
        <f t="shared" si="60"/>
        <v>0</v>
      </c>
      <c r="AG489" s="79" t="str">
        <f t="shared" si="55"/>
        <v/>
      </c>
      <c r="AH489" s="79" t="str">
        <f t="shared" si="56"/>
        <v/>
      </c>
      <c r="AI489" s="79" t="str">
        <f t="shared" si="57"/>
        <v/>
      </c>
      <c r="AJ489" s="79" t="str">
        <f t="shared" si="58"/>
        <v/>
      </c>
      <c r="AK489" s="80" t="str">
        <f t="shared" si="61"/>
        <v/>
      </c>
    </row>
    <row r="490" spans="27:37">
      <c r="AA490" s="81"/>
      <c r="AB490" s="81"/>
      <c r="AC490" s="82" t="str">
        <f t="shared" si="59"/>
        <v/>
      </c>
      <c r="AD490" s="90"/>
      <c r="AE490" s="90"/>
      <c r="AF490" s="82">
        <f t="shared" si="60"/>
        <v>0</v>
      </c>
      <c r="AG490" s="82" t="str">
        <f t="shared" si="55"/>
        <v/>
      </c>
      <c r="AH490" s="82" t="str">
        <f t="shared" si="56"/>
        <v/>
      </c>
      <c r="AI490" s="82" t="str">
        <f t="shared" si="57"/>
        <v/>
      </c>
      <c r="AJ490" s="82" t="str">
        <f t="shared" si="58"/>
        <v/>
      </c>
      <c r="AK490" s="83" t="str">
        <f t="shared" si="61"/>
        <v/>
      </c>
    </row>
    <row r="491" spans="27:37">
      <c r="AA491" s="78"/>
      <c r="AB491" s="78"/>
      <c r="AC491" s="79" t="str">
        <f t="shared" si="59"/>
        <v/>
      </c>
      <c r="AD491" s="89"/>
      <c r="AE491" s="89"/>
      <c r="AF491" s="79">
        <f t="shared" si="60"/>
        <v>0</v>
      </c>
      <c r="AG491" s="79" t="str">
        <f t="shared" si="55"/>
        <v/>
      </c>
      <c r="AH491" s="79" t="str">
        <f t="shared" si="56"/>
        <v/>
      </c>
      <c r="AI491" s="79" t="str">
        <f t="shared" si="57"/>
        <v/>
      </c>
      <c r="AJ491" s="79" t="str">
        <f t="shared" si="58"/>
        <v/>
      </c>
      <c r="AK491" s="80" t="str">
        <f t="shared" si="61"/>
        <v/>
      </c>
    </row>
    <row r="492" spans="27:37">
      <c r="AA492" s="81"/>
      <c r="AB492" s="81"/>
      <c r="AC492" s="82" t="str">
        <f t="shared" si="59"/>
        <v/>
      </c>
      <c r="AD492" s="90"/>
      <c r="AE492" s="90"/>
      <c r="AF492" s="82">
        <f t="shared" si="60"/>
        <v>0</v>
      </c>
      <c r="AG492" s="82" t="str">
        <f t="shared" si="55"/>
        <v/>
      </c>
      <c r="AH492" s="82" t="str">
        <f t="shared" si="56"/>
        <v/>
      </c>
      <c r="AI492" s="82" t="str">
        <f t="shared" si="57"/>
        <v/>
      </c>
      <c r="AJ492" s="82" t="str">
        <f t="shared" si="58"/>
        <v/>
      </c>
      <c r="AK492" s="83" t="str">
        <f t="shared" si="61"/>
        <v/>
      </c>
    </row>
    <row r="493" spans="27:37">
      <c r="AA493" s="78"/>
      <c r="AB493" s="78"/>
      <c r="AC493" s="79" t="str">
        <f t="shared" si="59"/>
        <v/>
      </c>
      <c r="AD493" s="89"/>
      <c r="AE493" s="89"/>
      <c r="AF493" s="79">
        <f t="shared" si="60"/>
        <v>0</v>
      </c>
      <c r="AG493" s="79" t="str">
        <f t="shared" si="55"/>
        <v/>
      </c>
      <c r="AH493" s="79" t="str">
        <f t="shared" si="56"/>
        <v/>
      </c>
      <c r="AI493" s="79" t="str">
        <f t="shared" si="57"/>
        <v/>
      </c>
      <c r="AJ493" s="79" t="str">
        <f t="shared" si="58"/>
        <v/>
      </c>
      <c r="AK493" s="80" t="str">
        <f t="shared" si="61"/>
        <v/>
      </c>
    </row>
    <row r="494" spans="27:37">
      <c r="AA494" s="81"/>
      <c r="AB494" s="81"/>
      <c r="AC494" s="82" t="str">
        <f t="shared" si="59"/>
        <v/>
      </c>
      <c r="AD494" s="90"/>
      <c r="AE494" s="90"/>
      <c r="AF494" s="82">
        <f t="shared" si="60"/>
        <v>0</v>
      </c>
      <c r="AG494" s="82" t="str">
        <f t="shared" si="55"/>
        <v/>
      </c>
      <c r="AH494" s="82" t="str">
        <f t="shared" si="56"/>
        <v/>
      </c>
      <c r="AI494" s="82" t="str">
        <f t="shared" si="57"/>
        <v/>
      </c>
      <c r="AJ494" s="82" t="str">
        <f t="shared" si="58"/>
        <v/>
      </c>
      <c r="AK494" s="83" t="str">
        <f t="shared" si="61"/>
        <v/>
      </c>
    </row>
    <row r="495" spans="27:37">
      <c r="AA495" s="78"/>
      <c r="AB495" s="78"/>
      <c r="AC495" s="79" t="str">
        <f t="shared" si="59"/>
        <v/>
      </c>
      <c r="AD495" s="89"/>
      <c r="AE495" s="89"/>
      <c r="AF495" s="79">
        <f t="shared" si="60"/>
        <v>0</v>
      </c>
      <c r="AG495" s="79" t="str">
        <f t="shared" si="55"/>
        <v/>
      </c>
      <c r="AH495" s="79" t="str">
        <f t="shared" si="56"/>
        <v/>
      </c>
      <c r="AI495" s="79" t="str">
        <f t="shared" si="57"/>
        <v/>
      </c>
      <c r="AJ495" s="79" t="str">
        <f t="shared" si="58"/>
        <v/>
      </c>
      <c r="AK495" s="80" t="str">
        <f t="shared" si="61"/>
        <v/>
      </c>
    </row>
    <row r="496" spans="27:37">
      <c r="AA496" s="81"/>
      <c r="AB496" s="81"/>
      <c r="AC496" s="82" t="str">
        <f t="shared" si="59"/>
        <v/>
      </c>
      <c r="AD496" s="90"/>
      <c r="AE496" s="90"/>
      <c r="AF496" s="82">
        <f t="shared" si="60"/>
        <v>0</v>
      </c>
      <c r="AG496" s="82" t="str">
        <f t="shared" si="55"/>
        <v/>
      </c>
      <c r="AH496" s="82" t="str">
        <f t="shared" si="56"/>
        <v/>
      </c>
      <c r="AI496" s="82" t="str">
        <f t="shared" si="57"/>
        <v/>
      </c>
      <c r="AJ496" s="82" t="str">
        <f t="shared" si="58"/>
        <v/>
      </c>
      <c r="AK496" s="83" t="str">
        <f t="shared" si="61"/>
        <v/>
      </c>
    </row>
    <row r="497" spans="27:37">
      <c r="AA497" s="78"/>
      <c r="AB497" s="78"/>
      <c r="AC497" s="79" t="str">
        <f t="shared" si="59"/>
        <v/>
      </c>
      <c r="AD497" s="89"/>
      <c r="AE497" s="89"/>
      <c r="AF497" s="79">
        <f t="shared" si="60"/>
        <v>0</v>
      </c>
      <c r="AG497" s="79" t="str">
        <f t="shared" si="55"/>
        <v/>
      </c>
      <c r="AH497" s="79" t="str">
        <f t="shared" si="56"/>
        <v/>
      </c>
      <c r="AI497" s="79" t="str">
        <f t="shared" si="57"/>
        <v/>
      </c>
      <c r="AJ497" s="79" t="str">
        <f t="shared" si="58"/>
        <v/>
      </c>
      <c r="AK497" s="80" t="str">
        <f t="shared" si="61"/>
        <v/>
      </c>
    </row>
    <row r="498" spans="27:37">
      <c r="AA498" s="81"/>
      <c r="AB498" s="81"/>
      <c r="AC498" s="82" t="str">
        <f t="shared" si="59"/>
        <v/>
      </c>
      <c r="AD498" s="90"/>
      <c r="AE498" s="90"/>
      <c r="AF498" s="82">
        <f t="shared" si="60"/>
        <v>0</v>
      </c>
      <c r="AG498" s="82" t="str">
        <f t="shared" si="55"/>
        <v/>
      </c>
      <c r="AH498" s="82" t="str">
        <f t="shared" si="56"/>
        <v/>
      </c>
      <c r="AI498" s="82" t="str">
        <f t="shared" si="57"/>
        <v/>
      </c>
      <c r="AJ498" s="82" t="str">
        <f t="shared" si="58"/>
        <v/>
      </c>
      <c r="AK498" s="83" t="str">
        <f t="shared" si="61"/>
        <v/>
      </c>
    </row>
    <row r="499" spans="27:37">
      <c r="AA499" s="78"/>
      <c r="AB499" s="78"/>
      <c r="AC499" s="79" t="str">
        <f t="shared" si="59"/>
        <v/>
      </c>
      <c r="AD499" s="89"/>
      <c r="AE499" s="89"/>
      <c r="AF499" s="79">
        <f t="shared" si="60"/>
        <v>0</v>
      </c>
      <c r="AG499" s="79" t="str">
        <f t="shared" si="55"/>
        <v/>
      </c>
      <c r="AH499" s="79" t="str">
        <f t="shared" si="56"/>
        <v/>
      </c>
      <c r="AI499" s="79" t="str">
        <f t="shared" si="57"/>
        <v/>
      </c>
      <c r="AJ499" s="79" t="str">
        <f t="shared" si="58"/>
        <v/>
      </c>
      <c r="AK499" s="80" t="str">
        <f t="shared" si="61"/>
        <v/>
      </c>
    </row>
    <row r="500" spans="27:37">
      <c r="AA500" s="81"/>
      <c r="AB500" s="81"/>
      <c r="AC500" s="82" t="str">
        <f t="shared" si="59"/>
        <v/>
      </c>
      <c r="AD500" s="90"/>
      <c r="AE500" s="90"/>
      <c r="AF500" s="82">
        <f t="shared" si="60"/>
        <v>0</v>
      </c>
      <c r="AG500" s="82" t="str">
        <f t="shared" si="55"/>
        <v/>
      </c>
      <c r="AH500" s="82" t="str">
        <f t="shared" si="56"/>
        <v/>
      </c>
      <c r="AI500" s="82" t="str">
        <f t="shared" si="57"/>
        <v/>
      </c>
      <c r="AJ500" s="82" t="str">
        <f t="shared" si="58"/>
        <v/>
      </c>
      <c r="AK500" s="83" t="str">
        <f t="shared" si="61"/>
        <v/>
      </c>
    </row>
    <row r="501" spans="27:37">
      <c r="AA501" s="78"/>
      <c r="AB501" s="78"/>
      <c r="AC501" s="79" t="str">
        <f t="shared" si="59"/>
        <v/>
      </c>
      <c r="AD501" s="89"/>
      <c r="AE501" s="89"/>
      <c r="AF501" s="79">
        <f t="shared" si="60"/>
        <v>0</v>
      </c>
      <c r="AG501" s="79" t="str">
        <f t="shared" si="55"/>
        <v/>
      </c>
      <c r="AH501" s="79" t="str">
        <f t="shared" si="56"/>
        <v/>
      </c>
      <c r="AI501" s="79" t="str">
        <f t="shared" si="57"/>
        <v/>
      </c>
      <c r="AJ501" s="79" t="str">
        <f t="shared" si="58"/>
        <v/>
      </c>
      <c r="AK501" s="80" t="str">
        <f t="shared" si="61"/>
        <v/>
      </c>
    </row>
    <row r="502" spans="27:37">
      <c r="AA502" s="81"/>
      <c r="AB502" s="81"/>
      <c r="AC502" s="82" t="str">
        <f t="shared" si="59"/>
        <v/>
      </c>
      <c r="AD502" s="90"/>
      <c r="AE502" s="90"/>
      <c r="AF502" s="82">
        <f t="shared" si="60"/>
        <v>0</v>
      </c>
      <c r="AG502" s="82" t="str">
        <f t="shared" si="55"/>
        <v/>
      </c>
      <c r="AH502" s="82" t="str">
        <f t="shared" si="56"/>
        <v/>
      </c>
      <c r="AI502" s="82" t="str">
        <f t="shared" si="57"/>
        <v/>
      </c>
      <c r="AJ502" s="82" t="str">
        <f t="shared" si="58"/>
        <v/>
      </c>
      <c r="AK502" s="83" t="str">
        <f t="shared" si="61"/>
        <v/>
      </c>
    </row>
    <row r="503" spans="27:37">
      <c r="AA503" s="78"/>
      <c r="AB503" s="78"/>
      <c r="AC503" s="79" t="str">
        <f t="shared" si="59"/>
        <v/>
      </c>
      <c r="AD503" s="89"/>
      <c r="AE503" s="89"/>
      <c r="AF503" s="79">
        <f t="shared" si="60"/>
        <v>0</v>
      </c>
      <c r="AG503" s="79" t="str">
        <f t="shared" si="55"/>
        <v/>
      </c>
      <c r="AH503" s="79" t="str">
        <f t="shared" si="56"/>
        <v/>
      </c>
      <c r="AI503" s="79" t="str">
        <f t="shared" si="57"/>
        <v/>
      </c>
      <c r="AJ503" s="79" t="str">
        <f t="shared" si="58"/>
        <v/>
      </c>
      <c r="AK503" s="80" t="str">
        <f t="shared" si="61"/>
        <v/>
      </c>
    </row>
    <row r="504" spans="27:37">
      <c r="AA504" s="81"/>
      <c r="AB504" s="81"/>
      <c r="AC504" s="82" t="str">
        <f t="shared" si="59"/>
        <v/>
      </c>
      <c r="AD504" s="90"/>
      <c r="AE504" s="90"/>
      <c r="AF504" s="82">
        <f t="shared" si="60"/>
        <v>0</v>
      </c>
      <c r="AG504" s="82" t="str">
        <f t="shared" si="55"/>
        <v/>
      </c>
      <c r="AH504" s="82" t="str">
        <f t="shared" si="56"/>
        <v/>
      </c>
      <c r="AI504" s="82" t="str">
        <f t="shared" si="57"/>
        <v/>
      </c>
      <c r="AJ504" s="82" t="str">
        <f t="shared" si="58"/>
        <v/>
      </c>
      <c r="AK504" s="83" t="str">
        <f t="shared" si="61"/>
        <v/>
      </c>
    </row>
    <row r="505" spans="27:37">
      <c r="AA505" s="78"/>
      <c r="AB505" s="78"/>
      <c r="AC505" s="79" t="str">
        <f t="shared" si="59"/>
        <v/>
      </c>
      <c r="AD505" s="89"/>
      <c r="AE505" s="89"/>
      <c r="AF505" s="79">
        <f t="shared" si="60"/>
        <v>0</v>
      </c>
      <c r="AG505" s="79" t="str">
        <f t="shared" si="55"/>
        <v/>
      </c>
      <c r="AH505" s="79" t="str">
        <f t="shared" si="56"/>
        <v/>
      </c>
      <c r="AI505" s="79" t="str">
        <f t="shared" si="57"/>
        <v/>
      </c>
      <c r="AJ505" s="79" t="str">
        <f t="shared" si="58"/>
        <v/>
      </c>
      <c r="AK505" s="80" t="str">
        <f t="shared" si="61"/>
        <v/>
      </c>
    </row>
    <row r="506" spans="27:37">
      <c r="AA506" s="81"/>
      <c r="AB506" s="81"/>
      <c r="AC506" s="82" t="str">
        <f t="shared" si="59"/>
        <v/>
      </c>
      <c r="AD506" s="90"/>
      <c r="AE506" s="90"/>
      <c r="AF506" s="82">
        <f t="shared" si="60"/>
        <v>0</v>
      </c>
      <c r="AG506" s="82" t="str">
        <f t="shared" si="55"/>
        <v/>
      </c>
      <c r="AH506" s="82" t="str">
        <f t="shared" si="56"/>
        <v/>
      </c>
      <c r="AI506" s="82" t="str">
        <f t="shared" si="57"/>
        <v/>
      </c>
      <c r="AJ506" s="82" t="str">
        <f t="shared" si="58"/>
        <v/>
      </c>
      <c r="AK506" s="83" t="str">
        <f t="shared" si="61"/>
        <v/>
      </c>
    </row>
    <row r="507" spans="27:37">
      <c r="AA507" s="78"/>
      <c r="AB507" s="78"/>
      <c r="AC507" s="79" t="str">
        <f t="shared" si="59"/>
        <v/>
      </c>
      <c r="AD507" s="89"/>
      <c r="AE507" s="89"/>
      <c r="AF507" s="79">
        <f t="shared" si="60"/>
        <v>0</v>
      </c>
      <c r="AG507" s="79" t="str">
        <f t="shared" si="55"/>
        <v/>
      </c>
      <c r="AH507" s="79" t="str">
        <f t="shared" si="56"/>
        <v/>
      </c>
      <c r="AI507" s="79" t="str">
        <f t="shared" si="57"/>
        <v/>
      </c>
      <c r="AJ507" s="79" t="str">
        <f t="shared" si="58"/>
        <v/>
      </c>
      <c r="AK507" s="80" t="str">
        <f t="shared" si="61"/>
        <v/>
      </c>
    </row>
    <row r="508" spans="27:37">
      <c r="AA508" s="81"/>
      <c r="AB508" s="81"/>
      <c r="AC508" s="82" t="str">
        <f t="shared" si="59"/>
        <v/>
      </c>
      <c r="AD508" s="90"/>
      <c r="AE508" s="90"/>
      <c r="AF508" s="82">
        <f t="shared" si="60"/>
        <v>0</v>
      </c>
      <c r="AG508" s="82" t="str">
        <f t="shared" si="55"/>
        <v/>
      </c>
      <c r="AH508" s="82" t="str">
        <f t="shared" si="56"/>
        <v/>
      </c>
      <c r="AI508" s="82" t="str">
        <f t="shared" si="57"/>
        <v/>
      </c>
      <c r="AJ508" s="82" t="str">
        <f t="shared" si="58"/>
        <v/>
      </c>
      <c r="AK508" s="83" t="str">
        <f t="shared" si="61"/>
        <v/>
      </c>
    </row>
    <row r="509" spans="27:37">
      <c r="AA509" s="78"/>
      <c r="AB509" s="78"/>
      <c r="AC509" s="79" t="str">
        <f t="shared" si="59"/>
        <v/>
      </c>
      <c r="AD509" s="89"/>
      <c r="AE509" s="89"/>
      <c r="AF509" s="79">
        <f t="shared" si="60"/>
        <v>0</v>
      </c>
      <c r="AG509" s="79" t="str">
        <f t="shared" si="55"/>
        <v/>
      </c>
      <c r="AH509" s="79" t="str">
        <f t="shared" si="56"/>
        <v/>
      </c>
      <c r="AI509" s="79" t="str">
        <f t="shared" si="57"/>
        <v/>
      </c>
      <c r="AJ509" s="79" t="str">
        <f t="shared" si="58"/>
        <v/>
      </c>
      <c r="AK509" s="80" t="str">
        <f t="shared" si="61"/>
        <v/>
      </c>
    </row>
    <row r="510" spans="27:37">
      <c r="AA510" s="81"/>
      <c r="AB510" s="81"/>
      <c r="AC510" s="82" t="str">
        <f t="shared" si="59"/>
        <v/>
      </c>
      <c r="AD510" s="90"/>
      <c r="AE510" s="90"/>
      <c r="AF510" s="82">
        <f t="shared" si="60"/>
        <v>0</v>
      </c>
      <c r="AG510" s="82" t="str">
        <f t="shared" si="55"/>
        <v/>
      </c>
      <c r="AH510" s="82" t="str">
        <f t="shared" si="56"/>
        <v/>
      </c>
      <c r="AI510" s="82" t="str">
        <f t="shared" si="57"/>
        <v/>
      </c>
      <c r="AJ510" s="82" t="str">
        <f t="shared" si="58"/>
        <v/>
      </c>
      <c r="AK510" s="83" t="str">
        <f t="shared" si="61"/>
        <v/>
      </c>
    </row>
    <row r="511" spans="27:37">
      <c r="AA511" s="78"/>
      <c r="AB511" s="78"/>
      <c r="AC511" s="79" t="str">
        <f t="shared" si="59"/>
        <v/>
      </c>
      <c r="AD511" s="89"/>
      <c r="AE511" s="89"/>
      <c r="AF511" s="79">
        <f t="shared" si="60"/>
        <v>0</v>
      </c>
      <c r="AG511" s="79" t="str">
        <f t="shared" si="55"/>
        <v/>
      </c>
      <c r="AH511" s="79" t="str">
        <f t="shared" si="56"/>
        <v/>
      </c>
      <c r="AI511" s="79" t="str">
        <f t="shared" si="57"/>
        <v/>
      </c>
      <c r="AJ511" s="79" t="str">
        <f t="shared" si="58"/>
        <v/>
      </c>
      <c r="AK511" s="80" t="str">
        <f t="shared" si="61"/>
        <v/>
      </c>
    </row>
    <row r="512" spans="27:37">
      <c r="AA512" s="81"/>
      <c r="AB512" s="81"/>
      <c r="AC512" s="82" t="str">
        <f t="shared" si="59"/>
        <v/>
      </c>
      <c r="AD512" s="90"/>
      <c r="AE512" s="90"/>
      <c r="AF512" s="82">
        <f t="shared" si="60"/>
        <v>0</v>
      </c>
      <c r="AG512" s="82" t="str">
        <f t="shared" si="55"/>
        <v/>
      </c>
      <c r="AH512" s="82" t="str">
        <f t="shared" si="56"/>
        <v/>
      </c>
      <c r="AI512" s="82" t="str">
        <f t="shared" si="57"/>
        <v/>
      </c>
      <c r="AJ512" s="82" t="str">
        <f t="shared" si="58"/>
        <v/>
      </c>
      <c r="AK512" s="83" t="str">
        <f t="shared" si="61"/>
        <v/>
      </c>
    </row>
    <row r="513" spans="27:37">
      <c r="AA513" s="78"/>
      <c r="AB513" s="78"/>
      <c r="AC513" s="79" t="str">
        <f t="shared" si="59"/>
        <v/>
      </c>
      <c r="AD513" s="89"/>
      <c r="AE513" s="89"/>
      <c r="AF513" s="79">
        <f t="shared" si="60"/>
        <v>0</v>
      </c>
      <c r="AG513" s="79" t="str">
        <f t="shared" si="55"/>
        <v/>
      </c>
      <c r="AH513" s="79" t="str">
        <f t="shared" si="56"/>
        <v/>
      </c>
      <c r="AI513" s="79" t="str">
        <f t="shared" si="57"/>
        <v/>
      </c>
      <c r="AJ513" s="79" t="str">
        <f t="shared" si="58"/>
        <v/>
      </c>
      <c r="AK513" s="80" t="str">
        <f t="shared" si="61"/>
        <v/>
      </c>
    </row>
    <row r="514" spans="27:37">
      <c r="AA514" s="81"/>
      <c r="AB514" s="81"/>
      <c r="AC514" s="82" t="str">
        <f t="shared" si="59"/>
        <v/>
      </c>
      <c r="AD514" s="90"/>
      <c r="AE514" s="90"/>
      <c r="AF514" s="82">
        <f t="shared" si="60"/>
        <v>0</v>
      </c>
      <c r="AG514" s="82" t="str">
        <f t="shared" si="55"/>
        <v/>
      </c>
      <c r="AH514" s="82" t="str">
        <f t="shared" si="56"/>
        <v/>
      </c>
      <c r="AI514" s="82" t="str">
        <f t="shared" si="57"/>
        <v/>
      </c>
      <c r="AJ514" s="82" t="str">
        <f t="shared" si="58"/>
        <v/>
      </c>
      <c r="AK514" s="83" t="str">
        <f t="shared" si="61"/>
        <v/>
      </c>
    </row>
    <row r="515" spans="27:37">
      <c r="AA515" s="78"/>
      <c r="AB515" s="78"/>
      <c r="AC515" s="79" t="str">
        <f t="shared" si="59"/>
        <v/>
      </c>
      <c r="AD515" s="89"/>
      <c r="AE515" s="89"/>
      <c r="AF515" s="79">
        <f t="shared" si="60"/>
        <v>0</v>
      </c>
      <c r="AG515" s="79" t="str">
        <f t="shared" si="55"/>
        <v/>
      </c>
      <c r="AH515" s="79" t="str">
        <f t="shared" si="56"/>
        <v/>
      </c>
      <c r="AI515" s="79" t="str">
        <f t="shared" si="57"/>
        <v/>
      </c>
      <c r="AJ515" s="79" t="str">
        <f t="shared" si="58"/>
        <v/>
      </c>
      <c r="AK515" s="80" t="str">
        <f t="shared" si="61"/>
        <v/>
      </c>
    </row>
    <row r="516" spans="27:37">
      <c r="AA516" s="81"/>
      <c r="AB516" s="81"/>
      <c r="AC516" s="82" t="str">
        <f t="shared" si="59"/>
        <v/>
      </c>
      <c r="AD516" s="90"/>
      <c r="AE516" s="90"/>
      <c r="AF516" s="82">
        <f t="shared" si="60"/>
        <v>0</v>
      </c>
      <c r="AG516" s="82" t="str">
        <f t="shared" si="55"/>
        <v/>
      </c>
      <c r="AH516" s="82" t="str">
        <f t="shared" si="56"/>
        <v/>
      </c>
      <c r="AI516" s="82" t="str">
        <f t="shared" si="57"/>
        <v/>
      </c>
      <c r="AJ516" s="82" t="str">
        <f t="shared" si="58"/>
        <v/>
      </c>
      <c r="AK516" s="83" t="str">
        <f t="shared" si="61"/>
        <v/>
      </c>
    </row>
    <row r="517" spans="27:37">
      <c r="AA517" s="78"/>
      <c r="AB517" s="78"/>
      <c r="AC517" s="79" t="str">
        <f t="shared" si="59"/>
        <v/>
      </c>
      <c r="AD517" s="89"/>
      <c r="AE517" s="89"/>
      <c r="AF517" s="79">
        <f t="shared" si="60"/>
        <v>0</v>
      </c>
      <c r="AG517" s="79" t="str">
        <f t="shared" si="55"/>
        <v/>
      </c>
      <c r="AH517" s="79" t="str">
        <f t="shared" si="56"/>
        <v/>
      </c>
      <c r="AI517" s="79" t="str">
        <f t="shared" si="57"/>
        <v/>
      </c>
      <c r="AJ517" s="79" t="str">
        <f t="shared" si="58"/>
        <v/>
      </c>
      <c r="AK517" s="80" t="str">
        <f t="shared" si="61"/>
        <v/>
      </c>
    </row>
    <row r="518" spans="27:37">
      <c r="AA518" s="81"/>
      <c r="AB518" s="81"/>
      <c r="AC518" s="82" t="str">
        <f t="shared" si="59"/>
        <v/>
      </c>
      <c r="AD518" s="90"/>
      <c r="AE518" s="90"/>
      <c r="AF518" s="82">
        <f t="shared" si="60"/>
        <v>0</v>
      </c>
      <c r="AG518" s="82" t="str">
        <f t="shared" si="55"/>
        <v/>
      </c>
      <c r="AH518" s="82" t="str">
        <f t="shared" si="56"/>
        <v/>
      </c>
      <c r="AI518" s="82" t="str">
        <f t="shared" si="57"/>
        <v/>
      </c>
      <c r="AJ518" s="82" t="str">
        <f t="shared" si="58"/>
        <v/>
      </c>
      <c r="AK518" s="83" t="str">
        <f t="shared" si="61"/>
        <v/>
      </c>
    </row>
    <row r="519" spans="27:37">
      <c r="AA519" s="78"/>
      <c r="AB519" s="78"/>
      <c r="AC519" s="79" t="str">
        <f t="shared" si="59"/>
        <v/>
      </c>
      <c r="AD519" s="89"/>
      <c r="AE519" s="89"/>
      <c r="AF519" s="79">
        <f t="shared" si="60"/>
        <v>0</v>
      </c>
      <c r="AG519" s="79" t="str">
        <f t="shared" si="55"/>
        <v/>
      </c>
      <c r="AH519" s="79" t="str">
        <f t="shared" si="56"/>
        <v/>
      </c>
      <c r="AI519" s="79" t="str">
        <f t="shared" si="57"/>
        <v/>
      </c>
      <c r="AJ519" s="79" t="str">
        <f t="shared" si="58"/>
        <v/>
      </c>
      <c r="AK519" s="80" t="str">
        <f t="shared" si="61"/>
        <v/>
      </c>
    </row>
    <row r="520" spans="27:37">
      <c r="AA520" s="81"/>
      <c r="AB520" s="81"/>
      <c r="AC520" s="82" t="str">
        <f t="shared" si="59"/>
        <v/>
      </c>
      <c r="AD520" s="90"/>
      <c r="AE520" s="90"/>
      <c r="AF520" s="82">
        <f t="shared" si="60"/>
        <v>0</v>
      </c>
      <c r="AG520" s="82" t="str">
        <f t="shared" si="55"/>
        <v/>
      </c>
      <c r="AH520" s="82" t="str">
        <f t="shared" si="56"/>
        <v/>
      </c>
      <c r="AI520" s="82" t="str">
        <f t="shared" si="57"/>
        <v/>
      </c>
      <c r="AJ520" s="82" t="str">
        <f t="shared" si="58"/>
        <v/>
      </c>
      <c r="AK520" s="83" t="str">
        <f t="shared" si="61"/>
        <v/>
      </c>
    </row>
    <row r="521" spans="27:37">
      <c r="AA521" s="78"/>
      <c r="AB521" s="78"/>
      <c r="AC521" s="79" t="str">
        <f t="shared" si="59"/>
        <v/>
      </c>
      <c r="AD521" s="89"/>
      <c r="AE521" s="89"/>
      <c r="AF521" s="79">
        <f t="shared" si="60"/>
        <v>0</v>
      </c>
      <c r="AG521" s="79" t="str">
        <f t="shared" si="55"/>
        <v/>
      </c>
      <c r="AH521" s="79" t="str">
        <f t="shared" si="56"/>
        <v/>
      </c>
      <c r="AI521" s="79" t="str">
        <f t="shared" si="57"/>
        <v/>
      </c>
      <c r="AJ521" s="79" t="str">
        <f t="shared" si="58"/>
        <v/>
      </c>
      <c r="AK521" s="80" t="str">
        <f t="shared" si="61"/>
        <v/>
      </c>
    </row>
    <row r="522" spans="27:37">
      <c r="AA522" s="81"/>
      <c r="AB522" s="81"/>
      <c r="AC522" s="82" t="str">
        <f t="shared" si="59"/>
        <v/>
      </c>
      <c r="AD522" s="90"/>
      <c r="AE522" s="90"/>
      <c r="AF522" s="82">
        <f t="shared" si="60"/>
        <v>0</v>
      </c>
      <c r="AG522" s="82" t="str">
        <f t="shared" si="55"/>
        <v/>
      </c>
      <c r="AH522" s="82" t="str">
        <f t="shared" si="56"/>
        <v/>
      </c>
      <c r="AI522" s="82" t="str">
        <f t="shared" si="57"/>
        <v/>
      </c>
      <c r="AJ522" s="82" t="str">
        <f t="shared" si="58"/>
        <v/>
      </c>
      <c r="AK522" s="83" t="str">
        <f t="shared" si="61"/>
        <v/>
      </c>
    </row>
    <row r="523" spans="27:37">
      <c r="AA523" s="78"/>
      <c r="AB523" s="78"/>
      <c r="AC523" s="79" t="str">
        <f t="shared" si="59"/>
        <v/>
      </c>
      <c r="AD523" s="89"/>
      <c r="AE523" s="89"/>
      <c r="AF523" s="79">
        <f t="shared" si="60"/>
        <v>0</v>
      </c>
      <c r="AG523" s="79" t="str">
        <f t="shared" ref="AG523:AG586" si="62">IF($AA523="","",IF(VLOOKUP($AA523,$AZ$17:$BD$42,2,0)=0,"",VLOOKUP($AA523,$AZ$17:$BD$42,2,0)*AF523))</f>
        <v/>
      </c>
      <c r="AH523" s="79" t="str">
        <f t="shared" ref="AH523:AH586" si="63">IF($AA523="","",IF(VLOOKUP($AA523,$AZ$17:$BD$42,3,0)=0,"",VLOOKUP($AA523,$AZ$17:$BD$42,3,0)*AF523))</f>
        <v/>
      </c>
      <c r="AI523" s="79" t="str">
        <f t="shared" ref="AI523:AI586" si="64">IF($AA523="","",IF(VLOOKUP($AA523,$AZ$17:$BD$42,4,0)=0,"",VLOOKUP($AA523,$AZ$17:$BD$42,4,0)*AF523))</f>
        <v/>
      </c>
      <c r="AJ523" s="79" t="str">
        <f t="shared" ref="AJ523:AJ586" si="65">IF($AA523="","",IF(VLOOKUP($AA523,$AZ$17:$BD$42,5,0)=0,"",VLOOKUP($AA523,$AZ$17:$BD$42,5,0)*AF523))</f>
        <v/>
      </c>
      <c r="AK523" s="80" t="str">
        <f t="shared" si="61"/>
        <v/>
      </c>
    </row>
    <row r="524" spans="27:37">
      <c r="AA524" s="81"/>
      <c r="AB524" s="81"/>
      <c r="AC524" s="82" t="str">
        <f t="shared" ref="AC524:AC587" si="66">IF(ISERROR(VLOOKUP($AA524,$A$13:$V$38,MATCH($AB524,$A$12:$V$12,0),0)),"",VLOOKUP($AA524,$A$13:$V$38,MATCH($AB524,$A$12:$V$12,0),0))</f>
        <v/>
      </c>
      <c r="AD524" s="90"/>
      <c r="AE524" s="90"/>
      <c r="AF524" s="82">
        <f t="shared" ref="AF524:AF587" si="67">IF(IF($AB524="",0,IF(AC524="",0,AC524-AD524-AE524))&lt;0,0,IF($AB524="",0,IF(AC524="",0,AC524-AD524-AE524)))</f>
        <v>0</v>
      </c>
      <c r="AG524" s="82" t="str">
        <f t="shared" si="62"/>
        <v/>
      </c>
      <c r="AH524" s="82" t="str">
        <f t="shared" si="63"/>
        <v/>
      </c>
      <c r="AI524" s="82" t="str">
        <f t="shared" si="64"/>
        <v/>
      </c>
      <c r="AJ524" s="82" t="str">
        <f t="shared" si="65"/>
        <v/>
      </c>
      <c r="AK524" s="83" t="str">
        <f t="shared" ref="AK524:AK587" si="68">IF($AF524=0,"",IF(VLOOKUP($AA524,$A$46:$Y$71,IF($AB524=3,2,IF($AB524&lt;4+1,6,IF($AB524&lt;5+1,10,IF($AB524&lt;6+1,14,IF($AB524&lt;7+1,18,IF($AB524&lt;8+1,22,0)))))),0)=0,"pas de crafteur",VLOOKUP($AA524,$A$46:$Y$71,IF($AB524=3,2,IF($AB524&lt;4+1,6,IF($AB524&lt;5+1,10,IF($AB524&lt;6+1,14,IF($AB524&lt;7+1,18,IF($AB524&lt;8+1,22,)))))),0)))</f>
        <v/>
      </c>
    </row>
    <row r="525" spans="27:37">
      <c r="AA525" s="78"/>
      <c r="AB525" s="78"/>
      <c r="AC525" s="79" t="str">
        <f t="shared" si="66"/>
        <v/>
      </c>
      <c r="AD525" s="89"/>
      <c r="AE525" s="89"/>
      <c r="AF525" s="79">
        <f t="shared" si="67"/>
        <v>0</v>
      </c>
      <c r="AG525" s="79" t="str">
        <f t="shared" si="62"/>
        <v/>
      </c>
      <c r="AH525" s="79" t="str">
        <f t="shared" si="63"/>
        <v/>
      </c>
      <c r="AI525" s="79" t="str">
        <f t="shared" si="64"/>
        <v/>
      </c>
      <c r="AJ525" s="79" t="str">
        <f t="shared" si="65"/>
        <v/>
      </c>
      <c r="AK525" s="80" t="str">
        <f t="shared" si="68"/>
        <v/>
      </c>
    </row>
    <row r="526" spans="27:37">
      <c r="AA526" s="81"/>
      <c r="AB526" s="81"/>
      <c r="AC526" s="82" t="str">
        <f t="shared" si="66"/>
        <v/>
      </c>
      <c r="AD526" s="90"/>
      <c r="AE526" s="90"/>
      <c r="AF526" s="82">
        <f t="shared" si="67"/>
        <v>0</v>
      </c>
      <c r="AG526" s="82" t="str">
        <f t="shared" si="62"/>
        <v/>
      </c>
      <c r="AH526" s="82" t="str">
        <f t="shared" si="63"/>
        <v/>
      </c>
      <c r="AI526" s="82" t="str">
        <f t="shared" si="64"/>
        <v/>
      </c>
      <c r="AJ526" s="82" t="str">
        <f t="shared" si="65"/>
        <v/>
      </c>
      <c r="AK526" s="83" t="str">
        <f t="shared" si="68"/>
        <v/>
      </c>
    </row>
    <row r="527" spans="27:37">
      <c r="AA527" s="78"/>
      <c r="AB527" s="78"/>
      <c r="AC527" s="79" t="str">
        <f t="shared" si="66"/>
        <v/>
      </c>
      <c r="AD527" s="89"/>
      <c r="AE527" s="89"/>
      <c r="AF527" s="79">
        <f t="shared" si="67"/>
        <v>0</v>
      </c>
      <c r="AG527" s="79" t="str">
        <f t="shared" si="62"/>
        <v/>
      </c>
      <c r="AH527" s="79" t="str">
        <f t="shared" si="63"/>
        <v/>
      </c>
      <c r="AI527" s="79" t="str">
        <f t="shared" si="64"/>
        <v/>
      </c>
      <c r="AJ527" s="79" t="str">
        <f t="shared" si="65"/>
        <v/>
      </c>
      <c r="AK527" s="80" t="str">
        <f t="shared" si="68"/>
        <v/>
      </c>
    </row>
    <row r="528" spans="27:37">
      <c r="AA528" s="81"/>
      <c r="AB528" s="81"/>
      <c r="AC528" s="82" t="str">
        <f t="shared" si="66"/>
        <v/>
      </c>
      <c r="AD528" s="90"/>
      <c r="AE528" s="90"/>
      <c r="AF528" s="82">
        <f t="shared" si="67"/>
        <v>0</v>
      </c>
      <c r="AG528" s="82" t="str">
        <f t="shared" si="62"/>
        <v/>
      </c>
      <c r="AH528" s="82" t="str">
        <f t="shared" si="63"/>
        <v/>
      </c>
      <c r="AI528" s="82" t="str">
        <f t="shared" si="64"/>
        <v/>
      </c>
      <c r="AJ528" s="82" t="str">
        <f t="shared" si="65"/>
        <v/>
      </c>
      <c r="AK528" s="83" t="str">
        <f t="shared" si="68"/>
        <v/>
      </c>
    </row>
    <row r="529" spans="27:37">
      <c r="AA529" s="78"/>
      <c r="AB529" s="78"/>
      <c r="AC529" s="79" t="str">
        <f t="shared" si="66"/>
        <v/>
      </c>
      <c r="AD529" s="89"/>
      <c r="AE529" s="89"/>
      <c r="AF529" s="79">
        <f t="shared" si="67"/>
        <v>0</v>
      </c>
      <c r="AG529" s="79" t="str">
        <f t="shared" si="62"/>
        <v/>
      </c>
      <c r="AH529" s="79" t="str">
        <f t="shared" si="63"/>
        <v/>
      </c>
      <c r="AI529" s="79" t="str">
        <f t="shared" si="64"/>
        <v/>
      </c>
      <c r="AJ529" s="79" t="str">
        <f t="shared" si="65"/>
        <v/>
      </c>
      <c r="AK529" s="80" t="str">
        <f t="shared" si="68"/>
        <v/>
      </c>
    </row>
    <row r="530" spans="27:37">
      <c r="AA530" s="81"/>
      <c r="AB530" s="81"/>
      <c r="AC530" s="82" t="str">
        <f t="shared" si="66"/>
        <v/>
      </c>
      <c r="AD530" s="90"/>
      <c r="AE530" s="90"/>
      <c r="AF530" s="82">
        <f t="shared" si="67"/>
        <v>0</v>
      </c>
      <c r="AG530" s="82" t="str">
        <f t="shared" si="62"/>
        <v/>
      </c>
      <c r="AH530" s="82" t="str">
        <f t="shared" si="63"/>
        <v/>
      </c>
      <c r="AI530" s="82" t="str">
        <f t="shared" si="64"/>
        <v/>
      </c>
      <c r="AJ530" s="82" t="str">
        <f t="shared" si="65"/>
        <v/>
      </c>
      <c r="AK530" s="83" t="str">
        <f t="shared" si="68"/>
        <v/>
      </c>
    </row>
    <row r="531" spans="27:37">
      <c r="AA531" s="78"/>
      <c r="AB531" s="78"/>
      <c r="AC531" s="79" t="str">
        <f t="shared" si="66"/>
        <v/>
      </c>
      <c r="AD531" s="89"/>
      <c r="AE531" s="89"/>
      <c r="AF531" s="79">
        <f t="shared" si="67"/>
        <v>0</v>
      </c>
      <c r="AG531" s="79" t="str">
        <f t="shared" si="62"/>
        <v/>
      </c>
      <c r="AH531" s="79" t="str">
        <f t="shared" si="63"/>
        <v/>
      </c>
      <c r="AI531" s="79" t="str">
        <f t="shared" si="64"/>
        <v/>
      </c>
      <c r="AJ531" s="79" t="str">
        <f t="shared" si="65"/>
        <v/>
      </c>
      <c r="AK531" s="80" t="str">
        <f t="shared" si="68"/>
        <v/>
      </c>
    </row>
    <row r="532" spans="27:37">
      <c r="AA532" s="81"/>
      <c r="AB532" s="81"/>
      <c r="AC532" s="82" t="str">
        <f t="shared" si="66"/>
        <v/>
      </c>
      <c r="AD532" s="90"/>
      <c r="AE532" s="90"/>
      <c r="AF532" s="82">
        <f t="shared" si="67"/>
        <v>0</v>
      </c>
      <c r="AG532" s="82" t="str">
        <f t="shared" si="62"/>
        <v/>
      </c>
      <c r="AH532" s="82" t="str">
        <f t="shared" si="63"/>
        <v/>
      </c>
      <c r="AI532" s="82" t="str">
        <f t="shared" si="64"/>
        <v/>
      </c>
      <c r="AJ532" s="82" t="str">
        <f t="shared" si="65"/>
        <v/>
      </c>
      <c r="AK532" s="83" t="str">
        <f t="shared" si="68"/>
        <v/>
      </c>
    </row>
    <row r="533" spans="27:37">
      <c r="AA533" s="78"/>
      <c r="AB533" s="78"/>
      <c r="AC533" s="79" t="str">
        <f t="shared" si="66"/>
        <v/>
      </c>
      <c r="AD533" s="89"/>
      <c r="AE533" s="89"/>
      <c r="AF533" s="79">
        <f t="shared" si="67"/>
        <v>0</v>
      </c>
      <c r="AG533" s="79" t="str">
        <f t="shared" si="62"/>
        <v/>
      </c>
      <c r="AH533" s="79" t="str">
        <f t="shared" si="63"/>
        <v/>
      </c>
      <c r="AI533" s="79" t="str">
        <f t="shared" si="64"/>
        <v/>
      </c>
      <c r="AJ533" s="79" t="str">
        <f t="shared" si="65"/>
        <v/>
      </c>
      <c r="AK533" s="80" t="str">
        <f t="shared" si="68"/>
        <v/>
      </c>
    </row>
    <row r="534" spans="27:37">
      <c r="AA534" s="81"/>
      <c r="AB534" s="81"/>
      <c r="AC534" s="82" t="str">
        <f t="shared" si="66"/>
        <v/>
      </c>
      <c r="AD534" s="90"/>
      <c r="AE534" s="90"/>
      <c r="AF534" s="82">
        <f t="shared" si="67"/>
        <v>0</v>
      </c>
      <c r="AG534" s="82" t="str">
        <f t="shared" si="62"/>
        <v/>
      </c>
      <c r="AH534" s="82" t="str">
        <f t="shared" si="63"/>
        <v/>
      </c>
      <c r="AI534" s="82" t="str">
        <f t="shared" si="64"/>
        <v/>
      </c>
      <c r="AJ534" s="82" t="str">
        <f t="shared" si="65"/>
        <v/>
      </c>
      <c r="AK534" s="83" t="str">
        <f t="shared" si="68"/>
        <v/>
      </c>
    </row>
    <row r="535" spans="27:37">
      <c r="AA535" s="78"/>
      <c r="AB535" s="78"/>
      <c r="AC535" s="79" t="str">
        <f t="shared" si="66"/>
        <v/>
      </c>
      <c r="AD535" s="89"/>
      <c r="AE535" s="89"/>
      <c r="AF535" s="79">
        <f t="shared" si="67"/>
        <v>0</v>
      </c>
      <c r="AG535" s="79" t="str">
        <f t="shared" si="62"/>
        <v/>
      </c>
      <c r="AH535" s="79" t="str">
        <f t="shared" si="63"/>
        <v/>
      </c>
      <c r="AI535" s="79" t="str">
        <f t="shared" si="64"/>
        <v/>
      </c>
      <c r="AJ535" s="79" t="str">
        <f t="shared" si="65"/>
        <v/>
      </c>
      <c r="AK535" s="80" t="str">
        <f t="shared" si="68"/>
        <v/>
      </c>
    </row>
    <row r="536" spans="27:37">
      <c r="AA536" s="81"/>
      <c r="AB536" s="81"/>
      <c r="AC536" s="82" t="str">
        <f t="shared" si="66"/>
        <v/>
      </c>
      <c r="AD536" s="90"/>
      <c r="AE536" s="90"/>
      <c r="AF536" s="82">
        <f t="shared" si="67"/>
        <v>0</v>
      </c>
      <c r="AG536" s="82" t="str">
        <f t="shared" si="62"/>
        <v/>
      </c>
      <c r="AH536" s="82" t="str">
        <f t="shared" si="63"/>
        <v/>
      </c>
      <c r="AI536" s="82" t="str">
        <f t="shared" si="64"/>
        <v/>
      </c>
      <c r="AJ536" s="82" t="str">
        <f t="shared" si="65"/>
        <v/>
      </c>
      <c r="AK536" s="83" t="str">
        <f t="shared" si="68"/>
        <v/>
      </c>
    </row>
    <row r="537" spans="27:37">
      <c r="AA537" s="78"/>
      <c r="AB537" s="78"/>
      <c r="AC537" s="79" t="str">
        <f t="shared" si="66"/>
        <v/>
      </c>
      <c r="AD537" s="89"/>
      <c r="AE537" s="89"/>
      <c r="AF537" s="79">
        <f t="shared" si="67"/>
        <v>0</v>
      </c>
      <c r="AG537" s="79" t="str">
        <f t="shared" si="62"/>
        <v/>
      </c>
      <c r="AH537" s="79" t="str">
        <f t="shared" si="63"/>
        <v/>
      </c>
      <c r="AI537" s="79" t="str">
        <f t="shared" si="64"/>
        <v/>
      </c>
      <c r="AJ537" s="79" t="str">
        <f t="shared" si="65"/>
        <v/>
      </c>
      <c r="AK537" s="80" t="str">
        <f t="shared" si="68"/>
        <v/>
      </c>
    </row>
    <row r="538" spans="27:37">
      <c r="AA538" s="81"/>
      <c r="AB538" s="81"/>
      <c r="AC538" s="82" t="str">
        <f t="shared" si="66"/>
        <v/>
      </c>
      <c r="AD538" s="90"/>
      <c r="AE538" s="90"/>
      <c r="AF538" s="82">
        <f t="shared" si="67"/>
        <v>0</v>
      </c>
      <c r="AG538" s="82" t="str">
        <f t="shared" si="62"/>
        <v/>
      </c>
      <c r="AH538" s="82" t="str">
        <f t="shared" si="63"/>
        <v/>
      </c>
      <c r="AI538" s="82" t="str">
        <f t="shared" si="64"/>
        <v/>
      </c>
      <c r="AJ538" s="82" t="str">
        <f t="shared" si="65"/>
        <v/>
      </c>
      <c r="AK538" s="83" t="str">
        <f t="shared" si="68"/>
        <v/>
      </c>
    </row>
    <row r="539" spans="27:37">
      <c r="AA539" s="78"/>
      <c r="AB539" s="78"/>
      <c r="AC539" s="79" t="str">
        <f t="shared" si="66"/>
        <v/>
      </c>
      <c r="AD539" s="89"/>
      <c r="AE539" s="89"/>
      <c r="AF539" s="79">
        <f t="shared" si="67"/>
        <v>0</v>
      </c>
      <c r="AG539" s="79" t="str">
        <f t="shared" si="62"/>
        <v/>
      </c>
      <c r="AH539" s="79" t="str">
        <f t="shared" si="63"/>
        <v/>
      </c>
      <c r="AI539" s="79" t="str">
        <f t="shared" si="64"/>
        <v/>
      </c>
      <c r="AJ539" s="79" t="str">
        <f t="shared" si="65"/>
        <v/>
      </c>
      <c r="AK539" s="80" t="str">
        <f t="shared" si="68"/>
        <v/>
      </c>
    </row>
    <row r="540" spans="27:37">
      <c r="AA540" s="81"/>
      <c r="AB540" s="81"/>
      <c r="AC540" s="82" t="str">
        <f t="shared" si="66"/>
        <v/>
      </c>
      <c r="AD540" s="90"/>
      <c r="AE540" s="90"/>
      <c r="AF540" s="82">
        <f t="shared" si="67"/>
        <v>0</v>
      </c>
      <c r="AG540" s="82" t="str">
        <f t="shared" si="62"/>
        <v/>
      </c>
      <c r="AH540" s="82" t="str">
        <f t="shared" si="63"/>
        <v/>
      </c>
      <c r="AI540" s="82" t="str">
        <f t="shared" si="64"/>
        <v/>
      </c>
      <c r="AJ540" s="82" t="str">
        <f t="shared" si="65"/>
        <v/>
      </c>
      <c r="AK540" s="83" t="str">
        <f t="shared" si="68"/>
        <v/>
      </c>
    </row>
    <row r="541" spans="27:37">
      <c r="AA541" s="78"/>
      <c r="AB541" s="78"/>
      <c r="AC541" s="79" t="str">
        <f t="shared" si="66"/>
        <v/>
      </c>
      <c r="AD541" s="89"/>
      <c r="AE541" s="89"/>
      <c r="AF541" s="79">
        <f t="shared" si="67"/>
        <v>0</v>
      </c>
      <c r="AG541" s="79" t="str">
        <f t="shared" si="62"/>
        <v/>
      </c>
      <c r="AH541" s="79" t="str">
        <f t="shared" si="63"/>
        <v/>
      </c>
      <c r="AI541" s="79" t="str">
        <f t="shared" si="64"/>
        <v/>
      </c>
      <c r="AJ541" s="79" t="str">
        <f t="shared" si="65"/>
        <v/>
      </c>
      <c r="AK541" s="80" t="str">
        <f t="shared" si="68"/>
        <v/>
      </c>
    </row>
    <row r="542" spans="27:37">
      <c r="AA542" s="81"/>
      <c r="AB542" s="81"/>
      <c r="AC542" s="82" t="str">
        <f t="shared" si="66"/>
        <v/>
      </c>
      <c r="AD542" s="90"/>
      <c r="AE542" s="90"/>
      <c r="AF542" s="82">
        <f t="shared" si="67"/>
        <v>0</v>
      </c>
      <c r="AG542" s="82" t="str">
        <f t="shared" si="62"/>
        <v/>
      </c>
      <c r="AH542" s="82" t="str">
        <f t="shared" si="63"/>
        <v/>
      </c>
      <c r="AI542" s="82" t="str">
        <f t="shared" si="64"/>
        <v/>
      </c>
      <c r="AJ542" s="82" t="str">
        <f t="shared" si="65"/>
        <v/>
      </c>
      <c r="AK542" s="83" t="str">
        <f t="shared" si="68"/>
        <v/>
      </c>
    </row>
    <row r="543" spans="27:37">
      <c r="AA543" s="78"/>
      <c r="AB543" s="78"/>
      <c r="AC543" s="79" t="str">
        <f t="shared" si="66"/>
        <v/>
      </c>
      <c r="AD543" s="89"/>
      <c r="AE543" s="89"/>
      <c r="AF543" s="79">
        <f t="shared" si="67"/>
        <v>0</v>
      </c>
      <c r="AG543" s="79" t="str">
        <f t="shared" si="62"/>
        <v/>
      </c>
      <c r="AH543" s="79" t="str">
        <f t="shared" si="63"/>
        <v/>
      </c>
      <c r="AI543" s="79" t="str">
        <f t="shared" si="64"/>
        <v/>
      </c>
      <c r="AJ543" s="79" t="str">
        <f t="shared" si="65"/>
        <v/>
      </c>
      <c r="AK543" s="80" t="str">
        <f t="shared" si="68"/>
        <v/>
      </c>
    </row>
    <row r="544" spans="27:37">
      <c r="AA544" s="81"/>
      <c r="AB544" s="81"/>
      <c r="AC544" s="82" t="str">
        <f t="shared" si="66"/>
        <v/>
      </c>
      <c r="AD544" s="90"/>
      <c r="AE544" s="90"/>
      <c r="AF544" s="82">
        <f t="shared" si="67"/>
        <v>0</v>
      </c>
      <c r="AG544" s="82" t="str">
        <f t="shared" si="62"/>
        <v/>
      </c>
      <c r="AH544" s="82" t="str">
        <f t="shared" si="63"/>
        <v/>
      </c>
      <c r="AI544" s="82" t="str">
        <f t="shared" si="64"/>
        <v/>
      </c>
      <c r="AJ544" s="82" t="str">
        <f t="shared" si="65"/>
        <v/>
      </c>
      <c r="AK544" s="83" t="str">
        <f t="shared" si="68"/>
        <v/>
      </c>
    </row>
    <row r="545" spans="27:37">
      <c r="AA545" s="78"/>
      <c r="AB545" s="78"/>
      <c r="AC545" s="79" t="str">
        <f t="shared" si="66"/>
        <v/>
      </c>
      <c r="AD545" s="89"/>
      <c r="AE545" s="89"/>
      <c r="AF545" s="79">
        <f t="shared" si="67"/>
        <v>0</v>
      </c>
      <c r="AG545" s="79" t="str">
        <f t="shared" si="62"/>
        <v/>
      </c>
      <c r="AH545" s="79" t="str">
        <f t="shared" si="63"/>
        <v/>
      </c>
      <c r="AI545" s="79" t="str">
        <f t="shared" si="64"/>
        <v/>
      </c>
      <c r="AJ545" s="79" t="str">
        <f t="shared" si="65"/>
        <v/>
      </c>
      <c r="AK545" s="80" t="str">
        <f t="shared" si="68"/>
        <v/>
      </c>
    </row>
    <row r="546" spans="27:37">
      <c r="AA546" s="81"/>
      <c r="AB546" s="81"/>
      <c r="AC546" s="82" t="str">
        <f t="shared" si="66"/>
        <v/>
      </c>
      <c r="AD546" s="90"/>
      <c r="AE546" s="90"/>
      <c r="AF546" s="82">
        <f t="shared" si="67"/>
        <v>0</v>
      </c>
      <c r="AG546" s="82" t="str">
        <f t="shared" si="62"/>
        <v/>
      </c>
      <c r="AH546" s="82" t="str">
        <f t="shared" si="63"/>
        <v/>
      </c>
      <c r="AI546" s="82" t="str">
        <f t="shared" si="64"/>
        <v/>
      </c>
      <c r="AJ546" s="82" t="str">
        <f t="shared" si="65"/>
        <v/>
      </c>
      <c r="AK546" s="83" t="str">
        <f t="shared" si="68"/>
        <v/>
      </c>
    </row>
    <row r="547" spans="27:37">
      <c r="AA547" s="78"/>
      <c r="AB547" s="78"/>
      <c r="AC547" s="79" t="str">
        <f t="shared" si="66"/>
        <v/>
      </c>
      <c r="AD547" s="89"/>
      <c r="AE547" s="89"/>
      <c r="AF547" s="79">
        <f t="shared" si="67"/>
        <v>0</v>
      </c>
      <c r="AG547" s="79" t="str">
        <f t="shared" si="62"/>
        <v/>
      </c>
      <c r="AH547" s="79" t="str">
        <f t="shared" si="63"/>
        <v/>
      </c>
      <c r="AI547" s="79" t="str">
        <f t="shared" si="64"/>
        <v/>
      </c>
      <c r="AJ547" s="79" t="str">
        <f t="shared" si="65"/>
        <v/>
      </c>
      <c r="AK547" s="80" t="str">
        <f t="shared" si="68"/>
        <v/>
      </c>
    </row>
    <row r="548" spans="27:37">
      <c r="AA548" s="81"/>
      <c r="AB548" s="81"/>
      <c r="AC548" s="82" t="str">
        <f t="shared" si="66"/>
        <v/>
      </c>
      <c r="AD548" s="90"/>
      <c r="AE548" s="90"/>
      <c r="AF548" s="82">
        <f t="shared" si="67"/>
        <v>0</v>
      </c>
      <c r="AG548" s="82" t="str">
        <f t="shared" si="62"/>
        <v/>
      </c>
      <c r="AH548" s="82" t="str">
        <f t="shared" si="63"/>
        <v/>
      </c>
      <c r="AI548" s="82" t="str">
        <f t="shared" si="64"/>
        <v/>
      </c>
      <c r="AJ548" s="82" t="str">
        <f t="shared" si="65"/>
        <v/>
      </c>
      <c r="AK548" s="83" t="str">
        <f t="shared" si="68"/>
        <v/>
      </c>
    </row>
    <row r="549" spans="27:37">
      <c r="AA549" s="78"/>
      <c r="AB549" s="78"/>
      <c r="AC549" s="79" t="str">
        <f t="shared" si="66"/>
        <v/>
      </c>
      <c r="AD549" s="89"/>
      <c r="AE549" s="89"/>
      <c r="AF549" s="79">
        <f t="shared" si="67"/>
        <v>0</v>
      </c>
      <c r="AG549" s="79" t="str">
        <f t="shared" si="62"/>
        <v/>
      </c>
      <c r="AH549" s="79" t="str">
        <f t="shared" si="63"/>
        <v/>
      </c>
      <c r="AI549" s="79" t="str">
        <f t="shared" si="64"/>
        <v/>
      </c>
      <c r="AJ549" s="79" t="str">
        <f t="shared" si="65"/>
        <v/>
      </c>
      <c r="AK549" s="80" t="str">
        <f t="shared" si="68"/>
        <v/>
      </c>
    </row>
    <row r="550" spans="27:37">
      <c r="AA550" s="81"/>
      <c r="AB550" s="81"/>
      <c r="AC550" s="82" t="str">
        <f t="shared" si="66"/>
        <v/>
      </c>
      <c r="AD550" s="90"/>
      <c r="AE550" s="90"/>
      <c r="AF550" s="82">
        <f t="shared" si="67"/>
        <v>0</v>
      </c>
      <c r="AG550" s="82" t="str">
        <f t="shared" si="62"/>
        <v/>
      </c>
      <c r="AH550" s="82" t="str">
        <f t="shared" si="63"/>
        <v/>
      </c>
      <c r="AI550" s="82" t="str">
        <f t="shared" si="64"/>
        <v/>
      </c>
      <c r="AJ550" s="82" t="str">
        <f t="shared" si="65"/>
        <v/>
      </c>
      <c r="AK550" s="83" t="str">
        <f t="shared" si="68"/>
        <v/>
      </c>
    </row>
    <row r="551" spans="27:37">
      <c r="AA551" s="78"/>
      <c r="AB551" s="78"/>
      <c r="AC551" s="79" t="str">
        <f t="shared" si="66"/>
        <v/>
      </c>
      <c r="AD551" s="89"/>
      <c r="AE551" s="89"/>
      <c r="AF551" s="79">
        <f t="shared" si="67"/>
        <v>0</v>
      </c>
      <c r="AG551" s="79" t="str">
        <f t="shared" si="62"/>
        <v/>
      </c>
      <c r="AH551" s="79" t="str">
        <f t="shared" si="63"/>
        <v/>
      </c>
      <c r="AI551" s="79" t="str">
        <f t="shared" si="64"/>
        <v/>
      </c>
      <c r="AJ551" s="79" t="str">
        <f t="shared" si="65"/>
        <v/>
      </c>
      <c r="AK551" s="80" t="str">
        <f t="shared" si="68"/>
        <v/>
      </c>
    </row>
    <row r="552" spans="27:37">
      <c r="AA552" s="81"/>
      <c r="AB552" s="81"/>
      <c r="AC552" s="82" t="str">
        <f t="shared" si="66"/>
        <v/>
      </c>
      <c r="AD552" s="90"/>
      <c r="AE552" s="90"/>
      <c r="AF552" s="82">
        <f t="shared" si="67"/>
        <v>0</v>
      </c>
      <c r="AG552" s="82" t="str">
        <f t="shared" si="62"/>
        <v/>
      </c>
      <c r="AH552" s="82" t="str">
        <f t="shared" si="63"/>
        <v/>
      </c>
      <c r="AI552" s="82" t="str">
        <f t="shared" si="64"/>
        <v/>
      </c>
      <c r="AJ552" s="82" t="str">
        <f t="shared" si="65"/>
        <v/>
      </c>
      <c r="AK552" s="83" t="str">
        <f t="shared" si="68"/>
        <v/>
      </c>
    </row>
    <row r="553" spans="27:37">
      <c r="AA553" s="78"/>
      <c r="AB553" s="78"/>
      <c r="AC553" s="79" t="str">
        <f t="shared" si="66"/>
        <v/>
      </c>
      <c r="AD553" s="89"/>
      <c r="AE553" s="89"/>
      <c r="AF553" s="79">
        <f t="shared" si="67"/>
        <v>0</v>
      </c>
      <c r="AG553" s="79" t="str">
        <f t="shared" si="62"/>
        <v/>
      </c>
      <c r="AH553" s="79" t="str">
        <f t="shared" si="63"/>
        <v/>
      </c>
      <c r="AI553" s="79" t="str">
        <f t="shared" si="64"/>
        <v/>
      </c>
      <c r="AJ553" s="79" t="str">
        <f t="shared" si="65"/>
        <v/>
      </c>
      <c r="AK553" s="80" t="str">
        <f t="shared" si="68"/>
        <v/>
      </c>
    </row>
    <row r="554" spans="27:37">
      <c r="AA554" s="81"/>
      <c r="AB554" s="81"/>
      <c r="AC554" s="82" t="str">
        <f t="shared" si="66"/>
        <v/>
      </c>
      <c r="AD554" s="90"/>
      <c r="AE554" s="90"/>
      <c r="AF554" s="82">
        <f t="shared" si="67"/>
        <v>0</v>
      </c>
      <c r="AG554" s="82" t="str">
        <f t="shared" si="62"/>
        <v/>
      </c>
      <c r="AH554" s="82" t="str">
        <f t="shared" si="63"/>
        <v/>
      </c>
      <c r="AI554" s="82" t="str">
        <f t="shared" si="64"/>
        <v/>
      </c>
      <c r="AJ554" s="82" t="str">
        <f t="shared" si="65"/>
        <v/>
      </c>
      <c r="AK554" s="83" t="str">
        <f t="shared" si="68"/>
        <v/>
      </c>
    </row>
    <row r="555" spans="27:37">
      <c r="AA555" s="78"/>
      <c r="AB555" s="78"/>
      <c r="AC555" s="79" t="str">
        <f t="shared" si="66"/>
        <v/>
      </c>
      <c r="AD555" s="89"/>
      <c r="AE555" s="89"/>
      <c r="AF555" s="79">
        <f t="shared" si="67"/>
        <v>0</v>
      </c>
      <c r="AG555" s="79" t="str">
        <f t="shared" si="62"/>
        <v/>
      </c>
      <c r="AH555" s="79" t="str">
        <f t="shared" si="63"/>
        <v/>
      </c>
      <c r="AI555" s="79" t="str">
        <f t="shared" si="64"/>
        <v/>
      </c>
      <c r="AJ555" s="79" t="str">
        <f t="shared" si="65"/>
        <v/>
      </c>
      <c r="AK555" s="80" t="str">
        <f t="shared" si="68"/>
        <v/>
      </c>
    </row>
    <row r="556" spans="27:37">
      <c r="AA556" s="81"/>
      <c r="AB556" s="81"/>
      <c r="AC556" s="82" t="str">
        <f t="shared" si="66"/>
        <v/>
      </c>
      <c r="AD556" s="90"/>
      <c r="AE556" s="90"/>
      <c r="AF556" s="82">
        <f t="shared" si="67"/>
        <v>0</v>
      </c>
      <c r="AG556" s="82" t="str">
        <f t="shared" si="62"/>
        <v/>
      </c>
      <c r="AH556" s="82" t="str">
        <f t="shared" si="63"/>
        <v/>
      </c>
      <c r="AI556" s="82" t="str">
        <f t="shared" si="64"/>
        <v/>
      </c>
      <c r="AJ556" s="82" t="str">
        <f t="shared" si="65"/>
        <v/>
      </c>
      <c r="AK556" s="83" t="str">
        <f t="shared" si="68"/>
        <v/>
      </c>
    </row>
    <row r="557" spans="27:37">
      <c r="AA557" s="78"/>
      <c r="AB557" s="78"/>
      <c r="AC557" s="79" t="str">
        <f t="shared" si="66"/>
        <v/>
      </c>
      <c r="AD557" s="89"/>
      <c r="AE557" s="89"/>
      <c r="AF557" s="79">
        <f t="shared" si="67"/>
        <v>0</v>
      </c>
      <c r="AG557" s="79" t="str">
        <f t="shared" si="62"/>
        <v/>
      </c>
      <c r="AH557" s="79" t="str">
        <f t="shared" si="63"/>
        <v/>
      </c>
      <c r="AI557" s="79" t="str">
        <f t="shared" si="64"/>
        <v/>
      </c>
      <c r="AJ557" s="79" t="str">
        <f t="shared" si="65"/>
        <v/>
      </c>
      <c r="AK557" s="80" t="str">
        <f t="shared" si="68"/>
        <v/>
      </c>
    </row>
    <row r="558" spans="27:37">
      <c r="AA558" s="81"/>
      <c r="AB558" s="81"/>
      <c r="AC558" s="82" t="str">
        <f t="shared" si="66"/>
        <v/>
      </c>
      <c r="AD558" s="90"/>
      <c r="AE558" s="90"/>
      <c r="AF558" s="82">
        <f t="shared" si="67"/>
        <v>0</v>
      </c>
      <c r="AG558" s="82" t="str">
        <f t="shared" si="62"/>
        <v/>
      </c>
      <c r="AH558" s="82" t="str">
        <f t="shared" si="63"/>
        <v/>
      </c>
      <c r="AI558" s="82" t="str">
        <f t="shared" si="64"/>
        <v/>
      </c>
      <c r="AJ558" s="82" t="str">
        <f t="shared" si="65"/>
        <v/>
      </c>
      <c r="AK558" s="83" t="str">
        <f t="shared" si="68"/>
        <v/>
      </c>
    </row>
    <row r="559" spans="27:37">
      <c r="AA559" s="78"/>
      <c r="AB559" s="78"/>
      <c r="AC559" s="79" t="str">
        <f t="shared" si="66"/>
        <v/>
      </c>
      <c r="AD559" s="89"/>
      <c r="AE559" s="89"/>
      <c r="AF559" s="79">
        <f t="shared" si="67"/>
        <v>0</v>
      </c>
      <c r="AG559" s="79" t="str">
        <f t="shared" si="62"/>
        <v/>
      </c>
      <c r="AH559" s="79" t="str">
        <f t="shared" si="63"/>
        <v/>
      </c>
      <c r="AI559" s="79" t="str">
        <f t="shared" si="64"/>
        <v/>
      </c>
      <c r="AJ559" s="79" t="str">
        <f t="shared" si="65"/>
        <v/>
      </c>
      <c r="AK559" s="80" t="str">
        <f t="shared" si="68"/>
        <v/>
      </c>
    </row>
    <row r="560" spans="27:37">
      <c r="AA560" s="81"/>
      <c r="AB560" s="81"/>
      <c r="AC560" s="82" t="str">
        <f t="shared" si="66"/>
        <v/>
      </c>
      <c r="AD560" s="90"/>
      <c r="AE560" s="90"/>
      <c r="AF560" s="82">
        <f t="shared" si="67"/>
        <v>0</v>
      </c>
      <c r="AG560" s="82" t="str">
        <f t="shared" si="62"/>
        <v/>
      </c>
      <c r="AH560" s="82" t="str">
        <f t="shared" si="63"/>
        <v/>
      </c>
      <c r="AI560" s="82" t="str">
        <f t="shared" si="64"/>
        <v/>
      </c>
      <c r="AJ560" s="82" t="str">
        <f t="shared" si="65"/>
        <v/>
      </c>
      <c r="AK560" s="83" t="str">
        <f t="shared" si="68"/>
        <v/>
      </c>
    </row>
    <row r="561" spans="27:37">
      <c r="AA561" s="78"/>
      <c r="AB561" s="78"/>
      <c r="AC561" s="79" t="str">
        <f t="shared" si="66"/>
        <v/>
      </c>
      <c r="AD561" s="89"/>
      <c r="AE561" s="89"/>
      <c r="AF561" s="79">
        <f t="shared" si="67"/>
        <v>0</v>
      </c>
      <c r="AG561" s="79" t="str">
        <f t="shared" si="62"/>
        <v/>
      </c>
      <c r="AH561" s="79" t="str">
        <f t="shared" si="63"/>
        <v/>
      </c>
      <c r="AI561" s="79" t="str">
        <f t="shared" si="64"/>
        <v/>
      </c>
      <c r="AJ561" s="79" t="str">
        <f t="shared" si="65"/>
        <v/>
      </c>
      <c r="AK561" s="80" t="str">
        <f t="shared" si="68"/>
        <v/>
      </c>
    </row>
    <row r="562" spans="27:37">
      <c r="AA562" s="81"/>
      <c r="AB562" s="81"/>
      <c r="AC562" s="82" t="str">
        <f t="shared" si="66"/>
        <v/>
      </c>
      <c r="AD562" s="90"/>
      <c r="AE562" s="90"/>
      <c r="AF562" s="82">
        <f t="shared" si="67"/>
        <v>0</v>
      </c>
      <c r="AG562" s="82" t="str">
        <f t="shared" si="62"/>
        <v/>
      </c>
      <c r="AH562" s="82" t="str">
        <f t="shared" si="63"/>
        <v/>
      </c>
      <c r="AI562" s="82" t="str">
        <f t="shared" si="64"/>
        <v/>
      </c>
      <c r="AJ562" s="82" t="str">
        <f t="shared" si="65"/>
        <v/>
      </c>
      <c r="AK562" s="83" t="str">
        <f t="shared" si="68"/>
        <v/>
      </c>
    </row>
    <row r="563" spans="27:37">
      <c r="AA563" s="78"/>
      <c r="AB563" s="78"/>
      <c r="AC563" s="79" t="str">
        <f t="shared" si="66"/>
        <v/>
      </c>
      <c r="AD563" s="89"/>
      <c r="AE563" s="89"/>
      <c r="AF563" s="79">
        <f t="shared" si="67"/>
        <v>0</v>
      </c>
      <c r="AG563" s="79" t="str">
        <f t="shared" si="62"/>
        <v/>
      </c>
      <c r="AH563" s="79" t="str">
        <f t="shared" si="63"/>
        <v/>
      </c>
      <c r="AI563" s="79" t="str">
        <f t="shared" si="64"/>
        <v/>
      </c>
      <c r="AJ563" s="79" t="str">
        <f t="shared" si="65"/>
        <v/>
      </c>
      <c r="AK563" s="80" t="str">
        <f t="shared" si="68"/>
        <v/>
      </c>
    </row>
    <row r="564" spans="27:37">
      <c r="AA564" s="81"/>
      <c r="AB564" s="81"/>
      <c r="AC564" s="82" t="str">
        <f t="shared" si="66"/>
        <v/>
      </c>
      <c r="AD564" s="90"/>
      <c r="AE564" s="90"/>
      <c r="AF564" s="82">
        <f t="shared" si="67"/>
        <v>0</v>
      </c>
      <c r="AG564" s="82" t="str">
        <f t="shared" si="62"/>
        <v/>
      </c>
      <c r="AH564" s="82" t="str">
        <f t="shared" si="63"/>
        <v/>
      </c>
      <c r="AI564" s="82" t="str">
        <f t="shared" si="64"/>
        <v/>
      </c>
      <c r="AJ564" s="82" t="str">
        <f t="shared" si="65"/>
        <v/>
      </c>
      <c r="AK564" s="83" t="str">
        <f t="shared" si="68"/>
        <v/>
      </c>
    </row>
    <row r="565" spans="27:37">
      <c r="AA565" s="78"/>
      <c r="AB565" s="78"/>
      <c r="AC565" s="79" t="str">
        <f t="shared" si="66"/>
        <v/>
      </c>
      <c r="AD565" s="89"/>
      <c r="AE565" s="89"/>
      <c r="AF565" s="79">
        <f t="shared" si="67"/>
        <v>0</v>
      </c>
      <c r="AG565" s="79" t="str">
        <f t="shared" si="62"/>
        <v/>
      </c>
      <c r="AH565" s="79" t="str">
        <f t="shared" si="63"/>
        <v/>
      </c>
      <c r="AI565" s="79" t="str">
        <f t="shared" si="64"/>
        <v/>
      </c>
      <c r="AJ565" s="79" t="str">
        <f t="shared" si="65"/>
        <v/>
      </c>
      <c r="AK565" s="80" t="str">
        <f t="shared" si="68"/>
        <v/>
      </c>
    </row>
    <row r="566" spans="27:37">
      <c r="AA566" s="81"/>
      <c r="AB566" s="81"/>
      <c r="AC566" s="82" t="str">
        <f t="shared" si="66"/>
        <v/>
      </c>
      <c r="AD566" s="90"/>
      <c r="AE566" s="90"/>
      <c r="AF566" s="82">
        <f t="shared" si="67"/>
        <v>0</v>
      </c>
      <c r="AG566" s="82" t="str">
        <f t="shared" si="62"/>
        <v/>
      </c>
      <c r="AH566" s="82" t="str">
        <f t="shared" si="63"/>
        <v/>
      </c>
      <c r="AI566" s="82" t="str">
        <f t="shared" si="64"/>
        <v/>
      </c>
      <c r="AJ566" s="82" t="str">
        <f t="shared" si="65"/>
        <v/>
      </c>
      <c r="AK566" s="83" t="str">
        <f t="shared" si="68"/>
        <v/>
      </c>
    </row>
    <row r="567" spans="27:37">
      <c r="AA567" s="78"/>
      <c r="AB567" s="78"/>
      <c r="AC567" s="79" t="str">
        <f t="shared" si="66"/>
        <v/>
      </c>
      <c r="AD567" s="89"/>
      <c r="AE567" s="89"/>
      <c r="AF567" s="79">
        <f t="shared" si="67"/>
        <v>0</v>
      </c>
      <c r="AG567" s="79" t="str">
        <f t="shared" si="62"/>
        <v/>
      </c>
      <c r="AH567" s="79" t="str">
        <f t="shared" si="63"/>
        <v/>
      </c>
      <c r="AI567" s="79" t="str">
        <f t="shared" si="64"/>
        <v/>
      </c>
      <c r="AJ567" s="79" t="str">
        <f t="shared" si="65"/>
        <v/>
      </c>
      <c r="AK567" s="80" t="str">
        <f t="shared" si="68"/>
        <v/>
      </c>
    </row>
    <row r="568" spans="27:37">
      <c r="AA568" s="81"/>
      <c r="AB568" s="81"/>
      <c r="AC568" s="82" t="str">
        <f t="shared" si="66"/>
        <v/>
      </c>
      <c r="AD568" s="90"/>
      <c r="AE568" s="90"/>
      <c r="AF568" s="82">
        <f t="shared" si="67"/>
        <v>0</v>
      </c>
      <c r="AG568" s="82" t="str">
        <f t="shared" si="62"/>
        <v/>
      </c>
      <c r="AH568" s="82" t="str">
        <f t="shared" si="63"/>
        <v/>
      </c>
      <c r="AI568" s="82" t="str">
        <f t="shared" si="64"/>
        <v/>
      </c>
      <c r="AJ568" s="82" t="str">
        <f t="shared" si="65"/>
        <v/>
      </c>
      <c r="AK568" s="83" t="str">
        <f t="shared" si="68"/>
        <v/>
      </c>
    </row>
    <row r="569" spans="27:37">
      <c r="AA569" s="78"/>
      <c r="AB569" s="78"/>
      <c r="AC569" s="79" t="str">
        <f t="shared" si="66"/>
        <v/>
      </c>
      <c r="AD569" s="89"/>
      <c r="AE569" s="89"/>
      <c r="AF569" s="79">
        <f t="shared" si="67"/>
        <v>0</v>
      </c>
      <c r="AG569" s="79" t="str">
        <f t="shared" si="62"/>
        <v/>
      </c>
      <c r="AH569" s="79" t="str">
        <f t="shared" si="63"/>
        <v/>
      </c>
      <c r="AI569" s="79" t="str">
        <f t="shared" si="64"/>
        <v/>
      </c>
      <c r="AJ569" s="79" t="str">
        <f t="shared" si="65"/>
        <v/>
      </c>
      <c r="AK569" s="80" t="str">
        <f t="shared" si="68"/>
        <v/>
      </c>
    </row>
    <row r="570" spans="27:37">
      <c r="AA570" s="81"/>
      <c r="AB570" s="81"/>
      <c r="AC570" s="82" t="str">
        <f t="shared" si="66"/>
        <v/>
      </c>
      <c r="AD570" s="90"/>
      <c r="AE570" s="90"/>
      <c r="AF570" s="82">
        <f t="shared" si="67"/>
        <v>0</v>
      </c>
      <c r="AG570" s="82" t="str">
        <f t="shared" si="62"/>
        <v/>
      </c>
      <c r="AH570" s="82" t="str">
        <f t="shared" si="63"/>
        <v/>
      </c>
      <c r="AI570" s="82" t="str">
        <f t="shared" si="64"/>
        <v/>
      </c>
      <c r="AJ570" s="82" t="str">
        <f t="shared" si="65"/>
        <v/>
      </c>
      <c r="AK570" s="83" t="str">
        <f t="shared" si="68"/>
        <v/>
      </c>
    </row>
    <row r="571" spans="27:37">
      <c r="AA571" s="78"/>
      <c r="AB571" s="78"/>
      <c r="AC571" s="79" t="str">
        <f t="shared" si="66"/>
        <v/>
      </c>
      <c r="AD571" s="89"/>
      <c r="AE571" s="89"/>
      <c r="AF571" s="79">
        <f t="shared" si="67"/>
        <v>0</v>
      </c>
      <c r="AG571" s="79" t="str">
        <f t="shared" si="62"/>
        <v/>
      </c>
      <c r="AH571" s="79" t="str">
        <f t="shared" si="63"/>
        <v/>
      </c>
      <c r="AI571" s="79" t="str">
        <f t="shared" si="64"/>
        <v/>
      </c>
      <c r="AJ571" s="79" t="str">
        <f t="shared" si="65"/>
        <v/>
      </c>
      <c r="AK571" s="80" t="str">
        <f t="shared" si="68"/>
        <v/>
      </c>
    </row>
    <row r="572" spans="27:37">
      <c r="AA572" s="81"/>
      <c r="AB572" s="81"/>
      <c r="AC572" s="82" t="str">
        <f t="shared" si="66"/>
        <v/>
      </c>
      <c r="AD572" s="90"/>
      <c r="AE572" s="90"/>
      <c r="AF572" s="82">
        <f t="shared" si="67"/>
        <v>0</v>
      </c>
      <c r="AG572" s="82" t="str">
        <f t="shared" si="62"/>
        <v/>
      </c>
      <c r="AH572" s="82" t="str">
        <f t="shared" si="63"/>
        <v/>
      </c>
      <c r="AI572" s="82" t="str">
        <f t="shared" si="64"/>
        <v/>
      </c>
      <c r="AJ572" s="82" t="str">
        <f t="shared" si="65"/>
        <v/>
      </c>
      <c r="AK572" s="83" t="str">
        <f t="shared" si="68"/>
        <v/>
      </c>
    </row>
    <row r="573" spans="27:37">
      <c r="AA573" s="78"/>
      <c r="AB573" s="78"/>
      <c r="AC573" s="79" t="str">
        <f t="shared" si="66"/>
        <v/>
      </c>
      <c r="AD573" s="89"/>
      <c r="AE573" s="89"/>
      <c r="AF573" s="79">
        <f t="shared" si="67"/>
        <v>0</v>
      </c>
      <c r="AG573" s="79" t="str">
        <f t="shared" si="62"/>
        <v/>
      </c>
      <c r="AH573" s="79" t="str">
        <f t="shared" si="63"/>
        <v/>
      </c>
      <c r="AI573" s="79" t="str">
        <f t="shared" si="64"/>
        <v/>
      </c>
      <c r="AJ573" s="79" t="str">
        <f t="shared" si="65"/>
        <v/>
      </c>
      <c r="AK573" s="80" t="str">
        <f t="shared" si="68"/>
        <v/>
      </c>
    </row>
    <row r="574" spans="27:37">
      <c r="AA574" s="81"/>
      <c r="AB574" s="81"/>
      <c r="AC574" s="82" t="str">
        <f t="shared" si="66"/>
        <v/>
      </c>
      <c r="AD574" s="90"/>
      <c r="AE574" s="90"/>
      <c r="AF574" s="82">
        <f t="shared" si="67"/>
        <v>0</v>
      </c>
      <c r="AG574" s="82" t="str">
        <f t="shared" si="62"/>
        <v/>
      </c>
      <c r="AH574" s="82" t="str">
        <f t="shared" si="63"/>
        <v/>
      </c>
      <c r="AI574" s="82" t="str">
        <f t="shared" si="64"/>
        <v/>
      </c>
      <c r="AJ574" s="82" t="str">
        <f t="shared" si="65"/>
        <v/>
      </c>
      <c r="AK574" s="83" t="str">
        <f t="shared" si="68"/>
        <v/>
      </c>
    </row>
    <row r="575" spans="27:37">
      <c r="AA575" s="78"/>
      <c r="AB575" s="78"/>
      <c r="AC575" s="79" t="str">
        <f t="shared" si="66"/>
        <v/>
      </c>
      <c r="AD575" s="89"/>
      <c r="AE575" s="89"/>
      <c r="AF575" s="79">
        <f t="shared" si="67"/>
        <v>0</v>
      </c>
      <c r="AG575" s="79" t="str">
        <f t="shared" si="62"/>
        <v/>
      </c>
      <c r="AH575" s="79" t="str">
        <f t="shared" si="63"/>
        <v/>
      </c>
      <c r="AI575" s="79" t="str">
        <f t="shared" si="64"/>
        <v/>
      </c>
      <c r="AJ575" s="79" t="str">
        <f t="shared" si="65"/>
        <v/>
      </c>
      <c r="AK575" s="80" t="str">
        <f t="shared" si="68"/>
        <v/>
      </c>
    </row>
    <row r="576" spans="27:37">
      <c r="AA576" s="81"/>
      <c r="AB576" s="81"/>
      <c r="AC576" s="82" t="str">
        <f t="shared" si="66"/>
        <v/>
      </c>
      <c r="AD576" s="90"/>
      <c r="AE576" s="90"/>
      <c r="AF576" s="82">
        <f t="shared" si="67"/>
        <v>0</v>
      </c>
      <c r="AG576" s="82" t="str">
        <f t="shared" si="62"/>
        <v/>
      </c>
      <c r="AH576" s="82" t="str">
        <f t="shared" si="63"/>
        <v/>
      </c>
      <c r="AI576" s="82" t="str">
        <f t="shared" si="64"/>
        <v/>
      </c>
      <c r="AJ576" s="82" t="str">
        <f t="shared" si="65"/>
        <v/>
      </c>
      <c r="AK576" s="83" t="str">
        <f t="shared" si="68"/>
        <v/>
      </c>
    </row>
    <row r="577" spans="27:37">
      <c r="AA577" s="78"/>
      <c r="AB577" s="78"/>
      <c r="AC577" s="79" t="str">
        <f t="shared" si="66"/>
        <v/>
      </c>
      <c r="AD577" s="89"/>
      <c r="AE577" s="89"/>
      <c r="AF577" s="79">
        <f t="shared" si="67"/>
        <v>0</v>
      </c>
      <c r="AG577" s="79" t="str">
        <f t="shared" si="62"/>
        <v/>
      </c>
      <c r="AH577" s="79" t="str">
        <f t="shared" si="63"/>
        <v/>
      </c>
      <c r="AI577" s="79" t="str">
        <f t="shared" si="64"/>
        <v/>
      </c>
      <c r="AJ577" s="79" t="str">
        <f t="shared" si="65"/>
        <v/>
      </c>
      <c r="AK577" s="80" t="str">
        <f t="shared" si="68"/>
        <v/>
      </c>
    </row>
    <row r="578" spans="27:37">
      <c r="AA578" s="81"/>
      <c r="AB578" s="81"/>
      <c r="AC578" s="82" t="str">
        <f t="shared" si="66"/>
        <v/>
      </c>
      <c r="AD578" s="90"/>
      <c r="AE578" s="90"/>
      <c r="AF578" s="82">
        <f t="shared" si="67"/>
        <v>0</v>
      </c>
      <c r="AG578" s="82" t="str">
        <f t="shared" si="62"/>
        <v/>
      </c>
      <c r="AH578" s="82" t="str">
        <f t="shared" si="63"/>
        <v/>
      </c>
      <c r="AI578" s="82" t="str">
        <f t="shared" si="64"/>
        <v/>
      </c>
      <c r="AJ578" s="82" t="str">
        <f t="shared" si="65"/>
        <v/>
      </c>
      <c r="AK578" s="83" t="str">
        <f t="shared" si="68"/>
        <v/>
      </c>
    </row>
    <row r="579" spans="27:37">
      <c r="AA579" s="78"/>
      <c r="AB579" s="78"/>
      <c r="AC579" s="79" t="str">
        <f t="shared" si="66"/>
        <v/>
      </c>
      <c r="AD579" s="89"/>
      <c r="AE579" s="89"/>
      <c r="AF579" s="79">
        <f t="shared" si="67"/>
        <v>0</v>
      </c>
      <c r="AG579" s="79" t="str">
        <f t="shared" si="62"/>
        <v/>
      </c>
      <c r="AH579" s="79" t="str">
        <f t="shared" si="63"/>
        <v/>
      </c>
      <c r="AI579" s="79" t="str">
        <f t="shared" si="64"/>
        <v/>
      </c>
      <c r="AJ579" s="79" t="str">
        <f t="shared" si="65"/>
        <v/>
      </c>
      <c r="AK579" s="80" t="str">
        <f t="shared" si="68"/>
        <v/>
      </c>
    </row>
    <row r="580" spans="27:37">
      <c r="AA580" s="81"/>
      <c r="AB580" s="81"/>
      <c r="AC580" s="82" t="str">
        <f t="shared" si="66"/>
        <v/>
      </c>
      <c r="AD580" s="90"/>
      <c r="AE580" s="90"/>
      <c r="AF580" s="82">
        <f t="shared" si="67"/>
        <v>0</v>
      </c>
      <c r="AG580" s="82" t="str">
        <f t="shared" si="62"/>
        <v/>
      </c>
      <c r="AH580" s="82" t="str">
        <f t="shared" si="63"/>
        <v/>
      </c>
      <c r="AI580" s="82" t="str">
        <f t="shared" si="64"/>
        <v/>
      </c>
      <c r="AJ580" s="82" t="str">
        <f t="shared" si="65"/>
        <v/>
      </c>
      <c r="AK580" s="83" t="str">
        <f t="shared" si="68"/>
        <v/>
      </c>
    </row>
    <row r="581" spans="27:37">
      <c r="AA581" s="78"/>
      <c r="AB581" s="78"/>
      <c r="AC581" s="79" t="str">
        <f t="shared" si="66"/>
        <v/>
      </c>
      <c r="AD581" s="89"/>
      <c r="AE581" s="89"/>
      <c r="AF581" s="79">
        <f t="shared" si="67"/>
        <v>0</v>
      </c>
      <c r="AG581" s="79" t="str">
        <f t="shared" si="62"/>
        <v/>
      </c>
      <c r="AH581" s="79" t="str">
        <f t="shared" si="63"/>
        <v/>
      </c>
      <c r="AI581" s="79" t="str">
        <f t="shared" si="64"/>
        <v/>
      </c>
      <c r="AJ581" s="79" t="str">
        <f t="shared" si="65"/>
        <v/>
      </c>
      <c r="AK581" s="80" t="str">
        <f t="shared" si="68"/>
        <v/>
      </c>
    </row>
    <row r="582" spans="27:37">
      <c r="AA582" s="81"/>
      <c r="AB582" s="81"/>
      <c r="AC582" s="82" t="str">
        <f t="shared" si="66"/>
        <v/>
      </c>
      <c r="AD582" s="90"/>
      <c r="AE582" s="90"/>
      <c r="AF582" s="82">
        <f t="shared" si="67"/>
        <v>0</v>
      </c>
      <c r="AG582" s="82" t="str">
        <f t="shared" si="62"/>
        <v/>
      </c>
      <c r="AH582" s="82" t="str">
        <f t="shared" si="63"/>
        <v/>
      </c>
      <c r="AI582" s="82" t="str">
        <f t="shared" si="64"/>
        <v/>
      </c>
      <c r="AJ582" s="82" t="str">
        <f t="shared" si="65"/>
        <v/>
      </c>
      <c r="AK582" s="83" t="str">
        <f t="shared" si="68"/>
        <v/>
      </c>
    </row>
    <row r="583" spans="27:37">
      <c r="AA583" s="78"/>
      <c r="AB583" s="78"/>
      <c r="AC583" s="79" t="str">
        <f t="shared" si="66"/>
        <v/>
      </c>
      <c r="AD583" s="89"/>
      <c r="AE583" s="89"/>
      <c r="AF583" s="79">
        <f t="shared" si="67"/>
        <v>0</v>
      </c>
      <c r="AG583" s="79" t="str">
        <f t="shared" si="62"/>
        <v/>
      </c>
      <c r="AH583" s="79" t="str">
        <f t="shared" si="63"/>
        <v/>
      </c>
      <c r="AI583" s="79" t="str">
        <f t="shared" si="64"/>
        <v/>
      </c>
      <c r="AJ583" s="79" t="str">
        <f t="shared" si="65"/>
        <v/>
      </c>
      <c r="AK583" s="80" t="str">
        <f t="shared" si="68"/>
        <v/>
      </c>
    </row>
    <row r="584" spans="27:37">
      <c r="AA584" s="81"/>
      <c r="AB584" s="81"/>
      <c r="AC584" s="82" t="str">
        <f t="shared" si="66"/>
        <v/>
      </c>
      <c r="AD584" s="90"/>
      <c r="AE584" s="90"/>
      <c r="AF584" s="82">
        <f t="shared" si="67"/>
        <v>0</v>
      </c>
      <c r="AG584" s="82" t="str">
        <f t="shared" si="62"/>
        <v/>
      </c>
      <c r="AH584" s="82" t="str">
        <f t="shared" si="63"/>
        <v/>
      </c>
      <c r="AI584" s="82" t="str">
        <f t="shared" si="64"/>
        <v/>
      </c>
      <c r="AJ584" s="82" t="str">
        <f t="shared" si="65"/>
        <v/>
      </c>
      <c r="AK584" s="83" t="str">
        <f t="shared" si="68"/>
        <v/>
      </c>
    </row>
    <row r="585" spans="27:37">
      <c r="AA585" s="78"/>
      <c r="AB585" s="78"/>
      <c r="AC585" s="79" t="str">
        <f t="shared" si="66"/>
        <v/>
      </c>
      <c r="AD585" s="89"/>
      <c r="AE585" s="89"/>
      <c r="AF585" s="79">
        <f t="shared" si="67"/>
        <v>0</v>
      </c>
      <c r="AG585" s="79" t="str">
        <f t="shared" si="62"/>
        <v/>
      </c>
      <c r="AH585" s="79" t="str">
        <f t="shared" si="63"/>
        <v/>
      </c>
      <c r="AI585" s="79" t="str">
        <f t="shared" si="64"/>
        <v/>
      </c>
      <c r="AJ585" s="79" t="str">
        <f t="shared" si="65"/>
        <v/>
      </c>
      <c r="AK585" s="80" t="str">
        <f t="shared" si="68"/>
        <v/>
      </c>
    </row>
    <row r="586" spans="27:37">
      <c r="AA586" s="81"/>
      <c r="AB586" s="81"/>
      <c r="AC586" s="82" t="str">
        <f t="shared" si="66"/>
        <v/>
      </c>
      <c r="AD586" s="90"/>
      <c r="AE586" s="90"/>
      <c r="AF586" s="82">
        <f t="shared" si="67"/>
        <v>0</v>
      </c>
      <c r="AG586" s="82" t="str">
        <f t="shared" si="62"/>
        <v/>
      </c>
      <c r="AH586" s="82" t="str">
        <f t="shared" si="63"/>
        <v/>
      </c>
      <c r="AI586" s="82" t="str">
        <f t="shared" si="64"/>
        <v/>
      </c>
      <c r="AJ586" s="82" t="str">
        <f t="shared" si="65"/>
        <v/>
      </c>
      <c r="AK586" s="83" t="str">
        <f t="shared" si="68"/>
        <v/>
      </c>
    </row>
    <row r="587" spans="27:37">
      <c r="AA587" s="78"/>
      <c r="AB587" s="78"/>
      <c r="AC587" s="79" t="str">
        <f t="shared" si="66"/>
        <v/>
      </c>
      <c r="AD587" s="89"/>
      <c r="AE587" s="89"/>
      <c r="AF587" s="79">
        <f t="shared" si="67"/>
        <v>0</v>
      </c>
      <c r="AG587" s="79" t="str">
        <f t="shared" ref="AG587:AG650" si="69">IF($AA587="","",IF(VLOOKUP($AA587,$AZ$17:$BD$42,2,0)=0,"",VLOOKUP($AA587,$AZ$17:$BD$42,2,0)*AF587))</f>
        <v/>
      </c>
      <c r="AH587" s="79" t="str">
        <f t="shared" ref="AH587:AH650" si="70">IF($AA587="","",IF(VLOOKUP($AA587,$AZ$17:$BD$42,3,0)=0,"",VLOOKUP($AA587,$AZ$17:$BD$42,3,0)*AF587))</f>
        <v/>
      </c>
      <c r="AI587" s="79" t="str">
        <f t="shared" ref="AI587:AI650" si="71">IF($AA587="","",IF(VLOOKUP($AA587,$AZ$17:$BD$42,4,0)=0,"",VLOOKUP($AA587,$AZ$17:$BD$42,4,0)*AF587))</f>
        <v/>
      </c>
      <c r="AJ587" s="79" t="str">
        <f t="shared" ref="AJ587:AJ650" si="72">IF($AA587="","",IF(VLOOKUP($AA587,$AZ$17:$BD$42,5,0)=0,"",VLOOKUP($AA587,$AZ$17:$BD$42,5,0)*AF587))</f>
        <v/>
      </c>
      <c r="AK587" s="80" t="str">
        <f t="shared" si="68"/>
        <v/>
      </c>
    </row>
    <row r="588" spans="27:37">
      <c r="AA588" s="81"/>
      <c r="AB588" s="81"/>
      <c r="AC588" s="82" t="str">
        <f t="shared" ref="AC588:AC651" si="73">IF(ISERROR(VLOOKUP($AA588,$A$13:$V$38,MATCH($AB588,$A$12:$V$12,0),0)),"",VLOOKUP($AA588,$A$13:$V$38,MATCH($AB588,$A$12:$V$12,0),0))</f>
        <v/>
      </c>
      <c r="AD588" s="90"/>
      <c r="AE588" s="90"/>
      <c r="AF588" s="82">
        <f t="shared" ref="AF588:AF651" si="74">IF(IF($AB588="",0,IF(AC588="",0,AC588-AD588-AE588))&lt;0,0,IF($AB588="",0,IF(AC588="",0,AC588-AD588-AE588)))</f>
        <v>0</v>
      </c>
      <c r="AG588" s="82" t="str">
        <f t="shared" si="69"/>
        <v/>
      </c>
      <c r="AH588" s="82" t="str">
        <f t="shared" si="70"/>
        <v/>
      </c>
      <c r="AI588" s="82" t="str">
        <f t="shared" si="71"/>
        <v/>
      </c>
      <c r="AJ588" s="82" t="str">
        <f t="shared" si="72"/>
        <v/>
      </c>
      <c r="AK588" s="83" t="str">
        <f t="shared" ref="AK588:AK651" si="75">IF($AF588=0,"",IF(VLOOKUP($AA588,$A$46:$Y$71,IF($AB588=3,2,IF($AB588&lt;4+1,6,IF($AB588&lt;5+1,10,IF($AB588&lt;6+1,14,IF($AB588&lt;7+1,18,IF($AB588&lt;8+1,22,0)))))),0)=0,"pas de crafteur",VLOOKUP($AA588,$A$46:$Y$71,IF($AB588=3,2,IF($AB588&lt;4+1,6,IF($AB588&lt;5+1,10,IF($AB588&lt;6+1,14,IF($AB588&lt;7+1,18,IF($AB588&lt;8+1,22,)))))),0)))</f>
        <v/>
      </c>
    </row>
    <row r="589" spans="27:37">
      <c r="AA589" s="78"/>
      <c r="AB589" s="78"/>
      <c r="AC589" s="79" t="str">
        <f t="shared" si="73"/>
        <v/>
      </c>
      <c r="AD589" s="89"/>
      <c r="AE589" s="89"/>
      <c r="AF589" s="79">
        <f t="shared" si="74"/>
        <v>0</v>
      </c>
      <c r="AG589" s="79" t="str">
        <f t="shared" si="69"/>
        <v/>
      </c>
      <c r="AH589" s="79" t="str">
        <f t="shared" si="70"/>
        <v/>
      </c>
      <c r="AI589" s="79" t="str">
        <f t="shared" si="71"/>
        <v/>
      </c>
      <c r="AJ589" s="79" t="str">
        <f t="shared" si="72"/>
        <v/>
      </c>
      <c r="AK589" s="80" t="str">
        <f t="shared" si="75"/>
        <v/>
      </c>
    </row>
    <row r="590" spans="27:37">
      <c r="AA590" s="81"/>
      <c r="AB590" s="81"/>
      <c r="AC590" s="82" t="str">
        <f t="shared" si="73"/>
        <v/>
      </c>
      <c r="AD590" s="90"/>
      <c r="AE590" s="90"/>
      <c r="AF590" s="82">
        <f t="shared" si="74"/>
        <v>0</v>
      </c>
      <c r="AG590" s="82" t="str">
        <f t="shared" si="69"/>
        <v/>
      </c>
      <c r="AH590" s="82" t="str">
        <f t="shared" si="70"/>
        <v/>
      </c>
      <c r="AI590" s="82" t="str">
        <f t="shared" si="71"/>
        <v/>
      </c>
      <c r="AJ590" s="82" t="str">
        <f t="shared" si="72"/>
        <v/>
      </c>
      <c r="AK590" s="83" t="str">
        <f t="shared" si="75"/>
        <v/>
      </c>
    </row>
    <row r="591" spans="27:37">
      <c r="AA591" s="78"/>
      <c r="AB591" s="78"/>
      <c r="AC591" s="79" t="str">
        <f t="shared" si="73"/>
        <v/>
      </c>
      <c r="AD591" s="89"/>
      <c r="AE591" s="89"/>
      <c r="AF591" s="79">
        <f t="shared" si="74"/>
        <v>0</v>
      </c>
      <c r="AG591" s="79" t="str">
        <f t="shared" si="69"/>
        <v/>
      </c>
      <c r="AH591" s="79" t="str">
        <f t="shared" si="70"/>
        <v/>
      </c>
      <c r="AI591" s="79" t="str">
        <f t="shared" si="71"/>
        <v/>
      </c>
      <c r="AJ591" s="79" t="str">
        <f t="shared" si="72"/>
        <v/>
      </c>
      <c r="AK591" s="80" t="str">
        <f t="shared" si="75"/>
        <v/>
      </c>
    </row>
    <row r="592" spans="27:37">
      <c r="AA592" s="81"/>
      <c r="AB592" s="81"/>
      <c r="AC592" s="82" t="str">
        <f t="shared" si="73"/>
        <v/>
      </c>
      <c r="AD592" s="90"/>
      <c r="AE592" s="90"/>
      <c r="AF592" s="82">
        <f t="shared" si="74"/>
        <v>0</v>
      </c>
      <c r="AG592" s="82" t="str">
        <f t="shared" si="69"/>
        <v/>
      </c>
      <c r="AH592" s="82" t="str">
        <f t="shared" si="70"/>
        <v/>
      </c>
      <c r="AI592" s="82" t="str">
        <f t="shared" si="71"/>
        <v/>
      </c>
      <c r="AJ592" s="82" t="str">
        <f t="shared" si="72"/>
        <v/>
      </c>
      <c r="AK592" s="83" t="str">
        <f t="shared" si="75"/>
        <v/>
      </c>
    </row>
    <row r="593" spans="27:37">
      <c r="AA593" s="78"/>
      <c r="AB593" s="78"/>
      <c r="AC593" s="79" t="str">
        <f t="shared" si="73"/>
        <v/>
      </c>
      <c r="AD593" s="89"/>
      <c r="AE593" s="89"/>
      <c r="AF593" s="79">
        <f t="shared" si="74"/>
        <v>0</v>
      </c>
      <c r="AG593" s="79" t="str">
        <f t="shared" si="69"/>
        <v/>
      </c>
      <c r="AH593" s="79" t="str">
        <f t="shared" si="70"/>
        <v/>
      </c>
      <c r="AI593" s="79" t="str">
        <f t="shared" si="71"/>
        <v/>
      </c>
      <c r="AJ593" s="79" t="str">
        <f t="shared" si="72"/>
        <v/>
      </c>
      <c r="AK593" s="80" t="str">
        <f t="shared" si="75"/>
        <v/>
      </c>
    </row>
    <row r="594" spans="27:37">
      <c r="AA594" s="81"/>
      <c r="AB594" s="81"/>
      <c r="AC594" s="82" t="str">
        <f t="shared" si="73"/>
        <v/>
      </c>
      <c r="AD594" s="90"/>
      <c r="AE594" s="90"/>
      <c r="AF594" s="82">
        <f t="shared" si="74"/>
        <v>0</v>
      </c>
      <c r="AG594" s="82" t="str">
        <f t="shared" si="69"/>
        <v/>
      </c>
      <c r="AH594" s="82" t="str">
        <f t="shared" si="70"/>
        <v/>
      </c>
      <c r="AI594" s="82" t="str">
        <f t="shared" si="71"/>
        <v/>
      </c>
      <c r="AJ594" s="82" t="str">
        <f t="shared" si="72"/>
        <v/>
      </c>
      <c r="AK594" s="83" t="str">
        <f t="shared" si="75"/>
        <v/>
      </c>
    </row>
    <row r="595" spans="27:37">
      <c r="AA595" s="78"/>
      <c r="AB595" s="78"/>
      <c r="AC595" s="79" t="str">
        <f t="shared" si="73"/>
        <v/>
      </c>
      <c r="AD595" s="89"/>
      <c r="AE595" s="89"/>
      <c r="AF595" s="79">
        <f t="shared" si="74"/>
        <v>0</v>
      </c>
      <c r="AG595" s="79" t="str">
        <f t="shared" si="69"/>
        <v/>
      </c>
      <c r="AH595" s="79" t="str">
        <f t="shared" si="70"/>
        <v/>
      </c>
      <c r="AI595" s="79" t="str">
        <f t="shared" si="71"/>
        <v/>
      </c>
      <c r="AJ595" s="79" t="str">
        <f t="shared" si="72"/>
        <v/>
      </c>
      <c r="AK595" s="80" t="str">
        <f t="shared" si="75"/>
        <v/>
      </c>
    </row>
    <row r="596" spans="27:37">
      <c r="AA596" s="81"/>
      <c r="AB596" s="81"/>
      <c r="AC596" s="82" t="str">
        <f t="shared" si="73"/>
        <v/>
      </c>
      <c r="AD596" s="90"/>
      <c r="AE596" s="90"/>
      <c r="AF596" s="82">
        <f t="shared" si="74"/>
        <v>0</v>
      </c>
      <c r="AG596" s="82" t="str">
        <f t="shared" si="69"/>
        <v/>
      </c>
      <c r="AH596" s="82" t="str">
        <f t="shared" si="70"/>
        <v/>
      </c>
      <c r="AI596" s="82" t="str">
        <f t="shared" si="71"/>
        <v/>
      </c>
      <c r="AJ596" s="82" t="str">
        <f t="shared" si="72"/>
        <v/>
      </c>
      <c r="AK596" s="83" t="str">
        <f t="shared" si="75"/>
        <v/>
      </c>
    </row>
    <row r="597" spans="27:37">
      <c r="AA597" s="78"/>
      <c r="AB597" s="78"/>
      <c r="AC597" s="79" t="str">
        <f t="shared" si="73"/>
        <v/>
      </c>
      <c r="AD597" s="89"/>
      <c r="AE597" s="89"/>
      <c r="AF597" s="79">
        <f t="shared" si="74"/>
        <v>0</v>
      </c>
      <c r="AG597" s="79" t="str">
        <f t="shared" si="69"/>
        <v/>
      </c>
      <c r="AH597" s="79" t="str">
        <f t="shared" si="70"/>
        <v/>
      </c>
      <c r="AI597" s="79" t="str">
        <f t="shared" si="71"/>
        <v/>
      </c>
      <c r="AJ597" s="79" t="str">
        <f t="shared" si="72"/>
        <v/>
      </c>
      <c r="AK597" s="80" t="str">
        <f t="shared" si="75"/>
        <v/>
      </c>
    </row>
    <row r="598" spans="27:37">
      <c r="AA598" s="81"/>
      <c r="AB598" s="81"/>
      <c r="AC598" s="82" t="str">
        <f t="shared" si="73"/>
        <v/>
      </c>
      <c r="AD598" s="90"/>
      <c r="AE598" s="90"/>
      <c r="AF598" s="82">
        <f t="shared" si="74"/>
        <v>0</v>
      </c>
      <c r="AG598" s="82" t="str">
        <f t="shared" si="69"/>
        <v/>
      </c>
      <c r="AH598" s="82" t="str">
        <f t="shared" si="70"/>
        <v/>
      </c>
      <c r="AI598" s="82" t="str">
        <f t="shared" si="71"/>
        <v/>
      </c>
      <c r="AJ598" s="82" t="str">
        <f t="shared" si="72"/>
        <v/>
      </c>
      <c r="AK598" s="83" t="str">
        <f t="shared" si="75"/>
        <v/>
      </c>
    </row>
    <row r="599" spans="27:37">
      <c r="AA599" s="78"/>
      <c r="AB599" s="78"/>
      <c r="AC599" s="79" t="str">
        <f t="shared" si="73"/>
        <v/>
      </c>
      <c r="AD599" s="89"/>
      <c r="AE599" s="89"/>
      <c r="AF599" s="79">
        <f t="shared" si="74"/>
        <v>0</v>
      </c>
      <c r="AG599" s="79" t="str">
        <f t="shared" si="69"/>
        <v/>
      </c>
      <c r="AH599" s="79" t="str">
        <f t="shared" si="70"/>
        <v/>
      </c>
      <c r="AI599" s="79" t="str">
        <f t="shared" si="71"/>
        <v/>
      </c>
      <c r="AJ599" s="79" t="str">
        <f t="shared" si="72"/>
        <v/>
      </c>
      <c r="AK599" s="80" t="str">
        <f t="shared" si="75"/>
        <v/>
      </c>
    </row>
    <row r="600" spans="27:37">
      <c r="AA600" s="81"/>
      <c r="AB600" s="81"/>
      <c r="AC600" s="82" t="str">
        <f t="shared" si="73"/>
        <v/>
      </c>
      <c r="AD600" s="90"/>
      <c r="AE600" s="90"/>
      <c r="AF600" s="82">
        <f t="shared" si="74"/>
        <v>0</v>
      </c>
      <c r="AG600" s="82" t="str">
        <f t="shared" si="69"/>
        <v/>
      </c>
      <c r="AH600" s="82" t="str">
        <f t="shared" si="70"/>
        <v/>
      </c>
      <c r="AI600" s="82" t="str">
        <f t="shared" si="71"/>
        <v/>
      </c>
      <c r="AJ600" s="82" t="str">
        <f t="shared" si="72"/>
        <v/>
      </c>
      <c r="AK600" s="83" t="str">
        <f t="shared" si="75"/>
        <v/>
      </c>
    </row>
    <row r="601" spans="27:37">
      <c r="AA601" s="78"/>
      <c r="AB601" s="78"/>
      <c r="AC601" s="79" t="str">
        <f t="shared" si="73"/>
        <v/>
      </c>
      <c r="AD601" s="89"/>
      <c r="AE601" s="89"/>
      <c r="AF601" s="79">
        <f t="shared" si="74"/>
        <v>0</v>
      </c>
      <c r="AG601" s="79" t="str">
        <f t="shared" si="69"/>
        <v/>
      </c>
      <c r="AH601" s="79" t="str">
        <f t="shared" si="70"/>
        <v/>
      </c>
      <c r="AI601" s="79" t="str">
        <f t="shared" si="71"/>
        <v/>
      </c>
      <c r="AJ601" s="79" t="str">
        <f t="shared" si="72"/>
        <v/>
      </c>
      <c r="AK601" s="80" t="str">
        <f t="shared" si="75"/>
        <v/>
      </c>
    </row>
    <row r="602" spans="27:37">
      <c r="AA602" s="81"/>
      <c r="AB602" s="81"/>
      <c r="AC602" s="82" t="str">
        <f t="shared" si="73"/>
        <v/>
      </c>
      <c r="AD602" s="90"/>
      <c r="AE602" s="90"/>
      <c r="AF602" s="82">
        <f t="shared" si="74"/>
        <v>0</v>
      </c>
      <c r="AG602" s="82" t="str">
        <f t="shared" si="69"/>
        <v/>
      </c>
      <c r="AH602" s="82" t="str">
        <f t="shared" si="70"/>
        <v/>
      </c>
      <c r="AI602" s="82" t="str">
        <f t="shared" si="71"/>
        <v/>
      </c>
      <c r="AJ602" s="82" t="str">
        <f t="shared" si="72"/>
        <v/>
      </c>
      <c r="AK602" s="83" t="str">
        <f t="shared" si="75"/>
        <v/>
      </c>
    </row>
    <row r="603" spans="27:37">
      <c r="AA603" s="78"/>
      <c r="AB603" s="78"/>
      <c r="AC603" s="79" t="str">
        <f t="shared" si="73"/>
        <v/>
      </c>
      <c r="AD603" s="89"/>
      <c r="AE603" s="89"/>
      <c r="AF603" s="79">
        <f t="shared" si="74"/>
        <v>0</v>
      </c>
      <c r="AG603" s="79" t="str">
        <f t="shared" si="69"/>
        <v/>
      </c>
      <c r="AH603" s="79" t="str">
        <f t="shared" si="70"/>
        <v/>
      </c>
      <c r="AI603" s="79" t="str">
        <f t="shared" si="71"/>
        <v/>
      </c>
      <c r="AJ603" s="79" t="str">
        <f t="shared" si="72"/>
        <v/>
      </c>
      <c r="AK603" s="80" t="str">
        <f t="shared" si="75"/>
        <v/>
      </c>
    </row>
    <row r="604" spans="27:37">
      <c r="AA604" s="81"/>
      <c r="AB604" s="81"/>
      <c r="AC604" s="82" t="str">
        <f t="shared" si="73"/>
        <v/>
      </c>
      <c r="AD604" s="90"/>
      <c r="AE604" s="90"/>
      <c r="AF604" s="82">
        <f t="shared" si="74"/>
        <v>0</v>
      </c>
      <c r="AG604" s="82" t="str">
        <f t="shared" si="69"/>
        <v/>
      </c>
      <c r="AH604" s="82" t="str">
        <f t="shared" si="70"/>
        <v/>
      </c>
      <c r="AI604" s="82" t="str">
        <f t="shared" si="71"/>
        <v/>
      </c>
      <c r="AJ604" s="82" t="str">
        <f t="shared" si="72"/>
        <v/>
      </c>
      <c r="AK604" s="83" t="str">
        <f t="shared" si="75"/>
        <v/>
      </c>
    </row>
    <row r="605" spans="27:37">
      <c r="AA605" s="78"/>
      <c r="AB605" s="78"/>
      <c r="AC605" s="79" t="str">
        <f t="shared" si="73"/>
        <v/>
      </c>
      <c r="AD605" s="89"/>
      <c r="AE605" s="89"/>
      <c r="AF605" s="79">
        <f t="shared" si="74"/>
        <v>0</v>
      </c>
      <c r="AG605" s="79" t="str">
        <f t="shared" si="69"/>
        <v/>
      </c>
      <c r="AH605" s="79" t="str">
        <f t="shared" si="70"/>
        <v/>
      </c>
      <c r="AI605" s="79" t="str">
        <f t="shared" si="71"/>
        <v/>
      </c>
      <c r="AJ605" s="79" t="str">
        <f t="shared" si="72"/>
        <v/>
      </c>
      <c r="AK605" s="80" t="str">
        <f t="shared" si="75"/>
        <v/>
      </c>
    </row>
    <row r="606" spans="27:37">
      <c r="AA606" s="81"/>
      <c r="AB606" s="81"/>
      <c r="AC606" s="82" t="str">
        <f t="shared" si="73"/>
        <v/>
      </c>
      <c r="AD606" s="90"/>
      <c r="AE606" s="90"/>
      <c r="AF606" s="82">
        <f t="shared" si="74"/>
        <v>0</v>
      </c>
      <c r="AG606" s="82" t="str">
        <f t="shared" si="69"/>
        <v/>
      </c>
      <c r="AH606" s="82" t="str">
        <f t="shared" si="70"/>
        <v/>
      </c>
      <c r="AI606" s="82" t="str">
        <f t="shared" si="71"/>
        <v/>
      </c>
      <c r="AJ606" s="82" t="str">
        <f t="shared" si="72"/>
        <v/>
      </c>
      <c r="AK606" s="83" t="str">
        <f t="shared" si="75"/>
        <v/>
      </c>
    </row>
    <row r="607" spans="27:37">
      <c r="AA607" s="78"/>
      <c r="AB607" s="78"/>
      <c r="AC607" s="79" t="str">
        <f t="shared" si="73"/>
        <v/>
      </c>
      <c r="AD607" s="89"/>
      <c r="AE607" s="89"/>
      <c r="AF607" s="79">
        <f t="shared" si="74"/>
        <v>0</v>
      </c>
      <c r="AG607" s="79" t="str">
        <f t="shared" si="69"/>
        <v/>
      </c>
      <c r="AH607" s="79" t="str">
        <f t="shared" si="70"/>
        <v/>
      </c>
      <c r="AI607" s="79" t="str">
        <f t="shared" si="71"/>
        <v/>
      </c>
      <c r="AJ607" s="79" t="str">
        <f t="shared" si="72"/>
        <v/>
      </c>
      <c r="AK607" s="80" t="str">
        <f t="shared" si="75"/>
        <v/>
      </c>
    </row>
    <row r="608" spans="27:37">
      <c r="AA608" s="81"/>
      <c r="AB608" s="81"/>
      <c r="AC608" s="82" t="str">
        <f t="shared" si="73"/>
        <v/>
      </c>
      <c r="AD608" s="90"/>
      <c r="AE608" s="90"/>
      <c r="AF608" s="82">
        <f t="shared" si="74"/>
        <v>0</v>
      </c>
      <c r="AG608" s="82" t="str">
        <f t="shared" si="69"/>
        <v/>
      </c>
      <c r="AH608" s="82" t="str">
        <f t="shared" si="70"/>
        <v/>
      </c>
      <c r="AI608" s="82" t="str">
        <f t="shared" si="71"/>
        <v/>
      </c>
      <c r="AJ608" s="82" t="str">
        <f t="shared" si="72"/>
        <v/>
      </c>
      <c r="AK608" s="83" t="str">
        <f t="shared" si="75"/>
        <v/>
      </c>
    </row>
    <row r="609" spans="27:37">
      <c r="AA609" s="78"/>
      <c r="AB609" s="78"/>
      <c r="AC609" s="79" t="str">
        <f t="shared" si="73"/>
        <v/>
      </c>
      <c r="AD609" s="89"/>
      <c r="AE609" s="89"/>
      <c r="AF609" s="79">
        <f t="shared" si="74"/>
        <v>0</v>
      </c>
      <c r="AG609" s="79" t="str">
        <f t="shared" si="69"/>
        <v/>
      </c>
      <c r="AH609" s="79" t="str">
        <f t="shared" si="70"/>
        <v/>
      </c>
      <c r="AI609" s="79" t="str">
        <f t="shared" si="71"/>
        <v/>
      </c>
      <c r="AJ609" s="79" t="str">
        <f t="shared" si="72"/>
        <v/>
      </c>
      <c r="AK609" s="80" t="str">
        <f t="shared" si="75"/>
        <v/>
      </c>
    </row>
    <row r="610" spans="27:37">
      <c r="AA610" s="81"/>
      <c r="AB610" s="81"/>
      <c r="AC610" s="82" t="str">
        <f t="shared" si="73"/>
        <v/>
      </c>
      <c r="AD610" s="90"/>
      <c r="AE610" s="90"/>
      <c r="AF610" s="82">
        <f t="shared" si="74"/>
        <v>0</v>
      </c>
      <c r="AG610" s="82" t="str">
        <f t="shared" si="69"/>
        <v/>
      </c>
      <c r="AH610" s="82" t="str">
        <f t="shared" si="70"/>
        <v/>
      </c>
      <c r="AI610" s="82" t="str">
        <f t="shared" si="71"/>
        <v/>
      </c>
      <c r="AJ610" s="82" t="str">
        <f t="shared" si="72"/>
        <v/>
      </c>
      <c r="AK610" s="83" t="str">
        <f t="shared" si="75"/>
        <v/>
      </c>
    </row>
    <row r="611" spans="27:37">
      <c r="AA611" s="78"/>
      <c r="AB611" s="78"/>
      <c r="AC611" s="79" t="str">
        <f t="shared" si="73"/>
        <v/>
      </c>
      <c r="AD611" s="89"/>
      <c r="AE611" s="89"/>
      <c r="AF611" s="79">
        <f t="shared" si="74"/>
        <v>0</v>
      </c>
      <c r="AG611" s="79" t="str">
        <f t="shared" si="69"/>
        <v/>
      </c>
      <c r="AH611" s="79" t="str">
        <f t="shared" si="70"/>
        <v/>
      </c>
      <c r="AI611" s="79" t="str">
        <f t="shared" si="71"/>
        <v/>
      </c>
      <c r="AJ611" s="79" t="str">
        <f t="shared" si="72"/>
        <v/>
      </c>
      <c r="AK611" s="80" t="str">
        <f t="shared" si="75"/>
        <v/>
      </c>
    </row>
    <row r="612" spans="27:37">
      <c r="AA612" s="81"/>
      <c r="AB612" s="81"/>
      <c r="AC612" s="82" t="str">
        <f t="shared" si="73"/>
        <v/>
      </c>
      <c r="AD612" s="90"/>
      <c r="AE612" s="90"/>
      <c r="AF612" s="82">
        <f t="shared" si="74"/>
        <v>0</v>
      </c>
      <c r="AG612" s="82" t="str">
        <f t="shared" si="69"/>
        <v/>
      </c>
      <c r="AH612" s="82" t="str">
        <f t="shared" si="70"/>
        <v/>
      </c>
      <c r="AI612" s="82" t="str">
        <f t="shared" si="71"/>
        <v/>
      </c>
      <c r="AJ612" s="82" t="str">
        <f t="shared" si="72"/>
        <v/>
      </c>
      <c r="AK612" s="83" t="str">
        <f t="shared" si="75"/>
        <v/>
      </c>
    </row>
    <row r="613" spans="27:37">
      <c r="AA613" s="78"/>
      <c r="AB613" s="78"/>
      <c r="AC613" s="79" t="str">
        <f t="shared" si="73"/>
        <v/>
      </c>
      <c r="AD613" s="89"/>
      <c r="AE613" s="89"/>
      <c r="AF613" s="79">
        <f t="shared" si="74"/>
        <v>0</v>
      </c>
      <c r="AG613" s="79" t="str">
        <f t="shared" si="69"/>
        <v/>
      </c>
      <c r="AH613" s="79" t="str">
        <f t="shared" si="70"/>
        <v/>
      </c>
      <c r="AI613" s="79" t="str">
        <f t="shared" si="71"/>
        <v/>
      </c>
      <c r="AJ613" s="79" t="str">
        <f t="shared" si="72"/>
        <v/>
      </c>
      <c r="AK613" s="80" t="str">
        <f t="shared" si="75"/>
        <v/>
      </c>
    </row>
    <row r="614" spans="27:37">
      <c r="AA614" s="81"/>
      <c r="AB614" s="81"/>
      <c r="AC614" s="82" t="str">
        <f t="shared" si="73"/>
        <v/>
      </c>
      <c r="AD614" s="90"/>
      <c r="AE614" s="90"/>
      <c r="AF614" s="82">
        <f t="shared" si="74"/>
        <v>0</v>
      </c>
      <c r="AG614" s="82" t="str">
        <f t="shared" si="69"/>
        <v/>
      </c>
      <c r="AH614" s="82" t="str">
        <f t="shared" si="70"/>
        <v/>
      </c>
      <c r="AI614" s="82" t="str">
        <f t="shared" si="71"/>
        <v/>
      </c>
      <c r="AJ614" s="82" t="str">
        <f t="shared" si="72"/>
        <v/>
      </c>
      <c r="AK614" s="83" t="str">
        <f t="shared" si="75"/>
        <v/>
      </c>
    </row>
    <row r="615" spans="27:37">
      <c r="AA615" s="78"/>
      <c r="AB615" s="78"/>
      <c r="AC615" s="79" t="str">
        <f t="shared" si="73"/>
        <v/>
      </c>
      <c r="AD615" s="89"/>
      <c r="AE615" s="89"/>
      <c r="AF615" s="79">
        <f t="shared" si="74"/>
        <v>0</v>
      </c>
      <c r="AG615" s="79" t="str">
        <f t="shared" si="69"/>
        <v/>
      </c>
      <c r="AH615" s="79" t="str">
        <f t="shared" si="70"/>
        <v/>
      </c>
      <c r="AI615" s="79" t="str">
        <f t="shared" si="71"/>
        <v/>
      </c>
      <c r="AJ615" s="79" t="str">
        <f t="shared" si="72"/>
        <v/>
      </c>
      <c r="AK615" s="80" t="str">
        <f t="shared" si="75"/>
        <v/>
      </c>
    </row>
    <row r="616" spans="27:37">
      <c r="AA616" s="81"/>
      <c r="AB616" s="81"/>
      <c r="AC616" s="82" t="str">
        <f t="shared" si="73"/>
        <v/>
      </c>
      <c r="AD616" s="90"/>
      <c r="AE616" s="90"/>
      <c r="AF616" s="82">
        <f t="shared" si="74"/>
        <v>0</v>
      </c>
      <c r="AG616" s="82" t="str">
        <f t="shared" si="69"/>
        <v/>
      </c>
      <c r="AH616" s="82" t="str">
        <f t="shared" si="70"/>
        <v/>
      </c>
      <c r="AI616" s="82" t="str">
        <f t="shared" si="71"/>
        <v/>
      </c>
      <c r="AJ616" s="82" t="str">
        <f t="shared" si="72"/>
        <v/>
      </c>
      <c r="AK616" s="83" t="str">
        <f t="shared" si="75"/>
        <v/>
      </c>
    </row>
    <row r="617" spans="27:37">
      <c r="AA617" s="78"/>
      <c r="AB617" s="78"/>
      <c r="AC617" s="79" t="str">
        <f t="shared" si="73"/>
        <v/>
      </c>
      <c r="AD617" s="89"/>
      <c r="AE617" s="89"/>
      <c r="AF617" s="79">
        <f t="shared" si="74"/>
        <v>0</v>
      </c>
      <c r="AG617" s="79" t="str">
        <f t="shared" si="69"/>
        <v/>
      </c>
      <c r="AH617" s="79" t="str">
        <f t="shared" si="70"/>
        <v/>
      </c>
      <c r="AI617" s="79" t="str">
        <f t="shared" si="71"/>
        <v/>
      </c>
      <c r="AJ617" s="79" t="str">
        <f t="shared" si="72"/>
        <v/>
      </c>
      <c r="AK617" s="80" t="str">
        <f t="shared" si="75"/>
        <v/>
      </c>
    </row>
    <row r="618" spans="27:37">
      <c r="AA618" s="81"/>
      <c r="AB618" s="81"/>
      <c r="AC618" s="82" t="str">
        <f t="shared" si="73"/>
        <v/>
      </c>
      <c r="AD618" s="90"/>
      <c r="AE618" s="90"/>
      <c r="AF618" s="82">
        <f t="shared" si="74"/>
        <v>0</v>
      </c>
      <c r="AG618" s="82" t="str">
        <f t="shared" si="69"/>
        <v/>
      </c>
      <c r="AH618" s="82" t="str">
        <f t="shared" si="70"/>
        <v/>
      </c>
      <c r="AI618" s="82" t="str">
        <f t="shared" si="71"/>
        <v/>
      </c>
      <c r="AJ618" s="82" t="str">
        <f t="shared" si="72"/>
        <v/>
      </c>
      <c r="AK618" s="83" t="str">
        <f t="shared" si="75"/>
        <v/>
      </c>
    </row>
    <row r="619" spans="27:37">
      <c r="AA619" s="78"/>
      <c r="AB619" s="78"/>
      <c r="AC619" s="79" t="str">
        <f t="shared" si="73"/>
        <v/>
      </c>
      <c r="AD619" s="89"/>
      <c r="AE619" s="89"/>
      <c r="AF619" s="79">
        <f t="shared" si="74"/>
        <v>0</v>
      </c>
      <c r="AG619" s="79" t="str">
        <f t="shared" si="69"/>
        <v/>
      </c>
      <c r="AH619" s="79" t="str">
        <f t="shared" si="70"/>
        <v/>
      </c>
      <c r="AI619" s="79" t="str">
        <f t="shared" si="71"/>
        <v/>
      </c>
      <c r="AJ619" s="79" t="str">
        <f t="shared" si="72"/>
        <v/>
      </c>
      <c r="AK619" s="80" t="str">
        <f t="shared" si="75"/>
        <v/>
      </c>
    </row>
    <row r="620" spans="27:37">
      <c r="AA620" s="81"/>
      <c r="AB620" s="81"/>
      <c r="AC620" s="82" t="str">
        <f t="shared" si="73"/>
        <v/>
      </c>
      <c r="AD620" s="90"/>
      <c r="AE620" s="90"/>
      <c r="AF620" s="82">
        <f t="shared" si="74"/>
        <v>0</v>
      </c>
      <c r="AG620" s="82" t="str">
        <f t="shared" si="69"/>
        <v/>
      </c>
      <c r="AH620" s="82" t="str">
        <f t="shared" si="70"/>
        <v/>
      </c>
      <c r="AI620" s="82" t="str">
        <f t="shared" si="71"/>
        <v/>
      </c>
      <c r="AJ620" s="82" t="str">
        <f t="shared" si="72"/>
        <v/>
      </c>
      <c r="AK620" s="83" t="str">
        <f t="shared" si="75"/>
        <v/>
      </c>
    </row>
    <row r="621" spans="27:37">
      <c r="AA621" s="78"/>
      <c r="AB621" s="78"/>
      <c r="AC621" s="79" t="str">
        <f t="shared" si="73"/>
        <v/>
      </c>
      <c r="AD621" s="89"/>
      <c r="AE621" s="89"/>
      <c r="AF621" s="79">
        <f t="shared" si="74"/>
        <v>0</v>
      </c>
      <c r="AG621" s="79" t="str">
        <f t="shared" si="69"/>
        <v/>
      </c>
      <c r="AH621" s="79" t="str">
        <f t="shared" si="70"/>
        <v/>
      </c>
      <c r="AI621" s="79" t="str">
        <f t="shared" si="71"/>
        <v/>
      </c>
      <c r="AJ621" s="79" t="str">
        <f t="shared" si="72"/>
        <v/>
      </c>
      <c r="AK621" s="80" t="str">
        <f t="shared" si="75"/>
        <v/>
      </c>
    </row>
    <row r="622" spans="27:37">
      <c r="AA622" s="81"/>
      <c r="AB622" s="81"/>
      <c r="AC622" s="82" t="str">
        <f t="shared" si="73"/>
        <v/>
      </c>
      <c r="AD622" s="90"/>
      <c r="AE622" s="90"/>
      <c r="AF622" s="82">
        <f t="shared" si="74"/>
        <v>0</v>
      </c>
      <c r="AG622" s="82" t="str">
        <f t="shared" si="69"/>
        <v/>
      </c>
      <c r="AH622" s="82" t="str">
        <f t="shared" si="70"/>
        <v/>
      </c>
      <c r="AI622" s="82" t="str">
        <f t="shared" si="71"/>
        <v/>
      </c>
      <c r="AJ622" s="82" t="str">
        <f t="shared" si="72"/>
        <v/>
      </c>
      <c r="AK622" s="83" t="str">
        <f t="shared" si="75"/>
        <v/>
      </c>
    </row>
    <row r="623" spans="27:37">
      <c r="AA623" s="78"/>
      <c r="AB623" s="78"/>
      <c r="AC623" s="79" t="str">
        <f t="shared" si="73"/>
        <v/>
      </c>
      <c r="AD623" s="89"/>
      <c r="AE623" s="89"/>
      <c r="AF623" s="79">
        <f t="shared" si="74"/>
        <v>0</v>
      </c>
      <c r="AG623" s="79" t="str">
        <f t="shared" si="69"/>
        <v/>
      </c>
      <c r="AH623" s="79" t="str">
        <f t="shared" si="70"/>
        <v/>
      </c>
      <c r="AI623" s="79" t="str">
        <f t="shared" si="71"/>
        <v/>
      </c>
      <c r="AJ623" s="79" t="str">
        <f t="shared" si="72"/>
        <v/>
      </c>
      <c r="AK623" s="80" t="str">
        <f t="shared" si="75"/>
        <v/>
      </c>
    </row>
    <row r="624" spans="27:37">
      <c r="AA624" s="81"/>
      <c r="AB624" s="81"/>
      <c r="AC624" s="82" t="str">
        <f t="shared" si="73"/>
        <v/>
      </c>
      <c r="AD624" s="90"/>
      <c r="AE624" s="90"/>
      <c r="AF624" s="82">
        <f t="shared" si="74"/>
        <v>0</v>
      </c>
      <c r="AG624" s="82" t="str">
        <f t="shared" si="69"/>
        <v/>
      </c>
      <c r="AH624" s="82" t="str">
        <f t="shared" si="70"/>
        <v/>
      </c>
      <c r="AI624" s="82" t="str">
        <f t="shared" si="71"/>
        <v/>
      </c>
      <c r="AJ624" s="82" t="str">
        <f t="shared" si="72"/>
        <v/>
      </c>
      <c r="AK624" s="83" t="str">
        <f t="shared" si="75"/>
        <v/>
      </c>
    </row>
    <row r="625" spans="27:37">
      <c r="AA625" s="78"/>
      <c r="AB625" s="78"/>
      <c r="AC625" s="79" t="str">
        <f t="shared" si="73"/>
        <v/>
      </c>
      <c r="AD625" s="89"/>
      <c r="AE625" s="89"/>
      <c r="AF625" s="79">
        <f t="shared" si="74"/>
        <v>0</v>
      </c>
      <c r="AG625" s="79" t="str">
        <f t="shared" si="69"/>
        <v/>
      </c>
      <c r="AH625" s="79" t="str">
        <f t="shared" si="70"/>
        <v/>
      </c>
      <c r="AI625" s="79" t="str">
        <f t="shared" si="71"/>
        <v/>
      </c>
      <c r="AJ625" s="79" t="str">
        <f t="shared" si="72"/>
        <v/>
      </c>
      <c r="AK625" s="80" t="str">
        <f t="shared" si="75"/>
        <v/>
      </c>
    </row>
    <row r="626" spans="27:37">
      <c r="AA626" s="81"/>
      <c r="AB626" s="81"/>
      <c r="AC626" s="82" t="str">
        <f t="shared" si="73"/>
        <v/>
      </c>
      <c r="AD626" s="90"/>
      <c r="AE626" s="90"/>
      <c r="AF626" s="82">
        <f t="shared" si="74"/>
        <v>0</v>
      </c>
      <c r="AG626" s="82" t="str">
        <f t="shared" si="69"/>
        <v/>
      </c>
      <c r="AH626" s="82" t="str">
        <f t="shared" si="70"/>
        <v/>
      </c>
      <c r="AI626" s="82" t="str">
        <f t="shared" si="71"/>
        <v/>
      </c>
      <c r="AJ626" s="82" t="str">
        <f t="shared" si="72"/>
        <v/>
      </c>
      <c r="AK626" s="83" t="str">
        <f t="shared" si="75"/>
        <v/>
      </c>
    </row>
    <row r="627" spans="27:37">
      <c r="AA627" s="78"/>
      <c r="AB627" s="78"/>
      <c r="AC627" s="79" t="str">
        <f t="shared" si="73"/>
        <v/>
      </c>
      <c r="AD627" s="89"/>
      <c r="AE627" s="89"/>
      <c r="AF627" s="79">
        <f t="shared" si="74"/>
        <v>0</v>
      </c>
      <c r="AG627" s="79" t="str">
        <f t="shared" si="69"/>
        <v/>
      </c>
      <c r="AH627" s="79" t="str">
        <f t="shared" si="70"/>
        <v/>
      </c>
      <c r="AI627" s="79" t="str">
        <f t="shared" si="71"/>
        <v/>
      </c>
      <c r="AJ627" s="79" t="str">
        <f t="shared" si="72"/>
        <v/>
      </c>
      <c r="AK627" s="80" t="str">
        <f t="shared" si="75"/>
        <v/>
      </c>
    </row>
    <row r="628" spans="27:37">
      <c r="AA628" s="81"/>
      <c r="AB628" s="81"/>
      <c r="AC628" s="82" t="str">
        <f t="shared" si="73"/>
        <v/>
      </c>
      <c r="AD628" s="90"/>
      <c r="AE628" s="90"/>
      <c r="AF628" s="82">
        <f t="shared" si="74"/>
        <v>0</v>
      </c>
      <c r="AG628" s="82" t="str">
        <f t="shared" si="69"/>
        <v/>
      </c>
      <c r="AH628" s="82" t="str">
        <f t="shared" si="70"/>
        <v/>
      </c>
      <c r="AI628" s="82" t="str">
        <f t="shared" si="71"/>
        <v/>
      </c>
      <c r="AJ628" s="82" t="str">
        <f t="shared" si="72"/>
        <v/>
      </c>
      <c r="AK628" s="83" t="str">
        <f t="shared" si="75"/>
        <v/>
      </c>
    </row>
    <row r="629" spans="27:37">
      <c r="AA629" s="78"/>
      <c r="AB629" s="78"/>
      <c r="AC629" s="79" t="str">
        <f t="shared" si="73"/>
        <v/>
      </c>
      <c r="AD629" s="89"/>
      <c r="AE629" s="89"/>
      <c r="AF629" s="79">
        <f t="shared" si="74"/>
        <v>0</v>
      </c>
      <c r="AG629" s="79" t="str">
        <f t="shared" si="69"/>
        <v/>
      </c>
      <c r="AH629" s="79" t="str">
        <f t="shared" si="70"/>
        <v/>
      </c>
      <c r="AI629" s="79" t="str">
        <f t="shared" si="71"/>
        <v/>
      </c>
      <c r="AJ629" s="79" t="str">
        <f t="shared" si="72"/>
        <v/>
      </c>
      <c r="AK629" s="80" t="str">
        <f t="shared" si="75"/>
        <v/>
      </c>
    </row>
    <row r="630" spans="27:37">
      <c r="AA630" s="81"/>
      <c r="AB630" s="81"/>
      <c r="AC630" s="82" t="str">
        <f t="shared" si="73"/>
        <v/>
      </c>
      <c r="AD630" s="90"/>
      <c r="AE630" s="90"/>
      <c r="AF630" s="82">
        <f t="shared" si="74"/>
        <v>0</v>
      </c>
      <c r="AG630" s="82" t="str">
        <f t="shared" si="69"/>
        <v/>
      </c>
      <c r="AH630" s="82" t="str">
        <f t="shared" si="70"/>
        <v/>
      </c>
      <c r="AI630" s="82" t="str">
        <f t="shared" si="71"/>
        <v/>
      </c>
      <c r="AJ630" s="82" t="str">
        <f t="shared" si="72"/>
        <v/>
      </c>
      <c r="AK630" s="83" t="str">
        <f t="shared" si="75"/>
        <v/>
      </c>
    </row>
    <row r="631" spans="27:37">
      <c r="AA631" s="78"/>
      <c r="AB631" s="78"/>
      <c r="AC631" s="79" t="str">
        <f t="shared" si="73"/>
        <v/>
      </c>
      <c r="AD631" s="89"/>
      <c r="AE631" s="89"/>
      <c r="AF631" s="79">
        <f t="shared" si="74"/>
        <v>0</v>
      </c>
      <c r="AG631" s="79" t="str">
        <f t="shared" si="69"/>
        <v/>
      </c>
      <c r="AH631" s="79" t="str">
        <f t="shared" si="70"/>
        <v/>
      </c>
      <c r="AI631" s="79" t="str">
        <f t="shared" si="71"/>
        <v/>
      </c>
      <c r="AJ631" s="79" t="str">
        <f t="shared" si="72"/>
        <v/>
      </c>
      <c r="AK631" s="80" t="str">
        <f t="shared" si="75"/>
        <v/>
      </c>
    </row>
    <row r="632" spans="27:37">
      <c r="AA632" s="81"/>
      <c r="AB632" s="81"/>
      <c r="AC632" s="82" t="str">
        <f t="shared" si="73"/>
        <v/>
      </c>
      <c r="AD632" s="90"/>
      <c r="AE632" s="90"/>
      <c r="AF632" s="82">
        <f t="shared" si="74"/>
        <v>0</v>
      </c>
      <c r="AG632" s="82" t="str">
        <f t="shared" si="69"/>
        <v/>
      </c>
      <c r="AH632" s="82" t="str">
        <f t="shared" si="70"/>
        <v/>
      </c>
      <c r="AI632" s="82" t="str">
        <f t="shared" si="71"/>
        <v/>
      </c>
      <c r="AJ632" s="82" t="str">
        <f t="shared" si="72"/>
        <v/>
      </c>
      <c r="AK632" s="83" t="str">
        <f t="shared" si="75"/>
        <v/>
      </c>
    </row>
    <row r="633" spans="27:37">
      <c r="AA633" s="78"/>
      <c r="AB633" s="78"/>
      <c r="AC633" s="79" t="str">
        <f t="shared" si="73"/>
        <v/>
      </c>
      <c r="AD633" s="89"/>
      <c r="AE633" s="89"/>
      <c r="AF633" s="79">
        <f t="shared" si="74"/>
        <v>0</v>
      </c>
      <c r="AG633" s="79" t="str">
        <f t="shared" si="69"/>
        <v/>
      </c>
      <c r="AH633" s="79" t="str">
        <f t="shared" si="70"/>
        <v/>
      </c>
      <c r="AI633" s="79" t="str">
        <f t="shared" si="71"/>
        <v/>
      </c>
      <c r="AJ633" s="79" t="str">
        <f t="shared" si="72"/>
        <v/>
      </c>
      <c r="AK633" s="80" t="str">
        <f t="shared" si="75"/>
        <v/>
      </c>
    </row>
    <row r="634" spans="27:37">
      <c r="AA634" s="81"/>
      <c r="AB634" s="81"/>
      <c r="AC634" s="82" t="str">
        <f t="shared" si="73"/>
        <v/>
      </c>
      <c r="AD634" s="90"/>
      <c r="AE634" s="90"/>
      <c r="AF634" s="82">
        <f t="shared" si="74"/>
        <v>0</v>
      </c>
      <c r="AG634" s="82" t="str">
        <f t="shared" si="69"/>
        <v/>
      </c>
      <c r="AH634" s="82" t="str">
        <f t="shared" si="70"/>
        <v/>
      </c>
      <c r="AI634" s="82" t="str">
        <f t="shared" si="71"/>
        <v/>
      </c>
      <c r="AJ634" s="82" t="str">
        <f t="shared" si="72"/>
        <v/>
      </c>
      <c r="AK634" s="83" t="str">
        <f t="shared" si="75"/>
        <v/>
      </c>
    </row>
    <row r="635" spans="27:37">
      <c r="AA635" s="78"/>
      <c r="AB635" s="78"/>
      <c r="AC635" s="79" t="str">
        <f t="shared" si="73"/>
        <v/>
      </c>
      <c r="AD635" s="89"/>
      <c r="AE635" s="89"/>
      <c r="AF635" s="79">
        <f t="shared" si="74"/>
        <v>0</v>
      </c>
      <c r="AG635" s="79" t="str">
        <f t="shared" si="69"/>
        <v/>
      </c>
      <c r="AH635" s="79" t="str">
        <f t="shared" si="70"/>
        <v/>
      </c>
      <c r="AI635" s="79" t="str">
        <f t="shared" si="71"/>
        <v/>
      </c>
      <c r="AJ635" s="79" t="str">
        <f t="shared" si="72"/>
        <v/>
      </c>
      <c r="AK635" s="80" t="str">
        <f t="shared" si="75"/>
        <v/>
      </c>
    </row>
    <row r="636" spans="27:37">
      <c r="AA636" s="81"/>
      <c r="AB636" s="81"/>
      <c r="AC636" s="82" t="str">
        <f t="shared" si="73"/>
        <v/>
      </c>
      <c r="AD636" s="90"/>
      <c r="AE636" s="90"/>
      <c r="AF636" s="82">
        <f t="shared" si="74"/>
        <v>0</v>
      </c>
      <c r="AG636" s="82" t="str">
        <f t="shared" si="69"/>
        <v/>
      </c>
      <c r="AH636" s="82" t="str">
        <f t="shared" si="70"/>
        <v/>
      </c>
      <c r="AI636" s="82" t="str">
        <f t="shared" si="71"/>
        <v/>
      </c>
      <c r="AJ636" s="82" t="str">
        <f t="shared" si="72"/>
        <v/>
      </c>
      <c r="AK636" s="83" t="str">
        <f t="shared" si="75"/>
        <v/>
      </c>
    </row>
    <row r="637" spans="27:37">
      <c r="AA637" s="78"/>
      <c r="AB637" s="78"/>
      <c r="AC637" s="79" t="str">
        <f t="shared" si="73"/>
        <v/>
      </c>
      <c r="AD637" s="89"/>
      <c r="AE637" s="89"/>
      <c r="AF637" s="79">
        <f t="shared" si="74"/>
        <v>0</v>
      </c>
      <c r="AG637" s="79" t="str">
        <f t="shared" si="69"/>
        <v/>
      </c>
      <c r="AH637" s="79" t="str">
        <f t="shared" si="70"/>
        <v/>
      </c>
      <c r="AI637" s="79" t="str">
        <f t="shared" si="71"/>
        <v/>
      </c>
      <c r="AJ637" s="79" t="str">
        <f t="shared" si="72"/>
        <v/>
      </c>
      <c r="AK637" s="80" t="str">
        <f t="shared" si="75"/>
        <v/>
      </c>
    </row>
    <row r="638" spans="27:37">
      <c r="AA638" s="81"/>
      <c r="AB638" s="81"/>
      <c r="AC638" s="82" t="str">
        <f t="shared" si="73"/>
        <v/>
      </c>
      <c r="AD638" s="90"/>
      <c r="AE638" s="90"/>
      <c r="AF638" s="82">
        <f t="shared" si="74"/>
        <v>0</v>
      </c>
      <c r="AG638" s="82" t="str">
        <f t="shared" si="69"/>
        <v/>
      </c>
      <c r="AH638" s="82" t="str">
        <f t="shared" si="70"/>
        <v/>
      </c>
      <c r="AI638" s="82" t="str">
        <f t="shared" si="71"/>
        <v/>
      </c>
      <c r="AJ638" s="82" t="str">
        <f t="shared" si="72"/>
        <v/>
      </c>
      <c r="AK638" s="83" t="str">
        <f t="shared" si="75"/>
        <v/>
      </c>
    </row>
    <row r="639" spans="27:37">
      <c r="AA639" s="78"/>
      <c r="AB639" s="78"/>
      <c r="AC639" s="79" t="str">
        <f t="shared" si="73"/>
        <v/>
      </c>
      <c r="AD639" s="89"/>
      <c r="AE639" s="89"/>
      <c r="AF639" s="79">
        <f t="shared" si="74"/>
        <v>0</v>
      </c>
      <c r="AG639" s="79" t="str">
        <f t="shared" si="69"/>
        <v/>
      </c>
      <c r="AH639" s="79" t="str">
        <f t="shared" si="70"/>
        <v/>
      </c>
      <c r="AI639" s="79" t="str">
        <f t="shared" si="71"/>
        <v/>
      </c>
      <c r="AJ639" s="79" t="str">
        <f t="shared" si="72"/>
        <v/>
      </c>
      <c r="AK639" s="80" t="str">
        <f t="shared" si="75"/>
        <v/>
      </c>
    </row>
    <row r="640" spans="27:37">
      <c r="AA640" s="81"/>
      <c r="AB640" s="81"/>
      <c r="AC640" s="82" t="str">
        <f t="shared" si="73"/>
        <v/>
      </c>
      <c r="AD640" s="90"/>
      <c r="AE640" s="90"/>
      <c r="AF640" s="82">
        <f t="shared" si="74"/>
        <v>0</v>
      </c>
      <c r="AG640" s="82" t="str">
        <f t="shared" si="69"/>
        <v/>
      </c>
      <c r="AH640" s="82" t="str">
        <f t="shared" si="70"/>
        <v/>
      </c>
      <c r="AI640" s="82" t="str">
        <f t="shared" si="71"/>
        <v/>
      </c>
      <c r="AJ640" s="82" t="str">
        <f t="shared" si="72"/>
        <v/>
      </c>
      <c r="AK640" s="83" t="str">
        <f t="shared" si="75"/>
        <v/>
      </c>
    </row>
    <row r="641" spans="27:37">
      <c r="AA641" s="78"/>
      <c r="AB641" s="78"/>
      <c r="AC641" s="79" t="str">
        <f t="shared" si="73"/>
        <v/>
      </c>
      <c r="AD641" s="89"/>
      <c r="AE641" s="89"/>
      <c r="AF641" s="79">
        <f t="shared" si="74"/>
        <v>0</v>
      </c>
      <c r="AG641" s="79" t="str">
        <f t="shared" si="69"/>
        <v/>
      </c>
      <c r="AH641" s="79" t="str">
        <f t="shared" si="70"/>
        <v/>
      </c>
      <c r="AI641" s="79" t="str">
        <f t="shared" si="71"/>
        <v/>
      </c>
      <c r="AJ641" s="79" t="str">
        <f t="shared" si="72"/>
        <v/>
      </c>
      <c r="AK641" s="80" t="str">
        <f t="shared" si="75"/>
        <v/>
      </c>
    </row>
    <row r="642" spans="27:37">
      <c r="AA642" s="81"/>
      <c r="AB642" s="81"/>
      <c r="AC642" s="82" t="str">
        <f t="shared" si="73"/>
        <v/>
      </c>
      <c r="AD642" s="90"/>
      <c r="AE642" s="90"/>
      <c r="AF642" s="82">
        <f t="shared" si="74"/>
        <v>0</v>
      </c>
      <c r="AG642" s="82" t="str">
        <f t="shared" si="69"/>
        <v/>
      </c>
      <c r="AH642" s="82" t="str">
        <f t="shared" si="70"/>
        <v/>
      </c>
      <c r="AI642" s="82" t="str">
        <f t="shared" si="71"/>
        <v/>
      </c>
      <c r="AJ642" s="82" t="str">
        <f t="shared" si="72"/>
        <v/>
      </c>
      <c r="AK642" s="83" t="str">
        <f t="shared" si="75"/>
        <v/>
      </c>
    </row>
    <row r="643" spans="27:37">
      <c r="AA643" s="78"/>
      <c r="AB643" s="78"/>
      <c r="AC643" s="79" t="str">
        <f t="shared" si="73"/>
        <v/>
      </c>
      <c r="AD643" s="89"/>
      <c r="AE643" s="89"/>
      <c r="AF643" s="79">
        <f t="shared" si="74"/>
        <v>0</v>
      </c>
      <c r="AG643" s="79" t="str">
        <f t="shared" si="69"/>
        <v/>
      </c>
      <c r="AH643" s="79" t="str">
        <f t="shared" si="70"/>
        <v/>
      </c>
      <c r="AI643" s="79" t="str">
        <f t="shared" si="71"/>
        <v/>
      </c>
      <c r="AJ643" s="79" t="str">
        <f t="shared" si="72"/>
        <v/>
      </c>
      <c r="AK643" s="80" t="str">
        <f t="shared" si="75"/>
        <v/>
      </c>
    </row>
    <row r="644" spans="27:37">
      <c r="AA644" s="81"/>
      <c r="AB644" s="81"/>
      <c r="AC644" s="82" t="str">
        <f t="shared" si="73"/>
        <v/>
      </c>
      <c r="AD644" s="90"/>
      <c r="AE644" s="90"/>
      <c r="AF644" s="82">
        <f t="shared" si="74"/>
        <v>0</v>
      </c>
      <c r="AG644" s="82" t="str">
        <f t="shared" si="69"/>
        <v/>
      </c>
      <c r="AH644" s="82" t="str">
        <f t="shared" si="70"/>
        <v/>
      </c>
      <c r="AI644" s="82" t="str">
        <f t="shared" si="71"/>
        <v/>
      </c>
      <c r="AJ644" s="82" t="str">
        <f t="shared" si="72"/>
        <v/>
      </c>
      <c r="AK644" s="83" t="str">
        <f t="shared" si="75"/>
        <v/>
      </c>
    </row>
    <row r="645" spans="27:37">
      <c r="AA645" s="78"/>
      <c r="AB645" s="78"/>
      <c r="AC645" s="79" t="str">
        <f t="shared" si="73"/>
        <v/>
      </c>
      <c r="AD645" s="89"/>
      <c r="AE645" s="89"/>
      <c r="AF645" s="79">
        <f t="shared" si="74"/>
        <v>0</v>
      </c>
      <c r="AG645" s="79" t="str">
        <f t="shared" si="69"/>
        <v/>
      </c>
      <c r="AH645" s="79" t="str">
        <f t="shared" si="70"/>
        <v/>
      </c>
      <c r="AI645" s="79" t="str">
        <f t="shared" si="71"/>
        <v/>
      </c>
      <c r="AJ645" s="79" t="str">
        <f t="shared" si="72"/>
        <v/>
      </c>
      <c r="AK645" s="80" t="str">
        <f t="shared" si="75"/>
        <v/>
      </c>
    </row>
    <row r="646" spans="27:37">
      <c r="AA646" s="81"/>
      <c r="AB646" s="81"/>
      <c r="AC646" s="82" t="str">
        <f t="shared" si="73"/>
        <v/>
      </c>
      <c r="AD646" s="90"/>
      <c r="AE646" s="90"/>
      <c r="AF646" s="82">
        <f t="shared" si="74"/>
        <v>0</v>
      </c>
      <c r="AG646" s="82" t="str">
        <f t="shared" si="69"/>
        <v/>
      </c>
      <c r="AH646" s="82" t="str">
        <f t="shared" si="70"/>
        <v/>
      </c>
      <c r="AI646" s="82" t="str">
        <f t="shared" si="71"/>
        <v/>
      </c>
      <c r="AJ646" s="82" t="str">
        <f t="shared" si="72"/>
        <v/>
      </c>
      <c r="AK646" s="83" t="str">
        <f t="shared" si="75"/>
        <v/>
      </c>
    </row>
    <row r="647" spans="27:37">
      <c r="AA647" s="78"/>
      <c r="AB647" s="78"/>
      <c r="AC647" s="79" t="str">
        <f t="shared" si="73"/>
        <v/>
      </c>
      <c r="AD647" s="89"/>
      <c r="AE647" s="89"/>
      <c r="AF647" s="79">
        <f t="shared" si="74"/>
        <v>0</v>
      </c>
      <c r="AG647" s="79" t="str">
        <f t="shared" si="69"/>
        <v/>
      </c>
      <c r="AH647" s="79" t="str">
        <f t="shared" si="70"/>
        <v/>
      </c>
      <c r="AI647" s="79" t="str">
        <f t="shared" si="71"/>
        <v/>
      </c>
      <c r="AJ647" s="79" t="str">
        <f t="shared" si="72"/>
        <v/>
      </c>
      <c r="AK647" s="80" t="str">
        <f t="shared" si="75"/>
        <v/>
      </c>
    </row>
    <row r="648" spans="27:37">
      <c r="AA648" s="81"/>
      <c r="AB648" s="81"/>
      <c r="AC648" s="82" t="str">
        <f t="shared" si="73"/>
        <v/>
      </c>
      <c r="AD648" s="90"/>
      <c r="AE648" s="90"/>
      <c r="AF648" s="82">
        <f t="shared" si="74"/>
        <v>0</v>
      </c>
      <c r="AG648" s="82" t="str">
        <f t="shared" si="69"/>
        <v/>
      </c>
      <c r="AH648" s="82" t="str">
        <f t="shared" si="70"/>
        <v/>
      </c>
      <c r="AI648" s="82" t="str">
        <f t="shared" si="71"/>
        <v/>
      </c>
      <c r="AJ648" s="82" t="str">
        <f t="shared" si="72"/>
        <v/>
      </c>
      <c r="AK648" s="83" t="str">
        <f t="shared" si="75"/>
        <v/>
      </c>
    </row>
    <row r="649" spans="27:37">
      <c r="AA649" s="78"/>
      <c r="AB649" s="78"/>
      <c r="AC649" s="79" t="str">
        <f t="shared" si="73"/>
        <v/>
      </c>
      <c r="AD649" s="89"/>
      <c r="AE649" s="89"/>
      <c r="AF649" s="79">
        <f t="shared" si="74"/>
        <v>0</v>
      </c>
      <c r="AG649" s="79" t="str">
        <f t="shared" si="69"/>
        <v/>
      </c>
      <c r="AH649" s="79" t="str">
        <f t="shared" si="70"/>
        <v/>
      </c>
      <c r="AI649" s="79" t="str">
        <f t="shared" si="71"/>
        <v/>
      </c>
      <c r="AJ649" s="79" t="str">
        <f t="shared" si="72"/>
        <v/>
      </c>
      <c r="AK649" s="80" t="str">
        <f t="shared" si="75"/>
        <v/>
      </c>
    </row>
    <row r="650" spans="27:37">
      <c r="AA650" s="81"/>
      <c r="AB650" s="81"/>
      <c r="AC650" s="82" t="str">
        <f t="shared" si="73"/>
        <v/>
      </c>
      <c r="AD650" s="90"/>
      <c r="AE650" s="90"/>
      <c r="AF650" s="82">
        <f t="shared" si="74"/>
        <v>0</v>
      </c>
      <c r="AG650" s="82" t="str">
        <f t="shared" si="69"/>
        <v/>
      </c>
      <c r="AH650" s="82" t="str">
        <f t="shared" si="70"/>
        <v/>
      </c>
      <c r="AI650" s="82" t="str">
        <f t="shared" si="71"/>
        <v/>
      </c>
      <c r="AJ650" s="82" t="str">
        <f t="shared" si="72"/>
        <v/>
      </c>
      <c r="AK650" s="83" t="str">
        <f t="shared" si="75"/>
        <v/>
      </c>
    </row>
    <row r="651" spans="27:37">
      <c r="AA651" s="78"/>
      <c r="AB651" s="78"/>
      <c r="AC651" s="79" t="str">
        <f t="shared" si="73"/>
        <v/>
      </c>
      <c r="AD651" s="89"/>
      <c r="AE651" s="89"/>
      <c r="AF651" s="79">
        <f t="shared" si="74"/>
        <v>0</v>
      </c>
      <c r="AG651" s="79" t="str">
        <f t="shared" ref="AG651:AG714" si="76">IF($AA651="","",IF(VLOOKUP($AA651,$AZ$17:$BD$42,2,0)=0,"",VLOOKUP($AA651,$AZ$17:$BD$42,2,0)*AF651))</f>
        <v/>
      </c>
      <c r="AH651" s="79" t="str">
        <f t="shared" ref="AH651:AH714" si="77">IF($AA651="","",IF(VLOOKUP($AA651,$AZ$17:$BD$42,3,0)=0,"",VLOOKUP($AA651,$AZ$17:$BD$42,3,0)*AF651))</f>
        <v/>
      </c>
      <c r="AI651" s="79" t="str">
        <f t="shared" ref="AI651:AI714" si="78">IF($AA651="","",IF(VLOOKUP($AA651,$AZ$17:$BD$42,4,0)=0,"",VLOOKUP($AA651,$AZ$17:$BD$42,4,0)*AF651))</f>
        <v/>
      </c>
      <c r="AJ651" s="79" t="str">
        <f t="shared" ref="AJ651:AJ714" si="79">IF($AA651="","",IF(VLOOKUP($AA651,$AZ$17:$BD$42,5,0)=0,"",VLOOKUP($AA651,$AZ$17:$BD$42,5,0)*AF651))</f>
        <v/>
      </c>
      <c r="AK651" s="80" t="str">
        <f t="shared" si="75"/>
        <v/>
      </c>
    </row>
    <row r="652" spans="27:37">
      <c r="AA652" s="81"/>
      <c r="AB652" s="81"/>
      <c r="AC652" s="82" t="str">
        <f t="shared" ref="AC652:AC715" si="80">IF(ISERROR(VLOOKUP($AA652,$A$13:$V$38,MATCH($AB652,$A$12:$V$12,0),0)),"",VLOOKUP($AA652,$A$13:$V$38,MATCH($AB652,$A$12:$V$12,0),0))</f>
        <v/>
      </c>
      <c r="AD652" s="90"/>
      <c r="AE652" s="90"/>
      <c r="AF652" s="82">
        <f t="shared" ref="AF652:AF715" si="81">IF(IF($AB652="",0,IF(AC652="",0,AC652-AD652-AE652))&lt;0,0,IF($AB652="",0,IF(AC652="",0,AC652-AD652-AE652)))</f>
        <v>0</v>
      </c>
      <c r="AG652" s="82" t="str">
        <f t="shared" si="76"/>
        <v/>
      </c>
      <c r="AH652" s="82" t="str">
        <f t="shared" si="77"/>
        <v/>
      </c>
      <c r="AI652" s="82" t="str">
        <f t="shared" si="78"/>
        <v/>
      </c>
      <c r="AJ652" s="82" t="str">
        <f t="shared" si="79"/>
        <v/>
      </c>
      <c r="AK652" s="83" t="str">
        <f t="shared" ref="AK652:AK715" si="82">IF($AF652=0,"",IF(VLOOKUP($AA652,$A$46:$Y$71,IF($AB652=3,2,IF($AB652&lt;4+1,6,IF($AB652&lt;5+1,10,IF($AB652&lt;6+1,14,IF($AB652&lt;7+1,18,IF($AB652&lt;8+1,22,0)))))),0)=0,"pas de crafteur",VLOOKUP($AA652,$A$46:$Y$71,IF($AB652=3,2,IF($AB652&lt;4+1,6,IF($AB652&lt;5+1,10,IF($AB652&lt;6+1,14,IF($AB652&lt;7+1,18,IF($AB652&lt;8+1,22,)))))),0)))</f>
        <v/>
      </c>
    </row>
    <row r="653" spans="27:37">
      <c r="AA653" s="78"/>
      <c r="AB653" s="78"/>
      <c r="AC653" s="79" t="str">
        <f t="shared" si="80"/>
        <v/>
      </c>
      <c r="AD653" s="89"/>
      <c r="AE653" s="89"/>
      <c r="AF653" s="79">
        <f t="shared" si="81"/>
        <v>0</v>
      </c>
      <c r="AG653" s="79" t="str">
        <f t="shared" si="76"/>
        <v/>
      </c>
      <c r="AH653" s="79" t="str">
        <f t="shared" si="77"/>
        <v/>
      </c>
      <c r="AI653" s="79" t="str">
        <f t="shared" si="78"/>
        <v/>
      </c>
      <c r="AJ653" s="79" t="str">
        <f t="shared" si="79"/>
        <v/>
      </c>
      <c r="AK653" s="80" t="str">
        <f t="shared" si="82"/>
        <v/>
      </c>
    </row>
    <row r="654" spans="27:37">
      <c r="AA654" s="81"/>
      <c r="AB654" s="81"/>
      <c r="AC654" s="82" t="str">
        <f t="shared" si="80"/>
        <v/>
      </c>
      <c r="AD654" s="90"/>
      <c r="AE654" s="90"/>
      <c r="AF654" s="82">
        <f t="shared" si="81"/>
        <v>0</v>
      </c>
      <c r="AG654" s="82" t="str">
        <f t="shared" si="76"/>
        <v/>
      </c>
      <c r="AH654" s="82" t="str">
        <f t="shared" si="77"/>
        <v/>
      </c>
      <c r="AI654" s="82" t="str">
        <f t="shared" si="78"/>
        <v/>
      </c>
      <c r="AJ654" s="82" t="str">
        <f t="shared" si="79"/>
        <v/>
      </c>
      <c r="AK654" s="83" t="str">
        <f t="shared" si="82"/>
        <v/>
      </c>
    </row>
    <row r="655" spans="27:37">
      <c r="AA655" s="78"/>
      <c r="AB655" s="78"/>
      <c r="AC655" s="79" t="str">
        <f t="shared" si="80"/>
        <v/>
      </c>
      <c r="AD655" s="89"/>
      <c r="AE655" s="89"/>
      <c r="AF655" s="79">
        <f t="shared" si="81"/>
        <v>0</v>
      </c>
      <c r="AG655" s="79" t="str">
        <f t="shared" si="76"/>
        <v/>
      </c>
      <c r="AH655" s="79" t="str">
        <f t="shared" si="77"/>
        <v/>
      </c>
      <c r="AI655" s="79" t="str">
        <f t="shared" si="78"/>
        <v/>
      </c>
      <c r="AJ655" s="79" t="str">
        <f t="shared" si="79"/>
        <v/>
      </c>
      <c r="AK655" s="80" t="str">
        <f t="shared" si="82"/>
        <v/>
      </c>
    </row>
    <row r="656" spans="27:37">
      <c r="AA656" s="81"/>
      <c r="AB656" s="81"/>
      <c r="AC656" s="82" t="str">
        <f t="shared" si="80"/>
        <v/>
      </c>
      <c r="AD656" s="90"/>
      <c r="AE656" s="90"/>
      <c r="AF656" s="82">
        <f t="shared" si="81"/>
        <v>0</v>
      </c>
      <c r="AG656" s="82" t="str">
        <f t="shared" si="76"/>
        <v/>
      </c>
      <c r="AH656" s="82" t="str">
        <f t="shared" si="77"/>
        <v/>
      </c>
      <c r="AI656" s="82" t="str">
        <f t="shared" si="78"/>
        <v/>
      </c>
      <c r="AJ656" s="82" t="str">
        <f t="shared" si="79"/>
        <v/>
      </c>
      <c r="AK656" s="83" t="str">
        <f t="shared" si="82"/>
        <v/>
      </c>
    </row>
    <row r="657" spans="27:37">
      <c r="AA657" s="78"/>
      <c r="AB657" s="78"/>
      <c r="AC657" s="79" t="str">
        <f t="shared" si="80"/>
        <v/>
      </c>
      <c r="AD657" s="89"/>
      <c r="AE657" s="89"/>
      <c r="AF657" s="79">
        <f t="shared" si="81"/>
        <v>0</v>
      </c>
      <c r="AG657" s="79" t="str">
        <f t="shared" si="76"/>
        <v/>
      </c>
      <c r="AH657" s="79" t="str">
        <f t="shared" si="77"/>
        <v/>
      </c>
      <c r="AI657" s="79" t="str">
        <f t="shared" si="78"/>
        <v/>
      </c>
      <c r="AJ657" s="79" t="str">
        <f t="shared" si="79"/>
        <v/>
      </c>
      <c r="AK657" s="80" t="str">
        <f t="shared" si="82"/>
        <v/>
      </c>
    </row>
    <row r="658" spans="27:37">
      <c r="AA658" s="81"/>
      <c r="AB658" s="81"/>
      <c r="AC658" s="82" t="str">
        <f t="shared" si="80"/>
        <v/>
      </c>
      <c r="AD658" s="90"/>
      <c r="AE658" s="90"/>
      <c r="AF658" s="82">
        <f t="shared" si="81"/>
        <v>0</v>
      </c>
      <c r="AG658" s="82" t="str">
        <f t="shared" si="76"/>
        <v/>
      </c>
      <c r="AH658" s="82" t="str">
        <f t="shared" si="77"/>
        <v/>
      </c>
      <c r="AI658" s="82" t="str">
        <f t="shared" si="78"/>
        <v/>
      </c>
      <c r="AJ658" s="82" t="str">
        <f t="shared" si="79"/>
        <v/>
      </c>
      <c r="AK658" s="83" t="str">
        <f t="shared" si="82"/>
        <v/>
      </c>
    </row>
    <row r="659" spans="27:37">
      <c r="AA659" s="78"/>
      <c r="AB659" s="78"/>
      <c r="AC659" s="79" t="str">
        <f t="shared" si="80"/>
        <v/>
      </c>
      <c r="AD659" s="89"/>
      <c r="AE659" s="89"/>
      <c r="AF659" s="79">
        <f t="shared" si="81"/>
        <v>0</v>
      </c>
      <c r="AG659" s="79" t="str">
        <f t="shared" si="76"/>
        <v/>
      </c>
      <c r="AH659" s="79" t="str">
        <f t="shared" si="77"/>
        <v/>
      </c>
      <c r="AI659" s="79" t="str">
        <f t="shared" si="78"/>
        <v/>
      </c>
      <c r="AJ659" s="79" t="str">
        <f t="shared" si="79"/>
        <v/>
      </c>
      <c r="AK659" s="80" t="str">
        <f t="shared" si="82"/>
        <v/>
      </c>
    </row>
    <row r="660" spans="27:37">
      <c r="AA660" s="81"/>
      <c r="AB660" s="81"/>
      <c r="AC660" s="82" t="str">
        <f t="shared" si="80"/>
        <v/>
      </c>
      <c r="AD660" s="90"/>
      <c r="AE660" s="90"/>
      <c r="AF660" s="82">
        <f t="shared" si="81"/>
        <v>0</v>
      </c>
      <c r="AG660" s="82" t="str">
        <f t="shared" si="76"/>
        <v/>
      </c>
      <c r="AH660" s="82" t="str">
        <f t="shared" si="77"/>
        <v/>
      </c>
      <c r="AI660" s="82" t="str">
        <f t="shared" si="78"/>
        <v/>
      </c>
      <c r="AJ660" s="82" t="str">
        <f t="shared" si="79"/>
        <v/>
      </c>
      <c r="AK660" s="83" t="str">
        <f t="shared" si="82"/>
        <v/>
      </c>
    </row>
    <row r="661" spans="27:37">
      <c r="AA661" s="78"/>
      <c r="AB661" s="78"/>
      <c r="AC661" s="79" t="str">
        <f t="shared" si="80"/>
        <v/>
      </c>
      <c r="AD661" s="89"/>
      <c r="AE661" s="89"/>
      <c r="AF661" s="79">
        <f t="shared" si="81"/>
        <v>0</v>
      </c>
      <c r="AG661" s="79" t="str">
        <f t="shared" si="76"/>
        <v/>
      </c>
      <c r="AH661" s="79" t="str">
        <f t="shared" si="77"/>
        <v/>
      </c>
      <c r="AI661" s="79" t="str">
        <f t="shared" si="78"/>
        <v/>
      </c>
      <c r="AJ661" s="79" t="str">
        <f t="shared" si="79"/>
        <v/>
      </c>
      <c r="AK661" s="80" t="str">
        <f t="shared" si="82"/>
        <v/>
      </c>
    </row>
    <row r="662" spans="27:37">
      <c r="AA662" s="81"/>
      <c r="AB662" s="81"/>
      <c r="AC662" s="82" t="str">
        <f t="shared" si="80"/>
        <v/>
      </c>
      <c r="AD662" s="90"/>
      <c r="AE662" s="90"/>
      <c r="AF662" s="82">
        <f t="shared" si="81"/>
        <v>0</v>
      </c>
      <c r="AG662" s="82" t="str">
        <f t="shared" si="76"/>
        <v/>
      </c>
      <c r="AH662" s="82" t="str">
        <f t="shared" si="77"/>
        <v/>
      </c>
      <c r="AI662" s="82" t="str">
        <f t="shared" si="78"/>
        <v/>
      </c>
      <c r="AJ662" s="82" t="str">
        <f t="shared" si="79"/>
        <v/>
      </c>
      <c r="AK662" s="83" t="str">
        <f t="shared" si="82"/>
        <v/>
      </c>
    </row>
    <row r="663" spans="27:37">
      <c r="AA663" s="78"/>
      <c r="AB663" s="78"/>
      <c r="AC663" s="79" t="str">
        <f t="shared" si="80"/>
        <v/>
      </c>
      <c r="AD663" s="89"/>
      <c r="AE663" s="89"/>
      <c r="AF663" s="79">
        <f t="shared" si="81"/>
        <v>0</v>
      </c>
      <c r="AG663" s="79" t="str">
        <f t="shared" si="76"/>
        <v/>
      </c>
      <c r="AH663" s="79" t="str">
        <f t="shared" si="77"/>
        <v/>
      </c>
      <c r="AI663" s="79" t="str">
        <f t="shared" si="78"/>
        <v/>
      </c>
      <c r="AJ663" s="79" t="str">
        <f t="shared" si="79"/>
        <v/>
      </c>
      <c r="AK663" s="80" t="str">
        <f t="shared" si="82"/>
        <v/>
      </c>
    </row>
    <row r="664" spans="27:37">
      <c r="AA664" s="81"/>
      <c r="AB664" s="81"/>
      <c r="AC664" s="82" t="str">
        <f t="shared" si="80"/>
        <v/>
      </c>
      <c r="AD664" s="90"/>
      <c r="AE664" s="90"/>
      <c r="AF664" s="82">
        <f t="shared" si="81"/>
        <v>0</v>
      </c>
      <c r="AG664" s="82" t="str">
        <f t="shared" si="76"/>
        <v/>
      </c>
      <c r="AH664" s="82" t="str">
        <f t="shared" si="77"/>
        <v/>
      </c>
      <c r="AI664" s="82" t="str">
        <f t="shared" si="78"/>
        <v/>
      </c>
      <c r="AJ664" s="82" t="str">
        <f t="shared" si="79"/>
        <v/>
      </c>
      <c r="AK664" s="83" t="str">
        <f t="shared" si="82"/>
        <v/>
      </c>
    </row>
    <row r="665" spans="27:37">
      <c r="AA665" s="78"/>
      <c r="AB665" s="78"/>
      <c r="AC665" s="79" t="str">
        <f t="shared" si="80"/>
        <v/>
      </c>
      <c r="AD665" s="89"/>
      <c r="AE665" s="89"/>
      <c r="AF665" s="79">
        <f t="shared" si="81"/>
        <v>0</v>
      </c>
      <c r="AG665" s="79" t="str">
        <f t="shared" si="76"/>
        <v/>
      </c>
      <c r="AH665" s="79" t="str">
        <f t="shared" si="77"/>
        <v/>
      </c>
      <c r="AI665" s="79" t="str">
        <f t="shared" si="78"/>
        <v/>
      </c>
      <c r="AJ665" s="79" t="str">
        <f t="shared" si="79"/>
        <v/>
      </c>
      <c r="AK665" s="80" t="str">
        <f t="shared" si="82"/>
        <v/>
      </c>
    </row>
    <row r="666" spans="27:37">
      <c r="AA666" s="81"/>
      <c r="AB666" s="81"/>
      <c r="AC666" s="82" t="str">
        <f t="shared" si="80"/>
        <v/>
      </c>
      <c r="AD666" s="90"/>
      <c r="AE666" s="90"/>
      <c r="AF666" s="82">
        <f t="shared" si="81"/>
        <v>0</v>
      </c>
      <c r="AG666" s="82" t="str">
        <f t="shared" si="76"/>
        <v/>
      </c>
      <c r="AH666" s="82" t="str">
        <f t="shared" si="77"/>
        <v/>
      </c>
      <c r="AI666" s="82" t="str">
        <f t="shared" si="78"/>
        <v/>
      </c>
      <c r="AJ666" s="82" t="str">
        <f t="shared" si="79"/>
        <v/>
      </c>
      <c r="AK666" s="83" t="str">
        <f t="shared" si="82"/>
        <v/>
      </c>
    </row>
    <row r="667" spans="27:37">
      <c r="AA667" s="78"/>
      <c r="AB667" s="78"/>
      <c r="AC667" s="79" t="str">
        <f t="shared" si="80"/>
        <v/>
      </c>
      <c r="AD667" s="89"/>
      <c r="AE667" s="89"/>
      <c r="AF667" s="79">
        <f t="shared" si="81"/>
        <v>0</v>
      </c>
      <c r="AG667" s="79" t="str">
        <f t="shared" si="76"/>
        <v/>
      </c>
      <c r="AH667" s="79" t="str">
        <f t="shared" si="77"/>
        <v/>
      </c>
      <c r="AI667" s="79" t="str">
        <f t="shared" si="78"/>
        <v/>
      </c>
      <c r="AJ667" s="79" t="str">
        <f t="shared" si="79"/>
        <v/>
      </c>
      <c r="AK667" s="80" t="str">
        <f t="shared" si="82"/>
        <v/>
      </c>
    </row>
    <row r="668" spans="27:37">
      <c r="AA668" s="81"/>
      <c r="AB668" s="81"/>
      <c r="AC668" s="82" t="str">
        <f t="shared" si="80"/>
        <v/>
      </c>
      <c r="AD668" s="90"/>
      <c r="AE668" s="90"/>
      <c r="AF668" s="82">
        <f t="shared" si="81"/>
        <v>0</v>
      </c>
      <c r="AG668" s="82" t="str">
        <f t="shared" si="76"/>
        <v/>
      </c>
      <c r="AH668" s="82" t="str">
        <f t="shared" si="77"/>
        <v/>
      </c>
      <c r="AI668" s="82" t="str">
        <f t="shared" si="78"/>
        <v/>
      </c>
      <c r="AJ668" s="82" t="str">
        <f t="shared" si="79"/>
        <v/>
      </c>
      <c r="AK668" s="83" t="str">
        <f t="shared" si="82"/>
        <v/>
      </c>
    </row>
    <row r="669" spans="27:37">
      <c r="AA669" s="78"/>
      <c r="AB669" s="78"/>
      <c r="AC669" s="79" t="str">
        <f t="shared" si="80"/>
        <v/>
      </c>
      <c r="AD669" s="89"/>
      <c r="AE669" s="89"/>
      <c r="AF669" s="79">
        <f t="shared" si="81"/>
        <v>0</v>
      </c>
      <c r="AG669" s="79" t="str">
        <f t="shared" si="76"/>
        <v/>
      </c>
      <c r="AH669" s="79" t="str">
        <f t="shared" si="77"/>
        <v/>
      </c>
      <c r="AI669" s="79" t="str">
        <f t="shared" si="78"/>
        <v/>
      </c>
      <c r="AJ669" s="79" t="str">
        <f t="shared" si="79"/>
        <v/>
      </c>
      <c r="AK669" s="80" t="str">
        <f t="shared" si="82"/>
        <v/>
      </c>
    </row>
    <row r="670" spans="27:37">
      <c r="AA670" s="81"/>
      <c r="AB670" s="81"/>
      <c r="AC670" s="82" t="str">
        <f t="shared" si="80"/>
        <v/>
      </c>
      <c r="AD670" s="90"/>
      <c r="AE670" s="90"/>
      <c r="AF670" s="82">
        <f t="shared" si="81"/>
        <v>0</v>
      </c>
      <c r="AG670" s="82" t="str">
        <f t="shared" si="76"/>
        <v/>
      </c>
      <c r="AH670" s="82" t="str">
        <f t="shared" si="77"/>
        <v/>
      </c>
      <c r="AI670" s="82" t="str">
        <f t="shared" si="78"/>
        <v/>
      </c>
      <c r="AJ670" s="82" t="str">
        <f t="shared" si="79"/>
        <v/>
      </c>
      <c r="AK670" s="83" t="str">
        <f t="shared" si="82"/>
        <v/>
      </c>
    </row>
    <row r="671" spans="27:37">
      <c r="AA671" s="78"/>
      <c r="AB671" s="78"/>
      <c r="AC671" s="79" t="str">
        <f t="shared" si="80"/>
        <v/>
      </c>
      <c r="AD671" s="89"/>
      <c r="AE671" s="89"/>
      <c r="AF671" s="79">
        <f t="shared" si="81"/>
        <v>0</v>
      </c>
      <c r="AG671" s="79" t="str">
        <f t="shared" si="76"/>
        <v/>
      </c>
      <c r="AH671" s="79" t="str">
        <f t="shared" si="77"/>
        <v/>
      </c>
      <c r="AI671" s="79" t="str">
        <f t="shared" si="78"/>
        <v/>
      </c>
      <c r="AJ671" s="79" t="str">
        <f t="shared" si="79"/>
        <v/>
      </c>
      <c r="AK671" s="80" t="str">
        <f t="shared" si="82"/>
        <v/>
      </c>
    </row>
    <row r="672" spans="27:37">
      <c r="AA672" s="81"/>
      <c r="AB672" s="81"/>
      <c r="AC672" s="82" t="str">
        <f t="shared" si="80"/>
        <v/>
      </c>
      <c r="AD672" s="90"/>
      <c r="AE672" s="90"/>
      <c r="AF672" s="82">
        <f t="shared" si="81"/>
        <v>0</v>
      </c>
      <c r="AG672" s="82" t="str">
        <f t="shared" si="76"/>
        <v/>
      </c>
      <c r="AH672" s="82" t="str">
        <f t="shared" si="77"/>
        <v/>
      </c>
      <c r="AI672" s="82" t="str">
        <f t="shared" si="78"/>
        <v/>
      </c>
      <c r="AJ672" s="82" t="str">
        <f t="shared" si="79"/>
        <v/>
      </c>
      <c r="AK672" s="83" t="str">
        <f t="shared" si="82"/>
        <v/>
      </c>
    </row>
    <row r="673" spans="27:37">
      <c r="AA673" s="78"/>
      <c r="AB673" s="78"/>
      <c r="AC673" s="79" t="str">
        <f t="shared" si="80"/>
        <v/>
      </c>
      <c r="AD673" s="89"/>
      <c r="AE673" s="89"/>
      <c r="AF673" s="79">
        <f t="shared" si="81"/>
        <v>0</v>
      </c>
      <c r="AG673" s="79" t="str">
        <f t="shared" si="76"/>
        <v/>
      </c>
      <c r="AH673" s="79" t="str">
        <f t="shared" si="77"/>
        <v/>
      </c>
      <c r="AI673" s="79" t="str">
        <f t="shared" si="78"/>
        <v/>
      </c>
      <c r="AJ673" s="79" t="str">
        <f t="shared" si="79"/>
        <v/>
      </c>
      <c r="AK673" s="80" t="str">
        <f t="shared" si="82"/>
        <v/>
      </c>
    </row>
    <row r="674" spans="27:37">
      <c r="AA674" s="81"/>
      <c r="AB674" s="81"/>
      <c r="AC674" s="82" t="str">
        <f t="shared" si="80"/>
        <v/>
      </c>
      <c r="AD674" s="90"/>
      <c r="AE674" s="90"/>
      <c r="AF674" s="82">
        <f t="shared" si="81"/>
        <v>0</v>
      </c>
      <c r="AG674" s="82" t="str">
        <f t="shared" si="76"/>
        <v/>
      </c>
      <c r="AH674" s="82" t="str">
        <f t="shared" si="77"/>
        <v/>
      </c>
      <c r="AI674" s="82" t="str">
        <f t="shared" si="78"/>
        <v/>
      </c>
      <c r="AJ674" s="82" t="str">
        <f t="shared" si="79"/>
        <v/>
      </c>
      <c r="AK674" s="83" t="str">
        <f t="shared" si="82"/>
        <v/>
      </c>
    </row>
    <row r="675" spans="27:37">
      <c r="AA675" s="78"/>
      <c r="AB675" s="78"/>
      <c r="AC675" s="79" t="str">
        <f t="shared" si="80"/>
        <v/>
      </c>
      <c r="AD675" s="89"/>
      <c r="AE675" s="89"/>
      <c r="AF675" s="79">
        <f t="shared" si="81"/>
        <v>0</v>
      </c>
      <c r="AG675" s="79" t="str">
        <f t="shared" si="76"/>
        <v/>
      </c>
      <c r="AH675" s="79" t="str">
        <f t="shared" si="77"/>
        <v/>
      </c>
      <c r="AI675" s="79" t="str">
        <f t="shared" si="78"/>
        <v/>
      </c>
      <c r="AJ675" s="79" t="str">
        <f t="shared" si="79"/>
        <v/>
      </c>
      <c r="AK675" s="80" t="str">
        <f t="shared" si="82"/>
        <v/>
      </c>
    </row>
    <row r="676" spans="27:37">
      <c r="AA676" s="81"/>
      <c r="AB676" s="81"/>
      <c r="AC676" s="82" t="str">
        <f t="shared" si="80"/>
        <v/>
      </c>
      <c r="AD676" s="90"/>
      <c r="AE676" s="90"/>
      <c r="AF676" s="82">
        <f t="shared" si="81"/>
        <v>0</v>
      </c>
      <c r="AG676" s="82" t="str">
        <f t="shared" si="76"/>
        <v/>
      </c>
      <c r="AH676" s="82" t="str">
        <f t="shared" si="77"/>
        <v/>
      </c>
      <c r="AI676" s="82" t="str">
        <f t="shared" si="78"/>
        <v/>
      </c>
      <c r="AJ676" s="82" t="str">
        <f t="shared" si="79"/>
        <v/>
      </c>
      <c r="AK676" s="83" t="str">
        <f t="shared" si="82"/>
        <v/>
      </c>
    </row>
    <row r="677" spans="27:37">
      <c r="AA677" s="78"/>
      <c r="AB677" s="78"/>
      <c r="AC677" s="79" t="str">
        <f t="shared" si="80"/>
        <v/>
      </c>
      <c r="AD677" s="89"/>
      <c r="AE677" s="89"/>
      <c r="AF677" s="79">
        <f t="shared" si="81"/>
        <v>0</v>
      </c>
      <c r="AG677" s="79" t="str">
        <f t="shared" si="76"/>
        <v/>
      </c>
      <c r="AH677" s="79" t="str">
        <f t="shared" si="77"/>
        <v/>
      </c>
      <c r="AI677" s="79" t="str">
        <f t="shared" si="78"/>
        <v/>
      </c>
      <c r="AJ677" s="79" t="str">
        <f t="shared" si="79"/>
        <v/>
      </c>
      <c r="AK677" s="80" t="str">
        <f t="shared" si="82"/>
        <v/>
      </c>
    </row>
    <row r="678" spans="27:37">
      <c r="AA678" s="81"/>
      <c r="AB678" s="81"/>
      <c r="AC678" s="82" t="str">
        <f t="shared" si="80"/>
        <v/>
      </c>
      <c r="AD678" s="90"/>
      <c r="AE678" s="90"/>
      <c r="AF678" s="82">
        <f t="shared" si="81"/>
        <v>0</v>
      </c>
      <c r="AG678" s="82" t="str">
        <f t="shared" si="76"/>
        <v/>
      </c>
      <c r="AH678" s="82" t="str">
        <f t="shared" si="77"/>
        <v/>
      </c>
      <c r="AI678" s="82" t="str">
        <f t="shared" si="78"/>
        <v/>
      </c>
      <c r="AJ678" s="82" t="str">
        <f t="shared" si="79"/>
        <v/>
      </c>
      <c r="AK678" s="83" t="str">
        <f t="shared" si="82"/>
        <v/>
      </c>
    </row>
    <row r="679" spans="27:37">
      <c r="AA679" s="78"/>
      <c r="AB679" s="78"/>
      <c r="AC679" s="79" t="str">
        <f t="shared" si="80"/>
        <v/>
      </c>
      <c r="AD679" s="89"/>
      <c r="AE679" s="89"/>
      <c r="AF679" s="79">
        <f t="shared" si="81"/>
        <v>0</v>
      </c>
      <c r="AG679" s="79" t="str">
        <f t="shared" si="76"/>
        <v/>
      </c>
      <c r="AH679" s="79" t="str">
        <f t="shared" si="77"/>
        <v/>
      </c>
      <c r="AI679" s="79" t="str">
        <f t="shared" si="78"/>
        <v/>
      </c>
      <c r="AJ679" s="79" t="str">
        <f t="shared" si="79"/>
        <v/>
      </c>
      <c r="AK679" s="80" t="str">
        <f t="shared" si="82"/>
        <v/>
      </c>
    </row>
    <row r="680" spans="27:37">
      <c r="AA680" s="81"/>
      <c r="AB680" s="81"/>
      <c r="AC680" s="82" t="str">
        <f t="shared" si="80"/>
        <v/>
      </c>
      <c r="AD680" s="90"/>
      <c r="AE680" s="90"/>
      <c r="AF680" s="82">
        <f t="shared" si="81"/>
        <v>0</v>
      </c>
      <c r="AG680" s="82" t="str">
        <f t="shared" si="76"/>
        <v/>
      </c>
      <c r="AH680" s="82" t="str">
        <f t="shared" si="77"/>
        <v/>
      </c>
      <c r="AI680" s="82" t="str">
        <f t="shared" si="78"/>
        <v/>
      </c>
      <c r="AJ680" s="82" t="str">
        <f t="shared" si="79"/>
        <v/>
      </c>
      <c r="AK680" s="83" t="str">
        <f t="shared" si="82"/>
        <v/>
      </c>
    </row>
    <row r="681" spans="27:37">
      <c r="AA681" s="78"/>
      <c r="AB681" s="78"/>
      <c r="AC681" s="79" t="str">
        <f t="shared" si="80"/>
        <v/>
      </c>
      <c r="AD681" s="89"/>
      <c r="AE681" s="89"/>
      <c r="AF681" s="79">
        <f t="shared" si="81"/>
        <v>0</v>
      </c>
      <c r="AG681" s="79" t="str">
        <f t="shared" si="76"/>
        <v/>
      </c>
      <c r="AH681" s="79" t="str">
        <f t="shared" si="77"/>
        <v/>
      </c>
      <c r="AI681" s="79" t="str">
        <f t="shared" si="78"/>
        <v/>
      </c>
      <c r="AJ681" s="79" t="str">
        <f t="shared" si="79"/>
        <v/>
      </c>
      <c r="AK681" s="80" t="str">
        <f t="shared" si="82"/>
        <v/>
      </c>
    </row>
    <row r="682" spans="27:37">
      <c r="AA682" s="81"/>
      <c r="AB682" s="81"/>
      <c r="AC682" s="82" t="str">
        <f t="shared" si="80"/>
        <v/>
      </c>
      <c r="AD682" s="90"/>
      <c r="AE682" s="90"/>
      <c r="AF682" s="82">
        <f t="shared" si="81"/>
        <v>0</v>
      </c>
      <c r="AG682" s="82" t="str">
        <f t="shared" si="76"/>
        <v/>
      </c>
      <c r="AH682" s="82" t="str">
        <f t="shared" si="77"/>
        <v/>
      </c>
      <c r="AI682" s="82" t="str">
        <f t="shared" si="78"/>
        <v/>
      </c>
      <c r="AJ682" s="82" t="str">
        <f t="shared" si="79"/>
        <v/>
      </c>
      <c r="AK682" s="83" t="str">
        <f t="shared" si="82"/>
        <v/>
      </c>
    </row>
    <row r="683" spans="27:37">
      <c r="AA683" s="78"/>
      <c r="AB683" s="78"/>
      <c r="AC683" s="79" t="str">
        <f t="shared" si="80"/>
        <v/>
      </c>
      <c r="AD683" s="89"/>
      <c r="AE683" s="89"/>
      <c r="AF683" s="79">
        <f t="shared" si="81"/>
        <v>0</v>
      </c>
      <c r="AG683" s="79" t="str">
        <f t="shared" si="76"/>
        <v/>
      </c>
      <c r="AH683" s="79" t="str">
        <f t="shared" si="77"/>
        <v/>
      </c>
      <c r="AI683" s="79" t="str">
        <f t="shared" si="78"/>
        <v/>
      </c>
      <c r="AJ683" s="79" t="str">
        <f t="shared" si="79"/>
        <v/>
      </c>
      <c r="AK683" s="80" t="str">
        <f t="shared" si="82"/>
        <v/>
      </c>
    </row>
    <row r="684" spans="27:37">
      <c r="AA684" s="81"/>
      <c r="AB684" s="81"/>
      <c r="AC684" s="82" t="str">
        <f t="shared" si="80"/>
        <v/>
      </c>
      <c r="AD684" s="90"/>
      <c r="AE684" s="90"/>
      <c r="AF684" s="82">
        <f t="shared" si="81"/>
        <v>0</v>
      </c>
      <c r="AG684" s="82" t="str">
        <f t="shared" si="76"/>
        <v/>
      </c>
      <c r="AH684" s="82" t="str">
        <f t="shared" si="77"/>
        <v/>
      </c>
      <c r="AI684" s="82" t="str">
        <f t="shared" si="78"/>
        <v/>
      </c>
      <c r="AJ684" s="82" t="str">
        <f t="shared" si="79"/>
        <v/>
      </c>
      <c r="AK684" s="83" t="str">
        <f t="shared" si="82"/>
        <v/>
      </c>
    </row>
    <row r="685" spans="27:37">
      <c r="AA685" s="78"/>
      <c r="AB685" s="78"/>
      <c r="AC685" s="79" t="str">
        <f t="shared" si="80"/>
        <v/>
      </c>
      <c r="AD685" s="89"/>
      <c r="AE685" s="89"/>
      <c r="AF685" s="79">
        <f t="shared" si="81"/>
        <v>0</v>
      </c>
      <c r="AG685" s="79" t="str">
        <f t="shared" si="76"/>
        <v/>
      </c>
      <c r="AH685" s="79" t="str">
        <f t="shared" si="77"/>
        <v/>
      </c>
      <c r="AI685" s="79" t="str">
        <f t="shared" si="78"/>
        <v/>
      </c>
      <c r="AJ685" s="79" t="str">
        <f t="shared" si="79"/>
        <v/>
      </c>
      <c r="AK685" s="80" t="str">
        <f t="shared" si="82"/>
        <v/>
      </c>
    </row>
    <row r="686" spans="27:37">
      <c r="AA686" s="81"/>
      <c r="AB686" s="81"/>
      <c r="AC686" s="82" t="str">
        <f t="shared" si="80"/>
        <v/>
      </c>
      <c r="AD686" s="90"/>
      <c r="AE686" s="90"/>
      <c r="AF686" s="82">
        <f t="shared" si="81"/>
        <v>0</v>
      </c>
      <c r="AG686" s="82" t="str">
        <f t="shared" si="76"/>
        <v/>
      </c>
      <c r="AH686" s="82" t="str">
        <f t="shared" si="77"/>
        <v/>
      </c>
      <c r="AI686" s="82" t="str">
        <f t="shared" si="78"/>
        <v/>
      </c>
      <c r="AJ686" s="82" t="str">
        <f t="shared" si="79"/>
        <v/>
      </c>
      <c r="AK686" s="83" t="str">
        <f t="shared" si="82"/>
        <v/>
      </c>
    </row>
    <row r="687" spans="27:37">
      <c r="AA687" s="78"/>
      <c r="AB687" s="78"/>
      <c r="AC687" s="79" t="str">
        <f t="shared" si="80"/>
        <v/>
      </c>
      <c r="AD687" s="89"/>
      <c r="AE687" s="89"/>
      <c r="AF687" s="79">
        <f t="shared" si="81"/>
        <v>0</v>
      </c>
      <c r="AG687" s="79" t="str">
        <f t="shared" si="76"/>
        <v/>
      </c>
      <c r="AH687" s="79" t="str">
        <f t="shared" si="77"/>
        <v/>
      </c>
      <c r="AI687" s="79" t="str">
        <f t="shared" si="78"/>
        <v/>
      </c>
      <c r="AJ687" s="79" t="str">
        <f t="shared" si="79"/>
        <v/>
      </c>
      <c r="AK687" s="80" t="str">
        <f t="shared" si="82"/>
        <v/>
      </c>
    </row>
    <row r="688" spans="27:37">
      <c r="AA688" s="81"/>
      <c r="AB688" s="81"/>
      <c r="AC688" s="82" t="str">
        <f t="shared" si="80"/>
        <v/>
      </c>
      <c r="AD688" s="90"/>
      <c r="AE688" s="90"/>
      <c r="AF688" s="82">
        <f t="shared" si="81"/>
        <v>0</v>
      </c>
      <c r="AG688" s="82" t="str">
        <f t="shared" si="76"/>
        <v/>
      </c>
      <c r="AH688" s="82" t="str">
        <f t="shared" si="77"/>
        <v/>
      </c>
      <c r="AI688" s="82" t="str">
        <f t="shared" si="78"/>
        <v/>
      </c>
      <c r="AJ688" s="82" t="str">
        <f t="shared" si="79"/>
        <v/>
      </c>
      <c r="AK688" s="83" t="str">
        <f t="shared" si="82"/>
        <v/>
      </c>
    </row>
    <row r="689" spans="27:37">
      <c r="AA689" s="78"/>
      <c r="AB689" s="78"/>
      <c r="AC689" s="79" t="str">
        <f t="shared" si="80"/>
        <v/>
      </c>
      <c r="AD689" s="89"/>
      <c r="AE689" s="89"/>
      <c r="AF689" s="79">
        <f t="shared" si="81"/>
        <v>0</v>
      </c>
      <c r="AG689" s="79" t="str">
        <f t="shared" si="76"/>
        <v/>
      </c>
      <c r="AH689" s="79" t="str">
        <f t="shared" si="77"/>
        <v/>
      </c>
      <c r="AI689" s="79" t="str">
        <f t="shared" si="78"/>
        <v/>
      </c>
      <c r="AJ689" s="79" t="str">
        <f t="shared" si="79"/>
        <v/>
      </c>
      <c r="AK689" s="80" t="str">
        <f t="shared" si="82"/>
        <v/>
      </c>
    </row>
    <row r="690" spans="27:37">
      <c r="AA690" s="81"/>
      <c r="AB690" s="81"/>
      <c r="AC690" s="82" t="str">
        <f t="shared" si="80"/>
        <v/>
      </c>
      <c r="AD690" s="90"/>
      <c r="AE690" s="90"/>
      <c r="AF690" s="82">
        <f t="shared" si="81"/>
        <v>0</v>
      </c>
      <c r="AG690" s="82" t="str">
        <f t="shared" si="76"/>
        <v/>
      </c>
      <c r="AH690" s="82" t="str">
        <f t="shared" si="77"/>
        <v/>
      </c>
      <c r="AI690" s="82" t="str">
        <f t="shared" si="78"/>
        <v/>
      </c>
      <c r="AJ690" s="82" t="str">
        <f t="shared" si="79"/>
        <v/>
      </c>
      <c r="AK690" s="83" t="str">
        <f t="shared" si="82"/>
        <v/>
      </c>
    </row>
    <row r="691" spans="27:37">
      <c r="AA691" s="78"/>
      <c r="AB691" s="78"/>
      <c r="AC691" s="79" t="str">
        <f t="shared" si="80"/>
        <v/>
      </c>
      <c r="AD691" s="89"/>
      <c r="AE691" s="89"/>
      <c r="AF691" s="79">
        <f t="shared" si="81"/>
        <v>0</v>
      </c>
      <c r="AG691" s="79" t="str">
        <f t="shared" si="76"/>
        <v/>
      </c>
      <c r="AH691" s="79" t="str">
        <f t="shared" si="77"/>
        <v/>
      </c>
      <c r="AI691" s="79" t="str">
        <f t="shared" si="78"/>
        <v/>
      </c>
      <c r="AJ691" s="79" t="str">
        <f t="shared" si="79"/>
        <v/>
      </c>
      <c r="AK691" s="80" t="str">
        <f t="shared" si="82"/>
        <v/>
      </c>
    </row>
    <row r="692" spans="27:37">
      <c r="AA692" s="81"/>
      <c r="AB692" s="81"/>
      <c r="AC692" s="82" t="str">
        <f t="shared" si="80"/>
        <v/>
      </c>
      <c r="AD692" s="90"/>
      <c r="AE692" s="90"/>
      <c r="AF692" s="82">
        <f t="shared" si="81"/>
        <v>0</v>
      </c>
      <c r="AG692" s="82" t="str">
        <f t="shared" si="76"/>
        <v/>
      </c>
      <c r="AH692" s="82" t="str">
        <f t="shared" si="77"/>
        <v/>
      </c>
      <c r="AI692" s="82" t="str">
        <f t="shared" si="78"/>
        <v/>
      </c>
      <c r="AJ692" s="82" t="str">
        <f t="shared" si="79"/>
        <v/>
      </c>
      <c r="AK692" s="83" t="str">
        <f t="shared" si="82"/>
        <v/>
      </c>
    </row>
    <row r="693" spans="27:37">
      <c r="AA693" s="78"/>
      <c r="AB693" s="78"/>
      <c r="AC693" s="79" t="str">
        <f t="shared" si="80"/>
        <v/>
      </c>
      <c r="AD693" s="89"/>
      <c r="AE693" s="89"/>
      <c r="AF693" s="79">
        <f t="shared" si="81"/>
        <v>0</v>
      </c>
      <c r="AG693" s="79" t="str">
        <f t="shared" si="76"/>
        <v/>
      </c>
      <c r="AH693" s="79" t="str">
        <f t="shared" si="77"/>
        <v/>
      </c>
      <c r="AI693" s="79" t="str">
        <f t="shared" si="78"/>
        <v/>
      </c>
      <c r="AJ693" s="79" t="str">
        <f t="shared" si="79"/>
        <v/>
      </c>
      <c r="AK693" s="80" t="str">
        <f t="shared" si="82"/>
        <v/>
      </c>
    </row>
    <row r="694" spans="27:37">
      <c r="AA694" s="81"/>
      <c r="AB694" s="81"/>
      <c r="AC694" s="82" t="str">
        <f t="shared" si="80"/>
        <v/>
      </c>
      <c r="AD694" s="90"/>
      <c r="AE694" s="90"/>
      <c r="AF694" s="82">
        <f t="shared" si="81"/>
        <v>0</v>
      </c>
      <c r="AG694" s="82" t="str">
        <f t="shared" si="76"/>
        <v/>
      </c>
      <c r="AH694" s="82" t="str">
        <f t="shared" si="77"/>
        <v/>
      </c>
      <c r="AI694" s="82" t="str">
        <f t="shared" si="78"/>
        <v/>
      </c>
      <c r="AJ694" s="82" t="str">
        <f t="shared" si="79"/>
        <v/>
      </c>
      <c r="AK694" s="83" t="str">
        <f t="shared" si="82"/>
        <v/>
      </c>
    </row>
    <row r="695" spans="27:37">
      <c r="AA695" s="78"/>
      <c r="AB695" s="78"/>
      <c r="AC695" s="79" t="str">
        <f t="shared" si="80"/>
        <v/>
      </c>
      <c r="AD695" s="89"/>
      <c r="AE695" s="89"/>
      <c r="AF695" s="79">
        <f t="shared" si="81"/>
        <v>0</v>
      </c>
      <c r="AG695" s="79" t="str">
        <f t="shared" si="76"/>
        <v/>
      </c>
      <c r="AH695" s="79" t="str">
        <f t="shared" si="77"/>
        <v/>
      </c>
      <c r="AI695" s="79" t="str">
        <f t="shared" si="78"/>
        <v/>
      </c>
      <c r="AJ695" s="79" t="str">
        <f t="shared" si="79"/>
        <v/>
      </c>
      <c r="AK695" s="80" t="str">
        <f t="shared" si="82"/>
        <v/>
      </c>
    </row>
    <row r="696" spans="27:37">
      <c r="AA696" s="81"/>
      <c r="AB696" s="81"/>
      <c r="AC696" s="82" t="str">
        <f t="shared" si="80"/>
        <v/>
      </c>
      <c r="AD696" s="90"/>
      <c r="AE696" s="90"/>
      <c r="AF696" s="82">
        <f t="shared" si="81"/>
        <v>0</v>
      </c>
      <c r="AG696" s="82" t="str">
        <f t="shared" si="76"/>
        <v/>
      </c>
      <c r="AH696" s="82" t="str">
        <f t="shared" si="77"/>
        <v/>
      </c>
      <c r="AI696" s="82" t="str">
        <f t="shared" si="78"/>
        <v/>
      </c>
      <c r="AJ696" s="82" t="str">
        <f t="shared" si="79"/>
        <v/>
      </c>
      <c r="AK696" s="83" t="str">
        <f t="shared" si="82"/>
        <v/>
      </c>
    </row>
    <row r="697" spans="27:37">
      <c r="AA697" s="78"/>
      <c r="AB697" s="78"/>
      <c r="AC697" s="79" t="str">
        <f t="shared" si="80"/>
        <v/>
      </c>
      <c r="AD697" s="89"/>
      <c r="AE697" s="89"/>
      <c r="AF697" s="79">
        <f t="shared" si="81"/>
        <v>0</v>
      </c>
      <c r="AG697" s="79" t="str">
        <f t="shared" si="76"/>
        <v/>
      </c>
      <c r="AH697" s="79" t="str">
        <f t="shared" si="77"/>
        <v/>
      </c>
      <c r="AI697" s="79" t="str">
        <f t="shared" si="78"/>
        <v/>
      </c>
      <c r="AJ697" s="79" t="str">
        <f t="shared" si="79"/>
        <v/>
      </c>
      <c r="AK697" s="80" t="str">
        <f t="shared" si="82"/>
        <v/>
      </c>
    </row>
    <row r="698" spans="27:37">
      <c r="AA698" s="81"/>
      <c r="AB698" s="81"/>
      <c r="AC698" s="82" t="str">
        <f t="shared" si="80"/>
        <v/>
      </c>
      <c r="AD698" s="90"/>
      <c r="AE698" s="90"/>
      <c r="AF698" s="82">
        <f t="shared" si="81"/>
        <v>0</v>
      </c>
      <c r="AG698" s="82" t="str">
        <f t="shared" si="76"/>
        <v/>
      </c>
      <c r="AH698" s="82" t="str">
        <f t="shared" si="77"/>
        <v/>
      </c>
      <c r="AI698" s="82" t="str">
        <f t="shared" si="78"/>
        <v/>
      </c>
      <c r="AJ698" s="82" t="str">
        <f t="shared" si="79"/>
        <v/>
      </c>
      <c r="AK698" s="83" t="str">
        <f t="shared" si="82"/>
        <v/>
      </c>
    </row>
    <row r="699" spans="27:37">
      <c r="AA699" s="78"/>
      <c r="AB699" s="78"/>
      <c r="AC699" s="79" t="str">
        <f t="shared" si="80"/>
        <v/>
      </c>
      <c r="AD699" s="89"/>
      <c r="AE699" s="89"/>
      <c r="AF699" s="79">
        <f t="shared" si="81"/>
        <v>0</v>
      </c>
      <c r="AG699" s="79" t="str">
        <f t="shared" si="76"/>
        <v/>
      </c>
      <c r="AH699" s="79" t="str">
        <f t="shared" si="77"/>
        <v/>
      </c>
      <c r="AI699" s="79" t="str">
        <f t="shared" si="78"/>
        <v/>
      </c>
      <c r="AJ699" s="79" t="str">
        <f t="shared" si="79"/>
        <v/>
      </c>
      <c r="AK699" s="80" t="str">
        <f t="shared" si="82"/>
        <v/>
      </c>
    </row>
    <row r="700" spans="27:37">
      <c r="AA700" s="81"/>
      <c r="AB700" s="81"/>
      <c r="AC700" s="82" t="str">
        <f t="shared" si="80"/>
        <v/>
      </c>
      <c r="AD700" s="90"/>
      <c r="AE700" s="90"/>
      <c r="AF700" s="82">
        <f t="shared" si="81"/>
        <v>0</v>
      </c>
      <c r="AG700" s="82" t="str">
        <f t="shared" si="76"/>
        <v/>
      </c>
      <c r="AH700" s="82" t="str">
        <f t="shared" si="77"/>
        <v/>
      </c>
      <c r="AI700" s="82" t="str">
        <f t="shared" si="78"/>
        <v/>
      </c>
      <c r="AJ700" s="82" t="str">
        <f t="shared" si="79"/>
        <v/>
      </c>
      <c r="AK700" s="83" t="str">
        <f t="shared" si="82"/>
        <v/>
      </c>
    </row>
    <row r="701" spans="27:37">
      <c r="AA701" s="78"/>
      <c r="AB701" s="78"/>
      <c r="AC701" s="79" t="str">
        <f t="shared" si="80"/>
        <v/>
      </c>
      <c r="AD701" s="89"/>
      <c r="AE701" s="89"/>
      <c r="AF701" s="79">
        <f t="shared" si="81"/>
        <v>0</v>
      </c>
      <c r="AG701" s="79" t="str">
        <f t="shared" si="76"/>
        <v/>
      </c>
      <c r="AH701" s="79" t="str">
        <f t="shared" si="77"/>
        <v/>
      </c>
      <c r="AI701" s="79" t="str">
        <f t="shared" si="78"/>
        <v/>
      </c>
      <c r="AJ701" s="79" t="str">
        <f t="shared" si="79"/>
        <v/>
      </c>
      <c r="AK701" s="80" t="str">
        <f t="shared" si="82"/>
        <v/>
      </c>
    </row>
    <row r="702" spans="27:37">
      <c r="AA702" s="81"/>
      <c r="AB702" s="81"/>
      <c r="AC702" s="82" t="str">
        <f t="shared" si="80"/>
        <v/>
      </c>
      <c r="AD702" s="90"/>
      <c r="AE702" s="90"/>
      <c r="AF702" s="82">
        <f t="shared" si="81"/>
        <v>0</v>
      </c>
      <c r="AG702" s="82" t="str">
        <f t="shared" si="76"/>
        <v/>
      </c>
      <c r="AH702" s="82" t="str">
        <f t="shared" si="77"/>
        <v/>
      </c>
      <c r="AI702" s="82" t="str">
        <f t="shared" si="78"/>
        <v/>
      </c>
      <c r="AJ702" s="82" t="str">
        <f t="shared" si="79"/>
        <v/>
      </c>
      <c r="AK702" s="83" t="str">
        <f t="shared" si="82"/>
        <v/>
      </c>
    </row>
    <row r="703" spans="27:37">
      <c r="AA703" s="78"/>
      <c r="AB703" s="78"/>
      <c r="AC703" s="79" t="str">
        <f t="shared" si="80"/>
        <v/>
      </c>
      <c r="AD703" s="89"/>
      <c r="AE703" s="89"/>
      <c r="AF703" s="79">
        <f t="shared" si="81"/>
        <v>0</v>
      </c>
      <c r="AG703" s="79" t="str">
        <f t="shared" si="76"/>
        <v/>
      </c>
      <c r="AH703" s="79" t="str">
        <f t="shared" si="77"/>
        <v/>
      </c>
      <c r="AI703" s="79" t="str">
        <f t="shared" si="78"/>
        <v/>
      </c>
      <c r="AJ703" s="79" t="str">
        <f t="shared" si="79"/>
        <v/>
      </c>
      <c r="AK703" s="80" t="str">
        <f t="shared" si="82"/>
        <v/>
      </c>
    </row>
    <row r="704" spans="27:37">
      <c r="AA704" s="81"/>
      <c r="AB704" s="81"/>
      <c r="AC704" s="82" t="str">
        <f t="shared" si="80"/>
        <v/>
      </c>
      <c r="AD704" s="90"/>
      <c r="AE704" s="90"/>
      <c r="AF704" s="82">
        <f t="shared" si="81"/>
        <v>0</v>
      </c>
      <c r="AG704" s="82" t="str">
        <f t="shared" si="76"/>
        <v/>
      </c>
      <c r="AH704" s="82" t="str">
        <f t="shared" si="77"/>
        <v/>
      </c>
      <c r="AI704" s="82" t="str">
        <f t="shared" si="78"/>
        <v/>
      </c>
      <c r="AJ704" s="82" t="str">
        <f t="shared" si="79"/>
        <v/>
      </c>
      <c r="AK704" s="83" t="str">
        <f t="shared" si="82"/>
        <v/>
      </c>
    </row>
    <row r="705" spans="27:37">
      <c r="AA705" s="78"/>
      <c r="AB705" s="78"/>
      <c r="AC705" s="79" t="str">
        <f t="shared" si="80"/>
        <v/>
      </c>
      <c r="AD705" s="89"/>
      <c r="AE705" s="89"/>
      <c r="AF705" s="79">
        <f t="shared" si="81"/>
        <v>0</v>
      </c>
      <c r="AG705" s="79" t="str">
        <f t="shared" si="76"/>
        <v/>
      </c>
      <c r="AH705" s="79" t="str">
        <f t="shared" si="77"/>
        <v/>
      </c>
      <c r="AI705" s="79" t="str">
        <f t="shared" si="78"/>
        <v/>
      </c>
      <c r="AJ705" s="79" t="str">
        <f t="shared" si="79"/>
        <v/>
      </c>
      <c r="AK705" s="80" t="str">
        <f t="shared" si="82"/>
        <v/>
      </c>
    </row>
    <row r="706" spans="27:37">
      <c r="AA706" s="81"/>
      <c r="AB706" s="81"/>
      <c r="AC706" s="82" t="str">
        <f t="shared" si="80"/>
        <v/>
      </c>
      <c r="AD706" s="90"/>
      <c r="AE706" s="90"/>
      <c r="AF706" s="82">
        <f t="shared" si="81"/>
        <v>0</v>
      </c>
      <c r="AG706" s="82" t="str">
        <f t="shared" si="76"/>
        <v/>
      </c>
      <c r="AH706" s="82" t="str">
        <f t="shared" si="77"/>
        <v/>
      </c>
      <c r="AI706" s="82" t="str">
        <f t="shared" si="78"/>
        <v/>
      </c>
      <c r="AJ706" s="82" t="str">
        <f t="shared" si="79"/>
        <v/>
      </c>
      <c r="AK706" s="83" t="str">
        <f t="shared" si="82"/>
        <v/>
      </c>
    </row>
    <row r="707" spans="27:37">
      <c r="AA707" s="78"/>
      <c r="AB707" s="78"/>
      <c r="AC707" s="79" t="str">
        <f t="shared" si="80"/>
        <v/>
      </c>
      <c r="AD707" s="89"/>
      <c r="AE707" s="89"/>
      <c r="AF707" s="79">
        <f t="shared" si="81"/>
        <v>0</v>
      </c>
      <c r="AG707" s="79" t="str">
        <f t="shared" si="76"/>
        <v/>
      </c>
      <c r="AH707" s="79" t="str">
        <f t="shared" si="77"/>
        <v/>
      </c>
      <c r="AI707" s="79" t="str">
        <f t="shared" si="78"/>
        <v/>
      </c>
      <c r="AJ707" s="79" t="str">
        <f t="shared" si="79"/>
        <v/>
      </c>
      <c r="AK707" s="80" t="str">
        <f t="shared" si="82"/>
        <v/>
      </c>
    </row>
    <row r="708" spans="27:37">
      <c r="AA708" s="81"/>
      <c r="AB708" s="81"/>
      <c r="AC708" s="82" t="str">
        <f t="shared" si="80"/>
        <v/>
      </c>
      <c r="AD708" s="90"/>
      <c r="AE708" s="90"/>
      <c r="AF708" s="82">
        <f t="shared" si="81"/>
        <v>0</v>
      </c>
      <c r="AG708" s="82" t="str">
        <f t="shared" si="76"/>
        <v/>
      </c>
      <c r="AH708" s="82" t="str">
        <f t="shared" si="77"/>
        <v/>
      </c>
      <c r="AI708" s="82" t="str">
        <f t="shared" si="78"/>
        <v/>
      </c>
      <c r="AJ708" s="82" t="str">
        <f t="shared" si="79"/>
        <v/>
      </c>
      <c r="AK708" s="83" t="str">
        <f t="shared" si="82"/>
        <v/>
      </c>
    </row>
    <row r="709" spans="27:37">
      <c r="AA709" s="78"/>
      <c r="AB709" s="78"/>
      <c r="AC709" s="79" t="str">
        <f t="shared" si="80"/>
        <v/>
      </c>
      <c r="AD709" s="89"/>
      <c r="AE709" s="89"/>
      <c r="AF709" s="79">
        <f t="shared" si="81"/>
        <v>0</v>
      </c>
      <c r="AG709" s="79" t="str">
        <f t="shared" si="76"/>
        <v/>
      </c>
      <c r="AH709" s="79" t="str">
        <f t="shared" si="77"/>
        <v/>
      </c>
      <c r="AI709" s="79" t="str">
        <f t="shared" si="78"/>
        <v/>
      </c>
      <c r="AJ709" s="79" t="str">
        <f t="shared" si="79"/>
        <v/>
      </c>
      <c r="AK709" s="80" t="str">
        <f t="shared" si="82"/>
        <v/>
      </c>
    </row>
    <row r="710" spans="27:37">
      <c r="AA710" s="81"/>
      <c r="AB710" s="81"/>
      <c r="AC710" s="82" t="str">
        <f t="shared" si="80"/>
        <v/>
      </c>
      <c r="AD710" s="90"/>
      <c r="AE710" s="90"/>
      <c r="AF710" s="82">
        <f t="shared" si="81"/>
        <v>0</v>
      </c>
      <c r="AG710" s="82" t="str">
        <f t="shared" si="76"/>
        <v/>
      </c>
      <c r="AH710" s="82" t="str">
        <f t="shared" si="77"/>
        <v/>
      </c>
      <c r="AI710" s="82" t="str">
        <f t="shared" si="78"/>
        <v/>
      </c>
      <c r="AJ710" s="82" t="str">
        <f t="shared" si="79"/>
        <v/>
      </c>
      <c r="AK710" s="83" t="str">
        <f t="shared" si="82"/>
        <v/>
      </c>
    </row>
    <row r="711" spans="27:37">
      <c r="AA711" s="78"/>
      <c r="AB711" s="78"/>
      <c r="AC711" s="79" t="str">
        <f t="shared" si="80"/>
        <v/>
      </c>
      <c r="AD711" s="89"/>
      <c r="AE711" s="89"/>
      <c r="AF711" s="79">
        <f t="shared" si="81"/>
        <v>0</v>
      </c>
      <c r="AG711" s="79" t="str">
        <f t="shared" si="76"/>
        <v/>
      </c>
      <c r="AH711" s="79" t="str">
        <f t="shared" si="77"/>
        <v/>
      </c>
      <c r="AI711" s="79" t="str">
        <f t="shared" si="78"/>
        <v/>
      </c>
      <c r="AJ711" s="79" t="str">
        <f t="shared" si="79"/>
        <v/>
      </c>
      <c r="AK711" s="80" t="str">
        <f t="shared" si="82"/>
        <v/>
      </c>
    </row>
    <row r="712" spans="27:37">
      <c r="AA712" s="81"/>
      <c r="AB712" s="81"/>
      <c r="AC712" s="82" t="str">
        <f t="shared" si="80"/>
        <v/>
      </c>
      <c r="AD712" s="90"/>
      <c r="AE712" s="90"/>
      <c r="AF712" s="82">
        <f t="shared" si="81"/>
        <v>0</v>
      </c>
      <c r="AG712" s="82" t="str">
        <f t="shared" si="76"/>
        <v/>
      </c>
      <c r="AH712" s="82" t="str">
        <f t="shared" si="77"/>
        <v/>
      </c>
      <c r="AI712" s="82" t="str">
        <f t="shared" si="78"/>
        <v/>
      </c>
      <c r="AJ712" s="82" t="str">
        <f t="shared" si="79"/>
        <v/>
      </c>
      <c r="AK712" s="83" t="str">
        <f t="shared" si="82"/>
        <v/>
      </c>
    </row>
    <row r="713" spans="27:37">
      <c r="AA713" s="78"/>
      <c r="AB713" s="78"/>
      <c r="AC713" s="79" t="str">
        <f t="shared" si="80"/>
        <v/>
      </c>
      <c r="AD713" s="89"/>
      <c r="AE713" s="89"/>
      <c r="AF713" s="79">
        <f t="shared" si="81"/>
        <v>0</v>
      </c>
      <c r="AG713" s="79" t="str">
        <f t="shared" si="76"/>
        <v/>
      </c>
      <c r="AH713" s="79" t="str">
        <f t="shared" si="77"/>
        <v/>
      </c>
      <c r="AI713" s="79" t="str">
        <f t="shared" si="78"/>
        <v/>
      </c>
      <c r="AJ713" s="79" t="str">
        <f t="shared" si="79"/>
        <v/>
      </c>
      <c r="AK713" s="80" t="str">
        <f t="shared" si="82"/>
        <v/>
      </c>
    </row>
    <row r="714" spans="27:37">
      <c r="AA714" s="81"/>
      <c r="AB714" s="81"/>
      <c r="AC714" s="82" t="str">
        <f t="shared" si="80"/>
        <v/>
      </c>
      <c r="AD714" s="90"/>
      <c r="AE714" s="90"/>
      <c r="AF714" s="82">
        <f t="shared" si="81"/>
        <v>0</v>
      </c>
      <c r="AG714" s="82" t="str">
        <f t="shared" si="76"/>
        <v/>
      </c>
      <c r="AH714" s="82" t="str">
        <f t="shared" si="77"/>
        <v/>
      </c>
      <c r="AI714" s="82" t="str">
        <f t="shared" si="78"/>
        <v/>
      </c>
      <c r="AJ714" s="82" t="str">
        <f t="shared" si="79"/>
        <v/>
      </c>
      <c r="AK714" s="83" t="str">
        <f t="shared" si="82"/>
        <v/>
      </c>
    </row>
    <row r="715" spans="27:37">
      <c r="AA715" s="78"/>
      <c r="AB715" s="78"/>
      <c r="AC715" s="79" t="str">
        <f t="shared" si="80"/>
        <v/>
      </c>
      <c r="AD715" s="89"/>
      <c r="AE715" s="89"/>
      <c r="AF715" s="79">
        <f t="shared" si="81"/>
        <v>0</v>
      </c>
      <c r="AG715" s="79" t="str">
        <f t="shared" ref="AG715:AG778" si="83">IF($AA715="","",IF(VLOOKUP($AA715,$AZ$17:$BD$42,2,0)=0,"",VLOOKUP($AA715,$AZ$17:$BD$42,2,0)*AF715))</f>
        <v/>
      </c>
      <c r="AH715" s="79" t="str">
        <f t="shared" ref="AH715:AH778" si="84">IF($AA715="","",IF(VLOOKUP($AA715,$AZ$17:$BD$42,3,0)=0,"",VLOOKUP($AA715,$AZ$17:$BD$42,3,0)*AF715))</f>
        <v/>
      </c>
      <c r="AI715" s="79" t="str">
        <f t="shared" ref="AI715:AI778" si="85">IF($AA715="","",IF(VLOOKUP($AA715,$AZ$17:$BD$42,4,0)=0,"",VLOOKUP($AA715,$AZ$17:$BD$42,4,0)*AF715))</f>
        <v/>
      </c>
      <c r="AJ715" s="79" t="str">
        <f t="shared" ref="AJ715:AJ778" si="86">IF($AA715="","",IF(VLOOKUP($AA715,$AZ$17:$BD$42,5,0)=0,"",VLOOKUP($AA715,$AZ$17:$BD$42,5,0)*AF715))</f>
        <v/>
      </c>
      <c r="AK715" s="80" t="str">
        <f t="shared" si="82"/>
        <v/>
      </c>
    </row>
    <row r="716" spans="27:37">
      <c r="AA716" s="81"/>
      <c r="AB716" s="81"/>
      <c r="AC716" s="82" t="str">
        <f t="shared" ref="AC716:AC779" si="87">IF(ISERROR(VLOOKUP($AA716,$A$13:$V$38,MATCH($AB716,$A$12:$V$12,0),0)),"",VLOOKUP($AA716,$A$13:$V$38,MATCH($AB716,$A$12:$V$12,0),0))</f>
        <v/>
      </c>
      <c r="AD716" s="90"/>
      <c r="AE716" s="90"/>
      <c r="AF716" s="82">
        <f t="shared" ref="AF716:AF779" si="88">IF(IF($AB716="",0,IF(AC716="",0,AC716-AD716-AE716))&lt;0,0,IF($AB716="",0,IF(AC716="",0,AC716-AD716-AE716)))</f>
        <v>0</v>
      </c>
      <c r="AG716" s="82" t="str">
        <f t="shared" si="83"/>
        <v/>
      </c>
      <c r="AH716" s="82" t="str">
        <f t="shared" si="84"/>
        <v/>
      </c>
      <c r="AI716" s="82" t="str">
        <f t="shared" si="85"/>
        <v/>
      </c>
      <c r="AJ716" s="82" t="str">
        <f t="shared" si="86"/>
        <v/>
      </c>
      <c r="AK716" s="83" t="str">
        <f t="shared" ref="AK716:AK779" si="89">IF($AF716=0,"",IF(VLOOKUP($AA716,$A$46:$Y$71,IF($AB716=3,2,IF($AB716&lt;4+1,6,IF($AB716&lt;5+1,10,IF($AB716&lt;6+1,14,IF($AB716&lt;7+1,18,IF($AB716&lt;8+1,22,0)))))),0)=0,"pas de crafteur",VLOOKUP($AA716,$A$46:$Y$71,IF($AB716=3,2,IF($AB716&lt;4+1,6,IF($AB716&lt;5+1,10,IF($AB716&lt;6+1,14,IF($AB716&lt;7+1,18,IF($AB716&lt;8+1,22,)))))),0)))</f>
        <v/>
      </c>
    </row>
    <row r="717" spans="27:37">
      <c r="AA717" s="78"/>
      <c r="AB717" s="78"/>
      <c r="AC717" s="79" t="str">
        <f t="shared" si="87"/>
        <v/>
      </c>
      <c r="AD717" s="89"/>
      <c r="AE717" s="89"/>
      <c r="AF717" s="79">
        <f t="shared" si="88"/>
        <v>0</v>
      </c>
      <c r="AG717" s="79" t="str">
        <f t="shared" si="83"/>
        <v/>
      </c>
      <c r="AH717" s="79" t="str">
        <f t="shared" si="84"/>
        <v/>
      </c>
      <c r="AI717" s="79" t="str">
        <f t="shared" si="85"/>
        <v/>
      </c>
      <c r="AJ717" s="79" t="str">
        <f t="shared" si="86"/>
        <v/>
      </c>
      <c r="AK717" s="80" t="str">
        <f t="shared" si="89"/>
        <v/>
      </c>
    </row>
    <row r="718" spans="27:37">
      <c r="AA718" s="81"/>
      <c r="AB718" s="81"/>
      <c r="AC718" s="82" t="str">
        <f t="shared" si="87"/>
        <v/>
      </c>
      <c r="AD718" s="90"/>
      <c r="AE718" s="90"/>
      <c r="AF718" s="82">
        <f t="shared" si="88"/>
        <v>0</v>
      </c>
      <c r="AG718" s="82" t="str">
        <f t="shared" si="83"/>
        <v/>
      </c>
      <c r="AH718" s="82" t="str">
        <f t="shared" si="84"/>
        <v/>
      </c>
      <c r="AI718" s="82" t="str">
        <f t="shared" si="85"/>
        <v/>
      </c>
      <c r="AJ718" s="82" t="str">
        <f t="shared" si="86"/>
        <v/>
      </c>
      <c r="AK718" s="83" t="str">
        <f t="shared" si="89"/>
        <v/>
      </c>
    </row>
    <row r="719" spans="27:37">
      <c r="AA719" s="78"/>
      <c r="AB719" s="78"/>
      <c r="AC719" s="79" t="str">
        <f t="shared" si="87"/>
        <v/>
      </c>
      <c r="AD719" s="89"/>
      <c r="AE719" s="89"/>
      <c r="AF719" s="79">
        <f t="shared" si="88"/>
        <v>0</v>
      </c>
      <c r="AG719" s="79" t="str">
        <f t="shared" si="83"/>
        <v/>
      </c>
      <c r="AH719" s="79" t="str">
        <f t="shared" si="84"/>
        <v/>
      </c>
      <c r="AI719" s="79" t="str">
        <f t="shared" si="85"/>
        <v/>
      </c>
      <c r="AJ719" s="79" t="str">
        <f t="shared" si="86"/>
        <v/>
      </c>
      <c r="AK719" s="80" t="str">
        <f t="shared" si="89"/>
        <v/>
      </c>
    </row>
    <row r="720" spans="27:37">
      <c r="AA720" s="81"/>
      <c r="AB720" s="81"/>
      <c r="AC720" s="82" t="str">
        <f t="shared" si="87"/>
        <v/>
      </c>
      <c r="AD720" s="90"/>
      <c r="AE720" s="90"/>
      <c r="AF720" s="82">
        <f t="shared" si="88"/>
        <v>0</v>
      </c>
      <c r="AG720" s="82" t="str">
        <f t="shared" si="83"/>
        <v/>
      </c>
      <c r="AH720" s="82" t="str">
        <f t="shared" si="84"/>
        <v/>
      </c>
      <c r="AI720" s="82" t="str">
        <f t="shared" si="85"/>
        <v/>
      </c>
      <c r="AJ720" s="82" t="str">
        <f t="shared" si="86"/>
        <v/>
      </c>
      <c r="AK720" s="83" t="str">
        <f t="shared" si="89"/>
        <v/>
      </c>
    </row>
    <row r="721" spans="27:37">
      <c r="AA721" s="78"/>
      <c r="AB721" s="78"/>
      <c r="AC721" s="79" t="str">
        <f t="shared" si="87"/>
        <v/>
      </c>
      <c r="AD721" s="89"/>
      <c r="AE721" s="89"/>
      <c r="AF721" s="79">
        <f t="shared" si="88"/>
        <v>0</v>
      </c>
      <c r="AG721" s="79" t="str">
        <f t="shared" si="83"/>
        <v/>
      </c>
      <c r="AH721" s="79" t="str">
        <f t="shared" si="84"/>
        <v/>
      </c>
      <c r="AI721" s="79" t="str">
        <f t="shared" si="85"/>
        <v/>
      </c>
      <c r="AJ721" s="79" t="str">
        <f t="shared" si="86"/>
        <v/>
      </c>
      <c r="AK721" s="80" t="str">
        <f t="shared" si="89"/>
        <v/>
      </c>
    </row>
    <row r="722" spans="27:37">
      <c r="AA722" s="81"/>
      <c r="AB722" s="81"/>
      <c r="AC722" s="82" t="str">
        <f t="shared" si="87"/>
        <v/>
      </c>
      <c r="AD722" s="90"/>
      <c r="AE722" s="90"/>
      <c r="AF722" s="82">
        <f t="shared" si="88"/>
        <v>0</v>
      </c>
      <c r="AG722" s="82" t="str">
        <f t="shared" si="83"/>
        <v/>
      </c>
      <c r="AH722" s="82" t="str">
        <f t="shared" si="84"/>
        <v/>
      </c>
      <c r="AI722" s="82" t="str">
        <f t="shared" si="85"/>
        <v/>
      </c>
      <c r="AJ722" s="82" t="str">
        <f t="shared" si="86"/>
        <v/>
      </c>
      <c r="AK722" s="83" t="str">
        <f t="shared" si="89"/>
        <v/>
      </c>
    </row>
    <row r="723" spans="27:37">
      <c r="AA723" s="78"/>
      <c r="AB723" s="78"/>
      <c r="AC723" s="79" t="str">
        <f t="shared" si="87"/>
        <v/>
      </c>
      <c r="AD723" s="89"/>
      <c r="AE723" s="89"/>
      <c r="AF723" s="79">
        <f t="shared" si="88"/>
        <v>0</v>
      </c>
      <c r="AG723" s="79" t="str">
        <f t="shared" si="83"/>
        <v/>
      </c>
      <c r="AH723" s="79" t="str">
        <f t="shared" si="84"/>
        <v/>
      </c>
      <c r="AI723" s="79" t="str">
        <f t="shared" si="85"/>
        <v/>
      </c>
      <c r="AJ723" s="79" t="str">
        <f t="shared" si="86"/>
        <v/>
      </c>
      <c r="AK723" s="80" t="str">
        <f t="shared" si="89"/>
        <v/>
      </c>
    </row>
    <row r="724" spans="27:37">
      <c r="AA724" s="81"/>
      <c r="AB724" s="81"/>
      <c r="AC724" s="82" t="str">
        <f t="shared" si="87"/>
        <v/>
      </c>
      <c r="AD724" s="90"/>
      <c r="AE724" s="90"/>
      <c r="AF724" s="82">
        <f t="shared" si="88"/>
        <v>0</v>
      </c>
      <c r="AG724" s="82" t="str">
        <f t="shared" si="83"/>
        <v/>
      </c>
      <c r="AH724" s="82" t="str">
        <f t="shared" si="84"/>
        <v/>
      </c>
      <c r="AI724" s="82" t="str">
        <f t="shared" si="85"/>
        <v/>
      </c>
      <c r="AJ724" s="82" t="str">
        <f t="shared" si="86"/>
        <v/>
      </c>
      <c r="AK724" s="83" t="str">
        <f t="shared" si="89"/>
        <v/>
      </c>
    </row>
    <row r="725" spans="27:37">
      <c r="AA725" s="78"/>
      <c r="AB725" s="78"/>
      <c r="AC725" s="79" t="str">
        <f t="shared" si="87"/>
        <v/>
      </c>
      <c r="AD725" s="89"/>
      <c r="AE725" s="89"/>
      <c r="AF725" s="79">
        <f t="shared" si="88"/>
        <v>0</v>
      </c>
      <c r="AG725" s="79" t="str">
        <f t="shared" si="83"/>
        <v/>
      </c>
      <c r="AH725" s="79" t="str">
        <f t="shared" si="84"/>
        <v/>
      </c>
      <c r="AI725" s="79" t="str">
        <f t="shared" si="85"/>
        <v/>
      </c>
      <c r="AJ725" s="79" t="str">
        <f t="shared" si="86"/>
        <v/>
      </c>
      <c r="AK725" s="80" t="str">
        <f t="shared" si="89"/>
        <v/>
      </c>
    </row>
    <row r="726" spans="27:37">
      <c r="AA726" s="81"/>
      <c r="AB726" s="81"/>
      <c r="AC726" s="82" t="str">
        <f t="shared" si="87"/>
        <v/>
      </c>
      <c r="AD726" s="90"/>
      <c r="AE726" s="90"/>
      <c r="AF726" s="82">
        <f t="shared" si="88"/>
        <v>0</v>
      </c>
      <c r="AG726" s="82" t="str">
        <f t="shared" si="83"/>
        <v/>
      </c>
      <c r="AH726" s="82" t="str">
        <f t="shared" si="84"/>
        <v/>
      </c>
      <c r="AI726" s="82" t="str">
        <f t="shared" si="85"/>
        <v/>
      </c>
      <c r="AJ726" s="82" t="str">
        <f t="shared" si="86"/>
        <v/>
      </c>
      <c r="AK726" s="83" t="str">
        <f t="shared" si="89"/>
        <v/>
      </c>
    </row>
    <row r="727" spans="27:37">
      <c r="AA727" s="78"/>
      <c r="AB727" s="78"/>
      <c r="AC727" s="79" t="str">
        <f t="shared" si="87"/>
        <v/>
      </c>
      <c r="AD727" s="89"/>
      <c r="AE727" s="89"/>
      <c r="AF727" s="79">
        <f t="shared" si="88"/>
        <v>0</v>
      </c>
      <c r="AG727" s="79" t="str">
        <f t="shared" si="83"/>
        <v/>
      </c>
      <c r="AH727" s="79" t="str">
        <f t="shared" si="84"/>
        <v/>
      </c>
      <c r="AI727" s="79" t="str">
        <f t="shared" si="85"/>
        <v/>
      </c>
      <c r="AJ727" s="79" t="str">
        <f t="shared" si="86"/>
        <v/>
      </c>
      <c r="AK727" s="80" t="str">
        <f t="shared" si="89"/>
        <v/>
      </c>
    </row>
    <row r="728" spans="27:37">
      <c r="AA728" s="81"/>
      <c r="AB728" s="81"/>
      <c r="AC728" s="82" t="str">
        <f t="shared" si="87"/>
        <v/>
      </c>
      <c r="AD728" s="90"/>
      <c r="AE728" s="90"/>
      <c r="AF728" s="82">
        <f t="shared" si="88"/>
        <v>0</v>
      </c>
      <c r="AG728" s="82" t="str">
        <f t="shared" si="83"/>
        <v/>
      </c>
      <c r="AH728" s="82" t="str">
        <f t="shared" si="84"/>
        <v/>
      </c>
      <c r="AI728" s="82" t="str">
        <f t="shared" si="85"/>
        <v/>
      </c>
      <c r="AJ728" s="82" t="str">
        <f t="shared" si="86"/>
        <v/>
      </c>
      <c r="AK728" s="83" t="str">
        <f t="shared" si="89"/>
        <v/>
      </c>
    </row>
    <row r="729" spans="27:37">
      <c r="AA729" s="78"/>
      <c r="AB729" s="78"/>
      <c r="AC729" s="79" t="str">
        <f t="shared" si="87"/>
        <v/>
      </c>
      <c r="AD729" s="89"/>
      <c r="AE729" s="89"/>
      <c r="AF729" s="79">
        <f t="shared" si="88"/>
        <v>0</v>
      </c>
      <c r="AG729" s="79" t="str">
        <f t="shared" si="83"/>
        <v/>
      </c>
      <c r="AH729" s="79" t="str">
        <f t="shared" si="84"/>
        <v/>
      </c>
      <c r="AI729" s="79" t="str">
        <f t="shared" si="85"/>
        <v/>
      </c>
      <c r="AJ729" s="79" t="str">
        <f t="shared" si="86"/>
        <v/>
      </c>
      <c r="AK729" s="80" t="str">
        <f t="shared" si="89"/>
        <v/>
      </c>
    </row>
    <row r="730" spans="27:37">
      <c r="AA730" s="81"/>
      <c r="AB730" s="81"/>
      <c r="AC730" s="82" t="str">
        <f t="shared" si="87"/>
        <v/>
      </c>
      <c r="AD730" s="90"/>
      <c r="AE730" s="90"/>
      <c r="AF730" s="82">
        <f t="shared" si="88"/>
        <v>0</v>
      </c>
      <c r="AG730" s="82" t="str">
        <f t="shared" si="83"/>
        <v/>
      </c>
      <c r="AH730" s="82" t="str">
        <f t="shared" si="84"/>
        <v/>
      </c>
      <c r="AI730" s="82" t="str">
        <f t="shared" si="85"/>
        <v/>
      </c>
      <c r="AJ730" s="82" t="str">
        <f t="shared" si="86"/>
        <v/>
      </c>
      <c r="AK730" s="83" t="str">
        <f t="shared" si="89"/>
        <v/>
      </c>
    </row>
    <row r="731" spans="27:37">
      <c r="AA731" s="78"/>
      <c r="AB731" s="78"/>
      <c r="AC731" s="79" t="str">
        <f t="shared" si="87"/>
        <v/>
      </c>
      <c r="AD731" s="89"/>
      <c r="AE731" s="89"/>
      <c r="AF731" s="79">
        <f t="shared" si="88"/>
        <v>0</v>
      </c>
      <c r="AG731" s="79" t="str">
        <f t="shared" si="83"/>
        <v/>
      </c>
      <c r="AH731" s="79" t="str">
        <f t="shared" si="84"/>
        <v/>
      </c>
      <c r="AI731" s="79" t="str">
        <f t="shared" si="85"/>
        <v/>
      </c>
      <c r="AJ731" s="79" t="str">
        <f t="shared" si="86"/>
        <v/>
      </c>
      <c r="AK731" s="80" t="str">
        <f t="shared" si="89"/>
        <v/>
      </c>
    </row>
    <row r="732" spans="27:37">
      <c r="AA732" s="81"/>
      <c r="AB732" s="81"/>
      <c r="AC732" s="82" t="str">
        <f t="shared" si="87"/>
        <v/>
      </c>
      <c r="AD732" s="90"/>
      <c r="AE732" s="90"/>
      <c r="AF732" s="82">
        <f t="shared" si="88"/>
        <v>0</v>
      </c>
      <c r="AG732" s="82" t="str">
        <f t="shared" si="83"/>
        <v/>
      </c>
      <c r="AH732" s="82" t="str">
        <f t="shared" si="84"/>
        <v/>
      </c>
      <c r="AI732" s="82" t="str">
        <f t="shared" si="85"/>
        <v/>
      </c>
      <c r="AJ732" s="82" t="str">
        <f t="shared" si="86"/>
        <v/>
      </c>
      <c r="AK732" s="83" t="str">
        <f t="shared" si="89"/>
        <v/>
      </c>
    </row>
    <row r="733" spans="27:37">
      <c r="AA733" s="78"/>
      <c r="AB733" s="78"/>
      <c r="AC733" s="79" t="str">
        <f t="shared" si="87"/>
        <v/>
      </c>
      <c r="AD733" s="89"/>
      <c r="AE733" s="89"/>
      <c r="AF733" s="79">
        <f t="shared" si="88"/>
        <v>0</v>
      </c>
      <c r="AG733" s="79" t="str">
        <f t="shared" si="83"/>
        <v/>
      </c>
      <c r="AH733" s="79" t="str">
        <f t="shared" si="84"/>
        <v/>
      </c>
      <c r="AI733" s="79" t="str">
        <f t="shared" si="85"/>
        <v/>
      </c>
      <c r="AJ733" s="79" t="str">
        <f t="shared" si="86"/>
        <v/>
      </c>
      <c r="AK733" s="80" t="str">
        <f t="shared" si="89"/>
        <v/>
      </c>
    </row>
    <row r="734" spans="27:37">
      <c r="AA734" s="81"/>
      <c r="AB734" s="81"/>
      <c r="AC734" s="82" t="str">
        <f t="shared" si="87"/>
        <v/>
      </c>
      <c r="AD734" s="90"/>
      <c r="AE734" s="90"/>
      <c r="AF734" s="82">
        <f t="shared" si="88"/>
        <v>0</v>
      </c>
      <c r="AG734" s="82" t="str">
        <f t="shared" si="83"/>
        <v/>
      </c>
      <c r="AH734" s="82" t="str">
        <f t="shared" si="84"/>
        <v/>
      </c>
      <c r="AI734" s="82" t="str">
        <f t="shared" si="85"/>
        <v/>
      </c>
      <c r="AJ734" s="82" t="str">
        <f t="shared" si="86"/>
        <v/>
      </c>
      <c r="AK734" s="83" t="str">
        <f t="shared" si="89"/>
        <v/>
      </c>
    </row>
    <row r="735" spans="27:37">
      <c r="AA735" s="78"/>
      <c r="AB735" s="78"/>
      <c r="AC735" s="79" t="str">
        <f t="shared" si="87"/>
        <v/>
      </c>
      <c r="AD735" s="89"/>
      <c r="AE735" s="89"/>
      <c r="AF735" s="79">
        <f t="shared" si="88"/>
        <v>0</v>
      </c>
      <c r="AG735" s="79" t="str">
        <f t="shared" si="83"/>
        <v/>
      </c>
      <c r="AH735" s="79" t="str">
        <f t="shared" si="84"/>
        <v/>
      </c>
      <c r="AI735" s="79" t="str">
        <f t="shared" si="85"/>
        <v/>
      </c>
      <c r="AJ735" s="79" t="str">
        <f t="shared" si="86"/>
        <v/>
      </c>
      <c r="AK735" s="80" t="str">
        <f t="shared" si="89"/>
        <v/>
      </c>
    </row>
    <row r="736" spans="27:37">
      <c r="AA736" s="81"/>
      <c r="AB736" s="81"/>
      <c r="AC736" s="82" t="str">
        <f t="shared" si="87"/>
        <v/>
      </c>
      <c r="AD736" s="90"/>
      <c r="AE736" s="90"/>
      <c r="AF736" s="82">
        <f t="shared" si="88"/>
        <v>0</v>
      </c>
      <c r="AG736" s="82" t="str">
        <f t="shared" si="83"/>
        <v/>
      </c>
      <c r="AH736" s="82" t="str">
        <f t="shared" si="84"/>
        <v/>
      </c>
      <c r="AI736" s="82" t="str">
        <f t="shared" si="85"/>
        <v/>
      </c>
      <c r="AJ736" s="82" t="str">
        <f t="shared" si="86"/>
        <v/>
      </c>
      <c r="AK736" s="83" t="str">
        <f t="shared" si="89"/>
        <v/>
      </c>
    </row>
    <row r="737" spans="27:37">
      <c r="AA737" s="78"/>
      <c r="AB737" s="78"/>
      <c r="AC737" s="79" t="str">
        <f t="shared" si="87"/>
        <v/>
      </c>
      <c r="AD737" s="89"/>
      <c r="AE737" s="89"/>
      <c r="AF737" s="79">
        <f t="shared" si="88"/>
        <v>0</v>
      </c>
      <c r="AG737" s="79" t="str">
        <f t="shared" si="83"/>
        <v/>
      </c>
      <c r="AH737" s="79" t="str">
        <f t="shared" si="84"/>
        <v/>
      </c>
      <c r="AI737" s="79" t="str">
        <f t="shared" si="85"/>
        <v/>
      </c>
      <c r="AJ737" s="79" t="str">
        <f t="shared" si="86"/>
        <v/>
      </c>
      <c r="AK737" s="80" t="str">
        <f t="shared" si="89"/>
        <v/>
      </c>
    </row>
    <row r="738" spans="27:37">
      <c r="AA738" s="81"/>
      <c r="AB738" s="81"/>
      <c r="AC738" s="82" t="str">
        <f t="shared" si="87"/>
        <v/>
      </c>
      <c r="AD738" s="90"/>
      <c r="AE738" s="90"/>
      <c r="AF738" s="82">
        <f t="shared" si="88"/>
        <v>0</v>
      </c>
      <c r="AG738" s="82" t="str">
        <f t="shared" si="83"/>
        <v/>
      </c>
      <c r="AH738" s="82" t="str">
        <f t="shared" si="84"/>
        <v/>
      </c>
      <c r="AI738" s="82" t="str">
        <f t="shared" si="85"/>
        <v/>
      </c>
      <c r="AJ738" s="82" t="str">
        <f t="shared" si="86"/>
        <v/>
      </c>
      <c r="AK738" s="83" t="str">
        <f t="shared" si="89"/>
        <v/>
      </c>
    </row>
    <row r="739" spans="27:37">
      <c r="AA739" s="78"/>
      <c r="AB739" s="78"/>
      <c r="AC739" s="79" t="str">
        <f t="shared" si="87"/>
        <v/>
      </c>
      <c r="AD739" s="89"/>
      <c r="AE739" s="89"/>
      <c r="AF739" s="79">
        <f t="shared" si="88"/>
        <v>0</v>
      </c>
      <c r="AG739" s="79" t="str">
        <f t="shared" si="83"/>
        <v/>
      </c>
      <c r="AH739" s="79" t="str">
        <f t="shared" si="84"/>
        <v/>
      </c>
      <c r="AI739" s="79" t="str">
        <f t="shared" si="85"/>
        <v/>
      </c>
      <c r="AJ739" s="79" t="str">
        <f t="shared" si="86"/>
        <v/>
      </c>
      <c r="AK739" s="80" t="str">
        <f t="shared" si="89"/>
        <v/>
      </c>
    </row>
    <row r="740" spans="27:37">
      <c r="AA740" s="81"/>
      <c r="AB740" s="81"/>
      <c r="AC740" s="82" t="str">
        <f t="shared" si="87"/>
        <v/>
      </c>
      <c r="AD740" s="90"/>
      <c r="AE740" s="90"/>
      <c r="AF740" s="82">
        <f t="shared" si="88"/>
        <v>0</v>
      </c>
      <c r="AG740" s="82" t="str">
        <f t="shared" si="83"/>
        <v/>
      </c>
      <c r="AH740" s="82" t="str">
        <f t="shared" si="84"/>
        <v/>
      </c>
      <c r="AI740" s="82" t="str">
        <f t="shared" si="85"/>
        <v/>
      </c>
      <c r="AJ740" s="82" t="str">
        <f t="shared" si="86"/>
        <v/>
      </c>
      <c r="AK740" s="83" t="str">
        <f t="shared" si="89"/>
        <v/>
      </c>
    </row>
    <row r="741" spans="27:37">
      <c r="AA741" s="78"/>
      <c r="AB741" s="78"/>
      <c r="AC741" s="79" t="str">
        <f t="shared" si="87"/>
        <v/>
      </c>
      <c r="AD741" s="89"/>
      <c r="AE741" s="89"/>
      <c r="AF741" s="79">
        <f t="shared" si="88"/>
        <v>0</v>
      </c>
      <c r="AG741" s="79" t="str">
        <f t="shared" si="83"/>
        <v/>
      </c>
      <c r="AH741" s="79" t="str">
        <f t="shared" si="84"/>
        <v/>
      </c>
      <c r="AI741" s="79" t="str">
        <f t="shared" si="85"/>
        <v/>
      </c>
      <c r="AJ741" s="79" t="str">
        <f t="shared" si="86"/>
        <v/>
      </c>
      <c r="AK741" s="80" t="str">
        <f t="shared" si="89"/>
        <v/>
      </c>
    </row>
    <row r="742" spans="27:37">
      <c r="AA742" s="81"/>
      <c r="AB742" s="81"/>
      <c r="AC742" s="82" t="str">
        <f t="shared" si="87"/>
        <v/>
      </c>
      <c r="AD742" s="90"/>
      <c r="AE742" s="90"/>
      <c r="AF742" s="82">
        <f t="shared" si="88"/>
        <v>0</v>
      </c>
      <c r="AG742" s="82" t="str">
        <f t="shared" si="83"/>
        <v/>
      </c>
      <c r="AH742" s="82" t="str">
        <f t="shared" si="84"/>
        <v/>
      </c>
      <c r="AI742" s="82" t="str">
        <f t="shared" si="85"/>
        <v/>
      </c>
      <c r="AJ742" s="82" t="str">
        <f t="shared" si="86"/>
        <v/>
      </c>
      <c r="AK742" s="83" t="str">
        <f t="shared" si="89"/>
        <v/>
      </c>
    </row>
    <row r="743" spans="27:37">
      <c r="AA743" s="78"/>
      <c r="AB743" s="78"/>
      <c r="AC743" s="79" t="str">
        <f t="shared" si="87"/>
        <v/>
      </c>
      <c r="AD743" s="89"/>
      <c r="AE743" s="89"/>
      <c r="AF743" s="79">
        <f t="shared" si="88"/>
        <v>0</v>
      </c>
      <c r="AG743" s="79" t="str">
        <f t="shared" si="83"/>
        <v/>
      </c>
      <c r="AH743" s="79" t="str">
        <f t="shared" si="84"/>
        <v/>
      </c>
      <c r="AI743" s="79" t="str">
        <f t="shared" si="85"/>
        <v/>
      </c>
      <c r="AJ743" s="79" t="str">
        <f t="shared" si="86"/>
        <v/>
      </c>
      <c r="AK743" s="80" t="str">
        <f t="shared" si="89"/>
        <v/>
      </c>
    </row>
    <row r="744" spans="27:37">
      <c r="AA744" s="81"/>
      <c r="AB744" s="81"/>
      <c r="AC744" s="82" t="str">
        <f t="shared" si="87"/>
        <v/>
      </c>
      <c r="AD744" s="90"/>
      <c r="AE744" s="90"/>
      <c r="AF744" s="82">
        <f t="shared" si="88"/>
        <v>0</v>
      </c>
      <c r="AG744" s="82" t="str">
        <f t="shared" si="83"/>
        <v/>
      </c>
      <c r="AH744" s="82" t="str">
        <f t="shared" si="84"/>
        <v/>
      </c>
      <c r="AI744" s="82" t="str">
        <f t="shared" si="85"/>
        <v/>
      </c>
      <c r="AJ744" s="82" t="str">
        <f t="shared" si="86"/>
        <v/>
      </c>
      <c r="AK744" s="83" t="str">
        <f t="shared" si="89"/>
        <v/>
      </c>
    </row>
    <row r="745" spans="27:37">
      <c r="AA745" s="78"/>
      <c r="AB745" s="78"/>
      <c r="AC745" s="79" t="str">
        <f t="shared" si="87"/>
        <v/>
      </c>
      <c r="AD745" s="89"/>
      <c r="AE745" s="89"/>
      <c r="AF745" s="79">
        <f t="shared" si="88"/>
        <v>0</v>
      </c>
      <c r="AG745" s="79" t="str">
        <f t="shared" si="83"/>
        <v/>
      </c>
      <c r="AH745" s="79" t="str">
        <f t="shared" si="84"/>
        <v/>
      </c>
      <c r="AI745" s="79" t="str">
        <f t="shared" si="85"/>
        <v/>
      </c>
      <c r="AJ745" s="79" t="str">
        <f t="shared" si="86"/>
        <v/>
      </c>
      <c r="AK745" s="80" t="str">
        <f t="shared" si="89"/>
        <v/>
      </c>
    </row>
    <row r="746" spans="27:37">
      <c r="AA746" s="81"/>
      <c r="AB746" s="81"/>
      <c r="AC746" s="82" t="str">
        <f t="shared" si="87"/>
        <v/>
      </c>
      <c r="AD746" s="90"/>
      <c r="AE746" s="90"/>
      <c r="AF746" s="82">
        <f t="shared" si="88"/>
        <v>0</v>
      </c>
      <c r="AG746" s="82" t="str">
        <f t="shared" si="83"/>
        <v/>
      </c>
      <c r="AH746" s="82" t="str">
        <f t="shared" si="84"/>
        <v/>
      </c>
      <c r="AI746" s="82" t="str">
        <f t="shared" si="85"/>
        <v/>
      </c>
      <c r="AJ746" s="82" t="str">
        <f t="shared" si="86"/>
        <v/>
      </c>
      <c r="AK746" s="83" t="str">
        <f t="shared" si="89"/>
        <v/>
      </c>
    </row>
    <row r="747" spans="27:37">
      <c r="AA747" s="78"/>
      <c r="AB747" s="78"/>
      <c r="AC747" s="79" t="str">
        <f t="shared" si="87"/>
        <v/>
      </c>
      <c r="AD747" s="89"/>
      <c r="AE747" s="89"/>
      <c r="AF747" s="79">
        <f t="shared" si="88"/>
        <v>0</v>
      </c>
      <c r="AG747" s="79" t="str">
        <f t="shared" si="83"/>
        <v/>
      </c>
      <c r="AH747" s="79" t="str">
        <f t="shared" si="84"/>
        <v/>
      </c>
      <c r="AI747" s="79" t="str">
        <f t="shared" si="85"/>
        <v/>
      </c>
      <c r="AJ747" s="79" t="str">
        <f t="shared" si="86"/>
        <v/>
      </c>
      <c r="AK747" s="80" t="str">
        <f t="shared" si="89"/>
        <v/>
      </c>
    </row>
    <row r="748" spans="27:37">
      <c r="AA748" s="81"/>
      <c r="AB748" s="81"/>
      <c r="AC748" s="82" t="str">
        <f t="shared" si="87"/>
        <v/>
      </c>
      <c r="AD748" s="90"/>
      <c r="AE748" s="90"/>
      <c r="AF748" s="82">
        <f t="shared" si="88"/>
        <v>0</v>
      </c>
      <c r="AG748" s="82" t="str">
        <f t="shared" si="83"/>
        <v/>
      </c>
      <c r="AH748" s="82" t="str">
        <f t="shared" si="84"/>
        <v/>
      </c>
      <c r="AI748" s="82" t="str">
        <f t="shared" si="85"/>
        <v/>
      </c>
      <c r="AJ748" s="82" t="str">
        <f t="shared" si="86"/>
        <v/>
      </c>
      <c r="AK748" s="83" t="str">
        <f t="shared" si="89"/>
        <v/>
      </c>
    </row>
    <row r="749" spans="27:37">
      <c r="AA749" s="78"/>
      <c r="AB749" s="78"/>
      <c r="AC749" s="79" t="str">
        <f t="shared" si="87"/>
        <v/>
      </c>
      <c r="AD749" s="89"/>
      <c r="AE749" s="89"/>
      <c r="AF749" s="79">
        <f t="shared" si="88"/>
        <v>0</v>
      </c>
      <c r="AG749" s="79" t="str">
        <f t="shared" si="83"/>
        <v/>
      </c>
      <c r="AH749" s="79" t="str">
        <f t="shared" si="84"/>
        <v/>
      </c>
      <c r="AI749" s="79" t="str">
        <f t="shared" si="85"/>
        <v/>
      </c>
      <c r="AJ749" s="79" t="str">
        <f t="shared" si="86"/>
        <v/>
      </c>
      <c r="AK749" s="80" t="str">
        <f t="shared" si="89"/>
        <v/>
      </c>
    </row>
    <row r="750" spans="27:37">
      <c r="AA750" s="81"/>
      <c r="AB750" s="81"/>
      <c r="AC750" s="82" t="str">
        <f t="shared" si="87"/>
        <v/>
      </c>
      <c r="AD750" s="90"/>
      <c r="AE750" s="90"/>
      <c r="AF750" s="82">
        <f t="shared" si="88"/>
        <v>0</v>
      </c>
      <c r="AG750" s="82" t="str">
        <f t="shared" si="83"/>
        <v/>
      </c>
      <c r="AH750" s="82" t="str">
        <f t="shared" si="84"/>
        <v/>
      </c>
      <c r="AI750" s="82" t="str">
        <f t="shared" si="85"/>
        <v/>
      </c>
      <c r="AJ750" s="82" t="str">
        <f t="shared" si="86"/>
        <v/>
      </c>
      <c r="AK750" s="83" t="str">
        <f t="shared" si="89"/>
        <v/>
      </c>
    </row>
    <row r="751" spans="27:37">
      <c r="AA751" s="78"/>
      <c r="AB751" s="78"/>
      <c r="AC751" s="79" t="str">
        <f t="shared" si="87"/>
        <v/>
      </c>
      <c r="AD751" s="89"/>
      <c r="AE751" s="89"/>
      <c r="AF751" s="79">
        <f t="shared" si="88"/>
        <v>0</v>
      </c>
      <c r="AG751" s="79" t="str">
        <f t="shared" si="83"/>
        <v/>
      </c>
      <c r="AH751" s="79" t="str">
        <f t="shared" si="84"/>
        <v/>
      </c>
      <c r="AI751" s="79" t="str">
        <f t="shared" si="85"/>
        <v/>
      </c>
      <c r="AJ751" s="79" t="str">
        <f t="shared" si="86"/>
        <v/>
      </c>
      <c r="AK751" s="80" t="str">
        <f t="shared" si="89"/>
        <v/>
      </c>
    </row>
    <row r="752" spans="27:37">
      <c r="AA752" s="81"/>
      <c r="AB752" s="81"/>
      <c r="AC752" s="82" t="str">
        <f t="shared" si="87"/>
        <v/>
      </c>
      <c r="AD752" s="90"/>
      <c r="AE752" s="90"/>
      <c r="AF752" s="82">
        <f t="shared" si="88"/>
        <v>0</v>
      </c>
      <c r="AG752" s="82" t="str">
        <f t="shared" si="83"/>
        <v/>
      </c>
      <c r="AH752" s="82" t="str">
        <f t="shared" si="84"/>
        <v/>
      </c>
      <c r="AI752" s="82" t="str">
        <f t="shared" si="85"/>
        <v/>
      </c>
      <c r="AJ752" s="82" t="str">
        <f t="shared" si="86"/>
        <v/>
      </c>
      <c r="AK752" s="83" t="str">
        <f t="shared" si="89"/>
        <v/>
      </c>
    </row>
    <row r="753" spans="27:37">
      <c r="AA753" s="78"/>
      <c r="AB753" s="78"/>
      <c r="AC753" s="79" t="str">
        <f t="shared" si="87"/>
        <v/>
      </c>
      <c r="AD753" s="89"/>
      <c r="AE753" s="89"/>
      <c r="AF753" s="79">
        <f t="shared" si="88"/>
        <v>0</v>
      </c>
      <c r="AG753" s="79" t="str">
        <f t="shared" si="83"/>
        <v/>
      </c>
      <c r="AH753" s="79" t="str">
        <f t="shared" si="84"/>
        <v/>
      </c>
      <c r="AI753" s="79" t="str">
        <f t="shared" si="85"/>
        <v/>
      </c>
      <c r="AJ753" s="79" t="str">
        <f t="shared" si="86"/>
        <v/>
      </c>
      <c r="AK753" s="80" t="str">
        <f t="shared" si="89"/>
        <v/>
      </c>
    </row>
    <row r="754" spans="27:37">
      <c r="AA754" s="81"/>
      <c r="AB754" s="81"/>
      <c r="AC754" s="82" t="str">
        <f t="shared" si="87"/>
        <v/>
      </c>
      <c r="AD754" s="90"/>
      <c r="AE754" s="90"/>
      <c r="AF754" s="82">
        <f t="shared" si="88"/>
        <v>0</v>
      </c>
      <c r="AG754" s="82" t="str">
        <f t="shared" si="83"/>
        <v/>
      </c>
      <c r="AH754" s="82" t="str">
        <f t="shared" si="84"/>
        <v/>
      </c>
      <c r="AI754" s="82" t="str">
        <f t="shared" si="85"/>
        <v/>
      </c>
      <c r="AJ754" s="82" t="str">
        <f t="shared" si="86"/>
        <v/>
      </c>
      <c r="AK754" s="83" t="str">
        <f t="shared" si="89"/>
        <v/>
      </c>
    </row>
    <row r="755" spans="27:37">
      <c r="AA755" s="78"/>
      <c r="AB755" s="78"/>
      <c r="AC755" s="79" t="str">
        <f t="shared" si="87"/>
        <v/>
      </c>
      <c r="AD755" s="89"/>
      <c r="AE755" s="89"/>
      <c r="AF755" s="79">
        <f t="shared" si="88"/>
        <v>0</v>
      </c>
      <c r="AG755" s="79" t="str">
        <f t="shared" si="83"/>
        <v/>
      </c>
      <c r="AH755" s="79" t="str">
        <f t="shared" si="84"/>
        <v/>
      </c>
      <c r="AI755" s="79" t="str">
        <f t="shared" si="85"/>
        <v/>
      </c>
      <c r="AJ755" s="79" t="str">
        <f t="shared" si="86"/>
        <v/>
      </c>
      <c r="AK755" s="80" t="str">
        <f t="shared" si="89"/>
        <v/>
      </c>
    </row>
    <row r="756" spans="27:37">
      <c r="AA756" s="81"/>
      <c r="AB756" s="81"/>
      <c r="AC756" s="82" t="str">
        <f t="shared" si="87"/>
        <v/>
      </c>
      <c r="AD756" s="90"/>
      <c r="AE756" s="90"/>
      <c r="AF756" s="82">
        <f t="shared" si="88"/>
        <v>0</v>
      </c>
      <c r="AG756" s="82" t="str">
        <f t="shared" si="83"/>
        <v/>
      </c>
      <c r="AH756" s="82" t="str">
        <f t="shared" si="84"/>
        <v/>
      </c>
      <c r="AI756" s="82" t="str">
        <f t="shared" si="85"/>
        <v/>
      </c>
      <c r="AJ756" s="82" t="str">
        <f t="shared" si="86"/>
        <v/>
      </c>
      <c r="AK756" s="83" t="str">
        <f t="shared" si="89"/>
        <v/>
      </c>
    </row>
    <row r="757" spans="27:37">
      <c r="AA757" s="78"/>
      <c r="AB757" s="78"/>
      <c r="AC757" s="79" t="str">
        <f t="shared" si="87"/>
        <v/>
      </c>
      <c r="AD757" s="89"/>
      <c r="AE757" s="89"/>
      <c r="AF757" s="79">
        <f t="shared" si="88"/>
        <v>0</v>
      </c>
      <c r="AG757" s="79" t="str">
        <f t="shared" si="83"/>
        <v/>
      </c>
      <c r="AH757" s="79" t="str">
        <f t="shared" si="84"/>
        <v/>
      </c>
      <c r="AI757" s="79" t="str">
        <f t="shared" si="85"/>
        <v/>
      </c>
      <c r="AJ757" s="79" t="str">
        <f t="shared" si="86"/>
        <v/>
      </c>
      <c r="AK757" s="80" t="str">
        <f t="shared" si="89"/>
        <v/>
      </c>
    </row>
    <row r="758" spans="27:37">
      <c r="AA758" s="81"/>
      <c r="AB758" s="81"/>
      <c r="AC758" s="82" t="str">
        <f t="shared" si="87"/>
        <v/>
      </c>
      <c r="AD758" s="90"/>
      <c r="AE758" s="90"/>
      <c r="AF758" s="82">
        <f t="shared" si="88"/>
        <v>0</v>
      </c>
      <c r="AG758" s="82" t="str">
        <f t="shared" si="83"/>
        <v/>
      </c>
      <c r="AH758" s="82" t="str">
        <f t="shared" si="84"/>
        <v/>
      </c>
      <c r="AI758" s="82" t="str">
        <f t="shared" si="85"/>
        <v/>
      </c>
      <c r="AJ758" s="82" t="str">
        <f t="shared" si="86"/>
        <v/>
      </c>
      <c r="AK758" s="83" t="str">
        <f t="shared" si="89"/>
        <v/>
      </c>
    </row>
    <row r="759" spans="27:37">
      <c r="AA759" s="78"/>
      <c r="AB759" s="78"/>
      <c r="AC759" s="79" t="str">
        <f t="shared" si="87"/>
        <v/>
      </c>
      <c r="AD759" s="89"/>
      <c r="AE759" s="89"/>
      <c r="AF759" s="79">
        <f t="shared" si="88"/>
        <v>0</v>
      </c>
      <c r="AG759" s="79" t="str">
        <f t="shared" si="83"/>
        <v/>
      </c>
      <c r="AH759" s="79" t="str">
        <f t="shared" si="84"/>
        <v/>
      </c>
      <c r="AI759" s="79" t="str">
        <f t="shared" si="85"/>
        <v/>
      </c>
      <c r="AJ759" s="79" t="str">
        <f t="shared" si="86"/>
        <v/>
      </c>
      <c r="AK759" s="80" t="str">
        <f t="shared" si="89"/>
        <v/>
      </c>
    </row>
    <row r="760" spans="27:37">
      <c r="AA760" s="81"/>
      <c r="AB760" s="81"/>
      <c r="AC760" s="82" t="str">
        <f t="shared" si="87"/>
        <v/>
      </c>
      <c r="AD760" s="90"/>
      <c r="AE760" s="90"/>
      <c r="AF760" s="82">
        <f t="shared" si="88"/>
        <v>0</v>
      </c>
      <c r="AG760" s="82" t="str">
        <f t="shared" si="83"/>
        <v/>
      </c>
      <c r="AH760" s="82" t="str">
        <f t="shared" si="84"/>
        <v/>
      </c>
      <c r="AI760" s="82" t="str">
        <f t="shared" si="85"/>
        <v/>
      </c>
      <c r="AJ760" s="82" t="str">
        <f t="shared" si="86"/>
        <v/>
      </c>
      <c r="AK760" s="83" t="str">
        <f t="shared" si="89"/>
        <v/>
      </c>
    </row>
    <row r="761" spans="27:37">
      <c r="AA761" s="78"/>
      <c r="AB761" s="78"/>
      <c r="AC761" s="79" t="str">
        <f t="shared" si="87"/>
        <v/>
      </c>
      <c r="AD761" s="89"/>
      <c r="AE761" s="89"/>
      <c r="AF761" s="79">
        <f t="shared" si="88"/>
        <v>0</v>
      </c>
      <c r="AG761" s="79" t="str">
        <f t="shared" si="83"/>
        <v/>
      </c>
      <c r="AH761" s="79" t="str">
        <f t="shared" si="84"/>
        <v/>
      </c>
      <c r="AI761" s="79" t="str">
        <f t="shared" si="85"/>
        <v/>
      </c>
      <c r="AJ761" s="79" t="str">
        <f t="shared" si="86"/>
        <v/>
      </c>
      <c r="AK761" s="80" t="str">
        <f t="shared" si="89"/>
        <v/>
      </c>
    </row>
    <row r="762" spans="27:37">
      <c r="AA762" s="81"/>
      <c r="AB762" s="81"/>
      <c r="AC762" s="82" t="str">
        <f t="shared" si="87"/>
        <v/>
      </c>
      <c r="AD762" s="90"/>
      <c r="AE762" s="90"/>
      <c r="AF762" s="82">
        <f t="shared" si="88"/>
        <v>0</v>
      </c>
      <c r="AG762" s="82" t="str">
        <f t="shared" si="83"/>
        <v/>
      </c>
      <c r="AH762" s="82" t="str">
        <f t="shared" si="84"/>
        <v/>
      </c>
      <c r="AI762" s="82" t="str">
        <f t="shared" si="85"/>
        <v/>
      </c>
      <c r="AJ762" s="82" t="str">
        <f t="shared" si="86"/>
        <v/>
      </c>
      <c r="AK762" s="83" t="str">
        <f t="shared" si="89"/>
        <v/>
      </c>
    </row>
    <row r="763" spans="27:37">
      <c r="AA763" s="78"/>
      <c r="AB763" s="78"/>
      <c r="AC763" s="79" t="str">
        <f t="shared" si="87"/>
        <v/>
      </c>
      <c r="AD763" s="89"/>
      <c r="AE763" s="89"/>
      <c r="AF763" s="79">
        <f t="shared" si="88"/>
        <v>0</v>
      </c>
      <c r="AG763" s="79" t="str">
        <f t="shared" si="83"/>
        <v/>
      </c>
      <c r="AH763" s="79" t="str">
        <f t="shared" si="84"/>
        <v/>
      </c>
      <c r="AI763" s="79" t="str">
        <f t="shared" si="85"/>
        <v/>
      </c>
      <c r="AJ763" s="79" t="str">
        <f t="shared" si="86"/>
        <v/>
      </c>
      <c r="AK763" s="80" t="str">
        <f t="shared" si="89"/>
        <v/>
      </c>
    </row>
    <row r="764" spans="27:37">
      <c r="AA764" s="81"/>
      <c r="AB764" s="81"/>
      <c r="AC764" s="82" t="str">
        <f t="shared" si="87"/>
        <v/>
      </c>
      <c r="AD764" s="90"/>
      <c r="AE764" s="90"/>
      <c r="AF764" s="82">
        <f t="shared" si="88"/>
        <v>0</v>
      </c>
      <c r="AG764" s="82" t="str">
        <f t="shared" si="83"/>
        <v/>
      </c>
      <c r="AH764" s="82" t="str">
        <f t="shared" si="84"/>
        <v/>
      </c>
      <c r="AI764" s="82" t="str">
        <f t="shared" si="85"/>
        <v/>
      </c>
      <c r="AJ764" s="82" t="str">
        <f t="shared" si="86"/>
        <v/>
      </c>
      <c r="AK764" s="83" t="str">
        <f t="shared" si="89"/>
        <v/>
      </c>
    </row>
    <row r="765" spans="27:37">
      <c r="AA765" s="78"/>
      <c r="AB765" s="78"/>
      <c r="AC765" s="79" t="str">
        <f t="shared" si="87"/>
        <v/>
      </c>
      <c r="AD765" s="89"/>
      <c r="AE765" s="89"/>
      <c r="AF765" s="79">
        <f t="shared" si="88"/>
        <v>0</v>
      </c>
      <c r="AG765" s="79" t="str">
        <f t="shared" si="83"/>
        <v/>
      </c>
      <c r="AH765" s="79" t="str">
        <f t="shared" si="84"/>
        <v/>
      </c>
      <c r="AI765" s="79" t="str">
        <f t="shared" si="85"/>
        <v/>
      </c>
      <c r="AJ765" s="79" t="str">
        <f t="shared" si="86"/>
        <v/>
      </c>
      <c r="AK765" s="80" t="str">
        <f t="shared" si="89"/>
        <v/>
      </c>
    </row>
    <row r="766" spans="27:37">
      <c r="AA766" s="81"/>
      <c r="AB766" s="81"/>
      <c r="AC766" s="82" t="str">
        <f t="shared" si="87"/>
        <v/>
      </c>
      <c r="AD766" s="90"/>
      <c r="AE766" s="90"/>
      <c r="AF766" s="82">
        <f t="shared" si="88"/>
        <v>0</v>
      </c>
      <c r="AG766" s="82" t="str">
        <f t="shared" si="83"/>
        <v/>
      </c>
      <c r="AH766" s="82" t="str">
        <f t="shared" si="84"/>
        <v/>
      </c>
      <c r="AI766" s="82" t="str">
        <f t="shared" si="85"/>
        <v/>
      </c>
      <c r="AJ766" s="82" t="str">
        <f t="shared" si="86"/>
        <v/>
      </c>
      <c r="AK766" s="83" t="str">
        <f t="shared" si="89"/>
        <v/>
      </c>
    </row>
    <row r="767" spans="27:37">
      <c r="AA767" s="78"/>
      <c r="AB767" s="78"/>
      <c r="AC767" s="79" t="str">
        <f t="shared" si="87"/>
        <v/>
      </c>
      <c r="AD767" s="89"/>
      <c r="AE767" s="89"/>
      <c r="AF767" s="79">
        <f t="shared" si="88"/>
        <v>0</v>
      </c>
      <c r="AG767" s="79" t="str">
        <f t="shared" si="83"/>
        <v/>
      </c>
      <c r="AH767" s="79" t="str">
        <f t="shared" si="84"/>
        <v/>
      </c>
      <c r="AI767" s="79" t="str">
        <f t="shared" si="85"/>
        <v/>
      </c>
      <c r="AJ767" s="79" t="str">
        <f t="shared" si="86"/>
        <v/>
      </c>
      <c r="AK767" s="80" t="str">
        <f t="shared" si="89"/>
        <v/>
      </c>
    </row>
    <row r="768" spans="27:37">
      <c r="AA768" s="81"/>
      <c r="AB768" s="81"/>
      <c r="AC768" s="82" t="str">
        <f t="shared" si="87"/>
        <v/>
      </c>
      <c r="AD768" s="90"/>
      <c r="AE768" s="90"/>
      <c r="AF768" s="82">
        <f t="shared" si="88"/>
        <v>0</v>
      </c>
      <c r="AG768" s="82" t="str">
        <f t="shared" si="83"/>
        <v/>
      </c>
      <c r="AH768" s="82" t="str">
        <f t="shared" si="84"/>
        <v/>
      </c>
      <c r="AI768" s="82" t="str">
        <f t="shared" si="85"/>
        <v/>
      </c>
      <c r="AJ768" s="82" t="str">
        <f t="shared" si="86"/>
        <v/>
      </c>
      <c r="AK768" s="83" t="str">
        <f t="shared" si="89"/>
        <v/>
      </c>
    </row>
    <row r="769" spans="27:37">
      <c r="AA769" s="78"/>
      <c r="AB769" s="78"/>
      <c r="AC769" s="79" t="str">
        <f t="shared" si="87"/>
        <v/>
      </c>
      <c r="AD769" s="89"/>
      <c r="AE769" s="89"/>
      <c r="AF769" s="79">
        <f t="shared" si="88"/>
        <v>0</v>
      </c>
      <c r="AG769" s="79" t="str">
        <f t="shared" si="83"/>
        <v/>
      </c>
      <c r="AH769" s="79" t="str">
        <f t="shared" si="84"/>
        <v/>
      </c>
      <c r="AI769" s="79" t="str">
        <f t="shared" si="85"/>
        <v/>
      </c>
      <c r="AJ769" s="79" t="str">
        <f t="shared" si="86"/>
        <v/>
      </c>
      <c r="AK769" s="80" t="str">
        <f t="shared" si="89"/>
        <v/>
      </c>
    </row>
    <row r="770" spans="27:37">
      <c r="AA770" s="81"/>
      <c r="AB770" s="81"/>
      <c r="AC770" s="82" t="str">
        <f t="shared" si="87"/>
        <v/>
      </c>
      <c r="AD770" s="90"/>
      <c r="AE770" s="90"/>
      <c r="AF770" s="82">
        <f t="shared" si="88"/>
        <v>0</v>
      </c>
      <c r="AG770" s="82" t="str">
        <f t="shared" si="83"/>
        <v/>
      </c>
      <c r="AH770" s="82" t="str">
        <f t="shared" si="84"/>
        <v/>
      </c>
      <c r="AI770" s="82" t="str">
        <f t="shared" si="85"/>
        <v/>
      </c>
      <c r="AJ770" s="82" t="str">
        <f t="shared" si="86"/>
        <v/>
      </c>
      <c r="AK770" s="83" t="str">
        <f t="shared" si="89"/>
        <v/>
      </c>
    </row>
    <row r="771" spans="27:37">
      <c r="AA771" s="78"/>
      <c r="AB771" s="78"/>
      <c r="AC771" s="79" t="str">
        <f t="shared" si="87"/>
        <v/>
      </c>
      <c r="AD771" s="89"/>
      <c r="AE771" s="89"/>
      <c r="AF771" s="79">
        <f t="shared" si="88"/>
        <v>0</v>
      </c>
      <c r="AG771" s="79" t="str">
        <f t="shared" si="83"/>
        <v/>
      </c>
      <c r="AH771" s="79" t="str">
        <f t="shared" si="84"/>
        <v/>
      </c>
      <c r="AI771" s="79" t="str">
        <f t="shared" si="85"/>
        <v/>
      </c>
      <c r="AJ771" s="79" t="str">
        <f t="shared" si="86"/>
        <v/>
      </c>
      <c r="AK771" s="80" t="str">
        <f t="shared" si="89"/>
        <v/>
      </c>
    </row>
    <row r="772" spans="27:37">
      <c r="AA772" s="81"/>
      <c r="AB772" s="81"/>
      <c r="AC772" s="82" t="str">
        <f t="shared" si="87"/>
        <v/>
      </c>
      <c r="AD772" s="90"/>
      <c r="AE772" s="90"/>
      <c r="AF772" s="82">
        <f t="shared" si="88"/>
        <v>0</v>
      </c>
      <c r="AG772" s="82" t="str">
        <f t="shared" si="83"/>
        <v/>
      </c>
      <c r="AH772" s="82" t="str">
        <f t="shared" si="84"/>
        <v/>
      </c>
      <c r="AI772" s="82" t="str">
        <f t="shared" si="85"/>
        <v/>
      </c>
      <c r="AJ772" s="82" t="str">
        <f t="shared" si="86"/>
        <v/>
      </c>
      <c r="AK772" s="83" t="str">
        <f t="shared" si="89"/>
        <v/>
      </c>
    </row>
    <row r="773" spans="27:37">
      <c r="AA773" s="78"/>
      <c r="AB773" s="78"/>
      <c r="AC773" s="79" t="str">
        <f t="shared" si="87"/>
        <v/>
      </c>
      <c r="AD773" s="89"/>
      <c r="AE773" s="89"/>
      <c r="AF773" s="79">
        <f t="shared" si="88"/>
        <v>0</v>
      </c>
      <c r="AG773" s="79" t="str">
        <f t="shared" si="83"/>
        <v/>
      </c>
      <c r="AH773" s="79" t="str">
        <f t="shared" si="84"/>
        <v/>
      </c>
      <c r="AI773" s="79" t="str">
        <f t="shared" si="85"/>
        <v/>
      </c>
      <c r="AJ773" s="79" t="str">
        <f t="shared" si="86"/>
        <v/>
      </c>
      <c r="AK773" s="80" t="str">
        <f t="shared" si="89"/>
        <v/>
      </c>
    </row>
    <row r="774" spans="27:37">
      <c r="AA774" s="81"/>
      <c r="AB774" s="81"/>
      <c r="AC774" s="82" t="str">
        <f t="shared" si="87"/>
        <v/>
      </c>
      <c r="AD774" s="90"/>
      <c r="AE774" s="90"/>
      <c r="AF774" s="82">
        <f t="shared" si="88"/>
        <v>0</v>
      </c>
      <c r="AG774" s="82" t="str">
        <f t="shared" si="83"/>
        <v/>
      </c>
      <c r="AH774" s="82" t="str">
        <f t="shared" si="84"/>
        <v/>
      </c>
      <c r="AI774" s="82" t="str">
        <f t="shared" si="85"/>
        <v/>
      </c>
      <c r="AJ774" s="82" t="str">
        <f t="shared" si="86"/>
        <v/>
      </c>
      <c r="AK774" s="83" t="str">
        <f t="shared" si="89"/>
        <v/>
      </c>
    </row>
    <row r="775" spans="27:37">
      <c r="AA775" s="78"/>
      <c r="AB775" s="78"/>
      <c r="AC775" s="79" t="str">
        <f t="shared" si="87"/>
        <v/>
      </c>
      <c r="AD775" s="89"/>
      <c r="AE775" s="89"/>
      <c r="AF775" s="79">
        <f t="shared" si="88"/>
        <v>0</v>
      </c>
      <c r="AG775" s="79" t="str">
        <f t="shared" si="83"/>
        <v/>
      </c>
      <c r="AH775" s="79" t="str">
        <f t="shared" si="84"/>
        <v/>
      </c>
      <c r="AI775" s="79" t="str">
        <f t="shared" si="85"/>
        <v/>
      </c>
      <c r="AJ775" s="79" t="str">
        <f t="shared" si="86"/>
        <v/>
      </c>
      <c r="AK775" s="80" t="str">
        <f t="shared" si="89"/>
        <v/>
      </c>
    </row>
    <row r="776" spans="27:37">
      <c r="AA776" s="81"/>
      <c r="AB776" s="81"/>
      <c r="AC776" s="82" t="str">
        <f t="shared" si="87"/>
        <v/>
      </c>
      <c r="AD776" s="90"/>
      <c r="AE776" s="90"/>
      <c r="AF776" s="82">
        <f t="shared" si="88"/>
        <v>0</v>
      </c>
      <c r="AG776" s="82" t="str">
        <f t="shared" si="83"/>
        <v/>
      </c>
      <c r="AH776" s="82" t="str">
        <f t="shared" si="84"/>
        <v/>
      </c>
      <c r="AI776" s="82" t="str">
        <f t="shared" si="85"/>
        <v/>
      </c>
      <c r="AJ776" s="82" t="str">
        <f t="shared" si="86"/>
        <v/>
      </c>
      <c r="AK776" s="83" t="str">
        <f t="shared" si="89"/>
        <v/>
      </c>
    </row>
    <row r="777" spans="27:37">
      <c r="AA777" s="78"/>
      <c r="AB777" s="78"/>
      <c r="AC777" s="79" t="str">
        <f t="shared" si="87"/>
        <v/>
      </c>
      <c r="AD777" s="89"/>
      <c r="AE777" s="89"/>
      <c r="AF777" s="79">
        <f t="shared" si="88"/>
        <v>0</v>
      </c>
      <c r="AG777" s="79" t="str">
        <f t="shared" si="83"/>
        <v/>
      </c>
      <c r="AH777" s="79" t="str">
        <f t="shared" si="84"/>
        <v/>
      </c>
      <c r="AI777" s="79" t="str">
        <f t="shared" si="85"/>
        <v/>
      </c>
      <c r="AJ777" s="79" t="str">
        <f t="shared" si="86"/>
        <v/>
      </c>
      <c r="AK777" s="80" t="str">
        <f t="shared" si="89"/>
        <v/>
      </c>
    </row>
    <row r="778" spans="27:37">
      <c r="AA778" s="81"/>
      <c r="AB778" s="81"/>
      <c r="AC778" s="82" t="str">
        <f t="shared" si="87"/>
        <v/>
      </c>
      <c r="AD778" s="90"/>
      <c r="AE778" s="90"/>
      <c r="AF778" s="82">
        <f t="shared" si="88"/>
        <v>0</v>
      </c>
      <c r="AG778" s="82" t="str">
        <f t="shared" si="83"/>
        <v/>
      </c>
      <c r="AH778" s="82" t="str">
        <f t="shared" si="84"/>
        <v/>
      </c>
      <c r="AI778" s="82" t="str">
        <f t="shared" si="85"/>
        <v/>
      </c>
      <c r="AJ778" s="82" t="str">
        <f t="shared" si="86"/>
        <v/>
      </c>
      <c r="AK778" s="83" t="str">
        <f t="shared" si="89"/>
        <v/>
      </c>
    </row>
    <row r="779" spans="27:37">
      <c r="AA779" s="78"/>
      <c r="AB779" s="78"/>
      <c r="AC779" s="79" t="str">
        <f t="shared" si="87"/>
        <v/>
      </c>
      <c r="AD779" s="89"/>
      <c r="AE779" s="89"/>
      <c r="AF779" s="79">
        <f t="shared" si="88"/>
        <v>0</v>
      </c>
      <c r="AG779" s="79" t="str">
        <f t="shared" ref="AG779:AG842" si="90">IF($AA779="","",IF(VLOOKUP($AA779,$AZ$17:$BD$42,2,0)=0,"",VLOOKUP($AA779,$AZ$17:$BD$42,2,0)*AF779))</f>
        <v/>
      </c>
      <c r="AH779" s="79" t="str">
        <f t="shared" ref="AH779:AH842" si="91">IF($AA779="","",IF(VLOOKUP($AA779,$AZ$17:$BD$42,3,0)=0,"",VLOOKUP($AA779,$AZ$17:$BD$42,3,0)*AF779))</f>
        <v/>
      </c>
      <c r="AI779" s="79" t="str">
        <f t="shared" ref="AI779:AI842" si="92">IF($AA779="","",IF(VLOOKUP($AA779,$AZ$17:$BD$42,4,0)=0,"",VLOOKUP($AA779,$AZ$17:$BD$42,4,0)*AF779))</f>
        <v/>
      </c>
      <c r="AJ779" s="79" t="str">
        <f t="shared" ref="AJ779:AJ842" si="93">IF($AA779="","",IF(VLOOKUP($AA779,$AZ$17:$BD$42,5,0)=0,"",VLOOKUP($AA779,$AZ$17:$BD$42,5,0)*AF779))</f>
        <v/>
      </c>
      <c r="AK779" s="80" t="str">
        <f t="shared" si="89"/>
        <v/>
      </c>
    </row>
    <row r="780" spans="27:37">
      <c r="AA780" s="81"/>
      <c r="AB780" s="81"/>
      <c r="AC780" s="82" t="str">
        <f t="shared" ref="AC780:AC843" si="94">IF(ISERROR(VLOOKUP($AA780,$A$13:$V$38,MATCH($AB780,$A$12:$V$12,0),0)),"",VLOOKUP($AA780,$A$13:$V$38,MATCH($AB780,$A$12:$V$12,0),0))</f>
        <v/>
      </c>
      <c r="AD780" s="90"/>
      <c r="AE780" s="90"/>
      <c r="AF780" s="82">
        <f t="shared" ref="AF780:AF843" si="95">IF(IF($AB780="",0,IF(AC780="",0,AC780-AD780-AE780))&lt;0,0,IF($AB780="",0,IF(AC780="",0,AC780-AD780-AE780)))</f>
        <v>0</v>
      </c>
      <c r="AG780" s="82" t="str">
        <f t="shared" si="90"/>
        <v/>
      </c>
      <c r="AH780" s="82" t="str">
        <f t="shared" si="91"/>
        <v/>
      </c>
      <c r="AI780" s="82" t="str">
        <f t="shared" si="92"/>
        <v/>
      </c>
      <c r="AJ780" s="82" t="str">
        <f t="shared" si="93"/>
        <v/>
      </c>
      <c r="AK780" s="83" t="str">
        <f t="shared" ref="AK780:AK843" si="96">IF($AF780=0,"",IF(VLOOKUP($AA780,$A$46:$Y$71,IF($AB780=3,2,IF($AB780&lt;4+1,6,IF($AB780&lt;5+1,10,IF($AB780&lt;6+1,14,IF($AB780&lt;7+1,18,IF($AB780&lt;8+1,22,0)))))),0)=0,"pas de crafteur",VLOOKUP($AA780,$A$46:$Y$71,IF($AB780=3,2,IF($AB780&lt;4+1,6,IF($AB780&lt;5+1,10,IF($AB780&lt;6+1,14,IF($AB780&lt;7+1,18,IF($AB780&lt;8+1,22,)))))),0)))</f>
        <v/>
      </c>
    </row>
    <row r="781" spans="27:37">
      <c r="AA781" s="78"/>
      <c r="AB781" s="78"/>
      <c r="AC781" s="79" t="str">
        <f t="shared" si="94"/>
        <v/>
      </c>
      <c r="AD781" s="89"/>
      <c r="AE781" s="89"/>
      <c r="AF781" s="79">
        <f t="shared" si="95"/>
        <v>0</v>
      </c>
      <c r="AG781" s="79" t="str">
        <f t="shared" si="90"/>
        <v/>
      </c>
      <c r="AH781" s="79" t="str">
        <f t="shared" si="91"/>
        <v/>
      </c>
      <c r="AI781" s="79" t="str">
        <f t="shared" si="92"/>
        <v/>
      </c>
      <c r="AJ781" s="79" t="str">
        <f t="shared" si="93"/>
        <v/>
      </c>
      <c r="AK781" s="80" t="str">
        <f t="shared" si="96"/>
        <v/>
      </c>
    </row>
    <row r="782" spans="27:37">
      <c r="AA782" s="81"/>
      <c r="AB782" s="81"/>
      <c r="AC782" s="82" t="str">
        <f t="shared" si="94"/>
        <v/>
      </c>
      <c r="AD782" s="90"/>
      <c r="AE782" s="90"/>
      <c r="AF782" s="82">
        <f t="shared" si="95"/>
        <v>0</v>
      </c>
      <c r="AG782" s="82" t="str">
        <f t="shared" si="90"/>
        <v/>
      </c>
      <c r="AH782" s="82" t="str">
        <f t="shared" si="91"/>
        <v/>
      </c>
      <c r="AI782" s="82" t="str">
        <f t="shared" si="92"/>
        <v/>
      </c>
      <c r="AJ782" s="82" t="str">
        <f t="shared" si="93"/>
        <v/>
      </c>
      <c r="AK782" s="83" t="str">
        <f t="shared" si="96"/>
        <v/>
      </c>
    </row>
    <row r="783" spans="27:37">
      <c r="AA783" s="78"/>
      <c r="AB783" s="78"/>
      <c r="AC783" s="79" t="str">
        <f t="shared" si="94"/>
        <v/>
      </c>
      <c r="AD783" s="89"/>
      <c r="AE783" s="89"/>
      <c r="AF783" s="79">
        <f t="shared" si="95"/>
        <v>0</v>
      </c>
      <c r="AG783" s="79" t="str">
        <f t="shared" si="90"/>
        <v/>
      </c>
      <c r="AH783" s="79" t="str">
        <f t="shared" si="91"/>
        <v/>
      </c>
      <c r="AI783" s="79" t="str">
        <f t="shared" si="92"/>
        <v/>
      </c>
      <c r="AJ783" s="79" t="str">
        <f t="shared" si="93"/>
        <v/>
      </c>
      <c r="AK783" s="80" t="str">
        <f t="shared" si="96"/>
        <v/>
      </c>
    </row>
    <row r="784" spans="27:37">
      <c r="AA784" s="81"/>
      <c r="AB784" s="81"/>
      <c r="AC784" s="82" t="str">
        <f t="shared" si="94"/>
        <v/>
      </c>
      <c r="AD784" s="90"/>
      <c r="AE784" s="90"/>
      <c r="AF784" s="82">
        <f t="shared" si="95"/>
        <v>0</v>
      </c>
      <c r="AG784" s="82" t="str">
        <f t="shared" si="90"/>
        <v/>
      </c>
      <c r="AH784" s="82" t="str">
        <f t="shared" si="91"/>
        <v/>
      </c>
      <c r="AI784" s="82" t="str">
        <f t="shared" si="92"/>
        <v/>
      </c>
      <c r="AJ784" s="82" t="str">
        <f t="shared" si="93"/>
        <v/>
      </c>
      <c r="AK784" s="83" t="str">
        <f t="shared" si="96"/>
        <v/>
      </c>
    </row>
    <row r="785" spans="27:37">
      <c r="AA785" s="78"/>
      <c r="AB785" s="78"/>
      <c r="AC785" s="79" t="str">
        <f t="shared" si="94"/>
        <v/>
      </c>
      <c r="AD785" s="89"/>
      <c r="AE785" s="89"/>
      <c r="AF785" s="79">
        <f t="shared" si="95"/>
        <v>0</v>
      </c>
      <c r="AG785" s="79" t="str">
        <f t="shared" si="90"/>
        <v/>
      </c>
      <c r="AH785" s="79" t="str">
        <f t="shared" si="91"/>
        <v/>
      </c>
      <c r="AI785" s="79" t="str">
        <f t="shared" si="92"/>
        <v/>
      </c>
      <c r="AJ785" s="79" t="str">
        <f t="shared" si="93"/>
        <v/>
      </c>
      <c r="AK785" s="80" t="str">
        <f t="shared" si="96"/>
        <v/>
      </c>
    </row>
    <row r="786" spans="27:37">
      <c r="AA786" s="81"/>
      <c r="AB786" s="81"/>
      <c r="AC786" s="82" t="str">
        <f t="shared" si="94"/>
        <v/>
      </c>
      <c r="AD786" s="90"/>
      <c r="AE786" s="90"/>
      <c r="AF786" s="82">
        <f t="shared" si="95"/>
        <v>0</v>
      </c>
      <c r="AG786" s="82" t="str">
        <f t="shared" si="90"/>
        <v/>
      </c>
      <c r="AH786" s="82" t="str">
        <f t="shared" si="91"/>
        <v/>
      </c>
      <c r="AI786" s="82" t="str">
        <f t="shared" si="92"/>
        <v/>
      </c>
      <c r="AJ786" s="82" t="str">
        <f t="shared" si="93"/>
        <v/>
      </c>
      <c r="AK786" s="83" t="str">
        <f t="shared" si="96"/>
        <v/>
      </c>
    </row>
    <row r="787" spans="27:37">
      <c r="AA787" s="78"/>
      <c r="AB787" s="78"/>
      <c r="AC787" s="79" t="str">
        <f t="shared" si="94"/>
        <v/>
      </c>
      <c r="AD787" s="89"/>
      <c r="AE787" s="89"/>
      <c r="AF787" s="79">
        <f t="shared" si="95"/>
        <v>0</v>
      </c>
      <c r="AG787" s="79" t="str">
        <f t="shared" si="90"/>
        <v/>
      </c>
      <c r="AH787" s="79" t="str">
        <f t="shared" si="91"/>
        <v/>
      </c>
      <c r="AI787" s="79" t="str">
        <f t="shared" si="92"/>
        <v/>
      </c>
      <c r="AJ787" s="79" t="str">
        <f t="shared" si="93"/>
        <v/>
      </c>
      <c r="AK787" s="80" t="str">
        <f t="shared" si="96"/>
        <v/>
      </c>
    </row>
    <row r="788" spans="27:37">
      <c r="AA788" s="81"/>
      <c r="AB788" s="81"/>
      <c r="AC788" s="82" t="str">
        <f t="shared" si="94"/>
        <v/>
      </c>
      <c r="AD788" s="90"/>
      <c r="AE788" s="90"/>
      <c r="AF788" s="82">
        <f t="shared" si="95"/>
        <v>0</v>
      </c>
      <c r="AG788" s="82" t="str">
        <f t="shared" si="90"/>
        <v/>
      </c>
      <c r="AH788" s="82" t="str">
        <f t="shared" si="91"/>
        <v/>
      </c>
      <c r="AI788" s="82" t="str">
        <f t="shared" si="92"/>
        <v/>
      </c>
      <c r="AJ788" s="82" t="str">
        <f t="shared" si="93"/>
        <v/>
      </c>
      <c r="AK788" s="83" t="str">
        <f t="shared" si="96"/>
        <v/>
      </c>
    </row>
    <row r="789" spans="27:37">
      <c r="AA789" s="78"/>
      <c r="AB789" s="78"/>
      <c r="AC789" s="79" t="str">
        <f t="shared" si="94"/>
        <v/>
      </c>
      <c r="AD789" s="89"/>
      <c r="AE789" s="89"/>
      <c r="AF789" s="79">
        <f t="shared" si="95"/>
        <v>0</v>
      </c>
      <c r="AG789" s="79" t="str">
        <f t="shared" si="90"/>
        <v/>
      </c>
      <c r="AH789" s="79" t="str">
        <f t="shared" si="91"/>
        <v/>
      </c>
      <c r="AI789" s="79" t="str">
        <f t="shared" si="92"/>
        <v/>
      </c>
      <c r="AJ789" s="79" t="str">
        <f t="shared" si="93"/>
        <v/>
      </c>
      <c r="AK789" s="80" t="str">
        <f t="shared" si="96"/>
        <v/>
      </c>
    </row>
    <row r="790" spans="27:37">
      <c r="AA790" s="81"/>
      <c r="AB790" s="81"/>
      <c r="AC790" s="82" t="str">
        <f t="shared" si="94"/>
        <v/>
      </c>
      <c r="AD790" s="90"/>
      <c r="AE790" s="90"/>
      <c r="AF790" s="82">
        <f t="shared" si="95"/>
        <v>0</v>
      </c>
      <c r="AG790" s="82" t="str">
        <f t="shared" si="90"/>
        <v/>
      </c>
      <c r="AH790" s="82" t="str">
        <f t="shared" si="91"/>
        <v/>
      </c>
      <c r="AI790" s="82" t="str">
        <f t="shared" si="92"/>
        <v/>
      </c>
      <c r="AJ790" s="82" t="str">
        <f t="shared" si="93"/>
        <v/>
      </c>
      <c r="AK790" s="83" t="str">
        <f t="shared" si="96"/>
        <v/>
      </c>
    </row>
    <row r="791" spans="27:37">
      <c r="AA791" s="78"/>
      <c r="AB791" s="78"/>
      <c r="AC791" s="79" t="str">
        <f t="shared" si="94"/>
        <v/>
      </c>
      <c r="AD791" s="89"/>
      <c r="AE791" s="89"/>
      <c r="AF791" s="79">
        <f t="shared" si="95"/>
        <v>0</v>
      </c>
      <c r="AG791" s="79" t="str">
        <f t="shared" si="90"/>
        <v/>
      </c>
      <c r="AH791" s="79" t="str">
        <f t="shared" si="91"/>
        <v/>
      </c>
      <c r="AI791" s="79" t="str">
        <f t="shared" si="92"/>
        <v/>
      </c>
      <c r="AJ791" s="79" t="str">
        <f t="shared" si="93"/>
        <v/>
      </c>
      <c r="AK791" s="80" t="str">
        <f t="shared" si="96"/>
        <v/>
      </c>
    </row>
    <row r="792" spans="27:37">
      <c r="AA792" s="81"/>
      <c r="AB792" s="81"/>
      <c r="AC792" s="82" t="str">
        <f t="shared" si="94"/>
        <v/>
      </c>
      <c r="AD792" s="90"/>
      <c r="AE792" s="90"/>
      <c r="AF792" s="82">
        <f t="shared" si="95"/>
        <v>0</v>
      </c>
      <c r="AG792" s="82" t="str">
        <f t="shared" si="90"/>
        <v/>
      </c>
      <c r="AH792" s="82" t="str">
        <f t="shared" si="91"/>
        <v/>
      </c>
      <c r="AI792" s="82" t="str">
        <f t="shared" si="92"/>
        <v/>
      </c>
      <c r="AJ792" s="82" t="str">
        <f t="shared" si="93"/>
        <v/>
      </c>
      <c r="AK792" s="83" t="str">
        <f t="shared" si="96"/>
        <v/>
      </c>
    </row>
    <row r="793" spans="27:37">
      <c r="AA793" s="78"/>
      <c r="AB793" s="78"/>
      <c r="AC793" s="79" t="str">
        <f t="shared" si="94"/>
        <v/>
      </c>
      <c r="AD793" s="89"/>
      <c r="AE793" s="89"/>
      <c r="AF793" s="79">
        <f t="shared" si="95"/>
        <v>0</v>
      </c>
      <c r="AG793" s="79" t="str">
        <f t="shared" si="90"/>
        <v/>
      </c>
      <c r="AH793" s="79" t="str">
        <f t="shared" si="91"/>
        <v/>
      </c>
      <c r="AI793" s="79" t="str">
        <f t="shared" si="92"/>
        <v/>
      </c>
      <c r="AJ793" s="79" t="str">
        <f t="shared" si="93"/>
        <v/>
      </c>
      <c r="AK793" s="80" t="str">
        <f t="shared" si="96"/>
        <v/>
      </c>
    </row>
    <row r="794" spans="27:37">
      <c r="AA794" s="81"/>
      <c r="AB794" s="81"/>
      <c r="AC794" s="82" t="str">
        <f t="shared" si="94"/>
        <v/>
      </c>
      <c r="AD794" s="90"/>
      <c r="AE794" s="90"/>
      <c r="AF794" s="82">
        <f t="shared" si="95"/>
        <v>0</v>
      </c>
      <c r="AG794" s="82" t="str">
        <f t="shared" si="90"/>
        <v/>
      </c>
      <c r="AH794" s="82" t="str">
        <f t="shared" si="91"/>
        <v/>
      </c>
      <c r="AI794" s="82" t="str">
        <f t="shared" si="92"/>
        <v/>
      </c>
      <c r="AJ794" s="82" t="str">
        <f t="shared" si="93"/>
        <v/>
      </c>
      <c r="AK794" s="83" t="str">
        <f t="shared" si="96"/>
        <v/>
      </c>
    </row>
    <row r="795" spans="27:37">
      <c r="AA795" s="78"/>
      <c r="AB795" s="78"/>
      <c r="AC795" s="79" t="str">
        <f t="shared" si="94"/>
        <v/>
      </c>
      <c r="AD795" s="89"/>
      <c r="AE795" s="89"/>
      <c r="AF795" s="79">
        <f t="shared" si="95"/>
        <v>0</v>
      </c>
      <c r="AG795" s="79" t="str">
        <f t="shared" si="90"/>
        <v/>
      </c>
      <c r="AH795" s="79" t="str">
        <f t="shared" si="91"/>
        <v/>
      </c>
      <c r="AI795" s="79" t="str">
        <f t="shared" si="92"/>
        <v/>
      </c>
      <c r="AJ795" s="79" t="str">
        <f t="shared" si="93"/>
        <v/>
      </c>
      <c r="AK795" s="80" t="str">
        <f t="shared" si="96"/>
        <v/>
      </c>
    </row>
    <row r="796" spans="27:37">
      <c r="AA796" s="81"/>
      <c r="AB796" s="81"/>
      <c r="AC796" s="82" t="str">
        <f t="shared" si="94"/>
        <v/>
      </c>
      <c r="AD796" s="90"/>
      <c r="AE796" s="90"/>
      <c r="AF796" s="82">
        <f t="shared" si="95"/>
        <v>0</v>
      </c>
      <c r="AG796" s="82" t="str">
        <f t="shared" si="90"/>
        <v/>
      </c>
      <c r="AH796" s="82" t="str">
        <f t="shared" si="91"/>
        <v/>
      </c>
      <c r="AI796" s="82" t="str">
        <f t="shared" si="92"/>
        <v/>
      </c>
      <c r="AJ796" s="82" t="str">
        <f t="shared" si="93"/>
        <v/>
      </c>
      <c r="AK796" s="83" t="str">
        <f t="shared" si="96"/>
        <v/>
      </c>
    </row>
    <row r="797" spans="27:37">
      <c r="AA797" s="78"/>
      <c r="AB797" s="78"/>
      <c r="AC797" s="79" t="str">
        <f t="shared" si="94"/>
        <v/>
      </c>
      <c r="AD797" s="89"/>
      <c r="AE797" s="89"/>
      <c r="AF797" s="79">
        <f t="shared" si="95"/>
        <v>0</v>
      </c>
      <c r="AG797" s="79" t="str">
        <f t="shared" si="90"/>
        <v/>
      </c>
      <c r="AH797" s="79" t="str">
        <f t="shared" si="91"/>
        <v/>
      </c>
      <c r="AI797" s="79" t="str">
        <f t="shared" si="92"/>
        <v/>
      </c>
      <c r="AJ797" s="79" t="str">
        <f t="shared" si="93"/>
        <v/>
      </c>
      <c r="AK797" s="80" t="str">
        <f t="shared" si="96"/>
        <v/>
      </c>
    </row>
    <row r="798" spans="27:37">
      <c r="AA798" s="81"/>
      <c r="AB798" s="81"/>
      <c r="AC798" s="82" t="str">
        <f t="shared" si="94"/>
        <v/>
      </c>
      <c r="AD798" s="90"/>
      <c r="AE798" s="90"/>
      <c r="AF798" s="82">
        <f t="shared" si="95"/>
        <v>0</v>
      </c>
      <c r="AG798" s="82" t="str">
        <f t="shared" si="90"/>
        <v/>
      </c>
      <c r="AH798" s="82" t="str">
        <f t="shared" si="91"/>
        <v/>
      </c>
      <c r="AI798" s="82" t="str">
        <f t="shared" si="92"/>
        <v/>
      </c>
      <c r="AJ798" s="82" t="str">
        <f t="shared" si="93"/>
        <v/>
      </c>
      <c r="AK798" s="83" t="str">
        <f t="shared" si="96"/>
        <v/>
      </c>
    </row>
    <row r="799" spans="27:37">
      <c r="AA799" s="78"/>
      <c r="AB799" s="78"/>
      <c r="AC799" s="79" t="str">
        <f t="shared" si="94"/>
        <v/>
      </c>
      <c r="AD799" s="89"/>
      <c r="AE799" s="89"/>
      <c r="AF799" s="79">
        <f t="shared" si="95"/>
        <v>0</v>
      </c>
      <c r="AG799" s="79" t="str">
        <f t="shared" si="90"/>
        <v/>
      </c>
      <c r="AH799" s="79" t="str">
        <f t="shared" si="91"/>
        <v/>
      </c>
      <c r="AI799" s="79" t="str">
        <f t="shared" si="92"/>
        <v/>
      </c>
      <c r="AJ799" s="79" t="str">
        <f t="shared" si="93"/>
        <v/>
      </c>
      <c r="AK799" s="80" t="str">
        <f t="shared" si="96"/>
        <v/>
      </c>
    </row>
    <row r="800" spans="27:37">
      <c r="AA800" s="81"/>
      <c r="AB800" s="81"/>
      <c r="AC800" s="82" t="str">
        <f t="shared" si="94"/>
        <v/>
      </c>
      <c r="AD800" s="90"/>
      <c r="AE800" s="90"/>
      <c r="AF800" s="82">
        <f t="shared" si="95"/>
        <v>0</v>
      </c>
      <c r="AG800" s="82" t="str">
        <f t="shared" si="90"/>
        <v/>
      </c>
      <c r="AH800" s="82" t="str">
        <f t="shared" si="91"/>
        <v/>
      </c>
      <c r="AI800" s="82" t="str">
        <f t="shared" si="92"/>
        <v/>
      </c>
      <c r="AJ800" s="82" t="str">
        <f t="shared" si="93"/>
        <v/>
      </c>
      <c r="AK800" s="83" t="str">
        <f t="shared" si="96"/>
        <v/>
      </c>
    </row>
    <row r="801" spans="27:37">
      <c r="AA801" s="78"/>
      <c r="AB801" s="78"/>
      <c r="AC801" s="79" t="str">
        <f t="shared" si="94"/>
        <v/>
      </c>
      <c r="AD801" s="89"/>
      <c r="AE801" s="89"/>
      <c r="AF801" s="79">
        <f t="shared" si="95"/>
        <v>0</v>
      </c>
      <c r="AG801" s="79" t="str">
        <f t="shared" si="90"/>
        <v/>
      </c>
      <c r="AH801" s="79" t="str">
        <f t="shared" si="91"/>
        <v/>
      </c>
      <c r="AI801" s="79" t="str">
        <f t="shared" si="92"/>
        <v/>
      </c>
      <c r="AJ801" s="79" t="str">
        <f t="shared" si="93"/>
        <v/>
      </c>
      <c r="AK801" s="80" t="str">
        <f t="shared" si="96"/>
        <v/>
      </c>
    </row>
    <row r="802" spans="27:37">
      <c r="AA802" s="81"/>
      <c r="AB802" s="81"/>
      <c r="AC802" s="82" t="str">
        <f t="shared" si="94"/>
        <v/>
      </c>
      <c r="AD802" s="90"/>
      <c r="AE802" s="90"/>
      <c r="AF802" s="82">
        <f t="shared" si="95"/>
        <v>0</v>
      </c>
      <c r="AG802" s="82" t="str">
        <f t="shared" si="90"/>
        <v/>
      </c>
      <c r="AH802" s="82" t="str">
        <f t="shared" si="91"/>
        <v/>
      </c>
      <c r="AI802" s="82" t="str">
        <f t="shared" si="92"/>
        <v/>
      </c>
      <c r="AJ802" s="82" t="str">
        <f t="shared" si="93"/>
        <v/>
      </c>
      <c r="AK802" s="83" t="str">
        <f t="shared" si="96"/>
        <v/>
      </c>
    </row>
    <row r="803" spans="27:37">
      <c r="AA803" s="78"/>
      <c r="AB803" s="78"/>
      <c r="AC803" s="79" t="str">
        <f t="shared" si="94"/>
        <v/>
      </c>
      <c r="AD803" s="89"/>
      <c r="AE803" s="89"/>
      <c r="AF803" s="79">
        <f t="shared" si="95"/>
        <v>0</v>
      </c>
      <c r="AG803" s="79" t="str">
        <f t="shared" si="90"/>
        <v/>
      </c>
      <c r="AH803" s="79" t="str">
        <f t="shared" si="91"/>
        <v/>
      </c>
      <c r="AI803" s="79" t="str">
        <f t="shared" si="92"/>
        <v/>
      </c>
      <c r="AJ803" s="79" t="str">
        <f t="shared" si="93"/>
        <v/>
      </c>
      <c r="AK803" s="80" t="str">
        <f t="shared" si="96"/>
        <v/>
      </c>
    </row>
    <row r="804" spans="27:37">
      <c r="AA804" s="81"/>
      <c r="AB804" s="81"/>
      <c r="AC804" s="82" t="str">
        <f t="shared" si="94"/>
        <v/>
      </c>
      <c r="AD804" s="90"/>
      <c r="AE804" s="90"/>
      <c r="AF804" s="82">
        <f t="shared" si="95"/>
        <v>0</v>
      </c>
      <c r="AG804" s="82" t="str">
        <f t="shared" si="90"/>
        <v/>
      </c>
      <c r="AH804" s="82" t="str">
        <f t="shared" si="91"/>
        <v/>
      </c>
      <c r="AI804" s="82" t="str">
        <f t="shared" si="92"/>
        <v/>
      </c>
      <c r="AJ804" s="82" t="str">
        <f t="shared" si="93"/>
        <v/>
      </c>
      <c r="AK804" s="83" t="str">
        <f t="shared" si="96"/>
        <v/>
      </c>
    </row>
    <row r="805" spans="27:37">
      <c r="AA805" s="78"/>
      <c r="AB805" s="78"/>
      <c r="AC805" s="79" t="str">
        <f t="shared" si="94"/>
        <v/>
      </c>
      <c r="AD805" s="89"/>
      <c r="AE805" s="89"/>
      <c r="AF805" s="79">
        <f t="shared" si="95"/>
        <v>0</v>
      </c>
      <c r="AG805" s="79" t="str">
        <f t="shared" si="90"/>
        <v/>
      </c>
      <c r="AH805" s="79" t="str">
        <f t="shared" si="91"/>
        <v/>
      </c>
      <c r="AI805" s="79" t="str">
        <f t="shared" si="92"/>
        <v/>
      </c>
      <c r="AJ805" s="79" t="str">
        <f t="shared" si="93"/>
        <v/>
      </c>
      <c r="AK805" s="80" t="str">
        <f t="shared" si="96"/>
        <v/>
      </c>
    </row>
    <row r="806" spans="27:37">
      <c r="AA806" s="81"/>
      <c r="AB806" s="81"/>
      <c r="AC806" s="82" t="str">
        <f t="shared" si="94"/>
        <v/>
      </c>
      <c r="AD806" s="90"/>
      <c r="AE806" s="90"/>
      <c r="AF806" s="82">
        <f t="shared" si="95"/>
        <v>0</v>
      </c>
      <c r="AG806" s="82" t="str">
        <f t="shared" si="90"/>
        <v/>
      </c>
      <c r="AH806" s="82" t="str">
        <f t="shared" si="91"/>
        <v/>
      </c>
      <c r="AI806" s="82" t="str">
        <f t="shared" si="92"/>
        <v/>
      </c>
      <c r="AJ806" s="82" t="str">
        <f t="shared" si="93"/>
        <v/>
      </c>
      <c r="AK806" s="83" t="str">
        <f t="shared" si="96"/>
        <v/>
      </c>
    </row>
    <row r="807" spans="27:37">
      <c r="AA807" s="78"/>
      <c r="AB807" s="78"/>
      <c r="AC807" s="79" t="str">
        <f t="shared" si="94"/>
        <v/>
      </c>
      <c r="AD807" s="89"/>
      <c r="AE807" s="89"/>
      <c r="AF807" s="79">
        <f t="shared" si="95"/>
        <v>0</v>
      </c>
      <c r="AG807" s="79" t="str">
        <f t="shared" si="90"/>
        <v/>
      </c>
      <c r="AH807" s="79" t="str">
        <f t="shared" si="91"/>
        <v/>
      </c>
      <c r="AI807" s="79" t="str">
        <f t="shared" si="92"/>
        <v/>
      </c>
      <c r="AJ807" s="79" t="str">
        <f t="shared" si="93"/>
        <v/>
      </c>
      <c r="AK807" s="80" t="str">
        <f t="shared" si="96"/>
        <v/>
      </c>
    </row>
    <row r="808" spans="27:37">
      <c r="AA808" s="81"/>
      <c r="AB808" s="81"/>
      <c r="AC808" s="82" t="str">
        <f t="shared" si="94"/>
        <v/>
      </c>
      <c r="AD808" s="90"/>
      <c r="AE808" s="90"/>
      <c r="AF808" s="82">
        <f t="shared" si="95"/>
        <v>0</v>
      </c>
      <c r="AG808" s="82" t="str">
        <f t="shared" si="90"/>
        <v/>
      </c>
      <c r="AH808" s="82" t="str">
        <f t="shared" si="91"/>
        <v/>
      </c>
      <c r="AI808" s="82" t="str">
        <f t="shared" si="92"/>
        <v/>
      </c>
      <c r="AJ808" s="82" t="str">
        <f t="shared" si="93"/>
        <v/>
      </c>
      <c r="AK808" s="83" t="str">
        <f t="shared" si="96"/>
        <v/>
      </c>
    </row>
    <row r="809" spans="27:37">
      <c r="AA809" s="78"/>
      <c r="AB809" s="78"/>
      <c r="AC809" s="79" t="str">
        <f t="shared" si="94"/>
        <v/>
      </c>
      <c r="AD809" s="89"/>
      <c r="AE809" s="89"/>
      <c r="AF809" s="79">
        <f t="shared" si="95"/>
        <v>0</v>
      </c>
      <c r="AG809" s="79" t="str">
        <f t="shared" si="90"/>
        <v/>
      </c>
      <c r="AH809" s="79" t="str">
        <f t="shared" si="91"/>
        <v/>
      </c>
      <c r="AI809" s="79" t="str">
        <f t="shared" si="92"/>
        <v/>
      </c>
      <c r="AJ809" s="79" t="str">
        <f t="shared" si="93"/>
        <v/>
      </c>
      <c r="AK809" s="80" t="str">
        <f t="shared" si="96"/>
        <v/>
      </c>
    </row>
    <row r="810" spans="27:37">
      <c r="AA810" s="81"/>
      <c r="AB810" s="81"/>
      <c r="AC810" s="82" t="str">
        <f t="shared" si="94"/>
        <v/>
      </c>
      <c r="AD810" s="90"/>
      <c r="AE810" s="90"/>
      <c r="AF810" s="82">
        <f t="shared" si="95"/>
        <v>0</v>
      </c>
      <c r="AG810" s="82" t="str">
        <f t="shared" si="90"/>
        <v/>
      </c>
      <c r="AH810" s="82" t="str">
        <f t="shared" si="91"/>
        <v/>
      </c>
      <c r="AI810" s="82" t="str">
        <f t="shared" si="92"/>
        <v/>
      </c>
      <c r="AJ810" s="82" t="str">
        <f t="shared" si="93"/>
        <v/>
      </c>
      <c r="AK810" s="83" t="str">
        <f t="shared" si="96"/>
        <v/>
      </c>
    </row>
    <row r="811" spans="27:37">
      <c r="AA811" s="78"/>
      <c r="AB811" s="78"/>
      <c r="AC811" s="79" t="str">
        <f t="shared" si="94"/>
        <v/>
      </c>
      <c r="AD811" s="89"/>
      <c r="AE811" s="89"/>
      <c r="AF811" s="79">
        <f t="shared" si="95"/>
        <v>0</v>
      </c>
      <c r="AG811" s="79" t="str">
        <f t="shared" si="90"/>
        <v/>
      </c>
      <c r="AH811" s="79" t="str">
        <f t="shared" si="91"/>
        <v/>
      </c>
      <c r="AI811" s="79" t="str">
        <f t="shared" si="92"/>
        <v/>
      </c>
      <c r="AJ811" s="79" t="str">
        <f t="shared" si="93"/>
        <v/>
      </c>
      <c r="AK811" s="80" t="str">
        <f t="shared" si="96"/>
        <v/>
      </c>
    </row>
    <row r="812" spans="27:37">
      <c r="AA812" s="81"/>
      <c r="AB812" s="81"/>
      <c r="AC812" s="82" t="str">
        <f t="shared" si="94"/>
        <v/>
      </c>
      <c r="AD812" s="90"/>
      <c r="AE812" s="90"/>
      <c r="AF812" s="82">
        <f t="shared" si="95"/>
        <v>0</v>
      </c>
      <c r="AG812" s="82" t="str">
        <f t="shared" si="90"/>
        <v/>
      </c>
      <c r="AH812" s="82" t="str">
        <f t="shared" si="91"/>
        <v/>
      </c>
      <c r="AI812" s="82" t="str">
        <f t="shared" si="92"/>
        <v/>
      </c>
      <c r="AJ812" s="82" t="str">
        <f t="shared" si="93"/>
        <v/>
      </c>
      <c r="AK812" s="83" t="str">
        <f t="shared" si="96"/>
        <v/>
      </c>
    </row>
    <row r="813" spans="27:37">
      <c r="AA813" s="78"/>
      <c r="AB813" s="78"/>
      <c r="AC813" s="79" t="str">
        <f t="shared" si="94"/>
        <v/>
      </c>
      <c r="AD813" s="89"/>
      <c r="AE813" s="89"/>
      <c r="AF813" s="79">
        <f t="shared" si="95"/>
        <v>0</v>
      </c>
      <c r="AG813" s="79" t="str">
        <f t="shared" si="90"/>
        <v/>
      </c>
      <c r="AH813" s="79" t="str">
        <f t="shared" si="91"/>
        <v/>
      </c>
      <c r="AI813" s="79" t="str">
        <f t="shared" si="92"/>
        <v/>
      </c>
      <c r="AJ813" s="79" t="str">
        <f t="shared" si="93"/>
        <v/>
      </c>
      <c r="AK813" s="80" t="str">
        <f t="shared" si="96"/>
        <v/>
      </c>
    </row>
    <row r="814" spans="27:37">
      <c r="AA814" s="81"/>
      <c r="AB814" s="81"/>
      <c r="AC814" s="82" t="str">
        <f t="shared" si="94"/>
        <v/>
      </c>
      <c r="AD814" s="90"/>
      <c r="AE814" s="90"/>
      <c r="AF814" s="82">
        <f t="shared" si="95"/>
        <v>0</v>
      </c>
      <c r="AG814" s="82" t="str">
        <f t="shared" si="90"/>
        <v/>
      </c>
      <c r="AH814" s="82" t="str">
        <f t="shared" si="91"/>
        <v/>
      </c>
      <c r="AI814" s="82" t="str">
        <f t="shared" si="92"/>
        <v/>
      </c>
      <c r="AJ814" s="82" t="str">
        <f t="shared" si="93"/>
        <v/>
      </c>
      <c r="AK814" s="83" t="str">
        <f t="shared" si="96"/>
        <v/>
      </c>
    </row>
    <row r="815" spans="27:37">
      <c r="AA815" s="78"/>
      <c r="AB815" s="78"/>
      <c r="AC815" s="79" t="str">
        <f t="shared" si="94"/>
        <v/>
      </c>
      <c r="AD815" s="89"/>
      <c r="AE815" s="89"/>
      <c r="AF815" s="79">
        <f t="shared" si="95"/>
        <v>0</v>
      </c>
      <c r="AG815" s="79" t="str">
        <f t="shared" si="90"/>
        <v/>
      </c>
      <c r="AH815" s="79" t="str">
        <f t="shared" si="91"/>
        <v/>
      </c>
      <c r="AI815" s="79" t="str">
        <f t="shared" si="92"/>
        <v/>
      </c>
      <c r="AJ815" s="79" t="str">
        <f t="shared" si="93"/>
        <v/>
      </c>
      <c r="AK815" s="80" t="str">
        <f t="shared" si="96"/>
        <v/>
      </c>
    </row>
    <row r="816" spans="27:37">
      <c r="AA816" s="81"/>
      <c r="AB816" s="81"/>
      <c r="AC816" s="82" t="str">
        <f t="shared" si="94"/>
        <v/>
      </c>
      <c r="AD816" s="90"/>
      <c r="AE816" s="90"/>
      <c r="AF816" s="82">
        <f t="shared" si="95"/>
        <v>0</v>
      </c>
      <c r="AG816" s="82" t="str">
        <f t="shared" si="90"/>
        <v/>
      </c>
      <c r="AH816" s="82" t="str">
        <f t="shared" si="91"/>
        <v/>
      </c>
      <c r="AI816" s="82" t="str">
        <f t="shared" si="92"/>
        <v/>
      </c>
      <c r="AJ816" s="82" t="str">
        <f t="shared" si="93"/>
        <v/>
      </c>
      <c r="AK816" s="83" t="str">
        <f t="shared" si="96"/>
        <v/>
      </c>
    </row>
    <row r="817" spans="27:37">
      <c r="AA817" s="78"/>
      <c r="AB817" s="78"/>
      <c r="AC817" s="79" t="str">
        <f t="shared" si="94"/>
        <v/>
      </c>
      <c r="AD817" s="89"/>
      <c r="AE817" s="89"/>
      <c r="AF817" s="79">
        <f t="shared" si="95"/>
        <v>0</v>
      </c>
      <c r="AG817" s="79" t="str">
        <f t="shared" si="90"/>
        <v/>
      </c>
      <c r="AH817" s="79" t="str">
        <f t="shared" si="91"/>
        <v/>
      </c>
      <c r="AI817" s="79" t="str">
        <f t="shared" si="92"/>
        <v/>
      </c>
      <c r="AJ817" s="79" t="str">
        <f t="shared" si="93"/>
        <v/>
      </c>
      <c r="AK817" s="80" t="str">
        <f t="shared" si="96"/>
        <v/>
      </c>
    </row>
    <row r="818" spans="27:37">
      <c r="AA818" s="81"/>
      <c r="AB818" s="81"/>
      <c r="AC818" s="82" t="str">
        <f t="shared" si="94"/>
        <v/>
      </c>
      <c r="AD818" s="90"/>
      <c r="AE818" s="90"/>
      <c r="AF818" s="82">
        <f t="shared" si="95"/>
        <v>0</v>
      </c>
      <c r="AG818" s="82" t="str">
        <f t="shared" si="90"/>
        <v/>
      </c>
      <c r="AH818" s="82" t="str">
        <f t="shared" si="91"/>
        <v/>
      </c>
      <c r="AI818" s="82" t="str">
        <f t="shared" si="92"/>
        <v/>
      </c>
      <c r="AJ818" s="82" t="str">
        <f t="shared" si="93"/>
        <v/>
      </c>
      <c r="AK818" s="83" t="str">
        <f t="shared" si="96"/>
        <v/>
      </c>
    </row>
    <row r="819" spans="27:37">
      <c r="AA819" s="78"/>
      <c r="AB819" s="78"/>
      <c r="AC819" s="79" t="str">
        <f t="shared" si="94"/>
        <v/>
      </c>
      <c r="AD819" s="89"/>
      <c r="AE819" s="89"/>
      <c r="AF819" s="79">
        <f t="shared" si="95"/>
        <v>0</v>
      </c>
      <c r="AG819" s="79" t="str">
        <f t="shared" si="90"/>
        <v/>
      </c>
      <c r="AH819" s="79" t="str">
        <f t="shared" si="91"/>
        <v/>
      </c>
      <c r="AI819" s="79" t="str">
        <f t="shared" si="92"/>
        <v/>
      </c>
      <c r="AJ819" s="79" t="str">
        <f t="shared" si="93"/>
        <v/>
      </c>
      <c r="AK819" s="80" t="str">
        <f t="shared" si="96"/>
        <v/>
      </c>
    </row>
    <row r="820" spans="27:37">
      <c r="AA820" s="81"/>
      <c r="AB820" s="81"/>
      <c r="AC820" s="82" t="str">
        <f t="shared" si="94"/>
        <v/>
      </c>
      <c r="AD820" s="90"/>
      <c r="AE820" s="90"/>
      <c r="AF820" s="82">
        <f t="shared" si="95"/>
        <v>0</v>
      </c>
      <c r="AG820" s="82" t="str">
        <f t="shared" si="90"/>
        <v/>
      </c>
      <c r="AH820" s="82" t="str">
        <f t="shared" si="91"/>
        <v/>
      </c>
      <c r="AI820" s="82" t="str">
        <f t="shared" si="92"/>
        <v/>
      </c>
      <c r="AJ820" s="82" t="str">
        <f t="shared" si="93"/>
        <v/>
      </c>
      <c r="AK820" s="83" t="str">
        <f t="shared" si="96"/>
        <v/>
      </c>
    </row>
    <row r="821" spans="27:37">
      <c r="AA821" s="78"/>
      <c r="AB821" s="78"/>
      <c r="AC821" s="79" t="str">
        <f t="shared" si="94"/>
        <v/>
      </c>
      <c r="AD821" s="89"/>
      <c r="AE821" s="89"/>
      <c r="AF821" s="79">
        <f t="shared" si="95"/>
        <v>0</v>
      </c>
      <c r="AG821" s="79" t="str">
        <f t="shared" si="90"/>
        <v/>
      </c>
      <c r="AH821" s="79" t="str">
        <f t="shared" si="91"/>
        <v/>
      </c>
      <c r="AI821" s="79" t="str">
        <f t="shared" si="92"/>
        <v/>
      </c>
      <c r="AJ821" s="79" t="str">
        <f t="shared" si="93"/>
        <v/>
      </c>
      <c r="AK821" s="80" t="str">
        <f t="shared" si="96"/>
        <v/>
      </c>
    </row>
    <row r="822" spans="27:37">
      <c r="AA822" s="81"/>
      <c r="AB822" s="81"/>
      <c r="AC822" s="82" t="str">
        <f t="shared" si="94"/>
        <v/>
      </c>
      <c r="AD822" s="90"/>
      <c r="AE822" s="90"/>
      <c r="AF822" s="82">
        <f t="shared" si="95"/>
        <v>0</v>
      </c>
      <c r="AG822" s="82" t="str">
        <f t="shared" si="90"/>
        <v/>
      </c>
      <c r="AH822" s="82" t="str">
        <f t="shared" si="91"/>
        <v/>
      </c>
      <c r="AI822" s="82" t="str">
        <f t="shared" si="92"/>
        <v/>
      </c>
      <c r="AJ822" s="82" t="str">
        <f t="shared" si="93"/>
        <v/>
      </c>
      <c r="AK822" s="83" t="str">
        <f t="shared" si="96"/>
        <v/>
      </c>
    </row>
    <row r="823" spans="27:37">
      <c r="AA823" s="78"/>
      <c r="AB823" s="78"/>
      <c r="AC823" s="79" t="str">
        <f t="shared" si="94"/>
        <v/>
      </c>
      <c r="AD823" s="89"/>
      <c r="AE823" s="89"/>
      <c r="AF823" s="79">
        <f t="shared" si="95"/>
        <v>0</v>
      </c>
      <c r="AG823" s="79" t="str">
        <f t="shared" si="90"/>
        <v/>
      </c>
      <c r="AH823" s="79" t="str">
        <f t="shared" si="91"/>
        <v/>
      </c>
      <c r="AI823" s="79" t="str">
        <f t="shared" si="92"/>
        <v/>
      </c>
      <c r="AJ823" s="79" t="str">
        <f t="shared" si="93"/>
        <v/>
      </c>
      <c r="AK823" s="80" t="str">
        <f t="shared" si="96"/>
        <v/>
      </c>
    </row>
    <row r="824" spans="27:37">
      <c r="AA824" s="81"/>
      <c r="AB824" s="81"/>
      <c r="AC824" s="82" t="str">
        <f t="shared" si="94"/>
        <v/>
      </c>
      <c r="AD824" s="90"/>
      <c r="AE824" s="90"/>
      <c r="AF824" s="82">
        <f t="shared" si="95"/>
        <v>0</v>
      </c>
      <c r="AG824" s="82" t="str">
        <f t="shared" si="90"/>
        <v/>
      </c>
      <c r="AH824" s="82" t="str">
        <f t="shared" si="91"/>
        <v/>
      </c>
      <c r="AI824" s="82" t="str">
        <f t="shared" si="92"/>
        <v/>
      </c>
      <c r="AJ824" s="82" t="str">
        <f t="shared" si="93"/>
        <v/>
      </c>
      <c r="AK824" s="83" t="str">
        <f t="shared" si="96"/>
        <v/>
      </c>
    </row>
    <row r="825" spans="27:37">
      <c r="AA825" s="78"/>
      <c r="AB825" s="78"/>
      <c r="AC825" s="79" t="str">
        <f t="shared" si="94"/>
        <v/>
      </c>
      <c r="AD825" s="89"/>
      <c r="AE825" s="89"/>
      <c r="AF825" s="79">
        <f t="shared" si="95"/>
        <v>0</v>
      </c>
      <c r="AG825" s="79" t="str">
        <f t="shared" si="90"/>
        <v/>
      </c>
      <c r="AH825" s="79" t="str">
        <f t="shared" si="91"/>
        <v/>
      </c>
      <c r="AI825" s="79" t="str">
        <f t="shared" si="92"/>
        <v/>
      </c>
      <c r="AJ825" s="79" t="str">
        <f t="shared" si="93"/>
        <v/>
      </c>
      <c r="AK825" s="80" t="str">
        <f t="shared" si="96"/>
        <v/>
      </c>
    </row>
    <row r="826" spans="27:37">
      <c r="AA826" s="81"/>
      <c r="AB826" s="81"/>
      <c r="AC826" s="82" t="str">
        <f t="shared" si="94"/>
        <v/>
      </c>
      <c r="AD826" s="90"/>
      <c r="AE826" s="90"/>
      <c r="AF826" s="82">
        <f t="shared" si="95"/>
        <v>0</v>
      </c>
      <c r="AG826" s="82" t="str">
        <f t="shared" si="90"/>
        <v/>
      </c>
      <c r="AH826" s="82" t="str">
        <f t="shared" si="91"/>
        <v/>
      </c>
      <c r="AI826" s="82" t="str">
        <f t="shared" si="92"/>
        <v/>
      </c>
      <c r="AJ826" s="82" t="str">
        <f t="shared" si="93"/>
        <v/>
      </c>
      <c r="AK826" s="83" t="str">
        <f t="shared" si="96"/>
        <v/>
      </c>
    </row>
    <row r="827" spans="27:37">
      <c r="AA827" s="78"/>
      <c r="AB827" s="78"/>
      <c r="AC827" s="79" t="str">
        <f t="shared" si="94"/>
        <v/>
      </c>
      <c r="AD827" s="89"/>
      <c r="AE827" s="89"/>
      <c r="AF827" s="79">
        <f t="shared" si="95"/>
        <v>0</v>
      </c>
      <c r="AG827" s="79" t="str">
        <f t="shared" si="90"/>
        <v/>
      </c>
      <c r="AH827" s="79" t="str">
        <f t="shared" si="91"/>
        <v/>
      </c>
      <c r="AI827" s="79" t="str">
        <f t="shared" si="92"/>
        <v/>
      </c>
      <c r="AJ827" s="79" t="str">
        <f t="shared" si="93"/>
        <v/>
      </c>
      <c r="AK827" s="80" t="str">
        <f t="shared" si="96"/>
        <v/>
      </c>
    </row>
    <row r="828" spans="27:37">
      <c r="AA828" s="81"/>
      <c r="AB828" s="81"/>
      <c r="AC828" s="82" t="str">
        <f t="shared" si="94"/>
        <v/>
      </c>
      <c r="AD828" s="90"/>
      <c r="AE828" s="90"/>
      <c r="AF828" s="82">
        <f t="shared" si="95"/>
        <v>0</v>
      </c>
      <c r="AG828" s="82" t="str">
        <f t="shared" si="90"/>
        <v/>
      </c>
      <c r="AH828" s="82" t="str">
        <f t="shared" si="91"/>
        <v/>
      </c>
      <c r="AI828" s="82" t="str">
        <f t="shared" si="92"/>
        <v/>
      </c>
      <c r="AJ828" s="82" t="str">
        <f t="shared" si="93"/>
        <v/>
      </c>
      <c r="AK828" s="83" t="str">
        <f t="shared" si="96"/>
        <v/>
      </c>
    </row>
    <row r="829" spans="27:37">
      <c r="AA829" s="78"/>
      <c r="AB829" s="78"/>
      <c r="AC829" s="79" t="str">
        <f t="shared" si="94"/>
        <v/>
      </c>
      <c r="AD829" s="89"/>
      <c r="AE829" s="89"/>
      <c r="AF829" s="79">
        <f t="shared" si="95"/>
        <v>0</v>
      </c>
      <c r="AG829" s="79" t="str">
        <f t="shared" si="90"/>
        <v/>
      </c>
      <c r="AH829" s="79" t="str">
        <f t="shared" si="91"/>
        <v/>
      </c>
      <c r="AI829" s="79" t="str">
        <f t="shared" si="92"/>
        <v/>
      </c>
      <c r="AJ829" s="79" t="str">
        <f t="shared" si="93"/>
        <v/>
      </c>
      <c r="AK829" s="80" t="str">
        <f t="shared" si="96"/>
        <v/>
      </c>
    </row>
    <row r="830" spans="27:37">
      <c r="AA830" s="81"/>
      <c r="AB830" s="81"/>
      <c r="AC830" s="82" t="str">
        <f t="shared" si="94"/>
        <v/>
      </c>
      <c r="AD830" s="90"/>
      <c r="AE830" s="90"/>
      <c r="AF830" s="82">
        <f t="shared" si="95"/>
        <v>0</v>
      </c>
      <c r="AG830" s="82" t="str">
        <f t="shared" si="90"/>
        <v/>
      </c>
      <c r="AH830" s="82" t="str">
        <f t="shared" si="91"/>
        <v/>
      </c>
      <c r="AI830" s="82" t="str">
        <f t="shared" si="92"/>
        <v/>
      </c>
      <c r="AJ830" s="82" t="str">
        <f t="shared" si="93"/>
        <v/>
      </c>
      <c r="AK830" s="83" t="str">
        <f t="shared" si="96"/>
        <v/>
      </c>
    </row>
    <row r="831" spans="27:37">
      <c r="AA831" s="78"/>
      <c r="AB831" s="78"/>
      <c r="AC831" s="79" t="str">
        <f t="shared" si="94"/>
        <v/>
      </c>
      <c r="AD831" s="89"/>
      <c r="AE831" s="89"/>
      <c r="AF831" s="79">
        <f t="shared" si="95"/>
        <v>0</v>
      </c>
      <c r="AG831" s="79" t="str">
        <f t="shared" si="90"/>
        <v/>
      </c>
      <c r="AH831" s="79" t="str">
        <f t="shared" si="91"/>
        <v/>
      </c>
      <c r="AI831" s="79" t="str">
        <f t="shared" si="92"/>
        <v/>
      </c>
      <c r="AJ831" s="79" t="str">
        <f t="shared" si="93"/>
        <v/>
      </c>
      <c r="AK831" s="80" t="str">
        <f t="shared" si="96"/>
        <v/>
      </c>
    </row>
    <row r="832" spans="27:37">
      <c r="AA832" s="81"/>
      <c r="AB832" s="81"/>
      <c r="AC832" s="82" t="str">
        <f t="shared" si="94"/>
        <v/>
      </c>
      <c r="AD832" s="90"/>
      <c r="AE832" s="90"/>
      <c r="AF832" s="82">
        <f t="shared" si="95"/>
        <v>0</v>
      </c>
      <c r="AG832" s="82" t="str">
        <f t="shared" si="90"/>
        <v/>
      </c>
      <c r="AH832" s="82" t="str">
        <f t="shared" si="91"/>
        <v/>
      </c>
      <c r="AI832" s="82" t="str">
        <f t="shared" si="92"/>
        <v/>
      </c>
      <c r="AJ832" s="82" t="str">
        <f t="shared" si="93"/>
        <v/>
      </c>
      <c r="AK832" s="83" t="str">
        <f t="shared" si="96"/>
        <v/>
      </c>
    </row>
    <row r="833" spans="27:37">
      <c r="AA833" s="78"/>
      <c r="AB833" s="78"/>
      <c r="AC833" s="79" t="str">
        <f t="shared" si="94"/>
        <v/>
      </c>
      <c r="AD833" s="89"/>
      <c r="AE833" s="89"/>
      <c r="AF833" s="79">
        <f t="shared" si="95"/>
        <v>0</v>
      </c>
      <c r="AG833" s="79" t="str">
        <f t="shared" si="90"/>
        <v/>
      </c>
      <c r="AH833" s="79" t="str">
        <f t="shared" si="91"/>
        <v/>
      </c>
      <c r="AI833" s="79" t="str">
        <f t="shared" si="92"/>
        <v/>
      </c>
      <c r="AJ833" s="79" t="str">
        <f t="shared" si="93"/>
        <v/>
      </c>
      <c r="AK833" s="80" t="str">
        <f t="shared" si="96"/>
        <v/>
      </c>
    </row>
    <row r="834" spans="27:37">
      <c r="AA834" s="81"/>
      <c r="AB834" s="81"/>
      <c r="AC834" s="82" t="str">
        <f t="shared" si="94"/>
        <v/>
      </c>
      <c r="AD834" s="90"/>
      <c r="AE834" s="90"/>
      <c r="AF834" s="82">
        <f t="shared" si="95"/>
        <v>0</v>
      </c>
      <c r="AG834" s="82" t="str">
        <f t="shared" si="90"/>
        <v/>
      </c>
      <c r="AH834" s="82" t="str">
        <f t="shared" si="91"/>
        <v/>
      </c>
      <c r="AI834" s="82" t="str">
        <f t="shared" si="92"/>
        <v/>
      </c>
      <c r="AJ834" s="82" t="str">
        <f t="shared" si="93"/>
        <v/>
      </c>
      <c r="AK834" s="83" t="str">
        <f t="shared" si="96"/>
        <v/>
      </c>
    </row>
    <row r="835" spans="27:37">
      <c r="AA835" s="78"/>
      <c r="AB835" s="78"/>
      <c r="AC835" s="79" t="str">
        <f t="shared" si="94"/>
        <v/>
      </c>
      <c r="AD835" s="89"/>
      <c r="AE835" s="89"/>
      <c r="AF835" s="79">
        <f t="shared" si="95"/>
        <v>0</v>
      </c>
      <c r="AG835" s="79" t="str">
        <f t="shared" si="90"/>
        <v/>
      </c>
      <c r="AH835" s="79" t="str">
        <f t="shared" si="91"/>
        <v/>
      </c>
      <c r="AI835" s="79" t="str">
        <f t="shared" si="92"/>
        <v/>
      </c>
      <c r="AJ835" s="79" t="str">
        <f t="shared" si="93"/>
        <v/>
      </c>
      <c r="AK835" s="80" t="str">
        <f t="shared" si="96"/>
        <v/>
      </c>
    </row>
    <row r="836" spans="27:37">
      <c r="AA836" s="81"/>
      <c r="AB836" s="81"/>
      <c r="AC836" s="82" t="str">
        <f t="shared" si="94"/>
        <v/>
      </c>
      <c r="AD836" s="90"/>
      <c r="AE836" s="90"/>
      <c r="AF836" s="82">
        <f t="shared" si="95"/>
        <v>0</v>
      </c>
      <c r="AG836" s="82" t="str">
        <f t="shared" si="90"/>
        <v/>
      </c>
      <c r="AH836" s="82" t="str">
        <f t="shared" si="91"/>
        <v/>
      </c>
      <c r="AI836" s="82" t="str">
        <f t="shared" si="92"/>
        <v/>
      </c>
      <c r="AJ836" s="82" t="str">
        <f t="shared" si="93"/>
        <v/>
      </c>
      <c r="AK836" s="83" t="str">
        <f t="shared" si="96"/>
        <v/>
      </c>
    </row>
    <row r="837" spans="27:37">
      <c r="AA837" s="78"/>
      <c r="AB837" s="78"/>
      <c r="AC837" s="79" t="str">
        <f t="shared" si="94"/>
        <v/>
      </c>
      <c r="AD837" s="89"/>
      <c r="AE837" s="89"/>
      <c r="AF837" s="79">
        <f t="shared" si="95"/>
        <v>0</v>
      </c>
      <c r="AG837" s="79" t="str">
        <f t="shared" si="90"/>
        <v/>
      </c>
      <c r="AH837" s="79" t="str">
        <f t="shared" si="91"/>
        <v/>
      </c>
      <c r="AI837" s="79" t="str">
        <f t="shared" si="92"/>
        <v/>
      </c>
      <c r="AJ837" s="79" t="str">
        <f t="shared" si="93"/>
        <v/>
      </c>
      <c r="AK837" s="80" t="str">
        <f t="shared" si="96"/>
        <v/>
      </c>
    </row>
    <row r="838" spans="27:37">
      <c r="AA838" s="81"/>
      <c r="AB838" s="81"/>
      <c r="AC838" s="82" t="str">
        <f t="shared" si="94"/>
        <v/>
      </c>
      <c r="AD838" s="90"/>
      <c r="AE838" s="90"/>
      <c r="AF838" s="82">
        <f t="shared" si="95"/>
        <v>0</v>
      </c>
      <c r="AG838" s="82" t="str">
        <f t="shared" si="90"/>
        <v/>
      </c>
      <c r="AH838" s="82" t="str">
        <f t="shared" si="91"/>
        <v/>
      </c>
      <c r="AI838" s="82" t="str">
        <f t="shared" si="92"/>
        <v/>
      </c>
      <c r="AJ838" s="82" t="str">
        <f t="shared" si="93"/>
        <v/>
      </c>
      <c r="AK838" s="83" t="str">
        <f t="shared" si="96"/>
        <v/>
      </c>
    </row>
    <row r="839" spans="27:37">
      <c r="AA839" s="78"/>
      <c r="AB839" s="78"/>
      <c r="AC839" s="79" t="str">
        <f t="shared" si="94"/>
        <v/>
      </c>
      <c r="AD839" s="89"/>
      <c r="AE839" s="89"/>
      <c r="AF839" s="79">
        <f t="shared" si="95"/>
        <v>0</v>
      </c>
      <c r="AG839" s="79" t="str">
        <f t="shared" si="90"/>
        <v/>
      </c>
      <c r="AH839" s="79" t="str">
        <f t="shared" si="91"/>
        <v/>
      </c>
      <c r="AI839" s="79" t="str">
        <f t="shared" si="92"/>
        <v/>
      </c>
      <c r="AJ839" s="79" t="str">
        <f t="shared" si="93"/>
        <v/>
      </c>
      <c r="AK839" s="80" t="str">
        <f t="shared" si="96"/>
        <v/>
      </c>
    </row>
    <row r="840" spans="27:37">
      <c r="AA840" s="81"/>
      <c r="AB840" s="81"/>
      <c r="AC840" s="82" t="str">
        <f t="shared" si="94"/>
        <v/>
      </c>
      <c r="AD840" s="90"/>
      <c r="AE840" s="90"/>
      <c r="AF840" s="82">
        <f t="shared" si="95"/>
        <v>0</v>
      </c>
      <c r="AG840" s="82" t="str">
        <f t="shared" si="90"/>
        <v/>
      </c>
      <c r="AH840" s="82" t="str">
        <f t="shared" si="91"/>
        <v/>
      </c>
      <c r="AI840" s="82" t="str">
        <f t="shared" si="92"/>
        <v/>
      </c>
      <c r="AJ840" s="82" t="str">
        <f t="shared" si="93"/>
        <v/>
      </c>
      <c r="AK840" s="83" t="str">
        <f t="shared" si="96"/>
        <v/>
      </c>
    </row>
    <row r="841" spans="27:37">
      <c r="AA841" s="78"/>
      <c r="AB841" s="78"/>
      <c r="AC841" s="79" t="str">
        <f t="shared" si="94"/>
        <v/>
      </c>
      <c r="AD841" s="89"/>
      <c r="AE841" s="89"/>
      <c r="AF841" s="79">
        <f t="shared" si="95"/>
        <v>0</v>
      </c>
      <c r="AG841" s="79" t="str">
        <f t="shared" si="90"/>
        <v/>
      </c>
      <c r="AH841" s="79" t="str">
        <f t="shared" si="91"/>
        <v/>
      </c>
      <c r="AI841" s="79" t="str">
        <f t="shared" si="92"/>
        <v/>
      </c>
      <c r="AJ841" s="79" t="str">
        <f t="shared" si="93"/>
        <v/>
      </c>
      <c r="AK841" s="80" t="str">
        <f t="shared" si="96"/>
        <v/>
      </c>
    </row>
    <row r="842" spans="27:37">
      <c r="AA842" s="81"/>
      <c r="AB842" s="81"/>
      <c r="AC842" s="82" t="str">
        <f t="shared" si="94"/>
        <v/>
      </c>
      <c r="AD842" s="90"/>
      <c r="AE842" s="90"/>
      <c r="AF842" s="82">
        <f t="shared" si="95"/>
        <v>0</v>
      </c>
      <c r="AG842" s="82" t="str">
        <f t="shared" si="90"/>
        <v/>
      </c>
      <c r="AH842" s="82" t="str">
        <f t="shared" si="91"/>
        <v/>
      </c>
      <c r="AI842" s="82" t="str">
        <f t="shared" si="92"/>
        <v/>
      </c>
      <c r="AJ842" s="82" t="str">
        <f t="shared" si="93"/>
        <v/>
      </c>
      <c r="AK842" s="83" t="str">
        <f t="shared" si="96"/>
        <v/>
      </c>
    </row>
    <row r="843" spans="27:37">
      <c r="AA843" s="78"/>
      <c r="AB843" s="78"/>
      <c r="AC843" s="79" t="str">
        <f t="shared" si="94"/>
        <v/>
      </c>
      <c r="AD843" s="89"/>
      <c r="AE843" s="89"/>
      <c r="AF843" s="79">
        <f t="shared" si="95"/>
        <v>0</v>
      </c>
      <c r="AG843" s="79" t="str">
        <f t="shared" ref="AG843:AG906" si="97">IF($AA843="","",IF(VLOOKUP($AA843,$AZ$17:$BD$42,2,0)=0,"",VLOOKUP($AA843,$AZ$17:$BD$42,2,0)*AF843))</f>
        <v/>
      </c>
      <c r="AH843" s="79" t="str">
        <f t="shared" ref="AH843:AH906" si="98">IF($AA843="","",IF(VLOOKUP($AA843,$AZ$17:$BD$42,3,0)=0,"",VLOOKUP($AA843,$AZ$17:$BD$42,3,0)*AF843))</f>
        <v/>
      </c>
      <c r="AI843" s="79" t="str">
        <f t="shared" ref="AI843:AI906" si="99">IF($AA843="","",IF(VLOOKUP($AA843,$AZ$17:$BD$42,4,0)=0,"",VLOOKUP($AA843,$AZ$17:$BD$42,4,0)*AF843))</f>
        <v/>
      </c>
      <c r="AJ843" s="79" t="str">
        <f t="shared" ref="AJ843:AJ906" si="100">IF($AA843="","",IF(VLOOKUP($AA843,$AZ$17:$BD$42,5,0)=0,"",VLOOKUP($AA843,$AZ$17:$BD$42,5,0)*AF843))</f>
        <v/>
      </c>
      <c r="AK843" s="80" t="str">
        <f t="shared" si="96"/>
        <v/>
      </c>
    </row>
    <row r="844" spans="27:37">
      <c r="AA844" s="81"/>
      <c r="AB844" s="81"/>
      <c r="AC844" s="82" t="str">
        <f t="shared" ref="AC844:AC907" si="101">IF(ISERROR(VLOOKUP($AA844,$A$13:$V$38,MATCH($AB844,$A$12:$V$12,0),0)),"",VLOOKUP($AA844,$A$13:$V$38,MATCH($AB844,$A$12:$V$12,0),0))</f>
        <v/>
      </c>
      <c r="AD844" s="90"/>
      <c r="AE844" s="90"/>
      <c r="AF844" s="82">
        <f t="shared" ref="AF844:AF907" si="102">IF(IF($AB844="",0,IF(AC844="",0,AC844-AD844-AE844))&lt;0,0,IF($AB844="",0,IF(AC844="",0,AC844-AD844-AE844)))</f>
        <v>0</v>
      </c>
      <c r="AG844" s="82" t="str">
        <f t="shared" si="97"/>
        <v/>
      </c>
      <c r="AH844" s="82" t="str">
        <f t="shared" si="98"/>
        <v/>
      </c>
      <c r="AI844" s="82" t="str">
        <f t="shared" si="99"/>
        <v/>
      </c>
      <c r="AJ844" s="82" t="str">
        <f t="shared" si="100"/>
        <v/>
      </c>
      <c r="AK844" s="83" t="str">
        <f t="shared" ref="AK844:AK907" si="103">IF($AF844=0,"",IF(VLOOKUP($AA844,$A$46:$Y$71,IF($AB844=3,2,IF($AB844&lt;4+1,6,IF($AB844&lt;5+1,10,IF($AB844&lt;6+1,14,IF($AB844&lt;7+1,18,IF($AB844&lt;8+1,22,0)))))),0)=0,"pas de crafteur",VLOOKUP($AA844,$A$46:$Y$71,IF($AB844=3,2,IF($AB844&lt;4+1,6,IF($AB844&lt;5+1,10,IF($AB844&lt;6+1,14,IF($AB844&lt;7+1,18,IF($AB844&lt;8+1,22,)))))),0)))</f>
        <v/>
      </c>
    </row>
    <row r="845" spans="27:37">
      <c r="AA845" s="78"/>
      <c r="AB845" s="78"/>
      <c r="AC845" s="79" t="str">
        <f t="shared" si="101"/>
        <v/>
      </c>
      <c r="AD845" s="89"/>
      <c r="AE845" s="89"/>
      <c r="AF845" s="79">
        <f t="shared" si="102"/>
        <v>0</v>
      </c>
      <c r="AG845" s="79" t="str">
        <f t="shared" si="97"/>
        <v/>
      </c>
      <c r="AH845" s="79" t="str">
        <f t="shared" si="98"/>
        <v/>
      </c>
      <c r="AI845" s="79" t="str">
        <f t="shared" si="99"/>
        <v/>
      </c>
      <c r="AJ845" s="79" t="str">
        <f t="shared" si="100"/>
        <v/>
      </c>
      <c r="AK845" s="80" t="str">
        <f t="shared" si="103"/>
        <v/>
      </c>
    </row>
    <row r="846" spans="27:37">
      <c r="AA846" s="81"/>
      <c r="AB846" s="81"/>
      <c r="AC846" s="82" t="str">
        <f t="shared" si="101"/>
        <v/>
      </c>
      <c r="AD846" s="90"/>
      <c r="AE846" s="90"/>
      <c r="AF846" s="82">
        <f t="shared" si="102"/>
        <v>0</v>
      </c>
      <c r="AG846" s="82" t="str">
        <f t="shared" si="97"/>
        <v/>
      </c>
      <c r="AH846" s="82" t="str">
        <f t="shared" si="98"/>
        <v/>
      </c>
      <c r="AI846" s="82" t="str">
        <f t="shared" si="99"/>
        <v/>
      </c>
      <c r="AJ846" s="82" t="str">
        <f t="shared" si="100"/>
        <v/>
      </c>
      <c r="AK846" s="83" t="str">
        <f t="shared" si="103"/>
        <v/>
      </c>
    </row>
    <row r="847" spans="27:37">
      <c r="AA847" s="78"/>
      <c r="AB847" s="78"/>
      <c r="AC847" s="79" t="str">
        <f t="shared" si="101"/>
        <v/>
      </c>
      <c r="AD847" s="89"/>
      <c r="AE847" s="89"/>
      <c r="AF847" s="79">
        <f t="shared" si="102"/>
        <v>0</v>
      </c>
      <c r="AG847" s="79" t="str">
        <f t="shared" si="97"/>
        <v/>
      </c>
      <c r="AH847" s="79" t="str">
        <f t="shared" si="98"/>
        <v/>
      </c>
      <c r="AI847" s="79" t="str">
        <f t="shared" si="99"/>
        <v/>
      </c>
      <c r="AJ847" s="79" t="str">
        <f t="shared" si="100"/>
        <v/>
      </c>
      <c r="AK847" s="80" t="str">
        <f t="shared" si="103"/>
        <v/>
      </c>
    </row>
    <row r="848" spans="27:37">
      <c r="AA848" s="81"/>
      <c r="AB848" s="81"/>
      <c r="AC848" s="82" t="str">
        <f t="shared" si="101"/>
        <v/>
      </c>
      <c r="AD848" s="90"/>
      <c r="AE848" s="90"/>
      <c r="AF848" s="82">
        <f t="shared" si="102"/>
        <v>0</v>
      </c>
      <c r="AG848" s="82" t="str">
        <f t="shared" si="97"/>
        <v/>
      </c>
      <c r="AH848" s="82" t="str">
        <f t="shared" si="98"/>
        <v/>
      </c>
      <c r="AI848" s="82" t="str">
        <f t="shared" si="99"/>
        <v/>
      </c>
      <c r="AJ848" s="82" t="str">
        <f t="shared" si="100"/>
        <v/>
      </c>
      <c r="AK848" s="83" t="str">
        <f t="shared" si="103"/>
        <v/>
      </c>
    </row>
    <row r="849" spans="27:37">
      <c r="AA849" s="78"/>
      <c r="AB849" s="78"/>
      <c r="AC849" s="79" t="str">
        <f t="shared" si="101"/>
        <v/>
      </c>
      <c r="AD849" s="89"/>
      <c r="AE849" s="89"/>
      <c r="AF849" s="79">
        <f t="shared" si="102"/>
        <v>0</v>
      </c>
      <c r="AG849" s="79" t="str">
        <f t="shared" si="97"/>
        <v/>
      </c>
      <c r="AH849" s="79" t="str">
        <f t="shared" si="98"/>
        <v/>
      </c>
      <c r="AI849" s="79" t="str">
        <f t="shared" si="99"/>
        <v/>
      </c>
      <c r="AJ849" s="79" t="str">
        <f t="shared" si="100"/>
        <v/>
      </c>
      <c r="AK849" s="80" t="str">
        <f t="shared" si="103"/>
        <v/>
      </c>
    </row>
    <row r="850" spans="27:37">
      <c r="AA850" s="81"/>
      <c r="AB850" s="81"/>
      <c r="AC850" s="82" t="str">
        <f t="shared" si="101"/>
        <v/>
      </c>
      <c r="AD850" s="90"/>
      <c r="AE850" s="90"/>
      <c r="AF850" s="82">
        <f t="shared" si="102"/>
        <v>0</v>
      </c>
      <c r="AG850" s="82" t="str">
        <f t="shared" si="97"/>
        <v/>
      </c>
      <c r="AH850" s="82" t="str">
        <f t="shared" si="98"/>
        <v/>
      </c>
      <c r="AI850" s="82" t="str">
        <f t="shared" si="99"/>
        <v/>
      </c>
      <c r="AJ850" s="82" t="str">
        <f t="shared" si="100"/>
        <v/>
      </c>
      <c r="AK850" s="83" t="str">
        <f t="shared" si="103"/>
        <v/>
      </c>
    </row>
    <row r="851" spans="27:37">
      <c r="AA851" s="78"/>
      <c r="AB851" s="78"/>
      <c r="AC851" s="79" t="str">
        <f t="shared" si="101"/>
        <v/>
      </c>
      <c r="AD851" s="89"/>
      <c r="AE851" s="89"/>
      <c r="AF851" s="79">
        <f t="shared" si="102"/>
        <v>0</v>
      </c>
      <c r="AG851" s="79" t="str">
        <f t="shared" si="97"/>
        <v/>
      </c>
      <c r="AH851" s="79" t="str">
        <f t="shared" si="98"/>
        <v/>
      </c>
      <c r="AI851" s="79" t="str">
        <f t="shared" si="99"/>
        <v/>
      </c>
      <c r="AJ851" s="79" t="str">
        <f t="shared" si="100"/>
        <v/>
      </c>
      <c r="AK851" s="80" t="str">
        <f t="shared" si="103"/>
        <v/>
      </c>
    </row>
    <row r="852" spans="27:37">
      <c r="AA852" s="81"/>
      <c r="AB852" s="81"/>
      <c r="AC852" s="82" t="str">
        <f t="shared" si="101"/>
        <v/>
      </c>
      <c r="AD852" s="90"/>
      <c r="AE852" s="90"/>
      <c r="AF852" s="82">
        <f t="shared" si="102"/>
        <v>0</v>
      </c>
      <c r="AG852" s="82" t="str">
        <f t="shared" si="97"/>
        <v/>
      </c>
      <c r="AH852" s="82" t="str">
        <f t="shared" si="98"/>
        <v/>
      </c>
      <c r="AI852" s="82" t="str">
        <f t="shared" si="99"/>
        <v/>
      </c>
      <c r="AJ852" s="82" t="str">
        <f t="shared" si="100"/>
        <v/>
      </c>
      <c r="AK852" s="83" t="str">
        <f t="shared" si="103"/>
        <v/>
      </c>
    </row>
    <row r="853" spans="27:37">
      <c r="AA853" s="78"/>
      <c r="AB853" s="78"/>
      <c r="AC853" s="79" t="str">
        <f t="shared" si="101"/>
        <v/>
      </c>
      <c r="AD853" s="89"/>
      <c r="AE853" s="89"/>
      <c r="AF853" s="79">
        <f t="shared" si="102"/>
        <v>0</v>
      </c>
      <c r="AG853" s="79" t="str">
        <f t="shared" si="97"/>
        <v/>
      </c>
      <c r="AH853" s="79" t="str">
        <f t="shared" si="98"/>
        <v/>
      </c>
      <c r="AI853" s="79" t="str">
        <f t="shared" si="99"/>
        <v/>
      </c>
      <c r="AJ853" s="79" t="str">
        <f t="shared" si="100"/>
        <v/>
      </c>
      <c r="AK853" s="80" t="str">
        <f t="shared" si="103"/>
        <v/>
      </c>
    </row>
    <row r="854" spans="27:37">
      <c r="AA854" s="81"/>
      <c r="AB854" s="81"/>
      <c r="AC854" s="82" t="str">
        <f t="shared" si="101"/>
        <v/>
      </c>
      <c r="AD854" s="90"/>
      <c r="AE854" s="90"/>
      <c r="AF854" s="82">
        <f t="shared" si="102"/>
        <v>0</v>
      </c>
      <c r="AG854" s="82" t="str">
        <f t="shared" si="97"/>
        <v/>
      </c>
      <c r="AH854" s="82" t="str">
        <f t="shared" si="98"/>
        <v/>
      </c>
      <c r="AI854" s="82" t="str">
        <f t="shared" si="99"/>
        <v/>
      </c>
      <c r="AJ854" s="82" t="str">
        <f t="shared" si="100"/>
        <v/>
      </c>
      <c r="AK854" s="83" t="str">
        <f t="shared" si="103"/>
        <v/>
      </c>
    </row>
    <row r="855" spans="27:37">
      <c r="AA855" s="78"/>
      <c r="AB855" s="78"/>
      <c r="AC855" s="79" t="str">
        <f t="shared" si="101"/>
        <v/>
      </c>
      <c r="AD855" s="89"/>
      <c r="AE855" s="89"/>
      <c r="AF855" s="79">
        <f t="shared" si="102"/>
        <v>0</v>
      </c>
      <c r="AG855" s="79" t="str">
        <f t="shared" si="97"/>
        <v/>
      </c>
      <c r="AH855" s="79" t="str">
        <f t="shared" si="98"/>
        <v/>
      </c>
      <c r="AI855" s="79" t="str">
        <f t="shared" si="99"/>
        <v/>
      </c>
      <c r="AJ855" s="79" t="str">
        <f t="shared" si="100"/>
        <v/>
      </c>
      <c r="AK855" s="80" t="str">
        <f t="shared" si="103"/>
        <v/>
      </c>
    </row>
    <row r="856" spans="27:37">
      <c r="AA856" s="81"/>
      <c r="AB856" s="81"/>
      <c r="AC856" s="82" t="str">
        <f t="shared" si="101"/>
        <v/>
      </c>
      <c r="AD856" s="90"/>
      <c r="AE856" s="90"/>
      <c r="AF856" s="82">
        <f t="shared" si="102"/>
        <v>0</v>
      </c>
      <c r="AG856" s="82" t="str">
        <f t="shared" si="97"/>
        <v/>
      </c>
      <c r="AH856" s="82" t="str">
        <f t="shared" si="98"/>
        <v/>
      </c>
      <c r="AI856" s="82" t="str">
        <f t="shared" si="99"/>
        <v/>
      </c>
      <c r="AJ856" s="82" t="str">
        <f t="shared" si="100"/>
        <v/>
      </c>
      <c r="AK856" s="83" t="str">
        <f t="shared" si="103"/>
        <v/>
      </c>
    </row>
    <row r="857" spans="27:37">
      <c r="AA857" s="78"/>
      <c r="AB857" s="78"/>
      <c r="AC857" s="79" t="str">
        <f t="shared" si="101"/>
        <v/>
      </c>
      <c r="AD857" s="89"/>
      <c r="AE857" s="89"/>
      <c r="AF857" s="79">
        <f t="shared" si="102"/>
        <v>0</v>
      </c>
      <c r="AG857" s="79" t="str">
        <f t="shared" si="97"/>
        <v/>
      </c>
      <c r="AH857" s="79" t="str">
        <f t="shared" si="98"/>
        <v/>
      </c>
      <c r="AI857" s="79" t="str">
        <f t="shared" si="99"/>
        <v/>
      </c>
      <c r="AJ857" s="79" t="str">
        <f t="shared" si="100"/>
        <v/>
      </c>
      <c r="AK857" s="80" t="str">
        <f t="shared" si="103"/>
        <v/>
      </c>
    </row>
    <row r="858" spans="27:37">
      <c r="AA858" s="81"/>
      <c r="AB858" s="81"/>
      <c r="AC858" s="82" t="str">
        <f t="shared" si="101"/>
        <v/>
      </c>
      <c r="AD858" s="90"/>
      <c r="AE858" s="90"/>
      <c r="AF858" s="82">
        <f t="shared" si="102"/>
        <v>0</v>
      </c>
      <c r="AG858" s="82" t="str">
        <f t="shared" si="97"/>
        <v/>
      </c>
      <c r="AH858" s="82" t="str">
        <f t="shared" si="98"/>
        <v/>
      </c>
      <c r="AI858" s="82" t="str">
        <f t="shared" si="99"/>
        <v/>
      </c>
      <c r="AJ858" s="82" t="str">
        <f t="shared" si="100"/>
        <v/>
      </c>
      <c r="AK858" s="83" t="str">
        <f t="shared" si="103"/>
        <v/>
      </c>
    </row>
    <row r="859" spans="27:37">
      <c r="AA859" s="78"/>
      <c r="AB859" s="78"/>
      <c r="AC859" s="79" t="str">
        <f t="shared" si="101"/>
        <v/>
      </c>
      <c r="AD859" s="89"/>
      <c r="AE859" s="89"/>
      <c r="AF859" s="79">
        <f t="shared" si="102"/>
        <v>0</v>
      </c>
      <c r="AG859" s="79" t="str">
        <f t="shared" si="97"/>
        <v/>
      </c>
      <c r="AH859" s="79" t="str">
        <f t="shared" si="98"/>
        <v/>
      </c>
      <c r="AI859" s="79" t="str">
        <f t="shared" si="99"/>
        <v/>
      </c>
      <c r="AJ859" s="79" t="str">
        <f t="shared" si="100"/>
        <v/>
      </c>
      <c r="AK859" s="80" t="str">
        <f t="shared" si="103"/>
        <v/>
      </c>
    </row>
    <row r="860" spans="27:37">
      <c r="AA860" s="81"/>
      <c r="AB860" s="81"/>
      <c r="AC860" s="82" t="str">
        <f t="shared" si="101"/>
        <v/>
      </c>
      <c r="AD860" s="90"/>
      <c r="AE860" s="90"/>
      <c r="AF860" s="82">
        <f t="shared" si="102"/>
        <v>0</v>
      </c>
      <c r="AG860" s="82" t="str">
        <f t="shared" si="97"/>
        <v/>
      </c>
      <c r="AH860" s="82" t="str">
        <f t="shared" si="98"/>
        <v/>
      </c>
      <c r="AI860" s="82" t="str">
        <f t="shared" si="99"/>
        <v/>
      </c>
      <c r="AJ860" s="82" t="str">
        <f t="shared" si="100"/>
        <v/>
      </c>
      <c r="AK860" s="83" t="str">
        <f t="shared" si="103"/>
        <v/>
      </c>
    </row>
    <row r="861" spans="27:37">
      <c r="AA861" s="78"/>
      <c r="AB861" s="78"/>
      <c r="AC861" s="79" t="str">
        <f t="shared" si="101"/>
        <v/>
      </c>
      <c r="AD861" s="89"/>
      <c r="AE861" s="89"/>
      <c r="AF861" s="79">
        <f t="shared" si="102"/>
        <v>0</v>
      </c>
      <c r="AG861" s="79" t="str">
        <f t="shared" si="97"/>
        <v/>
      </c>
      <c r="AH861" s="79" t="str">
        <f t="shared" si="98"/>
        <v/>
      </c>
      <c r="AI861" s="79" t="str">
        <f t="shared" si="99"/>
        <v/>
      </c>
      <c r="AJ861" s="79" t="str">
        <f t="shared" si="100"/>
        <v/>
      </c>
      <c r="AK861" s="80" t="str">
        <f t="shared" si="103"/>
        <v/>
      </c>
    </row>
    <row r="862" spans="27:37">
      <c r="AA862" s="81"/>
      <c r="AB862" s="81"/>
      <c r="AC862" s="82" t="str">
        <f t="shared" si="101"/>
        <v/>
      </c>
      <c r="AD862" s="90"/>
      <c r="AE862" s="90"/>
      <c r="AF862" s="82">
        <f t="shared" si="102"/>
        <v>0</v>
      </c>
      <c r="AG862" s="82" t="str">
        <f t="shared" si="97"/>
        <v/>
      </c>
      <c r="AH862" s="82" t="str">
        <f t="shared" si="98"/>
        <v/>
      </c>
      <c r="AI862" s="82" t="str">
        <f t="shared" si="99"/>
        <v/>
      </c>
      <c r="AJ862" s="82" t="str">
        <f t="shared" si="100"/>
        <v/>
      </c>
      <c r="AK862" s="83" t="str">
        <f t="shared" si="103"/>
        <v/>
      </c>
    </row>
    <row r="863" spans="27:37">
      <c r="AA863" s="78"/>
      <c r="AB863" s="78"/>
      <c r="AC863" s="79" t="str">
        <f t="shared" si="101"/>
        <v/>
      </c>
      <c r="AD863" s="89"/>
      <c r="AE863" s="89"/>
      <c r="AF863" s="79">
        <f t="shared" si="102"/>
        <v>0</v>
      </c>
      <c r="AG863" s="79" t="str">
        <f t="shared" si="97"/>
        <v/>
      </c>
      <c r="AH863" s="79" t="str">
        <f t="shared" si="98"/>
        <v/>
      </c>
      <c r="AI863" s="79" t="str">
        <f t="shared" si="99"/>
        <v/>
      </c>
      <c r="AJ863" s="79" t="str">
        <f t="shared" si="100"/>
        <v/>
      </c>
      <c r="AK863" s="80" t="str">
        <f t="shared" si="103"/>
        <v/>
      </c>
    </row>
    <row r="864" spans="27:37">
      <c r="AA864" s="81"/>
      <c r="AB864" s="81"/>
      <c r="AC864" s="82" t="str">
        <f t="shared" si="101"/>
        <v/>
      </c>
      <c r="AD864" s="90"/>
      <c r="AE864" s="90"/>
      <c r="AF864" s="82">
        <f t="shared" si="102"/>
        <v>0</v>
      </c>
      <c r="AG864" s="82" t="str">
        <f t="shared" si="97"/>
        <v/>
      </c>
      <c r="AH864" s="82" t="str">
        <f t="shared" si="98"/>
        <v/>
      </c>
      <c r="AI864" s="82" t="str">
        <f t="shared" si="99"/>
        <v/>
      </c>
      <c r="AJ864" s="82" t="str">
        <f t="shared" si="100"/>
        <v/>
      </c>
      <c r="AK864" s="83" t="str">
        <f t="shared" si="103"/>
        <v/>
      </c>
    </row>
    <row r="865" spans="27:37">
      <c r="AA865" s="78"/>
      <c r="AB865" s="78"/>
      <c r="AC865" s="79" t="str">
        <f t="shared" si="101"/>
        <v/>
      </c>
      <c r="AD865" s="89"/>
      <c r="AE865" s="89"/>
      <c r="AF865" s="79">
        <f t="shared" si="102"/>
        <v>0</v>
      </c>
      <c r="AG865" s="79" t="str">
        <f t="shared" si="97"/>
        <v/>
      </c>
      <c r="AH865" s="79" t="str">
        <f t="shared" si="98"/>
        <v/>
      </c>
      <c r="AI865" s="79" t="str">
        <f t="shared" si="99"/>
        <v/>
      </c>
      <c r="AJ865" s="79" t="str">
        <f t="shared" si="100"/>
        <v/>
      </c>
      <c r="AK865" s="80" t="str">
        <f t="shared" si="103"/>
        <v/>
      </c>
    </row>
    <row r="866" spans="27:37">
      <c r="AA866" s="81"/>
      <c r="AB866" s="81"/>
      <c r="AC866" s="82" t="str">
        <f t="shared" si="101"/>
        <v/>
      </c>
      <c r="AD866" s="90"/>
      <c r="AE866" s="90"/>
      <c r="AF866" s="82">
        <f t="shared" si="102"/>
        <v>0</v>
      </c>
      <c r="AG866" s="82" t="str">
        <f t="shared" si="97"/>
        <v/>
      </c>
      <c r="AH866" s="82" t="str">
        <f t="shared" si="98"/>
        <v/>
      </c>
      <c r="AI866" s="82" t="str">
        <f t="shared" si="99"/>
        <v/>
      </c>
      <c r="AJ866" s="82" t="str">
        <f t="shared" si="100"/>
        <v/>
      </c>
      <c r="AK866" s="83" t="str">
        <f t="shared" si="103"/>
        <v/>
      </c>
    </row>
    <row r="867" spans="27:37">
      <c r="AA867" s="78"/>
      <c r="AB867" s="78"/>
      <c r="AC867" s="79" t="str">
        <f t="shared" si="101"/>
        <v/>
      </c>
      <c r="AD867" s="89"/>
      <c r="AE867" s="89"/>
      <c r="AF867" s="79">
        <f t="shared" si="102"/>
        <v>0</v>
      </c>
      <c r="AG867" s="79" t="str">
        <f t="shared" si="97"/>
        <v/>
      </c>
      <c r="AH867" s="79" t="str">
        <f t="shared" si="98"/>
        <v/>
      </c>
      <c r="AI867" s="79" t="str">
        <f t="shared" si="99"/>
        <v/>
      </c>
      <c r="AJ867" s="79" t="str">
        <f t="shared" si="100"/>
        <v/>
      </c>
      <c r="AK867" s="80" t="str">
        <f t="shared" si="103"/>
        <v/>
      </c>
    </row>
    <row r="868" spans="27:37">
      <c r="AA868" s="81"/>
      <c r="AB868" s="81"/>
      <c r="AC868" s="82" t="str">
        <f t="shared" si="101"/>
        <v/>
      </c>
      <c r="AD868" s="90"/>
      <c r="AE868" s="90"/>
      <c r="AF868" s="82">
        <f t="shared" si="102"/>
        <v>0</v>
      </c>
      <c r="AG868" s="82" t="str">
        <f t="shared" si="97"/>
        <v/>
      </c>
      <c r="AH868" s="82" t="str">
        <f t="shared" si="98"/>
        <v/>
      </c>
      <c r="AI868" s="82" t="str">
        <f t="shared" si="99"/>
        <v/>
      </c>
      <c r="AJ868" s="82" t="str">
        <f t="shared" si="100"/>
        <v/>
      </c>
      <c r="AK868" s="83" t="str">
        <f t="shared" si="103"/>
        <v/>
      </c>
    </row>
    <row r="869" spans="27:37">
      <c r="AA869" s="78"/>
      <c r="AB869" s="78"/>
      <c r="AC869" s="79" t="str">
        <f t="shared" si="101"/>
        <v/>
      </c>
      <c r="AD869" s="89"/>
      <c r="AE869" s="89"/>
      <c r="AF869" s="79">
        <f t="shared" si="102"/>
        <v>0</v>
      </c>
      <c r="AG869" s="79" t="str">
        <f t="shared" si="97"/>
        <v/>
      </c>
      <c r="AH869" s="79" t="str">
        <f t="shared" si="98"/>
        <v/>
      </c>
      <c r="AI869" s="79" t="str">
        <f t="shared" si="99"/>
        <v/>
      </c>
      <c r="AJ869" s="79" t="str">
        <f t="shared" si="100"/>
        <v/>
      </c>
      <c r="AK869" s="80" t="str">
        <f t="shared" si="103"/>
        <v/>
      </c>
    </row>
    <row r="870" spans="27:37">
      <c r="AA870" s="81"/>
      <c r="AB870" s="81"/>
      <c r="AC870" s="82" t="str">
        <f t="shared" si="101"/>
        <v/>
      </c>
      <c r="AD870" s="90"/>
      <c r="AE870" s="90"/>
      <c r="AF870" s="82">
        <f t="shared" si="102"/>
        <v>0</v>
      </c>
      <c r="AG870" s="82" t="str">
        <f t="shared" si="97"/>
        <v/>
      </c>
      <c r="AH870" s="82" t="str">
        <f t="shared" si="98"/>
        <v/>
      </c>
      <c r="AI870" s="82" t="str">
        <f t="shared" si="99"/>
        <v/>
      </c>
      <c r="AJ870" s="82" t="str">
        <f t="shared" si="100"/>
        <v/>
      </c>
      <c r="AK870" s="83" t="str">
        <f t="shared" si="103"/>
        <v/>
      </c>
    </row>
    <row r="871" spans="27:37">
      <c r="AA871" s="78"/>
      <c r="AB871" s="78"/>
      <c r="AC871" s="79" t="str">
        <f t="shared" si="101"/>
        <v/>
      </c>
      <c r="AD871" s="89"/>
      <c r="AE871" s="89"/>
      <c r="AF871" s="79">
        <f t="shared" si="102"/>
        <v>0</v>
      </c>
      <c r="AG871" s="79" t="str">
        <f t="shared" si="97"/>
        <v/>
      </c>
      <c r="AH871" s="79" t="str">
        <f t="shared" si="98"/>
        <v/>
      </c>
      <c r="AI871" s="79" t="str">
        <f t="shared" si="99"/>
        <v/>
      </c>
      <c r="AJ871" s="79" t="str">
        <f t="shared" si="100"/>
        <v/>
      </c>
      <c r="AK871" s="80" t="str">
        <f t="shared" si="103"/>
        <v/>
      </c>
    </row>
    <row r="872" spans="27:37">
      <c r="AA872" s="81"/>
      <c r="AB872" s="81"/>
      <c r="AC872" s="82" t="str">
        <f t="shared" si="101"/>
        <v/>
      </c>
      <c r="AD872" s="90"/>
      <c r="AE872" s="90"/>
      <c r="AF872" s="82">
        <f t="shared" si="102"/>
        <v>0</v>
      </c>
      <c r="AG872" s="82" t="str">
        <f t="shared" si="97"/>
        <v/>
      </c>
      <c r="AH872" s="82" t="str">
        <f t="shared" si="98"/>
        <v/>
      </c>
      <c r="AI872" s="82" t="str">
        <f t="shared" si="99"/>
        <v/>
      </c>
      <c r="AJ872" s="82" t="str">
        <f t="shared" si="100"/>
        <v/>
      </c>
      <c r="AK872" s="83" t="str">
        <f t="shared" si="103"/>
        <v/>
      </c>
    </row>
    <row r="873" spans="27:37">
      <c r="AA873" s="78"/>
      <c r="AB873" s="78"/>
      <c r="AC873" s="79" t="str">
        <f t="shared" si="101"/>
        <v/>
      </c>
      <c r="AD873" s="89"/>
      <c r="AE873" s="89"/>
      <c r="AF873" s="79">
        <f t="shared" si="102"/>
        <v>0</v>
      </c>
      <c r="AG873" s="79" t="str">
        <f t="shared" si="97"/>
        <v/>
      </c>
      <c r="AH873" s="79" t="str">
        <f t="shared" si="98"/>
        <v/>
      </c>
      <c r="AI873" s="79" t="str">
        <f t="shared" si="99"/>
        <v/>
      </c>
      <c r="AJ873" s="79" t="str">
        <f t="shared" si="100"/>
        <v/>
      </c>
      <c r="AK873" s="80" t="str">
        <f t="shared" si="103"/>
        <v/>
      </c>
    </row>
    <row r="874" spans="27:37">
      <c r="AA874" s="81"/>
      <c r="AB874" s="81"/>
      <c r="AC874" s="82" t="str">
        <f t="shared" si="101"/>
        <v/>
      </c>
      <c r="AD874" s="90"/>
      <c r="AE874" s="90"/>
      <c r="AF874" s="82">
        <f t="shared" si="102"/>
        <v>0</v>
      </c>
      <c r="AG874" s="82" t="str">
        <f t="shared" si="97"/>
        <v/>
      </c>
      <c r="AH874" s="82" t="str">
        <f t="shared" si="98"/>
        <v/>
      </c>
      <c r="AI874" s="82" t="str">
        <f t="shared" si="99"/>
        <v/>
      </c>
      <c r="AJ874" s="82" t="str">
        <f t="shared" si="100"/>
        <v/>
      </c>
      <c r="AK874" s="83" t="str">
        <f t="shared" si="103"/>
        <v/>
      </c>
    </row>
    <row r="875" spans="27:37">
      <c r="AA875" s="78"/>
      <c r="AB875" s="78"/>
      <c r="AC875" s="79" t="str">
        <f t="shared" si="101"/>
        <v/>
      </c>
      <c r="AD875" s="89"/>
      <c r="AE875" s="89"/>
      <c r="AF875" s="79">
        <f t="shared" si="102"/>
        <v>0</v>
      </c>
      <c r="AG875" s="79" t="str">
        <f t="shared" si="97"/>
        <v/>
      </c>
      <c r="AH875" s="79" t="str">
        <f t="shared" si="98"/>
        <v/>
      </c>
      <c r="AI875" s="79" t="str">
        <f t="shared" si="99"/>
        <v/>
      </c>
      <c r="AJ875" s="79" t="str">
        <f t="shared" si="100"/>
        <v/>
      </c>
      <c r="AK875" s="80" t="str">
        <f t="shared" si="103"/>
        <v/>
      </c>
    </row>
    <row r="876" spans="27:37">
      <c r="AA876" s="81"/>
      <c r="AB876" s="81"/>
      <c r="AC876" s="82" t="str">
        <f t="shared" si="101"/>
        <v/>
      </c>
      <c r="AD876" s="90"/>
      <c r="AE876" s="90"/>
      <c r="AF876" s="82">
        <f t="shared" si="102"/>
        <v>0</v>
      </c>
      <c r="AG876" s="82" t="str">
        <f t="shared" si="97"/>
        <v/>
      </c>
      <c r="AH876" s="82" t="str">
        <f t="shared" si="98"/>
        <v/>
      </c>
      <c r="AI876" s="82" t="str">
        <f t="shared" si="99"/>
        <v/>
      </c>
      <c r="AJ876" s="82" t="str">
        <f t="shared" si="100"/>
        <v/>
      </c>
      <c r="AK876" s="83" t="str">
        <f t="shared" si="103"/>
        <v/>
      </c>
    </row>
    <row r="877" spans="27:37">
      <c r="AA877" s="78"/>
      <c r="AB877" s="78"/>
      <c r="AC877" s="79" t="str">
        <f t="shared" si="101"/>
        <v/>
      </c>
      <c r="AD877" s="89"/>
      <c r="AE877" s="89"/>
      <c r="AF877" s="79">
        <f t="shared" si="102"/>
        <v>0</v>
      </c>
      <c r="AG877" s="79" t="str">
        <f t="shared" si="97"/>
        <v/>
      </c>
      <c r="AH877" s="79" t="str">
        <f t="shared" si="98"/>
        <v/>
      </c>
      <c r="AI877" s="79" t="str">
        <f t="shared" si="99"/>
        <v/>
      </c>
      <c r="AJ877" s="79" t="str">
        <f t="shared" si="100"/>
        <v/>
      </c>
      <c r="AK877" s="80" t="str">
        <f t="shared" si="103"/>
        <v/>
      </c>
    </row>
    <row r="878" spans="27:37">
      <c r="AA878" s="81"/>
      <c r="AB878" s="81"/>
      <c r="AC878" s="82" t="str">
        <f t="shared" si="101"/>
        <v/>
      </c>
      <c r="AD878" s="90"/>
      <c r="AE878" s="90"/>
      <c r="AF878" s="82">
        <f t="shared" si="102"/>
        <v>0</v>
      </c>
      <c r="AG878" s="82" t="str">
        <f t="shared" si="97"/>
        <v/>
      </c>
      <c r="AH878" s="82" t="str">
        <f t="shared" si="98"/>
        <v/>
      </c>
      <c r="AI878" s="82" t="str">
        <f t="shared" si="99"/>
        <v/>
      </c>
      <c r="AJ878" s="82" t="str">
        <f t="shared" si="100"/>
        <v/>
      </c>
      <c r="AK878" s="83" t="str">
        <f t="shared" si="103"/>
        <v/>
      </c>
    </row>
    <row r="879" spans="27:37">
      <c r="AA879" s="78"/>
      <c r="AB879" s="78"/>
      <c r="AC879" s="79" t="str">
        <f t="shared" si="101"/>
        <v/>
      </c>
      <c r="AD879" s="89"/>
      <c r="AE879" s="89"/>
      <c r="AF879" s="79">
        <f t="shared" si="102"/>
        <v>0</v>
      </c>
      <c r="AG879" s="79" t="str">
        <f t="shared" si="97"/>
        <v/>
      </c>
      <c r="AH879" s="79" t="str">
        <f t="shared" si="98"/>
        <v/>
      </c>
      <c r="AI879" s="79" t="str">
        <f t="shared" si="99"/>
        <v/>
      </c>
      <c r="AJ879" s="79" t="str">
        <f t="shared" si="100"/>
        <v/>
      </c>
      <c r="AK879" s="80" t="str">
        <f t="shared" si="103"/>
        <v/>
      </c>
    </row>
    <row r="880" spans="27:37">
      <c r="AA880" s="81"/>
      <c r="AB880" s="81"/>
      <c r="AC880" s="82" t="str">
        <f t="shared" si="101"/>
        <v/>
      </c>
      <c r="AD880" s="90"/>
      <c r="AE880" s="90"/>
      <c r="AF880" s="82">
        <f t="shared" si="102"/>
        <v>0</v>
      </c>
      <c r="AG880" s="82" t="str">
        <f t="shared" si="97"/>
        <v/>
      </c>
      <c r="AH880" s="82" t="str">
        <f t="shared" si="98"/>
        <v/>
      </c>
      <c r="AI880" s="82" t="str">
        <f t="shared" si="99"/>
        <v/>
      </c>
      <c r="AJ880" s="82" t="str">
        <f t="shared" si="100"/>
        <v/>
      </c>
      <c r="AK880" s="83" t="str">
        <f t="shared" si="103"/>
        <v/>
      </c>
    </row>
    <row r="881" spans="27:37">
      <c r="AA881" s="78"/>
      <c r="AB881" s="78"/>
      <c r="AC881" s="79" t="str">
        <f t="shared" si="101"/>
        <v/>
      </c>
      <c r="AD881" s="89"/>
      <c r="AE881" s="89"/>
      <c r="AF881" s="79">
        <f t="shared" si="102"/>
        <v>0</v>
      </c>
      <c r="AG881" s="79" t="str">
        <f t="shared" si="97"/>
        <v/>
      </c>
      <c r="AH881" s="79" t="str">
        <f t="shared" si="98"/>
        <v/>
      </c>
      <c r="AI881" s="79" t="str">
        <f t="shared" si="99"/>
        <v/>
      </c>
      <c r="AJ881" s="79" t="str">
        <f t="shared" si="100"/>
        <v/>
      </c>
      <c r="AK881" s="80" t="str">
        <f t="shared" si="103"/>
        <v/>
      </c>
    </row>
    <row r="882" spans="27:37">
      <c r="AA882" s="81"/>
      <c r="AB882" s="81"/>
      <c r="AC882" s="82" t="str">
        <f t="shared" si="101"/>
        <v/>
      </c>
      <c r="AD882" s="90"/>
      <c r="AE882" s="90"/>
      <c r="AF882" s="82">
        <f t="shared" si="102"/>
        <v>0</v>
      </c>
      <c r="AG882" s="82" t="str">
        <f t="shared" si="97"/>
        <v/>
      </c>
      <c r="AH882" s="82" t="str">
        <f t="shared" si="98"/>
        <v/>
      </c>
      <c r="AI882" s="82" t="str">
        <f t="shared" si="99"/>
        <v/>
      </c>
      <c r="AJ882" s="82" t="str">
        <f t="shared" si="100"/>
        <v/>
      </c>
      <c r="AK882" s="83" t="str">
        <f t="shared" si="103"/>
        <v/>
      </c>
    </row>
    <row r="883" spans="27:37">
      <c r="AA883" s="78"/>
      <c r="AB883" s="78"/>
      <c r="AC883" s="79" t="str">
        <f t="shared" si="101"/>
        <v/>
      </c>
      <c r="AD883" s="89"/>
      <c r="AE883" s="89"/>
      <c r="AF883" s="79">
        <f t="shared" si="102"/>
        <v>0</v>
      </c>
      <c r="AG883" s="79" t="str">
        <f t="shared" si="97"/>
        <v/>
      </c>
      <c r="AH883" s="79" t="str">
        <f t="shared" si="98"/>
        <v/>
      </c>
      <c r="AI883" s="79" t="str">
        <f t="shared" si="99"/>
        <v/>
      </c>
      <c r="AJ883" s="79" t="str">
        <f t="shared" si="100"/>
        <v/>
      </c>
      <c r="AK883" s="80" t="str">
        <f t="shared" si="103"/>
        <v/>
      </c>
    </row>
    <row r="884" spans="27:37">
      <c r="AA884" s="81"/>
      <c r="AB884" s="81"/>
      <c r="AC884" s="82" t="str">
        <f t="shared" si="101"/>
        <v/>
      </c>
      <c r="AD884" s="90"/>
      <c r="AE884" s="90"/>
      <c r="AF884" s="82">
        <f t="shared" si="102"/>
        <v>0</v>
      </c>
      <c r="AG884" s="82" t="str">
        <f t="shared" si="97"/>
        <v/>
      </c>
      <c r="AH884" s="82" t="str">
        <f t="shared" si="98"/>
        <v/>
      </c>
      <c r="AI884" s="82" t="str">
        <f t="shared" si="99"/>
        <v/>
      </c>
      <c r="AJ884" s="82" t="str">
        <f t="shared" si="100"/>
        <v/>
      </c>
      <c r="AK884" s="83" t="str">
        <f t="shared" si="103"/>
        <v/>
      </c>
    </row>
    <row r="885" spans="27:37">
      <c r="AA885" s="78"/>
      <c r="AB885" s="78"/>
      <c r="AC885" s="79" t="str">
        <f t="shared" si="101"/>
        <v/>
      </c>
      <c r="AD885" s="89"/>
      <c r="AE885" s="89"/>
      <c r="AF885" s="79">
        <f t="shared" si="102"/>
        <v>0</v>
      </c>
      <c r="AG885" s="79" t="str">
        <f t="shared" si="97"/>
        <v/>
      </c>
      <c r="AH885" s="79" t="str">
        <f t="shared" si="98"/>
        <v/>
      </c>
      <c r="AI885" s="79" t="str">
        <f t="shared" si="99"/>
        <v/>
      </c>
      <c r="AJ885" s="79" t="str">
        <f t="shared" si="100"/>
        <v/>
      </c>
      <c r="AK885" s="80" t="str">
        <f t="shared" si="103"/>
        <v/>
      </c>
    </row>
    <row r="886" spans="27:37">
      <c r="AA886" s="81"/>
      <c r="AB886" s="81"/>
      <c r="AC886" s="82" t="str">
        <f t="shared" si="101"/>
        <v/>
      </c>
      <c r="AD886" s="90"/>
      <c r="AE886" s="90"/>
      <c r="AF886" s="82">
        <f t="shared" si="102"/>
        <v>0</v>
      </c>
      <c r="AG886" s="82" t="str">
        <f t="shared" si="97"/>
        <v/>
      </c>
      <c r="AH886" s="82" t="str">
        <f t="shared" si="98"/>
        <v/>
      </c>
      <c r="AI886" s="82" t="str">
        <f t="shared" si="99"/>
        <v/>
      </c>
      <c r="AJ886" s="82" t="str">
        <f t="shared" si="100"/>
        <v/>
      </c>
      <c r="AK886" s="83" t="str">
        <f t="shared" si="103"/>
        <v/>
      </c>
    </row>
    <row r="887" spans="27:37">
      <c r="AA887" s="78"/>
      <c r="AB887" s="78"/>
      <c r="AC887" s="79" t="str">
        <f t="shared" si="101"/>
        <v/>
      </c>
      <c r="AD887" s="89"/>
      <c r="AE887" s="89"/>
      <c r="AF887" s="79">
        <f t="shared" si="102"/>
        <v>0</v>
      </c>
      <c r="AG887" s="79" t="str">
        <f t="shared" si="97"/>
        <v/>
      </c>
      <c r="AH887" s="79" t="str">
        <f t="shared" si="98"/>
        <v/>
      </c>
      <c r="AI887" s="79" t="str">
        <f t="shared" si="99"/>
        <v/>
      </c>
      <c r="AJ887" s="79" t="str">
        <f t="shared" si="100"/>
        <v/>
      </c>
      <c r="AK887" s="80" t="str">
        <f t="shared" si="103"/>
        <v/>
      </c>
    </row>
    <row r="888" spans="27:37">
      <c r="AA888" s="81"/>
      <c r="AB888" s="81"/>
      <c r="AC888" s="82" t="str">
        <f t="shared" si="101"/>
        <v/>
      </c>
      <c r="AD888" s="90"/>
      <c r="AE888" s="90"/>
      <c r="AF888" s="82">
        <f t="shared" si="102"/>
        <v>0</v>
      </c>
      <c r="AG888" s="82" t="str">
        <f t="shared" si="97"/>
        <v/>
      </c>
      <c r="AH888" s="82" t="str">
        <f t="shared" si="98"/>
        <v/>
      </c>
      <c r="AI888" s="82" t="str">
        <f t="shared" si="99"/>
        <v/>
      </c>
      <c r="AJ888" s="82" t="str">
        <f t="shared" si="100"/>
        <v/>
      </c>
      <c r="AK888" s="83" t="str">
        <f t="shared" si="103"/>
        <v/>
      </c>
    </row>
    <row r="889" spans="27:37">
      <c r="AA889" s="78"/>
      <c r="AB889" s="78"/>
      <c r="AC889" s="79" t="str">
        <f t="shared" si="101"/>
        <v/>
      </c>
      <c r="AD889" s="89"/>
      <c r="AE889" s="89"/>
      <c r="AF889" s="79">
        <f t="shared" si="102"/>
        <v>0</v>
      </c>
      <c r="AG889" s="79" t="str">
        <f t="shared" si="97"/>
        <v/>
      </c>
      <c r="AH889" s="79" t="str">
        <f t="shared" si="98"/>
        <v/>
      </c>
      <c r="AI889" s="79" t="str">
        <f t="shared" si="99"/>
        <v/>
      </c>
      <c r="AJ889" s="79" t="str">
        <f t="shared" si="100"/>
        <v/>
      </c>
      <c r="AK889" s="80" t="str">
        <f t="shared" si="103"/>
        <v/>
      </c>
    </row>
    <row r="890" spans="27:37">
      <c r="AA890" s="81"/>
      <c r="AB890" s="81"/>
      <c r="AC890" s="82" t="str">
        <f t="shared" si="101"/>
        <v/>
      </c>
      <c r="AD890" s="90"/>
      <c r="AE890" s="90"/>
      <c r="AF890" s="82">
        <f t="shared" si="102"/>
        <v>0</v>
      </c>
      <c r="AG890" s="82" t="str">
        <f t="shared" si="97"/>
        <v/>
      </c>
      <c r="AH890" s="82" t="str">
        <f t="shared" si="98"/>
        <v/>
      </c>
      <c r="AI890" s="82" t="str">
        <f t="shared" si="99"/>
        <v/>
      </c>
      <c r="AJ890" s="82" t="str">
        <f t="shared" si="100"/>
        <v/>
      </c>
      <c r="AK890" s="83" t="str">
        <f t="shared" si="103"/>
        <v/>
      </c>
    </row>
    <row r="891" spans="27:37">
      <c r="AA891" s="78"/>
      <c r="AB891" s="78"/>
      <c r="AC891" s="79" t="str">
        <f t="shared" si="101"/>
        <v/>
      </c>
      <c r="AD891" s="89"/>
      <c r="AE891" s="89"/>
      <c r="AF891" s="79">
        <f t="shared" si="102"/>
        <v>0</v>
      </c>
      <c r="AG891" s="79" t="str">
        <f t="shared" si="97"/>
        <v/>
      </c>
      <c r="AH891" s="79" t="str">
        <f t="shared" si="98"/>
        <v/>
      </c>
      <c r="AI891" s="79" t="str">
        <f t="shared" si="99"/>
        <v/>
      </c>
      <c r="AJ891" s="79" t="str">
        <f t="shared" si="100"/>
        <v/>
      </c>
      <c r="AK891" s="80" t="str">
        <f t="shared" si="103"/>
        <v/>
      </c>
    </row>
    <row r="892" spans="27:37">
      <c r="AA892" s="81"/>
      <c r="AB892" s="81"/>
      <c r="AC892" s="82" t="str">
        <f t="shared" si="101"/>
        <v/>
      </c>
      <c r="AD892" s="90"/>
      <c r="AE892" s="90"/>
      <c r="AF892" s="82">
        <f t="shared" si="102"/>
        <v>0</v>
      </c>
      <c r="AG892" s="82" t="str">
        <f t="shared" si="97"/>
        <v/>
      </c>
      <c r="AH892" s="82" t="str">
        <f t="shared" si="98"/>
        <v/>
      </c>
      <c r="AI892" s="82" t="str">
        <f t="shared" si="99"/>
        <v/>
      </c>
      <c r="AJ892" s="82" t="str">
        <f t="shared" si="100"/>
        <v/>
      </c>
      <c r="AK892" s="83" t="str">
        <f t="shared" si="103"/>
        <v/>
      </c>
    </row>
    <row r="893" spans="27:37">
      <c r="AA893" s="78"/>
      <c r="AB893" s="78"/>
      <c r="AC893" s="79" t="str">
        <f t="shared" si="101"/>
        <v/>
      </c>
      <c r="AD893" s="89"/>
      <c r="AE893" s="89"/>
      <c r="AF893" s="79">
        <f t="shared" si="102"/>
        <v>0</v>
      </c>
      <c r="AG893" s="79" t="str">
        <f t="shared" si="97"/>
        <v/>
      </c>
      <c r="AH893" s="79" t="str">
        <f t="shared" si="98"/>
        <v/>
      </c>
      <c r="AI893" s="79" t="str">
        <f t="shared" si="99"/>
        <v/>
      </c>
      <c r="AJ893" s="79" t="str">
        <f t="shared" si="100"/>
        <v/>
      </c>
      <c r="AK893" s="80" t="str">
        <f t="shared" si="103"/>
        <v/>
      </c>
    </row>
    <row r="894" spans="27:37">
      <c r="AA894" s="81"/>
      <c r="AB894" s="81"/>
      <c r="AC894" s="82" t="str">
        <f t="shared" si="101"/>
        <v/>
      </c>
      <c r="AD894" s="90"/>
      <c r="AE894" s="90"/>
      <c r="AF894" s="82">
        <f t="shared" si="102"/>
        <v>0</v>
      </c>
      <c r="AG894" s="82" t="str">
        <f t="shared" si="97"/>
        <v/>
      </c>
      <c r="AH894" s="82" t="str">
        <f t="shared" si="98"/>
        <v/>
      </c>
      <c r="AI894" s="82" t="str">
        <f t="shared" si="99"/>
        <v/>
      </c>
      <c r="AJ894" s="82" t="str">
        <f t="shared" si="100"/>
        <v/>
      </c>
      <c r="AK894" s="83" t="str">
        <f t="shared" si="103"/>
        <v/>
      </c>
    </row>
    <row r="895" spans="27:37">
      <c r="AA895" s="78"/>
      <c r="AB895" s="78"/>
      <c r="AC895" s="79" t="str">
        <f t="shared" si="101"/>
        <v/>
      </c>
      <c r="AD895" s="89"/>
      <c r="AE895" s="89"/>
      <c r="AF895" s="79">
        <f t="shared" si="102"/>
        <v>0</v>
      </c>
      <c r="AG895" s="79" t="str">
        <f t="shared" si="97"/>
        <v/>
      </c>
      <c r="AH895" s="79" t="str">
        <f t="shared" si="98"/>
        <v/>
      </c>
      <c r="AI895" s="79" t="str">
        <f t="shared" si="99"/>
        <v/>
      </c>
      <c r="AJ895" s="79" t="str">
        <f t="shared" si="100"/>
        <v/>
      </c>
      <c r="AK895" s="80" t="str">
        <f t="shared" si="103"/>
        <v/>
      </c>
    </row>
    <row r="896" spans="27:37">
      <c r="AA896" s="81"/>
      <c r="AB896" s="81"/>
      <c r="AC896" s="82" t="str">
        <f t="shared" si="101"/>
        <v/>
      </c>
      <c r="AD896" s="90"/>
      <c r="AE896" s="90"/>
      <c r="AF896" s="82">
        <f t="shared" si="102"/>
        <v>0</v>
      </c>
      <c r="AG896" s="82" t="str">
        <f t="shared" si="97"/>
        <v/>
      </c>
      <c r="AH896" s="82" t="str">
        <f t="shared" si="98"/>
        <v/>
      </c>
      <c r="AI896" s="82" t="str">
        <f t="shared" si="99"/>
        <v/>
      </c>
      <c r="AJ896" s="82" t="str">
        <f t="shared" si="100"/>
        <v/>
      </c>
      <c r="AK896" s="83" t="str">
        <f t="shared" si="103"/>
        <v/>
      </c>
    </row>
    <row r="897" spans="27:37">
      <c r="AA897" s="78"/>
      <c r="AB897" s="78"/>
      <c r="AC897" s="79" t="str">
        <f t="shared" si="101"/>
        <v/>
      </c>
      <c r="AD897" s="89"/>
      <c r="AE897" s="89"/>
      <c r="AF897" s="79">
        <f t="shared" si="102"/>
        <v>0</v>
      </c>
      <c r="AG897" s="79" t="str">
        <f t="shared" si="97"/>
        <v/>
      </c>
      <c r="AH897" s="79" t="str">
        <f t="shared" si="98"/>
        <v/>
      </c>
      <c r="AI897" s="79" t="str">
        <f t="shared" si="99"/>
        <v/>
      </c>
      <c r="AJ897" s="79" t="str">
        <f t="shared" si="100"/>
        <v/>
      </c>
      <c r="AK897" s="80" t="str">
        <f t="shared" si="103"/>
        <v/>
      </c>
    </row>
    <row r="898" spans="27:37">
      <c r="AA898" s="81"/>
      <c r="AB898" s="81"/>
      <c r="AC898" s="82" t="str">
        <f t="shared" si="101"/>
        <v/>
      </c>
      <c r="AD898" s="90"/>
      <c r="AE898" s="90"/>
      <c r="AF898" s="82">
        <f t="shared" si="102"/>
        <v>0</v>
      </c>
      <c r="AG898" s="82" t="str">
        <f t="shared" si="97"/>
        <v/>
      </c>
      <c r="AH898" s="82" t="str">
        <f t="shared" si="98"/>
        <v/>
      </c>
      <c r="AI898" s="82" t="str">
        <f t="shared" si="99"/>
        <v/>
      </c>
      <c r="AJ898" s="82" t="str">
        <f t="shared" si="100"/>
        <v/>
      </c>
      <c r="AK898" s="83" t="str">
        <f t="shared" si="103"/>
        <v/>
      </c>
    </row>
    <row r="899" spans="27:37">
      <c r="AA899" s="78"/>
      <c r="AB899" s="78"/>
      <c r="AC899" s="79" t="str">
        <f t="shared" si="101"/>
        <v/>
      </c>
      <c r="AD899" s="89"/>
      <c r="AE899" s="89"/>
      <c r="AF899" s="79">
        <f t="shared" si="102"/>
        <v>0</v>
      </c>
      <c r="AG899" s="79" t="str">
        <f t="shared" si="97"/>
        <v/>
      </c>
      <c r="AH899" s="79" t="str">
        <f t="shared" si="98"/>
        <v/>
      </c>
      <c r="AI899" s="79" t="str">
        <f t="shared" si="99"/>
        <v/>
      </c>
      <c r="AJ899" s="79" t="str">
        <f t="shared" si="100"/>
        <v/>
      </c>
      <c r="AK899" s="80" t="str">
        <f t="shared" si="103"/>
        <v/>
      </c>
    </row>
    <row r="900" spans="27:37">
      <c r="AA900" s="81"/>
      <c r="AB900" s="81"/>
      <c r="AC900" s="82" t="str">
        <f t="shared" si="101"/>
        <v/>
      </c>
      <c r="AD900" s="90"/>
      <c r="AE900" s="90"/>
      <c r="AF900" s="82">
        <f t="shared" si="102"/>
        <v>0</v>
      </c>
      <c r="AG900" s="82" t="str">
        <f t="shared" si="97"/>
        <v/>
      </c>
      <c r="AH900" s="82" t="str">
        <f t="shared" si="98"/>
        <v/>
      </c>
      <c r="AI900" s="82" t="str">
        <f t="shared" si="99"/>
        <v/>
      </c>
      <c r="AJ900" s="82" t="str">
        <f t="shared" si="100"/>
        <v/>
      </c>
      <c r="AK900" s="83" t="str">
        <f t="shared" si="103"/>
        <v/>
      </c>
    </row>
    <row r="901" spans="27:37">
      <c r="AA901" s="78"/>
      <c r="AB901" s="78"/>
      <c r="AC901" s="79" t="str">
        <f t="shared" si="101"/>
        <v/>
      </c>
      <c r="AD901" s="89"/>
      <c r="AE901" s="89"/>
      <c r="AF901" s="79">
        <f t="shared" si="102"/>
        <v>0</v>
      </c>
      <c r="AG901" s="79" t="str">
        <f t="shared" si="97"/>
        <v/>
      </c>
      <c r="AH901" s="79" t="str">
        <f t="shared" si="98"/>
        <v/>
      </c>
      <c r="AI901" s="79" t="str">
        <f t="shared" si="99"/>
        <v/>
      </c>
      <c r="AJ901" s="79" t="str">
        <f t="shared" si="100"/>
        <v/>
      </c>
      <c r="AK901" s="80" t="str">
        <f t="shared" si="103"/>
        <v/>
      </c>
    </row>
    <row r="902" spans="27:37">
      <c r="AA902" s="81"/>
      <c r="AB902" s="81"/>
      <c r="AC902" s="82" t="str">
        <f t="shared" si="101"/>
        <v/>
      </c>
      <c r="AD902" s="90"/>
      <c r="AE902" s="90"/>
      <c r="AF902" s="82">
        <f t="shared" si="102"/>
        <v>0</v>
      </c>
      <c r="AG902" s="82" t="str">
        <f t="shared" si="97"/>
        <v/>
      </c>
      <c r="AH902" s="82" t="str">
        <f t="shared" si="98"/>
        <v/>
      </c>
      <c r="AI902" s="82" t="str">
        <f t="shared" si="99"/>
        <v/>
      </c>
      <c r="AJ902" s="82" t="str">
        <f t="shared" si="100"/>
        <v/>
      </c>
      <c r="AK902" s="83" t="str">
        <f t="shared" si="103"/>
        <v/>
      </c>
    </row>
    <row r="903" spans="27:37">
      <c r="AA903" s="78"/>
      <c r="AB903" s="78"/>
      <c r="AC903" s="79" t="str">
        <f t="shared" si="101"/>
        <v/>
      </c>
      <c r="AD903" s="89"/>
      <c r="AE903" s="89"/>
      <c r="AF903" s="79">
        <f t="shared" si="102"/>
        <v>0</v>
      </c>
      <c r="AG903" s="79" t="str">
        <f t="shared" si="97"/>
        <v/>
      </c>
      <c r="AH903" s="79" t="str">
        <f t="shared" si="98"/>
        <v/>
      </c>
      <c r="AI903" s="79" t="str">
        <f t="shared" si="99"/>
        <v/>
      </c>
      <c r="AJ903" s="79" t="str">
        <f t="shared" si="100"/>
        <v/>
      </c>
      <c r="AK903" s="80" t="str">
        <f t="shared" si="103"/>
        <v/>
      </c>
    </row>
    <row r="904" spans="27:37">
      <c r="AA904" s="81"/>
      <c r="AB904" s="81"/>
      <c r="AC904" s="82" t="str">
        <f t="shared" si="101"/>
        <v/>
      </c>
      <c r="AD904" s="90"/>
      <c r="AE904" s="90"/>
      <c r="AF904" s="82">
        <f t="shared" si="102"/>
        <v>0</v>
      </c>
      <c r="AG904" s="82" t="str">
        <f t="shared" si="97"/>
        <v/>
      </c>
      <c r="AH904" s="82" t="str">
        <f t="shared" si="98"/>
        <v/>
      </c>
      <c r="AI904" s="82" t="str">
        <f t="shared" si="99"/>
        <v/>
      </c>
      <c r="AJ904" s="82" t="str">
        <f t="shared" si="100"/>
        <v/>
      </c>
      <c r="AK904" s="83" t="str">
        <f t="shared" si="103"/>
        <v/>
      </c>
    </row>
    <row r="905" spans="27:37">
      <c r="AA905" s="78"/>
      <c r="AB905" s="78"/>
      <c r="AC905" s="79" t="str">
        <f t="shared" si="101"/>
        <v/>
      </c>
      <c r="AD905" s="89"/>
      <c r="AE905" s="89"/>
      <c r="AF905" s="79">
        <f t="shared" si="102"/>
        <v>0</v>
      </c>
      <c r="AG905" s="79" t="str">
        <f t="shared" si="97"/>
        <v/>
      </c>
      <c r="AH905" s="79" t="str">
        <f t="shared" si="98"/>
        <v/>
      </c>
      <c r="AI905" s="79" t="str">
        <f t="shared" si="99"/>
        <v/>
      </c>
      <c r="AJ905" s="79" t="str">
        <f t="shared" si="100"/>
        <v/>
      </c>
      <c r="AK905" s="80" t="str">
        <f t="shared" si="103"/>
        <v/>
      </c>
    </row>
    <row r="906" spans="27:37">
      <c r="AA906" s="81"/>
      <c r="AB906" s="81"/>
      <c r="AC906" s="82" t="str">
        <f t="shared" si="101"/>
        <v/>
      </c>
      <c r="AD906" s="90"/>
      <c r="AE906" s="90"/>
      <c r="AF906" s="82">
        <f t="shared" si="102"/>
        <v>0</v>
      </c>
      <c r="AG906" s="82" t="str">
        <f t="shared" si="97"/>
        <v/>
      </c>
      <c r="AH906" s="82" t="str">
        <f t="shared" si="98"/>
        <v/>
      </c>
      <c r="AI906" s="82" t="str">
        <f t="shared" si="99"/>
        <v/>
      </c>
      <c r="AJ906" s="82" t="str">
        <f t="shared" si="100"/>
        <v/>
      </c>
      <c r="AK906" s="83" t="str">
        <f t="shared" si="103"/>
        <v/>
      </c>
    </row>
    <row r="907" spans="27:37">
      <c r="AA907" s="78"/>
      <c r="AB907" s="78"/>
      <c r="AC907" s="79" t="str">
        <f t="shared" si="101"/>
        <v/>
      </c>
      <c r="AD907" s="89"/>
      <c r="AE907" s="89"/>
      <c r="AF907" s="79">
        <f t="shared" si="102"/>
        <v>0</v>
      </c>
      <c r="AG907" s="79" t="str">
        <f t="shared" ref="AG907:AG970" si="104">IF($AA907="","",IF(VLOOKUP($AA907,$AZ$17:$BD$42,2,0)=0,"",VLOOKUP($AA907,$AZ$17:$BD$42,2,0)*AF907))</f>
        <v/>
      </c>
      <c r="AH907" s="79" t="str">
        <f t="shared" ref="AH907:AH970" si="105">IF($AA907="","",IF(VLOOKUP($AA907,$AZ$17:$BD$42,3,0)=0,"",VLOOKUP($AA907,$AZ$17:$BD$42,3,0)*AF907))</f>
        <v/>
      </c>
      <c r="AI907" s="79" t="str">
        <f t="shared" ref="AI907:AI970" si="106">IF($AA907="","",IF(VLOOKUP($AA907,$AZ$17:$BD$42,4,0)=0,"",VLOOKUP($AA907,$AZ$17:$BD$42,4,0)*AF907))</f>
        <v/>
      </c>
      <c r="AJ907" s="79" t="str">
        <f t="shared" ref="AJ907:AJ970" si="107">IF($AA907="","",IF(VLOOKUP($AA907,$AZ$17:$BD$42,5,0)=0,"",VLOOKUP($AA907,$AZ$17:$BD$42,5,0)*AF907))</f>
        <v/>
      </c>
      <c r="AK907" s="80" t="str">
        <f t="shared" si="103"/>
        <v/>
      </c>
    </row>
    <row r="908" spans="27:37">
      <c r="AA908" s="81"/>
      <c r="AB908" s="81"/>
      <c r="AC908" s="82" t="str">
        <f t="shared" ref="AC908:AC971" si="108">IF(ISERROR(VLOOKUP($AA908,$A$13:$V$38,MATCH($AB908,$A$12:$V$12,0),0)),"",VLOOKUP($AA908,$A$13:$V$38,MATCH($AB908,$A$12:$V$12,0),0))</f>
        <v/>
      </c>
      <c r="AD908" s="90"/>
      <c r="AE908" s="90"/>
      <c r="AF908" s="82">
        <f t="shared" ref="AF908:AF971" si="109">IF(IF($AB908="",0,IF(AC908="",0,AC908-AD908-AE908))&lt;0,0,IF($AB908="",0,IF(AC908="",0,AC908-AD908-AE908)))</f>
        <v>0</v>
      </c>
      <c r="AG908" s="82" t="str">
        <f t="shared" si="104"/>
        <v/>
      </c>
      <c r="AH908" s="82" t="str">
        <f t="shared" si="105"/>
        <v/>
      </c>
      <c r="AI908" s="82" t="str">
        <f t="shared" si="106"/>
        <v/>
      </c>
      <c r="AJ908" s="82" t="str">
        <f t="shared" si="107"/>
        <v/>
      </c>
      <c r="AK908" s="83" t="str">
        <f t="shared" ref="AK908:AK971" si="110">IF($AF908=0,"",IF(VLOOKUP($AA908,$A$46:$Y$71,IF($AB908=3,2,IF($AB908&lt;4+1,6,IF($AB908&lt;5+1,10,IF($AB908&lt;6+1,14,IF($AB908&lt;7+1,18,IF($AB908&lt;8+1,22,0)))))),0)=0,"pas de crafteur",VLOOKUP($AA908,$A$46:$Y$71,IF($AB908=3,2,IF($AB908&lt;4+1,6,IF($AB908&lt;5+1,10,IF($AB908&lt;6+1,14,IF($AB908&lt;7+1,18,IF($AB908&lt;8+1,22,)))))),0)))</f>
        <v/>
      </c>
    </row>
    <row r="909" spans="27:37">
      <c r="AA909" s="78"/>
      <c r="AB909" s="78"/>
      <c r="AC909" s="79" t="str">
        <f t="shared" si="108"/>
        <v/>
      </c>
      <c r="AD909" s="89"/>
      <c r="AE909" s="89"/>
      <c r="AF909" s="79">
        <f t="shared" si="109"/>
        <v>0</v>
      </c>
      <c r="AG909" s="79" t="str">
        <f t="shared" si="104"/>
        <v/>
      </c>
      <c r="AH909" s="79" t="str">
        <f t="shared" si="105"/>
        <v/>
      </c>
      <c r="AI909" s="79" t="str">
        <f t="shared" si="106"/>
        <v/>
      </c>
      <c r="AJ909" s="79" t="str">
        <f t="shared" si="107"/>
        <v/>
      </c>
      <c r="AK909" s="80" t="str">
        <f t="shared" si="110"/>
        <v/>
      </c>
    </row>
    <row r="910" spans="27:37">
      <c r="AA910" s="81"/>
      <c r="AB910" s="81"/>
      <c r="AC910" s="82" t="str">
        <f t="shared" si="108"/>
        <v/>
      </c>
      <c r="AD910" s="90"/>
      <c r="AE910" s="90"/>
      <c r="AF910" s="82">
        <f t="shared" si="109"/>
        <v>0</v>
      </c>
      <c r="AG910" s="82" t="str">
        <f t="shared" si="104"/>
        <v/>
      </c>
      <c r="AH910" s="82" t="str">
        <f t="shared" si="105"/>
        <v/>
      </c>
      <c r="AI910" s="82" t="str">
        <f t="shared" si="106"/>
        <v/>
      </c>
      <c r="AJ910" s="82" t="str">
        <f t="shared" si="107"/>
        <v/>
      </c>
      <c r="AK910" s="83" t="str">
        <f t="shared" si="110"/>
        <v/>
      </c>
    </row>
    <row r="911" spans="27:37">
      <c r="AA911" s="78"/>
      <c r="AB911" s="78"/>
      <c r="AC911" s="79" t="str">
        <f t="shared" si="108"/>
        <v/>
      </c>
      <c r="AD911" s="89"/>
      <c r="AE911" s="89"/>
      <c r="AF911" s="79">
        <f t="shared" si="109"/>
        <v>0</v>
      </c>
      <c r="AG911" s="79" t="str">
        <f t="shared" si="104"/>
        <v/>
      </c>
      <c r="AH911" s="79" t="str">
        <f t="shared" si="105"/>
        <v/>
      </c>
      <c r="AI911" s="79" t="str">
        <f t="shared" si="106"/>
        <v/>
      </c>
      <c r="AJ911" s="79" t="str">
        <f t="shared" si="107"/>
        <v/>
      </c>
      <c r="AK911" s="80" t="str">
        <f t="shared" si="110"/>
        <v/>
      </c>
    </row>
    <row r="912" spans="27:37">
      <c r="AA912" s="81"/>
      <c r="AB912" s="81"/>
      <c r="AC912" s="82" t="str">
        <f t="shared" si="108"/>
        <v/>
      </c>
      <c r="AD912" s="90"/>
      <c r="AE912" s="90"/>
      <c r="AF912" s="82">
        <f t="shared" si="109"/>
        <v>0</v>
      </c>
      <c r="AG912" s="82" t="str">
        <f t="shared" si="104"/>
        <v/>
      </c>
      <c r="AH912" s="82" t="str">
        <f t="shared" si="105"/>
        <v/>
      </c>
      <c r="AI912" s="82" t="str">
        <f t="shared" si="106"/>
        <v/>
      </c>
      <c r="AJ912" s="82" t="str">
        <f t="shared" si="107"/>
        <v/>
      </c>
      <c r="AK912" s="83" t="str">
        <f t="shared" si="110"/>
        <v/>
      </c>
    </row>
    <row r="913" spans="27:37">
      <c r="AA913" s="78"/>
      <c r="AB913" s="78"/>
      <c r="AC913" s="79" t="str">
        <f t="shared" si="108"/>
        <v/>
      </c>
      <c r="AD913" s="89"/>
      <c r="AE913" s="89"/>
      <c r="AF913" s="79">
        <f t="shared" si="109"/>
        <v>0</v>
      </c>
      <c r="AG913" s="79" t="str">
        <f t="shared" si="104"/>
        <v/>
      </c>
      <c r="AH913" s="79" t="str">
        <f t="shared" si="105"/>
        <v/>
      </c>
      <c r="AI913" s="79" t="str">
        <f t="shared" si="106"/>
        <v/>
      </c>
      <c r="AJ913" s="79" t="str">
        <f t="shared" si="107"/>
        <v/>
      </c>
      <c r="AK913" s="80" t="str">
        <f t="shared" si="110"/>
        <v/>
      </c>
    </row>
    <row r="914" spans="27:37">
      <c r="AA914" s="81"/>
      <c r="AB914" s="81"/>
      <c r="AC914" s="82" t="str">
        <f t="shared" si="108"/>
        <v/>
      </c>
      <c r="AD914" s="90"/>
      <c r="AE914" s="90"/>
      <c r="AF914" s="82">
        <f t="shared" si="109"/>
        <v>0</v>
      </c>
      <c r="AG914" s="82" t="str">
        <f t="shared" si="104"/>
        <v/>
      </c>
      <c r="AH914" s="82" t="str">
        <f t="shared" si="105"/>
        <v/>
      </c>
      <c r="AI914" s="82" t="str">
        <f t="shared" si="106"/>
        <v/>
      </c>
      <c r="AJ914" s="82" t="str">
        <f t="shared" si="107"/>
        <v/>
      </c>
      <c r="AK914" s="83" t="str">
        <f t="shared" si="110"/>
        <v/>
      </c>
    </row>
    <row r="915" spans="27:37">
      <c r="AA915" s="78"/>
      <c r="AB915" s="78"/>
      <c r="AC915" s="79" t="str">
        <f t="shared" si="108"/>
        <v/>
      </c>
      <c r="AD915" s="89"/>
      <c r="AE915" s="89"/>
      <c r="AF915" s="79">
        <f t="shared" si="109"/>
        <v>0</v>
      </c>
      <c r="AG915" s="79" t="str">
        <f t="shared" si="104"/>
        <v/>
      </c>
      <c r="AH915" s="79" t="str">
        <f t="shared" si="105"/>
        <v/>
      </c>
      <c r="AI915" s="79" t="str">
        <f t="shared" si="106"/>
        <v/>
      </c>
      <c r="AJ915" s="79" t="str">
        <f t="shared" si="107"/>
        <v/>
      </c>
      <c r="AK915" s="80" t="str">
        <f t="shared" si="110"/>
        <v/>
      </c>
    </row>
    <row r="916" spans="27:37">
      <c r="AA916" s="81"/>
      <c r="AB916" s="81"/>
      <c r="AC916" s="82" t="str">
        <f t="shared" si="108"/>
        <v/>
      </c>
      <c r="AD916" s="90"/>
      <c r="AE916" s="90"/>
      <c r="AF916" s="82">
        <f t="shared" si="109"/>
        <v>0</v>
      </c>
      <c r="AG916" s="82" t="str">
        <f t="shared" si="104"/>
        <v/>
      </c>
      <c r="AH916" s="82" t="str">
        <f t="shared" si="105"/>
        <v/>
      </c>
      <c r="AI916" s="82" t="str">
        <f t="shared" si="106"/>
        <v/>
      </c>
      <c r="AJ916" s="82" t="str">
        <f t="shared" si="107"/>
        <v/>
      </c>
      <c r="AK916" s="83" t="str">
        <f t="shared" si="110"/>
        <v/>
      </c>
    </row>
    <row r="917" spans="27:37">
      <c r="AA917" s="78"/>
      <c r="AB917" s="78"/>
      <c r="AC917" s="79" t="str">
        <f t="shared" si="108"/>
        <v/>
      </c>
      <c r="AD917" s="89"/>
      <c r="AE917" s="89"/>
      <c r="AF917" s="79">
        <f t="shared" si="109"/>
        <v>0</v>
      </c>
      <c r="AG917" s="79" t="str">
        <f t="shared" si="104"/>
        <v/>
      </c>
      <c r="AH917" s="79" t="str">
        <f t="shared" si="105"/>
        <v/>
      </c>
      <c r="AI917" s="79" t="str">
        <f t="shared" si="106"/>
        <v/>
      </c>
      <c r="AJ917" s="79" t="str">
        <f t="shared" si="107"/>
        <v/>
      </c>
      <c r="AK917" s="80" t="str">
        <f t="shared" si="110"/>
        <v/>
      </c>
    </row>
    <row r="918" spans="27:37">
      <c r="AA918" s="81"/>
      <c r="AB918" s="81"/>
      <c r="AC918" s="82" t="str">
        <f t="shared" si="108"/>
        <v/>
      </c>
      <c r="AD918" s="90"/>
      <c r="AE918" s="90"/>
      <c r="AF918" s="82">
        <f t="shared" si="109"/>
        <v>0</v>
      </c>
      <c r="AG918" s="82" t="str">
        <f t="shared" si="104"/>
        <v/>
      </c>
      <c r="AH918" s="82" t="str">
        <f t="shared" si="105"/>
        <v/>
      </c>
      <c r="AI918" s="82" t="str">
        <f t="shared" si="106"/>
        <v/>
      </c>
      <c r="AJ918" s="82" t="str">
        <f t="shared" si="107"/>
        <v/>
      </c>
      <c r="AK918" s="83" t="str">
        <f t="shared" si="110"/>
        <v/>
      </c>
    </row>
    <row r="919" spans="27:37">
      <c r="AA919" s="78"/>
      <c r="AB919" s="78"/>
      <c r="AC919" s="79" t="str">
        <f t="shared" si="108"/>
        <v/>
      </c>
      <c r="AD919" s="89"/>
      <c r="AE919" s="89"/>
      <c r="AF919" s="79">
        <f t="shared" si="109"/>
        <v>0</v>
      </c>
      <c r="AG919" s="79" t="str">
        <f t="shared" si="104"/>
        <v/>
      </c>
      <c r="AH919" s="79" t="str">
        <f t="shared" si="105"/>
        <v/>
      </c>
      <c r="AI919" s="79" t="str">
        <f t="shared" si="106"/>
        <v/>
      </c>
      <c r="AJ919" s="79" t="str">
        <f t="shared" si="107"/>
        <v/>
      </c>
      <c r="AK919" s="80" t="str">
        <f t="shared" si="110"/>
        <v/>
      </c>
    </row>
    <row r="920" spans="27:37">
      <c r="AA920" s="81"/>
      <c r="AB920" s="81"/>
      <c r="AC920" s="82" t="str">
        <f t="shared" si="108"/>
        <v/>
      </c>
      <c r="AD920" s="90"/>
      <c r="AE920" s="90"/>
      <c r="AF920" s="82">
        <f t="shared" si="109"/>
        <v>0</v>
      </c>
      <c r="AG920" s="82" t="str">
        <f t="shared" si="104"/>
        <v/>
      </c>
      <c r="AH920" s="82" t="str">
        <f t="shared" si="105"/>
        <v/>
      </c>
      <c r="AI920" s="82" t="str">
        <f t="shared" si="106"/>
        <v/>
      </c>
      <c r="AJ920" s="82" t="str">
        <f t="shared" si="107"/>
        <v/>
      </c>
      <c r="AK920" s="83" t="str">
        <f t="shared" si="110"/>
        <v/>
      </c>
    </row>
    <row r="921" spans="27:37">
      <c r="AA921" s="78"/>
      <c r="AB921" s="78"/>
      <c r="AC921" s="79" t="str">
        <f t="shared" si="108"/>
        <v/>
      </c>
      <c r="AD921" s="89"/>
      <c r="AE921" s="89"/>
      <c r="AF921" s="79">
        <f t="shared" si="109"/>
        <v>0</v>
      </c>
      <c r="AG921" s="79" t="str">
        <f t="shared" si="104"/>
        <v/>
      </c>
      <c r="AH921" s="79" t="str">
        <f t="shared" si="105"/>
        <v/>
      </c>
      <c r="AI921" s="79" t="str">
        <f t="shared" si="106"/>
        <v/>
      </c>
      <c r="AJ921" s="79" t="str">
        <f t="shared" si="107"/>
        <v/>
      </c>
      <c r="AK921" s="80" t="str">
        <f t="shared" si="110"/>
        <v/>
      </c>
    </row>
    <row r="922" spans="27:37">
      <c r="AA922" s="81"/>
      <c r="AB922" s="81"/>
      <c r="AC922" s="82" t="str">
        <f t="shared" si="108"/>
        <v/>
      </c>
      <c r="AD922" s="90"/>
      <c r="AE922" s="90"/>
      <c r="AF922" s="82">
        <f t="shared" si="109"/>
        <v>0</v>
      </c>
      <c r="AG922" s="82" t="str">
        <f t="shared" si="104"/>
        <v/>
      </c>
      <c r="AH922" s="82" t="str">
        <f t="shared" si="105"/>
        <v/>
      </c>
      <c r="AI922" s="82" t="str">
        <f t="shared" si="106"/>
        <v/>
      </c>
      <c r="AJ922" s="82" t="str">
        <f t="shared" si="107"/>
        <v/>
      </c>
      <c r="AK922" s="83" t="str">
        <f t="shared" si="110"/>
        <v/>
      </c>
    </row>
    <row r="923" spans="27:37">
      <c r="AA923" s="78"/>
      <c r="AB923" s="78"/>
      <c r="AC923" s="79" t="str">
        <f t="shared" si="108"/>
        <v/>
      </c>
      <c r="AD923" s="89"/>
      <c r="AE923" s="89"/>
      <c r="AF923" s="79">
        <f t="shared" si="109"/>
        <v>0</v>
      </c>
      <c r="AG923" s="79" t="str">
        <f t="shared" si="104"/>
        <v/>
      </c>
      <c r="AH923" s="79" t="str">
        <f t="shared" si="105"/>
        <v/>
      </c>
      <c r="AI923" s="79" t="str">
        <f t="shared" si="106"/>
        <v/>
      </c>
      <c r="AJ923" s="79" t="str">
        <f t="shared" si="107"/>
        <v/>
      </c>
      <c r="AK923" s="80" t="str">
        <f t="shared" si="110"/>
        <v/>
      </c>
    </row>
    <row r="924" spans="27:37">
      <c r="AA924" s="81"/>
      <c r="AB924" s="81"/>
      <c r="AC924" s="82" t="str">
        <f t="shared" si="108"/>
        <v/>
      </c>
      <c r="AD924" s="90"/>
      <c r="AE924" s="90"/>
      <c r="AF924" s="82">
        <f t="shared" si="109"/>
        <v>0</v>
      </c>
      <c r="AG924" s="82" t="str">
        <f t="shared" si="104"/>
        <v/>
      </c>
      <c r="AH924" s="82" t="str">
        <f t="shared" si="105"/>
        <v/>
      </c>
      <c r="AI924" s="82" t="str">
        <f t="shared" si="106"/>
        <v/>
      </c>
      <c r="AJ924" s="82" t="str">
        <f t="shared" si="107"/>
        <v/>
      </c>
      <c r="AK924" s="83" t="str">
        <f t="shared" si="110"/>
        <v/>
      </c>
    </row>
    <row r="925" spans="27:37">
      <c r="AA925" s="78"/>
      <c r="AB925" s="78"/>
      <c r="AC925" s="79" t="str">
        <f t="shared" si="108"/>
        <v/>
      </c>
      <c r="AD925" s="89"/>
      <c r="AE925" s="89"/>
      <c r="AF925" s="79">
        <f t="shared" si="109"/>
        <v>0</v>
      </c>
      <c r="AG925" s="79" t="str">
        <f t="shared" si="104"/>
        <v/>
      </c>
      <c r="AH925" s="79" t="str">
        <f t="shared" si="105"/>
        <v/>
      </c>
      <c r="AI925" s="79" t="str">
        <f t="shared" si="106"/>
        <v/>
      </c>
      <c r="AJ925" s="79" t="str">
        <f t="shared" si="107"/>
        <v/>
      </c>
      <c r="AK925" s="80" t="str">
        <f t="shared" si="110"/>
        <v/>
      </c>
    </row>
    <row r="926" spans="27:37">
      <c r="AA926" s="81"/>
      <c r="AB926" s="81"/>
      <c r="AC926" s="82" t="str">
        <f t="shared" si="108"/>
        <v/>
      </c>
      <c r="AD926" s="90"/>
      <c r="AE926" s="90"/>
      <c r="AF926" s="82">
        <f t="shared" si="109"/>
        <v>0</v>
      </c>
      <c r="AG926" s="82" t="str">
        <f t="shared" si="104"/>
        <v/>
      </c>
      <c r="AH926" s="82" t="str">
        <f t="shared" si="105"/>
        <v/>
      </c>
      <c r="AI926" s="82" t="str">
        <f t="shared" si="106"/>
        <v/>
      </c>
      <c r="AJ926" s="82" t="str">
        <f t="shared" si="107"/>
        <v/>
      </c>
      <c r="AK926" s="83" t="str">
        <f t="shared" si="110"/>
        <v/>
      </c>
    </row>
    <row r="927" spans="27:37">
      <c r="AA927" s="78"/>
      <c r="AB927" s="78"/>
      <c r="AC927" s="79" t="str">
        <f t="shared" si="108"/>
        <v/>
      </c>
      <c r="AD927" s="89"/>
      <c r="AE927" s="89"/>
      <c r="AF927" s="79">
        <f t="shared" si="109"/>
        <v>0</v>
      </c>
      <c r="AG927" s="79" t="str">
        <f t="shared" si="104"/>
        <v/>
      </c>
      <c r="AH927" s="79" t="str">
        <f t="shared" si="105"/>
        <v/>
      </c>
      <c r="AI927" s="79" t="str">
        <f t="shared" si="106"/>
        <v/>
      </c>
      <c r="AJ927" s="79" t="str">
        <f t="shared" si="107"/>
        <v/>
      </c>
      <c r="AK927" s="80" t="str">
        <f t="shared" si="110"/>
        <v/>
      </c>
    </row>
    <row r="928" spans="27:37">
      <c r="AA928" s="81"/>
      <c r="AB928" s="81"/>
      <c r="AC928" s="82" t="str">
        <f t="shared" si="108"/>
        <v/>
      </c>
      <c r="AD928" s="90"/>
      <c r="AE928" s="90"/>
      <c r="AF928" s="82">
        <f t="shared" si="109"/>
        <v>0</v>
      </c>
      <c r="AG928" s="82" t="str">
        <f t="shared" si="104"/>
        <v/>
      </c>
      <c r="AH928" s="82" t="str">
        <f t="shared" si="105"/>
        <v/>
      </c>
      <c r="AI928" s="82" t="str">
        <f t="shared" si="106"/>
        <v/>
      </c>
      <c r="AJ928" s="82" t="str">
        <f t="shared" si="107"/>
        <v/>
      </c>
      <c r="AK928" s="83" t="str">
        <f t="shared" si="110"/>
        <v/>
      </c>
    </row>
    <row r="929" spans="27:37">
      <c r="AA929" s="78"/>
      <c r="AB929" s="78"/>
      <c r="AC929" s="79" t="str">
        <f t="shared" si="108"/>
        <v/>
      </c>
      <c r="AD929" s="89"/>
      <c r="AE929" s="89"/>
      <c r="AF929" s="79">
        <f t="shared" si="109"/>
        <v>0</v>
      </c>
      <c r="AG929" s="79" t="str">
        <f t="shared" si="104"/>
        <v/>
      </c>
      <c r="AH929" s="79" t="str">
        <f t="shared" si="105"/>
        <v/>
      </c>
      <c r="AI929" s="79" t="str">
        <f t="shared" si="106"/>
        <v/>
      </c>
      <c r="AJ929" s="79" t="str">
        <f t="shared" si="107"/>
        <v/>
      </c>
      <c r="AK929" s="80" t="str">
        <f t="shared" si="110"/>
        <v/>
      </c>
    </row>
    <row r="930" spans="27:37">
      <c r="AA930" s="81"/>
      <c r="AB930" s="81"/>
      <c r="AC930" s="82" t="str">
        <f t="shared" si="108"/>
        <v/>
      </c>
      <c r="AD930" s="90"/>
      <c r="AE930" s="90"/>
      <c r="AF930" s="82">
        <f t="shared" si="109"/>
        <v>0</v>
      </c>
      <c r="AG930" s="82" t="str">
        <f t="shared" si="104"/>
        <v/>
      </c>
      <c r="AH930" s="82" t="str">
        <f t="shared" si="105"/>
        <v/>
      </c>
      <c r="AI930" s="82" t="str">
        <f t="shared" si="106"/>
        <v/>
      </c>
      <c r="AJ930" s="82" t="str">
        <f t="shared" si="107"/>
        <v/>
      </c>
      <c r="AK930" s="83" t="str">
        <f t="shared" si="110"/>
        <v/>
      </c>
    </row>
    <row r="931" spans="27:37">
      <c r="AA931" s="78"/>
      <c r="AB931" s="78"/>
      <c r="AC931" s="79" t="str">
        <f t="shared" si="108"/>
        <v/>
      </c>
      <c r="AD931" s="89"/>
      <c r="AE931" s="89"/>
      <c r="AF931" s="79">
        <f t="shared" si="109"/>
        <v>0</v>
      </c>
      <c r="AG931" s="79" t="str">
        <f t="shared" si="104"/>
        <v/>
      </c>
      <c r="AH931" s="79" t="str">
        <f t="shared" si="105"/>
        <v/>
      </c>
      <c r="AI931" s="79" t="str">
        <f t="shared" si="106"/>
        <v/>
      </c>
      <c r="AJ931" s="79" t="str">
        <f t="shared" si="107"/>
        <v/>
      </c>
      <c r="AK931" s="80" t="str">
        <f t="shared" si="110"/>
        <v/>
      </c>
    </row>
    <row r="932" spans="27:37">
      <c r="AA932" s="81"/>
      <c r="AB932" s="81"/>
      <c r="AC932" s="82" t="str">
        <f t="shared" si="108"/>
        <v/>
      </c>
      <c r="AD932" s="90"/>
      <c r="AE932" s="90"/>
      <c r="AF932" s="82">
        <f t="shared" si="109"/>
        <v>0</v>
      </c>
      <c r="AG932" s="82" t="str">
        <f t="shared" si="104"/>
        <v/>
      </c>
      <c r="AH932" s="82" t="str">
        <f t="shared" si="105"/>
        <v/>
      </c>
      <c r="AI932" s="82" t="str">
        <f t="shared" si="106"/>
        <v/>
      </c>
      <c r="AJ932" s="82" t="str">
        <f t="shared" si="107"/>
        <v/>
      </c>
      <c r="AK932" s="83" t="str">
        <f t="shared" si="110"/>
        <v/>
      </c>
    </row>
    <row r="933" spans="27:37">
      <c r="AA933" s="78"/>
      <c r="AB933" s="78"/>
      <c r="AC933" s="79" t="str">
        <f t="shared" si="108"/>
        <v/>
      </c>
      <c r="AD933" s="89"/>
      <c r="AE933" s="89"/>
      <c r="AF933" s="79">
        <f t="shared" si="109"/>
        <v>0</v>
      </c>
      <c r="AG933" s="79" t="str">
        <f t="shared" si="104"/>
        <v/>
      </c>
      <c r="AH933" s="79" t="str">
        <f t="shared" si="105"/>
        <v/>
      </c>
      <c r="AI933" s="79" t="str">
        <f t="shared" si="106"/>
        <v/>
      </c>
      <c r="AJ933" s="79" t="str">
        <f t="shared" si="107"/>
        <v/>
      </c>
      <c r="AK933" s="80" t="str">
        <f t="shared" si="110"/>
        <v/>
      </c>
    </row>
    <row r="934" spans="27:37">
      <c r="AA934" s="81"/>
      <c r="AB934" s="81"/>
      <c r="AC934" s="82" t="str">
        <f t="shared" si="108"/>
        <v/>
      </c>
      <c r="AD934" s="90"/>
      <c r="AE934" s="90"/>
      <c r="AF934" s="82">
        <f t="shared" si="109"/>
        <v>0</v>
      </c>
      <c r="AG934" s="82" t="str">
        <f t="shared" si="104"/>
        <v/>
      </c>
      <c r="AH934" s="82" t="str">
        <f t="shared" si="105"/>
        <v/>
      </c>
      <c r="AI934" s="82" t="str">
        <f t="shared" si="106"/>
        <v/>
      </c>
      <c r="AJ934" s="82" t="str">
        <f t="shared" si="107"/>
        <v/>
      </c>
      <c r="AK934" s="83" t="str">
        <f t="shared" si="110"/>
        <v/>
      </c>
    </row>
    <row r="935" spans="27:37">
      <c r="AA935" s="78"/>
      <c r="AB935" s="78"/>
      <c r="AC935" s="79" t="str">
        <f t="shared" si="108"/>
        <v/>
      </c>
      <c r="AD935" s="89"/>
      <c r="AE935" s="89"/>
      <c r="AF935" s="79">
        <f t="shared" si="109"/>
        <v>0</v>
      </c>
      <c r="AG935" s="79" t="str">
        <f t="shared" si="104"/>
        <v/>
      </c>
      <c r="AH935" s="79" t="str">
        <f t="shared" si="105"/>
        <v/>
      </c>
      <c r="AI935" s="79" t="str">
        <f t="shared" si="106"/>
        <v/>
      </c>
      <c r="AJ935" s="79" t="str">
        <f t="shared" si="107"/>
        <v/>
      </c>
      <c r="AK935" s="80" t="str">
        <f t="shared" si="110"/>
        <v/>
      </c>
    </row>
    <row r="936" spans="27:37">
      <c r="AA936" s="81"/>
      <c r="AB936" s="81"/>
      <c r="AC936" s="82" t="str">
        <f t="shared" si="108"/>
        <v/>
      </c>
      <c r="AD936" s="90"/>
      <c r="AE936" s="90"/>
      <c r="AF936" s="82">
        <f t="shared" si="109"/>
        <v>0</v>
      </c>
      <c r="AG936" s="82" t="str">
        <f t="shared" si="104"/>
        <v/>
      </c>
      <c r="AH936" s="82" t="str">
        <f t="shared" si="105"/>
        <v/>
      </c>
      <c r="AI936" s="82" t="str">
        <f t="shared" si="106"/>
        <v/>
      </c>
      <c r="AJ936" s="82" t="str">
        <f t="shared" si="107"/>
        <v/>
      </c>
      <c r="AK936" s="83" t="str">
        <f t="shared" si="110"/>
        <v/>
      </c>
    </row>
    <row r="937" spans="27:37">
      <c r="AA937" s="78"/>
      <c r="AB937" s="78"/>
      <c r="AC937" s="79" t="str">
        <f t="shared" si="108"/>
        <v/>
      </c>
      <c r="AD937" s="89"/>
      <c r="AE937" s="89"/>
      <c r="AF937" s="79">
        <f t="shared" si="109"/>
        <v>0</v>
      </c>
      <c r="AG937" s="79" t="str">
        <f t="shared" si="104"/>
        <v/>
      </c>
      <c r="AH937" s="79" t="str">
        <f t="shared" si="105"/>
        <v/>
      </c>
      <c r="AI937" s="79" t="str">
        <f t="shared" si="106"/>
        <v/>
      </c>
      <c r="AJ937" s="79" t="str">
        <f t="shared" si="107"/>
        <v/>
      </c>
      <c r="AK937" s="80" t="str">
        <f t="shared" si="110"/>
        <v/>
      </c>
    </row>
    <row r="938" spans="27:37">
      <c r="AA938" s="81"/>
      <c r="AB938" s="81"/>
      <c r="AC938" s="82" t="str">
        <f t="shared" si="108"/>
        <v/>
      </c>
      <c r="AD938" s="90"/>
      <c r="AE938" s="90"/>
      <c r="AF938" s="82">
        <f t="shared" si="109"/>
        <v>0</v>
      </c>
      <c r="AG938" s="82" t="str">
        <f t="shared" si="104"/>
        <v/>
      </c>
      <c r="AH938" s="82" t="str">
        <f t="shared" si="105"/>
        <v/>
      </c>
      <c r="AI938" s="82" t="str">
        <f t="shared" si="106"/>
        <v/>
      </c>
      <c r="AJ938" s="82" t="str">
        <f t="shared" si="107"/>
        <v/>
      </c>
      <c r="AK938" s="83" t="str">
        <f t="shared" si="110"/>
        <v/>
      </c>
    </row>
    <row r="939" spans="27:37">
      <c r="AA939" s="78"/>
      <c r="AB939" s="78"/>
      <c r="AC939" s="79" t="str">
        <f t="shared" si="108"/>
        <v/>
      </c>
      <c r="AD939" s="89"/>
      <c r="AE939" s="89"/>
      <c r="AF939" s="79">
        <f t="shared" si="109"/>
        <v>0</v>
      </c>
      <c r="AG939" s="79" t="str">
        <f t="shared" si="104"/>
        <v/>
      </c>
      <c r="AH939" s="79" t="str">
        <f t="shared" si="105"/>
        <v/>
      </c>
      <c r="AI939" s="79" t="str">
        <f t="shared" si="106"/>
        <v/>
      </c>
      <c r="AJ939" s="79" t="str">
        <f t="shared" si="107"/>
        <v/>
      </c>
      <c r="AK939" s="80" t="str">
        <f t="shared" si="110"/>
        <v/>
      </c>
    </row>
    <row r="940" spans="27:37">
      <c r="AA940" s="81"/>
      <c r="AB940" s="81"/>
      <c r="AC940" s="82" t="str">
        <f t="shared" si="108"/>
        <v/>
      </c>
      <c r="AD940" s="90"/>
      <c r="AE940" s="90"/>
      <c r="AF940" s="82">
        <f t="shared" si="109"/>
        <v>0</v>
      </c>
      <c r="AG940" s="82" t="str">
        <f t="shared" si="104"/>
        <v/>
      </c>
      <c r="AH940" s="82" t="str">
        <f t="shared" si="105"/>
        <v/>
      </c>
      <c r="AI940" s="82" t="str">
        <f t="shared" si="106"/>
        <v/>
      </c>
      <c r="AJ940" s="82" t="str">
        <f t="shared" si="107"/>
        <v/>
      </c>
      <c r="AK940" s="83" t="str">
        <f t="shared" si="110"/>
        <v/>
      </c>
    </row>
    <row r="941" spans="27:37">
      <c r="AA941" s="78"/>
      <c r="AB941" s="78"/>
      <c r="AC941" s="79" t="str">
        <f t="shared" si="108"/>
        <v/>
      </c>
      <c r="AD941" s="89"/>
      <c r="AE941" s="89"/>
      <c r="AF941" s="79">
        <f t="shared" si="109"/>
        <v>0</v>
      </c>
      <c r="AG941" s="79" t="str">
        <f t="shared" si="104"/>
        <v/>
      </c>
      <c r="AH941" s="79" t="str">
        <f t="shared" si="105"/>
        <v/>
      </c>
      <c r="AI941" s="79" t="str">
        <f t="shared" si="106"/>
        <v/>
      </c>
      <c r="AJ941" s="79" t="str">
        <f t="shared" si="107"/>
        <v/>
      </c>
      <c r="AK941" s="80" t="str">
        <f t="shared" si="110"/>
        <v/>
      </c>
    </row>
    <row r="942" spans="27:37">
      <c r="AA942" s="81"/>
      <c r="AB942" s="81"/>
      <c r="AC942" s="82" t="str">
        <f t="shared" si="108"/>
        <v/>
      </c>
      <c r="AD942" s="90"/>
      <c r="AE942" s="90"/>
      <c r="AF942" s="82">
        <f t="shared" si="109"/>
        <v>0</v>
      </c>
      <c r="AG942" s="82" t="str">
        <f t="shared" si="104"/>
        <v/>
      </c>
      <c r="AH942" s="82" t="str">
        <f t="shared" si="105"/>
        <v/>
      </c>
      <c r="AI942" s="82" t="str">
        <f t="shared" si="106"/>
        <v/>
      </c>
      <c r="AJ942" s="82" t="str">
        <f t="shared" si="107"/>
        <v/>
      </c>
      <c r="AK942" s="83" t="str">
        <f t="shared" si="110"/>
        <v/>
      </c>
    </row>
    <row r="943" spans="27:37">
      <c r="AA943" s="78"/>
      <c r="AB943" s="78"/>
      <c r="AC943" s="79" t="str">
        <f t="shared" si="108"/>
        <v/>
      </c>
      <c r="AD943" s="89"/>
      <c r="AE943" s="89"/>
      <c r="AF943" s="79">
        <f t="shared" si="109"/>
        <v>0</v>
      </c>
      <c r="AG943" s="79" t="str">
        <f t="shared" si="104"/>
        <v/>
      </c>
      <c r="AH943" s="79" t="str">
        <f t="shared" si="105"/>
        <v/>
      </c>
      <c r="AI943" s="79" t="str">
        <f t="shared" si="106"/>
        <v/>
      </c>
      <c r="AJ943" s="79" t="str">
        <f t="shared" si="107"/>
        <v/>
      </c>
      <c r="AK943" s="80" t="str">
        <f t="shared" si="110"/>
        <v/>
      </c>
    </row>
    <row r="944" spans="27:37">
      <c r="AA944" s="81"/>
      <c r="AB944" s="81"/>
      <c r="AC944" s="82" t="str">
        <f t="shared" si="108"/>
        <v/>
      </c>
      <c r="AD944" s="90"/>
      <c r="AE944" s="90"/>
      <c r="AF944" s="82">
        <f t="shared" si="109"/>
        <v>0</v>
      </c>
      <c r="AG944" s="82" t="str">
        <f t="shared" si="104"/>
        <v/>
      </c>
      <c r="AH944" s="82" t="str">
        <f t="shared" si="105"/>
        <v/>
      </c>
      <c r="AI944" s="82" t="str">
        <f t="shared" si="106"/>
        <v/>
      </c>
      <c r="AJ944" s="82" t="str">
        <f t="shared" si="107"/>
        <v/>
      </c>
      <c r="AK944" s="83" t="str">
        <f t="shared" si="110"/>
        <v/>
      </c>
    </row>
    <row r="945" spans="27:37">
      <c r="AA945" s="78"/>
      <c r="AB945" s="78"/>
      <c r="AC945" s="79" t="str">
        <f t="shared" si="108"/>
        <v/>
      </c>
      <c r="AD945" s="89"/>
      <c r="AE945" s="89"/>
      <c r="AF945" s="79">
        <f t="shared" si="109"/>
        <v>0</v>
      </c>
      <c r="AG945" s="79" t="str">
        <f t="shared" si="104"/>
        <v/>
      </c>
      <c r="AH945" s="79" t="str">
        <f t="shared" si="105"/>
        <v/>
      </c>
      <c r="AI945" s="79" t="str">
        <f t="shared" si="106"/>
        <v/>
      </c>
      <c r="AJ945" s="79" t="str">
        <f t="shared" si="107"/>
        <v/>
      </c>
      <c r="AK945" s="80" t="str">
        <f t="shared" si="110"/>
        <v/>
      </c>
    </row>
    <row r="946" spans="27:37">
      <c r="AA946" s="81"/>
      <c r="AB946" s="81"/>
      <c r="AC946" s="82" t="str">
        <f t="shared" si="108"/>
        <v/>
      </c>
      <c r="AD946" s="90"/>
      <c r="AE946" s="90"/>
      <c r="AF946" s="82">
        <f t="shared" si="109"/>
        <v>0</v>
      </c>
      <c r="AG946" s="82" t="str">
        <f t="shared" si="104"/>
        <v/>
      </c>
      <c r="AH946" s="82" t="str">
        <f t="shared" si="105"/>
        <v/>
      </c>
      <c r="AI946" s="82" t="str">
        <f t="shared" si="106"/>
        <v/>
      </c>
      <c r="AJ946" s="82" t="str">
        <f t="shared" si="107"/>
        <v/>
      </c>
      <c r="AK946" s="83" t="str">
        <f t="shared" si="110"/>
        <v/>
      </c>
    </row>
    <row r="947" spans="27:37">
      <c r="AA947" s="78"/>
      <c r="AB947" s="78"/>
      <c r="AC947" s="79" t="str">
        <f t="shared" si="108"/>
        <v/>
      </c>
      <c r="AD947" s="89"/>
      <c r="AE947" s="89"/>
      <c r="AF947" s="79">
        <f t="shared" si="109"/>
        <v>0</v>
      </c>
      <c r="AG947" s="79" t="str">
        <f t="shared" si="104"/>
        <v/>
      </c>
      <c r="AH947" s="79" t="str">
        <f t="shared" si="105"/>
        <v/>
      </c>
      <c r="AI947" s="79" t="str">
        <f t="shared" si="106"/>
        <v/>
      </c>
      <c r="AJ947" s="79" t="str">
        <f t="shared" si="107"/>
        <v/>
      </c>
      <c r="AK947" s="80" t="str">
        <f t="shared" si="110"/>
        <v/>
      </c>
    </row>
    <row r="948" spans="27:37">
      <c r="AA948" s="81"/>
      <c r="AB948" s="81"/>
      <c r="AC948" s="82" t="str">
        <f t="shared" si="108"/>
        <v/>
      </c>
      <c r="AD948" s="90"/>
      <c r="AE948" s="90"/>
      <c r="AF948" s="82">
        <f t="shared" si="109"/>
        <v>0</v>
      </c>
      <c r="AG948" s="82" t="str">
        <f t="shared" si="104"/>
        <v/>
      </c>
      <c r="AH948" s="82" t="str">
        <f t="shared" si="105"/>
        <v/>
      </c>
      <c r="AI948" s="82" t="str">
        <f t="shared" si="106"/>
        <v/>
      </c>
      <c r="AJ948" s="82" t="str">
        <f t="shared" si="107"/>
        <v/>
      </c>
      <c r="AK948" s="83" t="str">
        <f t="shared" si="110"/>
        <v/>
      </c>
    </row>
    <row r="949" spans="27:37">
      <c r="AA949" s="78"/>
      <c r="AB949" s="78"/>
      <c r="AC949" s="79" t="str">
        <f t="shared" si="108"/>
        <v/>
      </c>
      <c r="AD949" s="89"/>
      <c r="AE949" s="89"/>
      <c r="AF949" s="79">
        <f t="shared" si="109"/>
        <v>0</v>
      </c>
      <c r="AG949" s="79" t="str">
        <f t="shared" si="104"/>
        <v/>
      </c>
      <c r="AH949" s="79" t="str">
        <f t="shared" si="105"/>
        <v/>
      </c>
      <c r="AI949" s="79" t="str">
        <f t="shared" si="106"/>
        <v/>
      </c>
      <c r="AJ949" s="79" t="str">
        <f t="shared" si="107"/>
        <v/>
      </c>
      <c r="AK949" s="80" t="str">
        <f t="shared" si="110"/>
        <v/>
      </c>
    </row>
    <row r="950" spans="27:37">
      <c r="AA950" s="81"/>
      <c r="AB950" s="81"/>
      <c r="AC950" s="82" t="str">
        <f t="shared" si="108"/>
        <v/>
      </c>
      <c r="AD950" s="90"/>
      <c r="AE950" s="90"/>
      <c r="AF950" s="82">
        <f t="shared" si="109"/>
        <v>0</v>
      </c>
      <c r="AG950" s="82" t="str">
        <f t="shared" si="104"/>
        <v/>
      </c>
      <c r="AH950" s="82" t="str">
        <f t="shared" si="105"/>
        <v/>
      </c>
      <c r="AI950" s="82" t="str">
        <f t="shared" si="106"/>
        <v/>
      </c>
      <c r="AJ950" s="82" t="str">
        <f t="shared" si="107"/>
        <v/>
      </c>
      <c r="AK950" s="83" t="str">
        <f t="shared" si="110"/>
        <v/>
      </c>
    </row>
    <row r="951" spans="27:37">
      <c r="AA951" s="78"/>
      <c r="AB951" s="78"/>
      <c r="AC951" s="79" t="str">
        <f t="shared" si="108"/>
        <v/>
      </c>
      <c r="AD951" s="89"/>
      <c r="AE951" s="89"/>
      <c r="AF951" s="79">
        <f t="shared" si="109"/>
        <v>0</v>
      </c>
      <c r="AG951" s="79" t="str">
        <f t="shared" si="104"/>
        <v/>
      </c>
      <c r="AH951" s="79" t="str">
        <f t="shared" si="105"/>
        <v/>
      </c>
      <c r="AI951" s="79" t="str">
        <f t="shared" si="106"/>
        <v/>
      </c>
      <c r="AJ951" s="79" t="str">
        <f t="shared" si="107"/>
        <v/>
      </c>
      <c r="AK951" s="80" t="str">
        <f t="shared" si="110"/>
        <v/>
      </c>
    </row>
    <row r="952" spans="27:37">
      <c r="AA952" s="81"/>
      <c r="AB952" s="81"/>
      <c r="AC952" s="82" t="str">
        <f t="shared" si="108"/>
        <v/>
      </c>
      <c r="AD952" s="90"/>
      <c r="AE952" s="90"/>
      <c r="AF952" s="82">
        <f t="shared" si="109"/>
        <v>0</v>
      </c>
      <c r="AG952" s="82" t="str">
        <f t="shared" si="104"/>
        <v/>
      </c>
      <c r="AH952" s="82" t="str">
        <f t="shared" si="105"/>
        <v/>
      </c>
      <c r="AI952" s="82" t="str">
        <f t="shared" si="106"/>
        <v/>
      </c>
      <c r="AJ952" s="82" t="str">
        <f t="shared" si="107"/>
        <v/>
      </c>
      <c r="AK952" s="83" t="str">
        <f t="shared" si="110"/>
        <v/>
      </c>
    </row>
    <row r="953" spans="27:37">
      <c r="AA953" s="78"/>
      <c r="AB953" s="78"/>
      <c r="AC953" s="79" t="str">
        <f t="shared" si="108"/>
        <v/>
      </c>
      <c r="AD953" s="89"/>
      <c r="AE953" s="89"/>
      <c r="AF953" s="79">
        <f t="shared" si="109"/>
        <v>0</v>
      </c>
      <c r="AG953" s="79" t="str">
        <f t="shared" si="104"/>
        <v/>
      </c>
      <c r="AH953" s="79" t="str">
        <f t="shared" si="105"/>
        <v/>
      </c>
      <c r="AI953" s="79" t="str">
        <f t="shared" si="106"/>
        <v/>
      </c>
      <c r="AJ953" s="79" t="str">
        <f t="shared" si="107"/>
        <v/>
      </c>
      <c r="AK953" s="80" t="str">
        <f t="shared" si="110"/>
        <v/>
      </c>
    </row>
    <row r="954" spans="27:37">
      <c r="AA954" s="81"/>
      <c r="AB954" s="81"/>
      <c r="AC954" s="82" t="str">
        <f t="shared" si="108"/>
        <v/>
      </c>
      <c r="AD954" s="90"/>
      <c r="AE954" s="90"/>
      <c r="AF954" s="82">
        <f t="shared" si="109"/>
        <v>0</v>
      </c>
      <c r="AG954" s="82" t="str">
        <f t="shared" si="104"/>
        <v/>
      </c>
      <c r="AH954" s="82" t="str">
        <f t="shared" si="105"/>
        <v/>
      </c>
      <c r="AI954" s="82" t="str">
        <f t="shared" si="106"/>
        <v/>
      </c>
      <c r="AJ954" s="82" t="str">
        <f t="shared" si="107"/>
        <v/>
      </c>
      <c r="AK954" s="83" t="str">
        <f t="shared" si="110"/>
        <v/>
      </c>
    </row>
    <row r="955" spans="27:37">
      <c r="AA955" s="78"/>
      <c r="AB955" s="78"/>
      <c r="AC955" s="79" t="str">
        <f t="shared" si="108"/>
        <v/>
      </c>
      <c r="AD955" s="89"/>
      <c r="AE955" s="89"/>
      <c r="AF955" s="79">
        <f t="shared" si="109"/>
        <v>0</v>
      </c>
      <c r="AG955" s="79" t="str">
        <f t="shared" si="104"/>
        <v/>
      </c>
      <c r="AH955" s="79" t="str">
        <f t="shared" si="105"/>
        <v/>
      </c>
      <c r="AI955" s="79" t="str">
        <f t="shared" si="106"/>
        <v/>
      </c>
      <c r="AJ955" s="79" t="str">
        <f t="shared" si="107"/>
        <v/>
      </c>
      <c r="AK955" s="80" t="str">
        <f t="shared" si="110"/>
        <v/>
      </c>
    </row>
    <row r="956" spans="27:37">
      <c r="AA956" s="81"/>
      <c r="AB956" s="81"/>
      <c r="AC956" s="82" t="str">
        <f t="shared" si="108"/>
        <v/>
      </c>
      <c r="AD956" s="90"/>
      <c r="AE956" s="90"/>
      <c r="AF956" s="82">
        <f t="shared" si="109"/>
        <v>0</v>
      </c>
      <c r="AG956" s="82" t="str">
        <f t="shared" si="104"/>
        <v/>
      </c>
      <c r="AH956" s="82" t="str">
        <f t="shared" si="105"/>
        <v/>
      </c>
      <c r="AI956" s="82" t="str">
        <f t="shared" si="106"/>
        <v/>
      </c>
      <c r="AJ956" s="82" t="str">
        <f t="shared" si="107"/>
        <v/>
      </c>
      <c r="AK956" s="83" t="str">
        <f t="shared" si="110"/>
        <v/>
      </c>
    </row>
    <row r="957" spans="27:37">
      <c r="AA957" s="78"/>
      <c r="AB957" s="78"/>
      <c r="AC957" s="79" t="str">
        <f t="shared" si="108"/>
        <v/>
      </c>
      <c r="AD957" s="89"/>
      <c r="AE957" s="89"/>
      <c r="AF957" s="79">
        <f t="shared" si="109"/>
        <v>0</v>
      </c>
      <c r="AG957" s="79" t="str">
        <f t="shared" si="104"/>
        <v/>
      </c>
      <c r="AH957" s="79" t="str">
        <f t="shared" si="105"/>
        <v/>
      </c>
      <c r="AI957" s="79" t="str">
        <f t="shared" si="106"/>
        <v/>
      </c>
      <c r="AJ957" s="79" t="str">
        <f t="shared" si="107"/>
        <v/>
      </c>
      <c r="AK957" s="80" t="str">
        <f t="shared" si="110"/>
        <v/>
      </c>
    </row>
    <row r="958" spans="27:37">
      <c r="AA958" s="81"/>
      <c r="AB958" s="81"/>
      <c r="AC958" s="82" t="str">
        <f t="shared" si="108"/>
        <v/>
      </c>
      <c r="AD958" s="90"/>
      <c r="AE958" s="90"/>
      <c r="AF958" s="82">
        <f t="shared" si="109"/>
        <v>0</v>
      </c>
      <c r="AG958" s="82" t="str">
        <f t="shared" si="104"/>
        <v/>
      </c>
      <c r="AH958" s="82" t="str">
        <f t="shared" si="105"/>
        <v/>
      </c>
      <c r="AI958" s="82" t="str">
        <f t="shared" si="106"/>
        <v/>
      </c>
      <c r="AJ958" s="82" t="str">
        <f t="shared" si="107"/>
        <v/>
      </c>
      <c r="AK958" s="83" t="str">
        <f t="shared" si="110"/>
        <v/>
      </c>
    </row>
    <row r="959" spans="27:37">
      <c r="AA959" s="78"/>
      <c r="AB959" s="78"/>
      <c r="AC959" s="79" t="str">
        <f t="shared" si="108"/>
        <v/>
      </c>
      <c r="AD959" s="89"/>
      <c r="AE959" s="89"/>
      <c r="AF959" s="79">
        <f t="shared" si="109"/>
        <v>0</v>
      </c>
      <c r="AG959" s="79" t="str">
        <f t="shared" si="104"/>
        <v/>
      </c>
      <c r="AH959" s="79" t="str">
        <f t="shared" si="105"/>
        <v/>
      </c>
      <c r="AI959" s="79" t="str">
        <f t="shared" si="106"/>
        <v/>
      </c>
      <c r="AJ959" s="79" t="str">
        <f t="shared" si="107"/>
        <v/>
      </c>
      <c r="AK959" s="80" t="str">
        <f t="shared" si="110"/>
        <v/>
      </c>
    </row>
    <row r="960" spans="27:37">
      <c r="AA960" s="81"/>
      <c r="AB960" s="81"/>
      <c r="AC960" s="82" t="str">
        <f t="shared" si="108"/>
        <v/>
      </c>
      <c r="AD960" s="90"/>
      <c r="AE960" s="90"/>
      <c r="AF960" s="82">
        <f t="shared" si="109"/>
        <v>0</v>
      </c>
      <c r="AG960" s="82" t="str">
        <f t="shared" si="104"/>
        <v/>
      </c>
      <c r="AH960" s="82" t="str">
        <f t="shared" si="105"/>
        <v/>
      </c>
      <c r="AI960" s="82" t="str">
        <f t="shared" si="106"/>
        <v/>
      </c>
      <c r="AJ960" s="82" t="str">
        <f t="shared" si="107"/>
        <v/>
      </c>
      <c r="AK960" s="83" t="str">
        <f t="shared" si="110"/>
        <v/>
      </c>
    </row>
    <row r="961" spans="27:37">
      <c r="AA961" s="78"/>
      <c r="AB961" s="78"/>
      <c r="AC961" s="79" t="str">
        <f t="shared" si="108"/>
        <v/>
      </c>
      <c r="AD961" s="89"/>
      <c r="AE961" s="89"/>
      <c r="AF961" s="79">
        <f t="shared" si="109"/>
        <v>0</v>
      </c>
      <c r="AG961" s="79" t="str">
        <f t="shared" si="104"/>
        <v/>
      </c>
      <c r="AH961" s="79" t="str">
        <f t="shared" si="105"/>
        <v/>
      </c>
      <c r="AI961" s="79" t="str">
        <f t="shared" si="106"/>
        <v/>
      </c>
      <c r="AJ961" s="79" t="str">
        <f t="shared" si="107"/>
        <v/>
      </c>
      <c r="AK961" s="80" t="str">
        <f t="shared" si="110"/>
        <v/>
      </c>
    </row>
    <row r="962" spans="27:37">
      <c r="AA962" s="81"/>
      <c r="AB962" s="81"/>
      <c r="AC962" s="82" t="str">
        <f t="shared" si="108"/>
        <v/>
      </c>
      <c r="AD962" s="90"/>
      <c r="AE962" s="90"/>
      <c r="AF962" s="82">
        <f t="shared" si="109"/>
        <v>0</v>
      </c>
      <c r="AG962" s="82" t="str">
        <f t="shared" si="104"/>
        <v/>
      </c>
      <c r="AH962" s="82" t="str">
        <f t="shared" si="105"/>
        <v/>
      </c>
      <c r="AI962" s="82" t="str">
        <f t="shared" si="106"/>
        <v/>
      </c>
      <c r="AJ962" s="82" t="str">
        <f t="shared" si="107"/>
        <v/>
      </c>
      <c r="AK962" s="83" t="str">
        <f t="shared" si="110"/>
        <v/>
      </c>
    </row>
    <row r="963" spans="27:37">
      <c r="AA963" s="78"/>
      <c r="AB963" s="78"/>
      <c r="AC963" s="79" t="str">
        <f t="shared" si="108"/>
        <v/>
      </c>
      <c r="AD963" s="89"/>
      <c r="AE963" s="89"/>
      <c r="AF963" s="79">
        <f t="shared" si="109"/>
        <v>0</v>
      </c>
      <c r="AG963" s="79" t="str">
        <f t="shared" si="104"/>
        <v/>
      </c>
      <c r="AH963" s="79" t="str">
        <f t="shared" si="105"/>
        <v/>
      </c>
      <c r="AI963" s="79" t="str">
        <f t="shared" si="106"/>
        <v/>
      </c>
      <c r="AJ963" s="79" t="str">
        <f t="shared" si="107"/>
        <v/>
      </c>
      <c r="AK963" s="80" t="str">
        <f t="shared" si="110"/>
        <v/>
      </c>
    </row>
    <row r="964" spans="27:37">
      <c r="AA964" s="81"/>
      <c r="AB964" s="81"/>
      <c r="AC964" s="82" t="str">
        <f t="shared" si="108"/>
        <v/>
      </c>
      <c r="AD964" s="90"/>
      <c r="AE964" s="90"/>
      <c r="AF964" s="82">
        <f t="shared" si="109"/>
        <v>0</v>
      </c>
      <c r="AG964" s="82" t="str">
        <f t="shared" si="104"/>
        <v/>
      </c>
      <c r="AH964" s="82" t="str">
        <f t="shared" si="105"/>
        <v/>
      </c>
      <c r="AI964" s="82" t="str">
        <f t="shared" si="106"/>
        <v/>
      </c>
      <c r="AJ964" s="82" t="str">
        <f t="shared" si="107"/>
        <v/>
      </c>
      <c r="AK964" s="83" t="str">
        <f t="shared" si="110"/>
        <v/>
      </c>
    </row>
    <row r="965" spans="27:37">
      <c r="AA965" s="78"/>
      <c r="AB965" s="78"/>
      <c r="AC965" s="79" t="str">
        <f t="shared" si="108"/>
        <v/>
      </c>
      <c r="AD965" s="89"/>
      <c r="AE965" s="89"/>
      <c r="AF965" s="79">
        <f t="shared" si="109"/>
        <v>0</v>
      </c>
      <c r="AG965" s="79" t="str">
        <f t="shared" si="104"/>
        <v/>
      </c>
      <c r="AH965" s="79" t="str">
        <f t="shared" si="105"/>
        <v/>
      </c>
      <c r="AI965" s="79" t="str">
        <f t="shared" si="106"/>
        <v/>
      </c>
      <c r="AJ965" s="79" t="str">
        <f t="shared" si="107"/>
        <v/>
      </c>
      <c r="AK965" s="80" t="str">
        <f t="shared" si="110"/>
        <v/>
      </c>
    </row>
    <row r="966" spans="27:37">
      <c r="AA966" s="81"/>
      <c r="AB966" s="81"/>
      <c r="AC966" s="82" t="str">
        <f t="shared" si="108"/>
        <v/>
      </c>
      <c r="AD966" s="90"/>
      <c r="AE966" s="90"/>
      <c r="AF966" s="82">
        <f t="shared" si="109"/>
        <v>0</v>
      </c>
      <c r="AG966" s="82" t="str">
        <f t="shared" si="104"/>
        <v/>
      </c>
      <c r="AH966" s="82" t="str">
        <f t="shared" si="105"/>
        <v/>
      </c>
      <c r="AI966" s="82" t="str">
        <f t="shared" si="106"/>
        <v/>
      </c>
      <c r="AJ966" s="82" t="str">
        <f t="shared" si="107"/>
        <v/>
      </c>
      <c r="AK966" s="83" t="str">
        <f t="shared" si="110"/>
        <v/>
      </c>
    </row>
    <row r="967" spans="27:37">
      <c r="AA967" s="78"/>
      <c r="AB967" s="78"/>
      <c r="AC967" s="79" t="str">
        <f t="shared" si="108"/>
        <v/>
      </c>
      <c r="AD967" s="89"/>
      <c r="AE967" s="89"/>
      <c r="AF967" s="79">
        <f t="shared" si="109"/>
        <v>0</v>
      </c>
      <c r="AG967" s="79" t="str">
        <f t="shared" si="104"/>
        <v/>
      </c>
      <c r="AH967" s="79" t="str">
        <f t="shared" si="105"/>
        <v/>
      </c>
      <c r="AI967" s="79" t="str">
        <f t="shared" si="106"/>
        <v/>
      </c>
      <c r="AJ967" s="79" t="str">
        <f t="shared" si="107"/>
        <v/>
      </c>
      <c r="AK967" s="80" t="str">
        <f t="shared" si="110"/>
        <v/>
      </c>
    </row>
    <row r="968" spans="27:37">
      <c r="AA968" s="81"/>
      <c r="AB968" s="81"/>
      <c r="AC968" s="82" t="str">
        <f t="shared" si="108"/>
        <v/>
      </c>
      <c r="AD968" s="90"/>
      <c r="AE968" s="90"/>
      <c r="AF968" s="82">
        <f t="shared" si="109"/>
        <v>0</v>
      </c>
      <c r="AG968" s="82" t="str">
        <f t="shared" si="104"/>
        <v/>
      </c>
      <c r="AH968" s="82" t="str">
        <f t="shared" si="105"/>
        <v/>
      </c>
      <c r="AI968" s="82" t="str">
        <f t="shared" si="106"/>
        <v/>
      </c>
      <c r="AJ968" s="82" t="str">
        <f t="shared" si="107"/>
        <v/>
      </c>
      <c r="AK968" s="83" t="str">
        <f t="shared" si="110"/>
        <v/>
      </c>
    </row>
    <row r="969" spans="27:37">
      <c r="AA969" s="78"/>
      <c r="AB969" s="78"/>
      <c r="AC969" s="79" t="str">
        <f t="shared" si="108"/>
        <v/>
      </c>
      <c r="AD969" s="89"/>
      <c r="AE969" s="89"/>
      <c r="AF969" s="79">
        <f t="shared" si="109"/>
        <v>0</v>
      </c>
      <c r="AG969" s="79" t="str">
        <f t="shared" si="104"/>
        <v/>
      </c>
      <c r="AH969" s="79" t="str">
        <f t="shared" si="105"/>
        <v/>
      </c>
      <c r="AI969" s="79" t="str">
        <f t="shared" si="106"/>
        <v/>
      </c>
      <c r="AJ969" s="79" t="str">
        <f t="shared" si="107"/>
        <v/>
      </c>
      <c r="AK969" s="80" t="str">
        <f t="shared" si="110"/>
        <v/>
      </c>
    </row>
    <row r="970" spans="27:37">
      <c r="AA970" s="81"/>
      <c r="AB970" s="81"/>
      <c r="AC970" s="82" t="str">
        <f t="shared" si="108"/>
        <v/>
      </c>
      <c r="AD970" s="90"/>
      <c r="AE970" s="90"/>
      <c r="AF970" s="82">
        <f t="shared" si="109"/>
        <v>0</v>
      </c>
      <c r="AG970" s="82" t="str">
        <f t="shared" si="104"/>
        <v/>
      </c>
      <c r="AH970" s="82" t="str">
        <f t="shared" si="105"/>
        <v/>
      </c>
      <c r="AI970" s="82" t="str">
        <f t="shared" si="106"/>
        <v/>
      </c>
      <c r="AJ970" s="82" t="str">
        <f t="shared" si="107"/>
        <v/>
      </c>
      <c r="AK970" s="83" t="str">
        <f t="shared" si="110"/>
        <v/>
      </c>
    </row>
    <row r="971" spans="27:37">
      <c r="AA971" s="78"/>
      <c r="AB971" s="78"/>
      <c r="AC971" s="79" t="str">
        <f t="shared" si="108"/>
        <v/>
      </c>
      <c r="AD971" s="89"/>
      <c r="AE971" s="89"/>
      <c r="AF971" s="79">
        <f t="shared" si="109"/>
        <v>0</v>
      </c>
      <c r="AG971" s="79" t="str">
        <f t="shared" ref="AG971:AG1034" si="111">IF($AA971="","",IF(VLOOKUP($AA971,$AZ$17:$BD$42,2,0)=0,"",VLOOKUP($AA971,$AZ$17:$BD$42,2,0)*AF971))</f>
        <v/>
      </c>
      <c r="AH971" s="79" t="str">
        <f t="shared" ref="AH971:AH1034" si="112">IF($AA971="","",IF(VLOOKUP($AA971,$AZ$17:$BD$42,3,0)=0,"",VLOOKUP($AA971,$AZ$17:$BD$42,3,0)*AF971))</f>
        <v/>
      </c>
      <c r="AI971" s="79" t="str">
        <f t="shared" ref="AI971:AI1034" si="113">IF($AA971="","",IF(VLOOKUP($AA971,$AZ$17:$BD$42,4,0)=0,"",VLOOKUP($AA971,$AZ$17:$BD$42,4,0)*AF971))</f>
        <v/>
      </c>
      <c r="AJ971" s="79" t="str">
        <f t="shared" ref="AJ971:AJ1034" si="114">IF($AA971="","",IF(VLOOKUP($AA971,$AZ$17:$BD$42,5,0)=0,"",VLOOKUP($AA971,$AZ$17:$BD$42,5,0)*AF971))</f>
        <v/>
      </c>
      <c r="AK971" s="80" t="str">
        <f t="shared" si="110"/>
        <v/>
      </c>
    </row>
    <row r="972" spans="27:37">
      <c r="AA972" s="81"/>
      <c r="AB972" s="81"/>
      <c r="AC972" s="82" t="str">
        <f t="shared" ref="AC972:AC1035" si="115">IF(ISERROR(VLOOKUP($AA972,$A$13:$V$38,MATCH($AB972,$A$12:$V$12,0),0)),"",VLOOKUP($AA972,$A$13:$V$38,MATCH($AB972,$A$12:$V$12,0),0))</f>
        <v/>
      </c>
      <c r="AD972" s="90"/>
      <c r="AE972" s="90"/>
      <c r="AF972" s="82">
        <f t="shared" ref="AF972:AF1035" si="116">IF(IF($AB972="",0,IF(AC972="",0,AC972-AD972-AE972))&lt;0,0,IF($AB972="",0,IF(AC972="",0,AC972-AD972-AE972)))</f>
        <v>0</v>
      </c>
      <c r="AG972" s="82" t="str">
        <f t="shared" si="111"/>
        <v/>
      </c>
      <c r="AH972" s="82" t="str">
        <f t="shared" si="112"/>
        <v/>
      </c>
      <c r="AI972" s="82" t="str">
        <f t="shared" si="113"/>
        <v/>
      </c>
      <c r="AJ972" s="82" t="str">
        <f t="shared" si="114"/>
        <v/>
      </c>
      <c r="AK972" s="83" t="str">
        <f t="shared" ref="AK972:AK1035" si="117">IF($AF972=0,"",IF(VLOOKUP($AA972,$A$46:$Y$71,IF($AB972=3,2,IF($AB972&lt;4+1,6,IF($AB972&lt;5+1,10,IF($AB972&lt;6+1,14,IF($AB972&lt;7+1,18,IF($AB972&lt;8+1,22,0)))))),0)=0,"pas de crafteur",VLOOKUP($AA972,$A$46:$Y$71,IF($AB972=3,2,IF($AB972&lt;4+1,6,IF($AB972&lt;5+1,10,IF($AB972&lt;6+1,14,IF($AB972&lt;7+1,18,IF($AB972&lt;8+1,22,)))))),0)))</f>
        <v/>
      </c>
    </row>
    <row r="973" spans="27:37">
      <c r="AA973" s="78"/>
      <c r="AB973" s="78"/>
      <c r="AC973" s="79" t="str">
        <f t="shared" si="115"/>
        <v/>
      </c>
      <c r="AD973" s="89"/>
      <c r="AE973" s="89"/>
      <c r="AF973" s="79">
        <f t="shared" si="116"/>
        <v>0</v>
      </c>
      <c r="AG973" s="79" t="str">
        <f t="shared" si="111"/>
        <v/>
      </c>
      <c r="AH973" s="79" t="str">
        <f t="shared" si="112"/>
        <v/>
      </c>
      <c r="AI973" s="79" t="str">
        <f t="shared" si="113"/>
        <v/>
      </c>
      <c r="AJ973" s="79" t="str">
        <f t="shared" si="114"/>
        <v/>
      </c>
      <c r="AK973" s="80" t="str">
        <f t="shared" si="117"/>
        <v/>
      </c>
    </row>
    <row r="974" spans="27:37">
      <c r="AA974" s="81"/>
      <c r="AB974" s="81"/>
      <c r="AC974" s="82" t="str">
        <f t="shared" si="115"/>
        <v/>
      </c>
      <c r="AD974" s="90"/>
      <c r="AE974" s="90"/>
      <c r="AF974" s="82">
        <f t="shared" si="116"/>
        <v>0</v>
      </c>
      <c r="AG974" s="82" t="str">
        <f t="shared" si="111"/>
        <v/>
      </c>
      <c r="AH974" s="82" t="str">
        <f t="shared" si="112"/>
        <v/>
      </c>
      <c r="AI974" s="82" t="str">
        <f t="shared" si="113"/>
        <v/>
      </c>
      <c r="AJ974" s="82" t="str">
        <f t="shared" si="114"/>
        <v/>
      </c>
      <c r="AK974" s="83" t="str">
        <f t="shared" si="117"/>
        <v/>
      </c>
    </row>
    <row r="975" spans="27:37">
      <c r="AA975" s="78"/>
      <c r="AB975" s="78"/>
      <c r="AC975" s="79" t="str">
        <f t="shared" si="115"/>
        <v/>
      </c>
      <c r="AD975" s="89"/>
      <c r="AE975" s="89"/>
      <c r="AF975" s="79">
        <f t="shared" si="116"/>
        <v>0</v>
      </c>
      <c r="AG975" s="79" t="str">
        <f t="shared" si="111"/>
        <v/>
      </c>
      <c r="AH975" s="79" t="str">
        <f t="shared" si="112"/>
        <v/>
      </c>
      <c r="AI975" s="79" t="str">
        <f t="shared" si="113"/>
        <v/>
      </c>
      <c r="AJ975" s="79" t="str">
        <f t="shared" si="114"/>
        <v/>
      </c>
      <c r="AK975" s="80" t="str">
        <f t="shared" si="117"/>
        <v/>
      </c>
    </row>
    <row r="976" spans="27:37">
      <c r="AA976" s="81"/>
      <c r="AB976" s="81"/>
      <c r="AC976" s="82" t="str">
        <f t="shared" si="115"/>
        <v/>
      </c>
      <c r="AD976" s="90"/>
      <c r="AE976" s="90"/>
      <c r="AF976" s="82">
        <f t="shared" si="116"/>
        <v>0</v>
      </c>
      <c r="AG976" s="82" t="str">
        <f t="shared" si="111"/>
        <v/>
      </c>
      <c r="AH976" s="82" t="str">
        <f t="shared" si="112"/>
        <v/>
      </c>
      <c r="AI976" s="82" t="str">
        <f t="shared" si="113"/>
        <v/>
      </c>
      <c r="AJ976" s="82" t="str">
        <f t="shared" si="114"/>
        <v/>
      </c>
      <c r="AK976" s="83" t="str">
        <f t="shared" si="117"/>
        <v/>
      </c>
    </row>
    <row r="977" spans="27:37">
      <c r="AA977" s="78"/>
      <c r="AB977" s="78"/>
      <c r="AC977" s="79" t="str">
        <f t="shared" si="115"/>
        <v/>
      </c>
      <c r="AD977" s="89"/>
      <c r="AE977" s="89"/>
      <c r="AF977" s="79">
        <f t="shared" si="116"/>
        <v>0</v>
      </c>
      <c r="AG977" s="79" t="str">
        <f t="shared" si="111"/>
        <v/>
      </c>
      <c r="AH977" s="79" t="str">
        <f t="shared" si="112"/>
        <v/>
      </c>
      <c r="AI977" s="79" t="str">
        <f t="shared" si="113"/>
        <v/>
      </c>
      <c r="AJ977" s="79" t="str">
        <f t="shared" si="114"/>
        <v/>
      </c>
      <c r="AK977" s="80" t="str">
        <f t="shared" si="117"/>
        <v/>
      </c>
    </row>
    <row r="978" spans="27:37">
      <c r="AA978" s="81"/>
      <c r="AB978" s="81"/>
      <c r="AC978" s="82" t="str">
        <f t="shared" si="115"/>
        <v/>
      </c>
      <c r="AD978" s="90"/>
      <c r="AE978" s="90"/>
      <c r="AF978" s="82">
        <f t="shared" si="116"/>
        <v>0</v>
      </c>
      <c r="AG978" s="82" t="str">
        <f t="shared" si="111"/>
        <v/>
      </c>
      <c r="AH978" s="82" t="str">
        <f t="shared" si="112"/>
        <v/>
      </c>
      <c r="AI978" s="82" t="str">
        <f t="shared" si="113"/>
        <v/>
      </c>
      <c r="AJ978" s="82" t="str">
        <f t="shared" si="114"/>
        <v/>
      </c>
      <c r="AK978" s="83" t="str">
        <f t="shared" si="117"/>
        <v/>
      </c>
    </row>
    <row r="979" spans="27:37">
      <c r="AA979" s="78"/>
      <c r="AB979" s="78"/>
      <c r="AC979" s="79" t="str">
        <f t="shared" si="115"/>
        <v/>
      </c>
      <c r="AD979" s="89"/>
      <c r="AE979" s="89"/>
      <c r="AF979" s="79">
        <f t="shared" si="116"/>
        <v>0</v>
      </c>
      <c r="AG979" s="79" t="str">
        <f t="shared" si="111"/>
        <v/>
      </c>
      <c r="AH979" s="79" t="str">
        <f t="shared" si="112"/>
        <v/>
      </c>
      <c r="AI979" s="79" t="str">
        <f t="shared" si="113"/>
        <v/>
      </c>
      <c r="AJ979" s="79" t="str">
        <f t="shared" si="114"/>
        <v/>
      </c>
      <c r="AK979" s="80" t="str">
        <f t="shared" si="117"/>
        <v/>
      </c>
    </row>
    <row r="980" spans="27:37">
      <c r="AA980" s="81"/>
      <c r="AB980" s="81"/>
      <c r="AC980" s="82" t="str">
        <f t="shared" si="115"/>
        <v/>
      </c>
      <c r="AD980" s="90"/>
      <c r="AE980" s="90"/>
      <c r="AF980" s="82">
        <f t="shared" si="116"/>
        <v>0</v>
      </c>
      <c r="AG980" s="82" t="str">
        <f t="shared" si="111"/>
        <v/>
      </c>
      <c r="AH980" s="82" t="str">
        <f t="shared" si="112"/>
        <v/>
      </c>
      <c r="AI980" s="82" t="str">
        <f t="shared" si="113"/>
        <v/>
      </c>
      <c r="AJ980" s="82" t="str">
        <f t="shared" si="114"/>
        <v/>
      </c>
      <c r="AK980" s="83" t="str">
        <f t="shared" si="117"/>
        <v/>
      </c>
    </row>
    <row r="981" spans="27:37">
      <c r="AA981" s="78"/>
      <c r="AB981" s="78"/>
      <c r="AC981" s="79" t="str">
        <f t="shared" si="115"/>
        <v/>
      </c>
      <c r="AD981" s="89"/>
      <c r="AE981" s="89"/>
      <c r="AF981" s="79">
        <f t="shared" si="116"/>
        <v>0</v>
      </c>
      <c r="AG981" s="79" t="str">
        <f t="shared" si="111"/>
        <v/>
      </c>
      <c r="AH981" s="79" t="str">
        <f t="shared" si="112"/>
        <v/>
      </c>
      <c r="AI981" s="79" t="str">
        <f t="shared" si="113"/>
        <v/>
      </c>
      <c r="AJ981" s="79" t="str">
        <f t="shared" si="114"/>
        <v/>
      </c>
      <c r="AK981" s="80" t="str">
        <f t="shared" si="117"/>
        <v/>
      </c>
    </row>
    <row r="982" spans="27:37">
      <c r="AA982" s="81"/>
      <c r="AB982" s="81"/>
      <c r="AC982" s="82" t="str">
        <f t="shared" si="115"/>
        <v/>
      </c>
      <c r="AD982" s="90"/>
      <c r="AE982" s="90"/>
      <c r="AF982" s="82">
        <f t="shared" si="116"/>
        <v>0</v>
      </c>
      <c r="AG982" s="82" t="str">
        <f t="shared" si="111"/>
        <v/>
      </c>
      <c r="AH982" s="82" t="str">
        <f t="shared" si="112"/>
        <v/>
      </c>
      <c r="AI982" s="82" t="str">
        <f t="shared" si="113"/>
        <v/>
      </c>
      <c r="AJ982" s="82" t="str">
        <f t="shared" si="114"/>
        <v/>
      </c>
      <c r="AK982" s="83" t="str">
        <f t="shared" si="117"/>
        <v/>
      </c>
    </row>
    <row r="983" spans="27:37">
      <c r="AA983" s="78"/>
      <c r="AB983" s="78"/>
      <c r="AC983" s="79" t="str">
        <f t="shared" si="115"/>
        <v/>
      </c>
      <c r="AD983" s="89"/>
      <c r="AE983" s="89"/>
      <c r="AF983" s="79">
        <f t="shared" si="116"/>
        <v>0</v>
      </c>
      <c r="AG983" s="79" t="str">
        <f t="shared" si="111"/>
        <v/>
      </c>
      <c r="AH983" s="79" t="str">
        <f t="shared" si="112"/>
        <v/>
      </c>
      <c r="AI983" s="79" t="str">
        <f t="shared" si="113"/>
        <v/>
      </c>
      <c r="AJ983" s="79" t="str">
        <f t="shared" si="114"/>
        <v/>
      </c>
      <c r="AK983" s="80" t="str">
        <f t="shared" si="117"/>
        <v/>
      </c>
    </row>
    <row r="984" spans="27:37">
      <c r="AA984" s="81"/>
      <c r="AB984" s="81"/>
      <c r="AC984" s="82" t="str">
        <f t="shared" si="115"/>
        <v/>
      </c>
      <c r="AD984" s="90"/>
      <c r="AE984" s="90"/>
      <c r="AF984" s="82">
        <f t="shared" si="116"/>
        <v>0</v>
      </c>
      <c r="AG984" s="82" t="str">
        <f t="shared" si="111"/>
        <v/>
      </c>
      <c r="AH984" s="82" t="str">
        <f t="shared" si="112"/>
        <v/>
      </c>
      <c r="AI984" s="82" t="str">
        <f t="shared" si="113"/>
        <v/>
      </c>
      <c r="AJ984" s="82" t="str">
        <f t="shared" si="114"/>
        <v/>
      </c>
      <c r="AK984" s="83" t="str">
        <f t="shared" si="117"/>
        <v/>
      </c>
    </row>
    <row r="985" spans="27:37">
      <c r="AA985" s="78"/>
      <c r="AB985" s="78"/>
      <c r="AC985" s="79" t="str">
        <f t="shared" si="115"/>
        <v/>
      </c>
      <c r="AD985" s="89"/>
      <c r="AE985" s="89"/>
      <c r="AF985" s="79">
        <f t="shared" si="116"/>
        <v>0</v>
      </c>
      <c r="AG985" s="79" t="str">
        <f t="shared" si="111"/>
        <v/>
      </c>
      <c r="AH985" s="79" t="str">
        <f t="shared" si="112"/>
        <v/>
      </c>
      <c r="AI985" s="79" t="str">
        <f t="shared" si="113"/>
        <v/>
      </c>
      <c r="AJ985" s="79" t="str">
        <f t="shared" si="114"/>
        <v/>
      </c>
      <c r="AK985" s="80" t="str">
        <f t="shared" si="117"/>
        <v/>
      </c>
    </row>
    <row r="986" spans="27:37">
      <c r="AA986" s="81"/>
      <c r="AB986" s="81"/>
      <c r="AC986" s="82" t="str">
        <f t="shared" si="115"/>
        <v/>
      </c>
      <c r="AD986" s="90"/>
      <c r="AE986" s="90"/>
      <c r="AF986" s="82">
        <f t="shared" si="116"/>
        <v>0</v>
      </c>
      <c r="AG986" s="82" t="str">
        <f t="shared" si="111"/>
        <v/>
      </c>
      <c r="AH986" s="82" t="str">
        <f t="shared" si="112"/>
        <v/>
      </c>
      <c r="AI986" s="82" t="str">
        <f t="shared" si="113"/>
        <v/>
      </c>
      <c r="AJ986" s="82" t="str">
        <f t="shared" si="114"/>
        <v/>
      </c>
      <c r="AK986" s="83" t="str">
        <f t="shared" si="117"/>
        <v/>
      </c>
    </row>
    <row r="987" spans="27:37">
      <c r="AA987" s="78"/>
      <c r="AB987" s="78"/>
      <c r="AC987" s="79" t="str">
        <f t="shared" si="115"/>
        <v/>
      </c>
      <c r="AD987" s="89"/>
      <c r="AE987" s="89"/>
      <c r="AF987" s="79">
        <f t="shared" si="116"/>
        <v>0</v>
      </c>
      <c r="AG987" s="79" t="str">
        <f t="shared" si="111"/>
        <v/>
      </c>
      <c r="AH987" s="79" t="str">
        <f t="shared" si="112"/>
        <v/>
      </c>
      <c r="AI987" s="79" t="str">
        <f t="shared" si="113"/>
        <v/>
      </c>
      <c r="AJ987" s="79" t="str">
        <f t="shared" si="114"/>
        <v/>
      </c>
      <c r="AK987" s="80" t="str">
        <f t="shared" si="117"/>
        <v/>
      </c>
    </row>
    <row r="988" spans="27:37">
      <c r="AA988" s="81"/>
      <c r="AB988" s="81"/>
      <c r="AC988" s="82" t="str">
        <f t="shared" si="115"/>
        <v/>
      </c>
      <c r="AD988" s="90"/>
      <c r="AE988" s="90"/>
      <c r="AF988" s="82">
        <f t="shared" si="116"/>
        <v>0</v>
      </c>
      <c r="AG988" s="82" t="str">
        <f t="shared" si="111"/>
        <v/>
      </c>
      <c r="AH988" s="82" t="str">
        <f t="shared" si="112"/>
        <v/>
      </c>
      <c r="AI988" s="82" t="str">
        <f t="shared" si="113"/>
        <v/>
      </c>
      <c r="AJ988" s="82" t="str">
        <f t="shared" si="114"/>
        <v/>
      </c>
      <c r="AK988" s="83" t="str">
        <f t="shared" si="117"/>
        <v/>
      </c>
    </row>
    <row r="989" spans="27:37">
      <c r="AA989" s="78"/>
      <c r="AB989" s="78"/>
      <c r="AC989" s="79" t="str">
        <f t="shared" si="115"/>
        <v/>
      </c>
      <c r="AD989" s="89"/>
      <c r="AE989" s="89"/>
      <c r="AF989" s="79">
        <f t="shared" si="116"/>
        <v>0</v>
      </c>
      <c r="AG989" s="79" t="str">
        <f t="shared" si="111"/>
        <v/>
      </c>
      <c r="AH989" s="79" t="str">
        <f t="shared" si="112"/>
        <v/>
      </c>
      <c r="AI989" s="79" t="str">
        <f t="shared" si="113"/>
        <v/>
      </c>
      <c r="AJ989" s="79" t="str">
        <f t="shared" si="114"/>
        <v/>
      </c>
      <c r="AK989" s="80" t="str">
        <f t="shared" si="117"/>
        <v/>
      </c>
    </row>
    <row r="990" spans="27:37">
      <c r="AA990" s="81"/>
      <c r="AB990" s="81"/>
      <c r="AC990" s="82" t="str">
        <f t="shared" si="115"/>
        <v/>
      </c>
      <c r="AD990" s="90"/>
      <c r="AE990" s="90"/>
      <c r="AF990" s="82">
        <f t="shared" si="116"/>
        <v>0</v>
      </c>
      <c r="AG990" s="82" t="str">
        <f t="shared" si="111"/>
        <v/>
      </c>
      <c r="AH990" s="82" t="str">
        <f t="shared" si="112"/>
        <v/>
      </c>
      <c r="AI990" s="82" t="str">
        <f t="shared" si="113"/>
        <v/>
      </c>
      <c r="AJ990" s="82" t="str">
        <f t="shared" si="114"/>
        <v/>
      </c>
      <c r="AK990" s="83" t="str">
        <f t="shared" si="117"/>
        <v/>
      </c>
    </row>
    <row r="991" spans="27:37">
      <c r="AA991" s="78"/>
      <c r="AB991" s="78"/>
      <c r="AC991" s="79" t="str">
        <f t="shared" si="115"/>
        <v/>
      </c>
      <c r="AD991" s="89"/>
      <c r="AE991" s="89"/>
      <c r="AF991" s="79">
        <f t="shared" si="116"/>
        <v>0</v>
      </c>
      <c r="AG991" s="79" t="str">
        <f t="shared" si="111"/>
        <v/>
      </c>
      <c r="AH991" s="79" t="str">
        <f t="shared" si="112"/>
        <v/>
      </c>
      <c r="AI991" s="79" t="str">
        <f t="shared" si="113"/>
        <v/>
      </c>
      <c r="AJ991" s="79" t="str">
        <f t="shared" si="114"/>
        <v/>
      </c>
      <c r="AK991" s="80" t="str">
        <f t="shared" si="117"/>
        <v/>
      </c>
    </row>
    <row r="992" spans="27:37">
      <c r="AA992" s="81"/>
      <c r="AB992" s="81"/>
      <c r="AC992" s="82" t="str">
        <f t="shared" si="115"/>
        <v/>
      </c>
      <c r="AD992" s="90"/>
      <c r="AE992" s="90"/>
      <c r="AF992" s="82">
        <f t="shared" si="116"/>
        <v>0</v>
      </c>
      <c r="AG992" s="82" t="str">
        <f t="shared" si="111"/>
        <v/>
      </c>
      <c r="AH992" s="82" t="str">
        <f t="shared" si="112"/>
        <v/>
      </c>
      <c r="AI992" s="82" t="str">
        <f t="shared" si="113"/>
        <v/>
      </c>
      <c r="AJ992" s="82" t="str">
        <f t="shared" si="114"/>
        <v/>
      </c>
      <c r="AK992" s="83" t="str">
        <f t="shared" si="117"/>
        <v/>
      </c>
    </row>
    <row r="993" spans="27:37">
      <c r="AA993" s="78"/>
      <c r="AB993" s="78"/>
      <c r="AC993" s="79" t="str">
        <f t="shared" si="115"/>
        <v/>
      </c>
      <c r="AD993" s="89"/>
      <c r="AE993" s="89"/>
      <c r="AF993" s="79">
        <f t="shared" si="116"/>
        <v>0</v>
      </c>
      <c r="AG993" s="79" t="str">
        <f t="shared" si="111"/>
        <v/>
      </c>
      <c r="AH993" s="79" t="str">
        <f t="shared" si="112"/>
        <v/>
      </c>
      <c r="AI993" s="79" t="str">
        <f t="shared" si="113"/>
        <v/>
      </c>
      <c r="AJ993" s="79" t="str">
        <f t="shared" si="114"/>
        <v/>
      </c>
      <c r="AK993" s="80" t="str">
        <f t="shared" si="117"/>
        <v/>
      </c>
    </row>
    <row r="994" spans="27:37">
      <c r="AA994" s="81"/>
      <c r="AB994" s="81"/>
      <c r="AC994" s="82" t="str">
        <f t="shared" si="115"/>
        <v/>
      </c>
      <c r="AD994" s="90"/>
      <c r="AE994" s="90"/>
      <c r="AF994" s="82">
        <f t="shared" si="116"/>
        <v>0</v>
      </c>
      <c r="AG994" s="82" t="str">
        <f t="shared" si="111"/>
        <v/>
      </c>
      <c r="AH994" s="82" t="str">
        <f t="shared" si="112"/>
        <v/>
      </c>
      <c r="AI994" s="82" t="str">
        <f t="shared" si="113"/>
        <v/>
      </c>
      <c r="AJ994" s="82" t="str">
        <f t="shared" si="114"/>
        <v/>
      </c>
      <c r="AK994" s="83" t="str">
        <f t="shared" si="117"/>
        <v/>
      </c>
    </row>
    <row r="995" spans="27:37">
      <c r="AA995" s="78"/>
      <c r="AB995" s="78"/>
      <c r="AC995" s="79" t="str">
        <f t="shared" si="115"/>
        <v/>
      </c>
      <c r="AD995" s="89"/>
      <c r="AE995" s="89"/>
      <c r="AF995" s="79">
        <f t="shared" si="116"/>
        <v>0</v>
      </c>
      <c r="AG995" s="79" t="str">
        <f t="shared" si="111"/>
        <v/>
      </c>
      <c r="AH995" s="79" t="str">
        <f t="shared" si="112"/>
        <v/>
      </c>
      <c r="AI995" s="79" t="str">
        <f t="shared" si="113"/>
        <v/>
      </c>
      <c r="AJ995" s="79" t="str">
        <f t="shared" si="114"/>
        <v/>
      </c>
      <c r="AK995" s="80" t="str">
        <f t="shared" si="117"/>
        <v/>
      </c>
    </row>
    <row r="996" spans="27:37">
      <c r="AA996" s="81"/>
      <c r="AB996" s="81"/>
      <c r="AC996" s="82" t="str">
        <f t="shared" si="115"/>
        <v/>
      </c>
      <c r="AD996" s="90"/>
      <c r="AE996" s="90"/>
      <c r="AF996" s="82">
        <f t="shared" si="116"/>
        <v>0</v>
      </c>
      <c r="AG996" s="82" t="str">
        <f t="shared" si="111"/>
        <v/>
      </c>
      <c r="AH996" s="82" t="str">
        <f t="shared" si="112"/>
        <v/>
      </c>
      <c r="AI996" s="82" t="str">
        <f t="shared" si="113"/>
        <v/>
      </c>
      <c r="AJ996" s="82" t="str">
        <f t="shared" si="114"/>
        <v/>
      </c>
      <c r="AK996" s="83" t="str">
        <f t="shared" si="117"/>
        <v/>
      </c>
    </row>
    <row r="997" spans="27:37">
      <c r="AA997" s="78"/>
      <c r="AB997" s="78"/>
      <c r="AC997" s="79" t="str">
        <f t="shared" si="115"/>
        <v/>
      </c>
      <c r="AD997" s="89"/>
      <c r="AE997" s="89"/>
      <c r="AF997" s="79">
        <f t="shared" si="116"/>
        <v>0</v>
      </c>
      <c r="AG997" s="79" t="str">
        <f t="shared" si="111"/>
        <v/>
      </c>
      <c r="AH997" s="79" t="str">
        <f t="shared" si="112"/>
        <v/>
      </c>
      <c r="AI997" s="79" t="str">
        <f t="shared" si="113"/>
        <v/>
      </c>
      <c r="AJ997" s="79" t="str">
        <f t="shared" si="114"/>
        <v/>
      </c>
      <c r="AK997" s="80" t="str">
        <f t="shared" si="117"/>
        <v/>
      </c>
    </row>
    <row r="998" spans="27:37">
      <c r="AA998" s="81"/>
      <c r="AB998" s="81"/>
      <c r="AC998" s="82" t="str">
        <f t="shared" si="115"/>
        <v/>
      </c>
      <c r="AD998" s="90"/>
      <c r="AE998" s="90"/>
      <c r="AF998" s="82">
        <f t="shared" si="116"/>
        <v>0</v>
      </c>
      <c r="AG998" s="82" t="str">
        <f t="shared" si="111"/>
        <v/>
      </c>
      <c r="AH998" s="82" t="str">
        <f t="shared" si="112"/>
        <v/>
      </c>
      <c r="AI998" s="82" t="str">
        <f t="shared" si="113"/>
        <v/>
      </c>
      <c r="AJ998" s="82" t="str">
        <f t="shared" si="114"/>
        <v/>
      </c>
      <c r="AK998" s="83" t="str">
        <f t="shared" si="117"/>
        <v/>
      </c>
    </row>
    <row r="999" spans="27:37">
      <c r="AA999" s="78"/>
      <c r="AB999" s="78"/>
      <c r="AC999" s="79" t="str">
        <f t="shared" si="115"/>
        <v/>
      </c>
      <c r="AD999" s="89"/>
      <c r="AE999" s="89"/>
      <c r="AF999" s="79">
        <f t="shared" si="116"/>
        <v>0</v>
      </c>
      <c r="AG999" s="79" t="str">
        <f t="shared" si="111"/>
        <v/>
      </c>
      <c r="AH999" s="79" t="str">
        <f t="shared" si="112"/>
        <v/>
      </c>
      <c r="AI999" s="79" t="str">
        <f t="shared" si="113"/>
        <v/>
      </c>
      <c r="AJ999" s="79" t="str">
        <f t="shared" si="114"/>
        <v/>
      </c>
      <c r="AK999" s="80" t="str">
        <f t="shared" si="117"/>
        <v/>
      </c>
    </row>
    <row r="1000" spans="27:37">
      <c r="AA1000" s="81"/>
      <c r="AB1000" s="81"/>
      <c r="AC1000" s="82" t="str">
        <f t="shared" si="115"/>
        <v/>
      </c>
      <c r="AD1000" s="90"/>
      <c r="AE1000" s="90"/>
      <c r="AF1000" s="82">
        <f t="shared" si="116"/>
        <v>0</v>
      </c>
      <c r="AG1000" s="82" t="str">
        <f t="shared" si="111"/>
        <v/>
      </c>
      <c r="AH1000" s="82" t="str">
        <f t="shared" si="112"/>
        <v/>
      </c>
      <c r="AI1000" s="82" t="str">
        <f t="shared" si="113"/>
        <v/>
      </c>
      <c r="AJ1000" s="82" t="str">
        <f t="shared" si="114"/>
        <v/>
      </c>
      <c r="AK1000" s="83" t="str">
        <f t="shared" si="117"/>
        <v/>
      </c>
    </row>
    <row r="1001" spans="27:37">
      <c r="AA1001" s="78"/>
      <c r="AB1001" s="78"/>
      <c r="AC1001" s="79" t="str">
        <f t="shared" si="115"/>
        <v/>
      </c>
      <c r="AD1001" s="89"/>
      <c r="AE1001" s="89"/>
      <c r="AF1001" s="79">
        <f t="shared" si="116"/>
        <v>0</v>
      </c>
      <c r="AG1001" s="79" t="str">
        <f t="shared" si="111"/>
        <v/>
      </c>
      <c r="AH1001" s="79" t="str">
        <f t="shared" si="112"/>
        <v/>
      </c>
      <c r="AI1001" s="79" t="str">
        <f t="shared" si="113"/>
        <v/>
      </c>
      <c r="AJ1001" s="79" t="str">
        <f t="shared" si="114"/>
        <v/>
      </c>
      <c r="AK1001" s="80" t="str">
        <f t="shared" si="117"/>
        <v/>
      </c>
    </row>
    <row r="1002" spans="27:37">
      <c r="AA1002" s="81"/>
      <c r="AB1002" s="81"/>
      <c r="AC1002" s="82" t="str">
        <f t="shared" si="115"/>
        <v/>
      </c>
      <c r="AD1002" s="90"/>
      <c r="AE1002" s="90"/>
      <c r="AF1002" s="82">
        <f t="shared" si="116"/>
        <v>0</v>
      </c>
      <c r="AG1002" s="82" t="str">
        <f t="shared" si="111"/>
        <v/>
      </c>
      <c r="AH1002" s="82" t="str">
        <f t="shared" si="112"/>
        <v/>
      </c>
      <c r="AI1002" s="82" t="str">
        <f t="shared" si="113"/>
        <v/>
      </c>
      <c r="AJ1002" s="82" t="str">
        <f t="shared" si="114"/>
        <v/>
      </c>
      <c r="AK1002" s="83" t="str">
        <f t="shared" si="117"/>
        <v/>
      </c>
    </row>
    <row r="1003" spans="27:37">
      <c r="AA1003" s="78"/>
      <c r="AB1003" s="78"/>
      <c r="AC1003" s="79" t="str">
        <f t="shared" si="115"/>
        <v/>
      </c>
      <c r="AD1003" s="89"/>
      <c r="AE1003" s="89"/>
      <c r="AF1003" s="79">
        <f t="shared" si="116"/>
        <v>0</v>
      </c>
      <c r="AG1003" s="79" t="str">
        <f t="shared" si="111"/>
        <v/>
      </c>
      <c r="AH1003" s="79" t="str">
        <f t="shared" si="112"/>
        <v/>
      </c>
      <c r="AI1003" s="79" t="str">
        <f t="shared" si="113"/>
        <v/>
      </c>
      <c r="AJ1003" s="79" t="str">
        <f t="shared" si="114"/>
        <v/>
      </c>
      <c r="AK1003" s="80" t="str">
        <f t="shared" si="117"/>
        <v/>
      </c>
    </row>
    <row r="1004" spans="27:37">
      <c r="AA1004" s="81"/>
      <c r="AB1004" s="81"/>
      <c r="AC1004" s="82" t="str">
        <f t="shared" si="115"/>
        <v/>
      </c>
      <c r="AD1004" s="90"/>
      <c r="AE1004" s="90"/>
      <c r="AF1004" s="82">
        <f t="shared" si="116"/>
        <v>0</v>
      </c>
      <c r="AG1004" s="82" t="str">
        <f t="shared" si="111"/>
        <v/>
      </c>
      <c r="AH1004" s="82" t="str">
        <f t="shared" si="112"/>
        <v/>
      </c>
      <c r="AI1004" s="82" t="str">
        <f t="shared" si="113"/>
        <v/>
      </c>
      <c r="AJ1004" s="82" t="str">
        <f t="shared" si="114"/>
        <v/>
      </c>
      <c r="AK1004" s="83" t="str">
        <f t="shared" si="117"/>
        <v/>
      </c>
    </row>
    <row r="1005" spans="27:37">
      <c r="AA1005" s="78"/>
      <c r="AB1005" s="78"/>
      <c r="AC1005" s="79" t="str">
        <f t="shared" si="115"/>
        <v/>
      </c>
      <c r="AD1005" s="89"/>
      <c r="AE1005" s="89"/>
      <c r="AF1005" s="79">
        <f t="shared" si="116"/>
        <v>0</v>
      </c>
      <c r="AG1005" s="79" t="str">
        <f t="shared" si="111"/>
        <v/>
      </c>
      <c r="AH1005" s="79" t="str">
        <f t="shared" si="112"/>
        <v/>
      </c>
      <c r="AI1005" s="79" t="str">
        <f t="shared" si="113"/>
        <v/>
      </c>
      <c r="AJ1005" s="79" t="str">
        <f t="shared" si="114"/>
        <v/>
      </c>
      <c r="AK1005" s="80" t="str">
        <f t="shared" si="117"/>
        <v/>
      </c>
    </row>
    <row r="1006" spans="27:37">
      <c r="AA1006" s="81"/>
      <c r="AB1006" s="81"/>
      <c r="AC1006" s="82" t="str">
        <f t="shared" si="115"/>
        <v/>
      </c>
      <c r="AD1006" s="90"/>
      <c r="AE1006" s="90"/>
      <c r="AF1006" s="82">
        <f t="shared" si="116"/>
        <v>0</v>
      </c>
      <c r="AG1006" s="82" t="str">
        <f t="shared" si="111"/>
        <v/>
      </c>
      <c r="AH1006" s="82" t="str">
        <f t="shared" si="112"/>
        <v/>
      </c>
      <c r="AI1006" s="82" t="str">
        <f t="shared" si="113"/>
        <v/>
      </c>
      <c r="AJ1006" s="82" t="str">
        <f t="shared" si="114"/>
        <v/>
      </c>
      <c r="AK1006" s="83" t="str">
        <f t="shared" si="117"/>
        <v/>
      </c>
    </row>
    <row r="1007" spans="27:37">
      <c r="AA1007" s="78"/>
      <c r="AB1007" s="78"/>
      <c r="AC1007" s="79" t="str">
        <f t="shared" si="115"/>
        <v/>
      </c>
      <c r="AD1007" s="89"/>
      <c r="AE1007" s="89"/>
      <c r="AF1007" s="79">
        <f t="shared" si="116"/>
        <v>0</v>
      </c>
      <c r="AG1007" s="79" t="str">
        <f t="shared" si="111"/>
        <v/>
      </c>
      <c r="AH1007" s="79" t="str">
        <f t="shared" si="112"/>
        <v/>
      </c>
      <c r="AI1007" s="79" t="str">
        <f t="shared" si="113"/>
        <v/>
      </c>
      <c r="AJ1007" s="79" t="str">
        <f t="shared" si="114"/>
        <v/>
      </c>
      <c r="AK1007" s="80" t="str">
        <f t="shared" si="117"/>
        <v/>
      </c>
    </row>
    <row r="1008" spans="27:37">
      <c r="AA1008" s="81"/>
      <c r="AB1008" s="81"/>
      <c r="AC1008" s="82" t="str">
        <f t="shared" si="115"/>
        <v/>
      </c>
      <c r="AD1008" s="90"/>
      <c r="AE1008" s="90"/>
      <c r="AF1008" s="82">
        <f t="shared" si="116"/>
        <v>0</v>
      </c>
      <c r="AG1008" s="82" t="str">
        <f t="shared" si="111"/>
        <v/>
      </c>
      <c r="AH1008" s="82" t="str">
        <f t="shared" si="112"/>
        <v/>
      </c>
      <c r="AI1008" s="82" t="str">
        <f t="shared" si="113"/>
        <v/>
      </c>
      <c r="AJ1008" s="82" t="str">
        <f t="shared" si="114"/>
        <v/>
      </c>
      <c r="AK1008" s="83" t="str">
        <f t="shared" si="117"/>
        <v/>
      </c>
    </row>
    <row r="1009" spans="27:37">
      <c r="AA1009" s="78"/>
      <c r="AB1009" s="78"/>
      <c r="AC1009" s="79" t="str">
        <f t="shared" si="115"/>
        <v/>
      </c>
      <c r="AD1009" s="89"/>
      <c r="AE1009" s="89"/>
      <c r="AF1009" s="79">
        <f t="shared" si="116"/>
        <v>0</v>
      </c>
      <c r="AG1009" s="79" t="str">
        <f t="shared" si="111"/>
        <v/>
      </c>
      <c r="AH1009" s="79" t="str">
        <f t="shared" si="112"/>
        <v/>
      </c>
      <c r="AI1009" s="79" t="str">
        <f t="shared" si="113"/>
        <v/>
      </c>
      <c r="AJ1009" s="79" t="str">
        <f t="shared" si="114"/>
        <v/>
      </c>
      <c r="AK1009" s="80" t="str">
        <f t="shared" si="117"/>
        <v/>
      </c>
    </row>
    <row r="1010" spans="27:37">
      <c r="AA1010" s="81"/>
      <c r="AB1010" s="81"/>
      <c r="AC1010" s="82" t="str">
        <f t="shared" si="115"/>
        <v/>
      </c>
      <c r="AD1010" s="90"/>
      <c r="AE1010" s="90"/>
      <c r="AF1010" s="82">
        <f t="shared" si="116"/>
        <v>0</v>
      </c>
      <c r="AG1010" s="82" t="str">
        <f t="shared" si="111"/>
        <v/>
      </c>
      <c r="AH1010" s="82" t="str">
        <f t="shared" si="112"/>
        <v/>
      </c>
      <c r="AI1010" s="82" t="str">
        <f t="shared" si="113"/>
        <v/>
      </c>
      <c r="AJ1010" s="82" t="str">
        <f t="shared" si="114"/>
        <v/>
      </c>
      <c r="AK1010" s="83" t="str">
        <f t="shared" si="117"/>
        <v/>
      </c>
    </row>
    <row r="1011" spans="27:37">
      <c r="AA1011" s="78"/>
      <c r="AB1011" s="78"/>
      <c r="AC1011" s="79" t="str">
        <f t="shared" si="115"/>
        <v/>
      </c>
      <c r="AD1011" s="89"/>
      <c r="AE1011" s="89"/>
      <c r="AF1011" s="79">
        <f t="shared" si="116"/>
        <v>0</v>
      </c>
      <c r="AG1011" s="79" t="str">
        <f t="shared" si="111"/>
        <v/>
      </c>
      <c r="AH1011" s="79" t="str">
        <f t="shared" si="112"/>
        <v/>
      </c>
      <c r="AI1011" s="79" t="str">
        <f t="shared" si="113"/>
        <v/>
      </c>
      <c r="AJ1011" s="79" t="str">
        <f t="shared" si="114"/>
        <v/>
      </c>
      <c r="AK1011" s="80" t="str">
        <f t="shared" si="117"/>
        <v/>
      </c>
    </row>
    <row r="1012" spans="27:37">
      <c r="AA1012" s="81"/>
      <c r="AB1012" s="81"/>
      <c r="AC1012" s="82" t="str">
        <f t="shared" si="115"/>
        <v/>
      </c>
      <c r="AD1012" s="90"/>
      <c r="AE1012" s="90"/>
      <c r="AF1012" s="82">
        <f t="shared" si="116"/>
        <v>0</v>
      </c>
      <c r="AG1012" s="82" t="str">
        <f t="shared" si="111"/>
        <v/>
      </c>
      <c r="AH1012" s="82" t="str">
        <f t="shared" si="112"/>
        <v/>
      </c>
      <c r="AI1012" s="82" t="str">
        <f t="shared" si="113"/>
        <v/>
      </c>
      <c r="AJ1012" s="82" t="str">
        <f t="shared" si="114"/>
        <v/>
      </c>
      <c r="AK1012" s="83" t="str">
        <f t="shared" si="117"/>
        <v/>
      </c>
    </row>
    <row r="1013" spans="27:37">
      <c r="AA1013" s="78"/>
      <c r="AB1013" s="78"/>
      <c r="AC1013" s="79" t="str">
        <f t="shared" si="115"/>
        <v/>
      </c>
      <c r="AD1013" s="89"/>
      <c r="AE1013" s="89"/>
      <c r="AF1013" s="79">
        <f t="shared" si="116"/>
        <v>0</v>
      </c>
      <c r="AG1013" s="79" t="str">
        <f t="shared" si="111"/>
        <v/>
      </c>
      <c r="AH1013" s="79" t="str">
        <f t="shared" si="112"/>
        <v/>
      </c>
      <c r="AI1013" s="79" t="str">
        <f t="shared" si="113"/>
        <v/>
      </c>
      <c r="AJ1013" s="79" t="str">
        <f t="shared" si="114"/>
        <v/>
      </c>
      <c r="AK1013" s="80" t="str">
        <f t="shared" si="117"/>
        <v/>
      </c>
    </row>
    <row r="1014" spans="27:37">
      <c r="AA1014" s="81"/>
      <c r="AB1014" s="81"/>
      <c r="AC1014" s="82" t="str">
        <f t="shared" si="115"/>
        <v/>
      </c>
      <c r="AD1014" s="90"/>
      <c r="AE1014" s="90"/>
      <c r="AF1014" s="82">
        <f t="shared" si="116"/>
        <v>0</v>
      </c>
      <c r="AG1014" s="82" t="str">
        <f t="shared" si="111"/>
        <v/>
      </c>
      <c r="AH1014" s="82" t="str">
        <f t="shared" si="112"/>
        <v/>
      </c>
      <c r="AI1014" s="82" t="str">
        <f t="shared" si="113"/>
        <v/>
      </c>
      <c r="AJ1014" s="82" t="str">
        <f t="shared" si="114"/>
        <v/>
      </c>
      <c r="AK1014" s="83" t="str">
        <f t="shared" si="117"/>
        <v/>
      </c>
    </row>
    <row r="1015" spans="27:37">
      <c r="AA1015" s="78"/>
      <c r="AB1015" s="78"/>
      <c r="AC1015" s="79" t="str">
        <f t="shared" si="115"/>
        <v/>
      </c>
      <c r="AD1015" s="89"/>
      <c r="AE1015" s="89"/>
      <c r="AF1015" s="79">
        <f t="shared" si="116"/>
        <v>0</v>
      </c>
      <c r="AG1015" s="79" t="str">
        <f t="shared" si="111"/>
        <v/>
      </c>
      <c r="AH1015" s="79" t="str">
        <f t="shared" si="112"/>
        <v/>
      </c>
      <c r="AI1015" s="79" t="str">
        <f t="shared" si="113"/>
        <v/>
      </c>
      <c r="AJ1015" s="79" t="str">
        <f t="shared" si="114"/>
        <v/>
      </c>
      <c r="AK1015" s="80" t="str">
        <f t="shared" si="117"/>
        <v/>
      </c>
    </row>
    <row r="1016" spans="27:37">
      <c r="AA1016" s="81"/>
      <c r="AB1016" s="81"/>
      <c r="AC1016" s="82" t="str">
        <f t="shared" si="115"/>
        <v/>
      </c>
      <c r="AD1016" s="90"/>
      <c r="AE1016" s="90"/>
      <c r="AF1016" s="82">
        <f t="shared" si="116"/>
        <v>0</v>
      </c>
      <c r="AG1016" s="82" t="str">
        <f t="shared" si="111"/>
        <v/>
      </c>
      <c r="AH1016" s="82" t="str">
        <f t="shared" si="112"/>
        <v/>
      </c>
      <c r="AI1016" s="82" t="str">
        <f t="shared" si="113"/>
        <v/>
      </c>
      <c r="AJ1016" s="82" t="str">
        <f t="shared" si="114"/>
        <v/>
      </c>
      <c r="AK1016" s="83" t="str">
        <f t="shared" si="117"/>
        <v/>
      </c>
    </row>
    <row r="1017" spans="27:37">
      <c r="AA1017" s="78"/>
      <c r="AB1017" s="78"/>
      <c r="AC1017" s="79" t="str">
        <f t="shared" si="115"/>
        <v/>
      </c>
      <c r="AD1017" s="89"/>
      <c r="AE1017" s="89"/>
      <c r="AF1017" s="79">
        <f t="shared" si="116"/>
        <v>0</v>
      </c>
      <c r="AG1017" s="79" t="str">
        <f t="shared" si="111"/>
        <v/>
      </c>
      <c r="AH1017" s="79" t="str">
        <f t="shared" si="112"/>
        <v/>
      </c>
      <c r="AI1017" s="79" t="str">
        <f t="shared" si="113"/>
        <v/>
      </c>
      <c r="AJ1017" s="79" t="str">
        <f t="shared" si="114"/>
        <v/>
      </c>
      <c r="AK1017" s="80" t="str">
        <f t="shared" si="117"/>
        <v/>
      </c>
    </row>
    <row r="1018" spans="27:37">
      <c r="AA1018" s="81"/>
      <c r="AB1018" s="81"/>
      <c r="AC1018" s="82" t="str">
        <f t="shared" si="115"/>
        <v/>
      </c>
      <c r="AD1018" s="90"/>
      <c r="AE1018" s="90"/>
      <c r="AF1018" s="82">
        <f t="shared" si="116"/>
        <v>0</v>
      </c>
      <c r="AG1018" s="82" t="str">
        <f t="shared" si="111"/>
        <v/>
      </c>
      <c r="AH1018" s="82" t="str">
        <f t="shared" si="112"/>
        <v/>
      </c>
      <c r="AI1018" s="82" t="str">
        <f t="shared" si="113"/>
        <v/>
      </c>
      <c r="AJ1018" s="82" t="str">
        <f t="shared" si="114"/>
        <v/>
      </c>
      <c r="AK1018" s="83" t="str">
        <f t="shared" si="117"/>
        <v/>
      </c>
    </row>
    <row r="1019" spans="27:37">
      <c r="AA1019" s="78"/>
      <c r="AB1019" s="78"/>
      <c r="AC1019" s="79" t="str">
        <f t="shared" si="115"/>
        <v/>
      </c>
      <c r="AD1019" s="89"/>
      <c r="AE1019" s="89"/>
      <c r="AF1019" s="79">
        <f t="shared" si="116"/>
        <v>0</v>
      </c>
      <c r="AG1019" s="79" t="str">
        <f t="shared" si="111"/>
        <v/>
      </c>
      <c r="AH1019" s="79" t="str">
        <f t="shared" si="112"/>
        <v/>
      </c>
      <c r="AI1019" s="79" t="str">
        <f t="shared" si="113"/>
        <v/>
      </c>
      <c r="AJ1019" s="79" t="str">
        <f t="shared" si="114"/>
        <v/>
      </c>
      <c r="AK1019" s="80" t="str">
        <f t="shared" si="117"/>
        <v/>
      </c>
    </row>
    <row r="1020" spans="27:37">
      <c r="AA1020" s="81"/>
      <c r="AB1020" s="81"/>
      <c r="AC1020" s="82" t="str">
        <f t="shared" si="115"/>
        <v/>
      </c>
      <c r="AD1020" s="90"/>
      <c r="AE1020" s="90"/>
      <c r="AF1020" s="82">
        <f t="shared" si="116"/>
        <v>0</v>
      </c>
      <c r="AG1020" s="82" t="str">
        <f t="shared" si="111"/>
        <v/>
      </c>
      <c r="AH1020" s="82" t="str">
        <f t="shared" si="112"/>
        <v/>
      </c>
      <c r="AI1020" s="82" t="str">
        <f t="shared" si="113"/>
        <v/>
      </c>
      <c r="AJ1020" s="82" t="str">
        <f t="shared" si="114"/>
        <v/>
      </c>
      <c r="AK1020" s="83" t="str">
        <f t="shared" si="117"/>
        <v/>
      </c>
    </row>
    <row r="1021" spans="27:37">
      <c r="AA1021" s="78"/>
      <c r="AB1021" s="78"/>
      <c r="AC1021" s="79" t="str">
        <f t="shared" si="115"/>
        <v/>
      </c>
      <c r="AD1021" s="89"/>
      <c r="AE1021" s="89"/>
      <c r="AF1021" s="79">
        <f t="shared" si="116"/>
        <v>0</v>
      </c>
      <c r="AG1021" s="79" t="str">
        <f t="shared" si="111"/>
        <v/>
      </c>
      <c r="AH1021" s="79" t="str">
        <f t="shared" si="112"/>
        <v/>
      </c>
      <c r="AI1021" s="79" t="str">
        <f t="shared" si="113"/>
        <v/>
      </c>
      <c r="AJ1021" s="79" t="str">
        <f t="shared" si="114"/>
        <v/>
      </c>
      <c r="AK1021" s="80" t="str">
        <f t="shared" si="117"/>
        <v/>
      </c>
    </row>
    <row r="1022" spans="27:37">
      <c r="AA1022" s="81"/>
      <c r="AB1022" s="81"/>
      <c r="AC1022" s="82" t="str">
        <f t="shared" si="115"/>
        <v/>
      </c>
      <c r="AD1022" s="90"/>
      <c r="AE1022" s="90"/>
      <c r="AF1022" s="82">
        <f t="shared" si="116"/>
        <v>0</v>
      </c>
      <c r="AG1022" s="82" t="str">
        <f t="shared" si="111"/>
        <v/>
      </c>
      <c r="AH1022" s="82" t="str">
        <f t="shared" si="112"/>
        <v/>
      </c>
      <c r="AI1022" s="82" t="str">
        <f t="shared" si="113"/>
        <v/>
      </c>
      <c r="AJ1022" s="82" t="str">
        <f t="shared" si="114"/>
        <v/>
      </c>
      <c r="AK1022" s="83" t="str">
        <f t="shared" si="117"/>
        <v/>
      </c>
    </row>
    <row r="1023" spans="27:37">
      <c r="AA1023" s="78"/>
      <c r="AB1023" s="78"/>
      <c r="AC1023" s="79" t="str">
        <f t="shared" si="115"/>
        <v/>
      </c>
      <c r="AD1023" s="89"/>
      <c r="AE1023" s="89"/>
      <c r="AF1023" s="79">
        <f t="shared" si="116"/>
        <v>0</v>
      </c>
      <c r="AG1023" s="79" t="str">
        <f t="shared" si="111"/>
        <v/>
      </c>
      <c r="AH1023" s="79" t="str">
        <f t="shared" si="112"/>
        <v/>
      </c>
      <c r="AI1023" s="79" t="str">
        <f t="shared" si="113"/>
        <v/>
      </c>
      <c r="AJ1023" s="79" t="str">
        <f t="shared" si="114"/>
        <v/>
      </c>
      <c r="AK1023" s="80" t="str">
        <f t="shared" si="117"/>
        <v/>
      </c>
    </row>
    <row r="1024" spans="27:37">
      <c r="AA1024" s="81"/>
      <c r="AB1024" s="81"/>
      <c r="AC1024" s="82" t="str">
        <f t="shared" si="115"/>
        <v/>
      </c>
      <c r="AD1024" s="90"/>
      <c r="AE1024" s="90"/>
      <c r="AF1024" s="82">
        <f t="shared" si="116"/>
        <v>0</v>
      </c>
      <c r="AG1024" s="82" t="str">
        <f t="shared" si="111"/>
        <v/>
      </c>
      <c r="AH1024" s="82" t="str">
        <f t="shared" si="112"/>
        <v/>
      </c>
      <c r="AI1024" s="82" t="str">
        <f t="shared" si="113"/>
        <v/>
      </c>
      <c r="AJ1024" s="82" t="str">
        <f t="shared" si="114"/>
        <v/>
      </c>
      <c r="AK1024" s="83" t="str">
        <f t="shared" si="117"/>
        <v/>
      </c>
    </row>
    <row r="1025" spans="27:37">
      <c r="AA1025" s="78"/>
      <c r="AB1025" s="78"/>
      <c r="AC1025" s="79" t="str">
        <f t="shared" si="115"/>
        <v/>
      </c>
      <c r="AD1025" s="89"/>
      <c r="AE1025" s="89"/>
      <c r="AF1025" s="79">
        <f t="shared" si="116"/>
        <v>0</v>
      </c>
      <c r="AG1025" s="79" t="str">
        <f t="shared" si="111"/>
        <v/>
      </c>
      <c r="AH1025" s="79" t="str">
        <f t="shared" si="112"/>
        <v/>
      </c>
      <c r="AI1025" s="79" t="str">
        <f t="shared" si="113"/>
        <v/>
      </c>
      <c r="AJ1025" s="79" t="str">
        <f t="shared" si="114"/>
        <v/>
      </c>
      <c r="AK1025" s="80" t="str">
        <f t="shared" si="117"/>
        <v/>
      </c>
    </row>
    <row r="1026" spans="27:37">
      <c r="AA1026" s="81"/>
      <c r="AB1026" s="81"/>
      <c r="AC1026" s="82" t="str">
        <f t="shared" si="115"/>
        <v/>
      </c>
      <c r="AD1026" s="90"/>
      <c r="AE1026" s="90"/>
      <c r="AF1026" s="82">
        <f t="shared" si="116"/>
        <v>0</v>
      </c>
      <c r="AG1026" s="82" t="str">
        <f t="shared" si="111"/>
        <v/>
      </c>
      <c r="AH1026" s="82" t="str">
        <f t="shared" si="112"/>
        <v/>
      </c>
      <c r="AI1026" s="82" t="str">
        <f t="shared" si="113"/>
        <v/>
      </c>
      <c r="AJ1026" s="82" t="str">
        <f t="shared" si="114"/>
        <v/>
      </c>
      <c r="AK1026" s="83" t="str">
        <f t="shared" si="117"/>
        <v/>
      </c>
    </row>
    <row r="1027" spans="27:37">
      <c r="AA1027" s="78"/>
      <c r="AB1027" s="78"/>
      <c r="AC1027" s="79" t="str">
        <f t="shared" si="115"/>
        <v/>
      </c>
      <c r="AD1027" s="89"/>
      <c r="AE1027" s="89"/>
      <c r="AF1027" s="79">
        <f t="shared" si="116"/>
        <v>0</v>
      </c>
      <c r="AG1027" s="79" t="str">
        <f t="shared" si="111"/>
        <v/>
      </c>
      <c r="AH1027" s="79" t="str">
        <f t="shared" si="112"/>
        <v/>
      </c>
      <c r="AI1027" s="79" t="str">
        <f t="shared" si="113"/>
        <v/>
      </c>
      <c r="AJ1027" s="79" t="str">
        <f t="shared" si="114"/>
        <v/>
      </c>
      <c r="AK1027" s="80" t="str">
        <f t="shared" si="117"/>
        <v/>
      </c>
    </row>
    <row r="1028" spans="27:37">
      <c r="AA1028" s="81"/>
      <c r="AB1028" s="81"/>
      <c r="AC1028" s="82" t="str">
        <f t="shared" si="115"/>
        <v/>
      </c>
      <c r="AD1028" s="90"/>
      <c r="AE1028" s="90"/>
      <c r="AF1028" s="82">
        <f t="shared" si="116"/>
        <v>0</v>
      </c>
      <c r="AG1028" s="82" t="str">
        <f t="shared" si="111"/>
        <v/>
      </c>
      <c r="AH1028" s="82" t="str">
        <f t="shared" si="112"/>
        <v/>
      </c>
      <c r="AI1028" s="82" t="str">
        <f t="shared" si="113"/>
        <v/>
      </c>
      <c r="AJ1028" s="82" t="str">
        <f t="shared" si="114"/>
        <v/>
      </c>
      <c r="AK1028" s="83" t="str">
        <f t="shared" si="117"/>
        <v/>
      </c>
    </row>
    <row r="1029" spans="27:37">
      <c r="AA1029" s="78"/>
      <c r="AB1029" s="78"/>
      <c r="AC1029" s="79" t="str">
        <f t="shared" si="115"/>
        <v/>
      </c>
      <c r="AD1029" s="89"/>
      <c r="AE1029" s="89"/>
      <c r="AF1029" s="79">
        <f t="shared" si="116"/>
        <v>0</v>
      </c>
      <c r="AG1029" s="79" t="str">
        <f t="shared" si="111"/>
        <v/>
      </c>
      <c r="AH1029" s="79" t="str">
        <f t="shared" si="112"/>
        <v/>
      </c>
      <c r="AI1029" s="79" t="str">
        <f t="shared" si="113"/>
        <v/>
      </c>
      <c r="AJ1029" s="79" t="str">
        <f t="shared" si="114"/>
        <v/>
      </c>
      <c r="AK1029" s="80" t="str">
        <f t="shared" si="117"/>
        <v/>
      </c>
    </row>
    <row r="1030" spans="27:37">
      <c r="AA1030" s="81"/>
      <c r="AB1030" s="81"/>
      <c r="AC1030" s="82" t="str">
        <f t="shared" si="115"/>
        <v/>
      </c>
      <c r="AD1030" s="90"/>
      <c r="AE1030" s="90"/>
      <c r="AF1030" s="82">
        <f t="shared" si="116"/>
        <v>0</v>
      </c>
      <c r="AG1030" s="82" t="str">
        <f t="shared" si="111"/>
        <v/>
      </c>
      <c r="AH1030" s="82" t="str">
        <f t="shared" si="112"/>
        <v/>
      </c>
      <c r="AI1030" s="82" t="str">
        <f t="shared" si="113"/>
        <v/>
      </c>
      <c r="AJ1030" s="82" t="str">
        <f t="shared" si="114"/>
        <v/>
      </c>
      <c r="AK1030" s="83" t="str">
        <f t="shared" si="117"/>
        <v/>
      </c>
    </row>
    <row r="1031" spans="27:37">
      <c r="AA1031" s="78"/>
      <c r="AB1031" s="78"/>
      <c r="AC1031" s="79" t="str">
        <f t="shared" si="115"/>
        <v/>
      </c>
      <c r="AD1031" s="89"/>
      <c r="AE1031" s="89"/>
      <c r="AF1031" s="79">
        <f t="shared" si="116"/>
        <v>0</v>
      </c>
      <c r="AG1031" s="79" t="str">
        <f t="shared" si="111"/>
        <v/>
      </c>
      <c r="AH1031" s="79" t="str">
        <f t="shared" si="112"/>
        <v/>
      </c>
      <c r="AI1031" s="79" t="str">
        <f t="shared" si="113"/>
        <v/>
      </c>
      <c r="AJ1031" s="79" t="str">
        <f t="shared" si="114"/>
        <v/>
      </c>
      <c r="AK1031" s="80" t="str">
        <f t="shared" si="117"/>
        <v/>
      </c>
    </row>
    <row r="1032" spans="27:37">
      <c r="AA1032" s="81"/>
      <c r="AB1032" s="81"/>
      <c r="AC1032" s="82" t="str">
        <f t="shared" si="115"/>
        <v/>
      </c>
      <c r="AD1032" s="90"/>
      <c r="AE1032" s="90"/>
      <c r="AF1032" s="82">
        <f t="shared" si="116"/>
        <v>0</v>
      </c>
      <c r="AG1032" s="82" t="str">
        <f t="shared" si="111"/>
        <v/>
      </c>
      <c r="AH1032" s="82" t="str">
        <f t="shared" si="112"/>
        <v/>
      </c>
      <c r="AI1032" s="82" t="str">
        <f t="shared" si="113"/>
        <v/>
      </c>
      <c r="AJ1032" s="82" t="str">
        <f t="shared" si="114"/>
        <v/>
      </c>
      <c r="AK1032" s="83" t="str">
        <f t="shared" si="117"/>
        <v/>
      </c>
    </row>
    <row r="1033" spans="27:37">
      <c r="AA1033" s="78"/>
      <c r="AB1033" s="78"/>
      <c r="AC1033" s="79" t="str">
        <f t="shared" si="115"/>
        <v/>
      </c>
      <c r="AD1033" s="89"/>
      <c r="AE1033" s="89"/>
      <c r="AF1033" s="79">
        <f t="shared" si="116"/>
        <v>0</v>
      </c>
      <c r="AG1033" s="79" t="str">
        <f t="shared" si="111"/>
        <v/>
      </c>
      <c r="AH1033" s="79" t="str">
        <f t="shared" si="112"/>
        <v/>
      </c>
      <c r="AI1033" s="79" t="str">
        <f t="shared" si="113"/>
        <v/>
      </c>
      <c r="AJ1033" s="79" t="str">
        <f t="shared" si="114"/>
        <v/>
      </c>
      <c r="AK1033" s="80" t="str">
        <f t="shared" si="117"/>
        <v/>
      </c>
    </row>
    <row r="1034" spans="27:37">
      <c r="AA1034" s="81"/>
      <c r="AB1034" s="81"/>
      <c r="AC1034" s="82" t="str">
        <f t="shared" si="115"/>
        <v/>
      </c>
      <c r="AD1034" s="90"/>
      <c r="AE1034" s="90"/>
      <c r="AF1034" s="82">
        <f t="shared" si="116"/>
        <v>0</v>
      </c>
      <c r="AG1034" s="82" t="str">
        <f t="shared" si="111"/>
        <v/>
      </c>
      <c r="AH1034" s="82" t="str">
        <f t="shared" si="112"/>
        <v/>
      </c>
      <c r="AI1034" s="82" t="str">
        <f t="shared" si="113"/>
        <v/>
      </c>
      <c r="AJ1034" s="82" t="str">
        <f t="shared" si="114"/>
        <v/>
      </c>
      <c r="AK1034" s="83" t="str">
        <f t="shared" si="117"/>
        <v/>
      </c>
    </row>
    <row r="1035" spans="27:37">
      <c r="AA1035" s="78"/>
      <c r="AB1035" s="78"/>
      <c r="AC1035" s="79" t="str">
        <f t="shared" si="115"/>
        <v/>
      </c>
      <c r="AD1035" s="89"/>
      <c r="AE1035" s="89"/>
      <c r="AF1035" s="79">
        <f t="shared" si="116"/>
        <v>0</v>
      </c>
      <c r="AG1035" s="79" t="str">
        <f t="shared" ref="AG1035:AG1098" si="118">IF($AA1035="","",IF(VLOOKUP($AA1035,$AZ$17:$BD$42,2,0)=0,"",VLOOKUP($AA1035,$AZ$17:$BD$42,2,0)*AF1035))</f>
        <v/>
      </c>
      <c r="AH1035" s="79" t="str">
        <f t="shared" ref="AH1035:AH1098" si="119">IF($AA1035="","",IF(VLOOKUP($AA1035,$AZ$17:$BD$42,3,0)=0,"",VLOOKUP($AA1035,$AZ$17:$BD$42,3,0)*AF1035))</f>
        <v/>
      </c>
      <c r="AI1035" s="79" t="str">
        <f t="shared" ref="AI1035:AI1098" si="120">IF($AA1035="","",IF(VLOOKUP($AA1035,$AZ$17:$BD$42,4,0)=0,"",VLOOKUP($AA1035,$AZ$17:$BD$42,4,0)*AF1035))</f>
        <v/>
      </c>
      <c r="AJ1035" s="79" t="str">
        <f t="shared" ref="AJ1035:AJ1098" si="121">IF($AA1035="","",IF(VLOOKUP($AA1035,$AZ$17:$BD$42,5,0)=0,"",VLOOKUP($AA1035,$AZ$17:$BD$42,5,0)*AF1035))</f>
        <v/>
      </c>
      <c r="AK1035" s="80" t="str">
        <f t="shared" si="117"/>
        <v/>
      </c>
    </row>
    <row r="1036" spans="27:37">
      <c r="AA1036" s="81"/>
      <c r="AB1036" s="81"/>
      <c r="AC1036" s="82" t="str">
        <f t="shared" ref="AC1036:AC1099" si="122">IF(ISERROR(VLOOKUP($AA1036,$A$13:$V$38,MATCH($AB1036,$A$12:$V$12,0),0)),"",VLOOKUP($AA1036,$A$13:$V$38,MATCH($AB1036,$A$12:$V$12,0),0))</f>
        <v/>
      </c>
      <c r="AD1036" s="90"/>
      <c r="AE1036" s="90"/>
      <c r="AF1036" s="82">
        <f t="shared" ref="AF1036:AF1099" si="123">IF(IF($AB1036="",0,IF(AC1036="",0,AC1036-AD1036-AE1036))&lt;0,0,IF($AB1036="",0,IF(AC1036="",0,AC1036-AD1036-AE1036)))</f>
        <v>0</v>
      </c>
      <c r="AG1036" s="82" t="str">
        <f t="shared" si="118"/>
        <v/>
      </c>
      <c r="AH1036" s="82" t="str">
        <f t="shared" si="119"/>
        <v/>
      </c>
      <c r="AI1036" s="82" t="str">
        <f t="shared" si="120"/>
        <v/>
      </c>
      <c r="AJ1036" s="82" t="str">
        <f t="shared" si="121"/>
        <v/>
      </c>
      <c r="AK1036" s="83" t="str">
        <f t="shared" ref="AK1036:AK1099" si="124">IF($AF1036=0,"",IF(VLOOKUP($AA1036,$A$46:$Y$71,IF($AB1036=3,2,IF($AB1036&lt;4+1,6,IF($AB1036&lt;5+1,10,IF($AB1036&lt;6+1,14,IF($AB1036&lt;7+1,18,IF($AB1036&lt;8+1,22,0)))))),0)=0,"pas de crafteur",VLOOKUP($AA1036,$A$46:$Y$71,IF($AB1036=3,2,IF($AB1036&lt;4+1,6,IF($AB1036&lt;5+1,10,IF($AB1036&lt;6+1,14,IF($AB1036&lt;7+1,18,IF($AB1036&lt;8+1,22,)))))),0)))</f>
        <v/>
      </c>
    </row>
    <row r="1037" spans="27:37">
      <c r="AA1037" s="78"/>
      <c r="AB1037" s="78"/>
      <c r="AC1037" s="79" t="str">
        <f t="shared" si="122"/>
        <v/>
      </c>
      <c r="AD1037" s="89"/>
      <c r="AE1037" s="89"/>
      <c r="AF1037" s="79">
        <f t="shared" si="123"/>
        <v>0</v>
      </c>
      <c r="AG1037" s="79" t="str">
        <f t="shared" si="118"/>
        <v/>
      </c>
      <c r="AH1037" s="79" t="str">
        <f t="shared" si="119"/>
        <v/>
      </c>
      <c r="AI1037" s="79" t="str">
        <f t="shared" si="120"/>
        <v/>
      </c>
      <c r="AJ1037" s="79" t="str">
        <f t="shared" si="121"/>
        <v/>
      </c>
      <c r="AK1037" s="80" t="str">
        <f t="shared" si="124"/>
        <v/>
      </c>
    </row>
    <row r="1038" spans="27:37">
      <c r="AA1038" s="81"/>
      <c r="AB1038" s="81"/>
      <c r="AC1038" s="82" t="str">
        <f t="shared" si="122"/>
        <v/>
      </c>
      <c r="AD1038" s="90"/>
      <c r="AE1038" s="90"/>
      <c r="AF1038" s="82">
        <f t="shared" si="123"/>
        <v>0</v>
      </c>
      <c r="AG1038" s="82" t="str">
        <f t="shared" si="118"/>
        <v/>
      </c>
      <c r="AH1038" s="82" t="str">
        <f t="shared" si="119"/>
        <v/>
      </c>
      <c r="AI1038" s="82" t="str">
        <f t="shared" si="120"/>
        <v/>
      </c>
      <c r="AJ1038" s="82" t="str">
        <f t="shared" si="121"/>
        <v/>
      </c>
      <c r="AK1038" s="83" t="str">
        <f t="shared" si="124"/>
        <v/>
      </c>
    </row>
    <row r="1039" spans="27:37">
      <c r="AA1039" s="78"/>
      <c r="AB1039" s="78"/>
      <c r="AC1039" s="79" t="str">
        <f t="shared" si="122"/>
        <v/>
      </c>
      <c r="AD1039" s="89"/>
      <c r="AE1039" s="89"/>
      <c r="AF1039" s="79">
        <f t="shared" si="123"/>
        <v>0</v>
      </c>
      <c r="AG1039" s="79" t="str">
        <f t="shared" si="118"/>
        <v/>
      </c>
      <c r="AH1039" s="79" t="str">
        <f t="shared" si="119"/>
        <v/>
      </c>
      <c r="AI1039" s="79" t="str">
        <f t="shared" si="120"/>
        <v/>
      </c>
      <c r="AJ1039" s="79" t="str">
        <f t="shared" si="121"/>
        <v/>
      </c>
      <c r="AK1039" s="80" t="str">
        <f t="shared" si="124"/>
        <v/>
      </c>
    </row>
    <row r="1040" spans="27:37">
      <c r="AA1040" s="81"/>
      <c r="AB1040" s="81"/>
      <c r="AC1040" s="82" t="str">
        <f t="shared" si="122"/>
        <v/>
      </c>
      <c r="AD1040" s="90"/>
      <c r="AE1040" s="90"/>
      <c r="AF1040" s="82">
        <f t="shared" si="123"/>
        <v>0</v>
      </c>
      <c r="AG1040" s="82" t="str">
        <f t="shared" si="118"/>
        <v/>
      </c>
      <c r="AH1040" s="82" t="str">
        <f t="shared" si="119"/>
        <v/>
      </c>
      <c r="AI1040" s="82" t="str">
        <f t="shared" si="120"/>
        <v/>
      </c>
      <c r="AJ1040" s="82" t="str">
        <f t="shared" si="121"/>
        <v/>
      </c>
      <c r="AK1040" s="83" t="str">
        <f t="shared" si="124"/>
        <v/>
      </c>
    </row>
    <row r="1041" spans="27:37">
      <c r="AA1041" s="78"/>
      <c r="AB1041" s="78"/>
      <c r="AC1041" s="79" t="str">
        <f t="shared" si="122"/>
        <v/>
      </c>
      <c r="AD1041" s="89"/>
      <c r="AE1041" s="89"/>
      <c r="AF1041" s="79">
        <f t="shared" si="123"/>
        <v>0</v>
      </c>
      <c r="AG1041" s="79" t="str">
        <f t="shared" si="118"/>
        <v/>
      </c>
      <c r="AH1041" s="79" t="str">
        <f t="shared" si="119"/>
        <v/>
      </c>
      <c r="AI1041" s="79" t="str">
        <f t="shared" si="120"/>
        <v/>
      </c>
      <c r="AJ1041" s="79" t="str">
        <f t="shared" si="121"/>
        <v/>
      </c>
      <c r="AK1041" s="80" t="str">
        <f t="shared" si="124"/>
        <v/>
      </c>
    </row>
    <row r="1042" spans="27:37">
      <c r="AA1042" s="81"/>
      <c r="AB1042" s="81"/>
      <c r="AC1042" s="82" t="str">
        <f t="shared" si="122"/>
        <v/>
      </c>
      <c r="AD1042" s="90"/>
      <c r="AE1042" s="90"/>
      <c r="AF1042" s="82">
        <f t="shared" si="123"/>
        <v>0</v>
      </c>
      <c r="AG1042" s="82" t="str">
        <f t="shared" si="118"/>
        <v/>
      </c>
      <c r="AH1042" s="82" t="str">
        <f t="shared" si="119"/>
        <v/>
      </c>
      <c r="AI1042" s="82" t="str">
        <f t="shared" si="120"/>
        <v/>
      </c>
      <c r="AJ1042" s="82" t="str">
        <f t="shared" si="121"/>
        <v/>
      </c>
      <c r="AK1042" s="83" t="str">
        <f t="shared" si="124"/>
        <v/>
      </c>
    </row>
    <row r="1043" spans="27:37">
      <c r="AA1043" s="78"/>
      <c r="AB1043" s="78"/>
      <c r="AC1043" s="79" t="str">
        <f t="shared" si="122"/>
        <v/>
      </c>
      <c r="AD1043" s="89"/>
      <c r="AE1043" s="89"/>
      <c r="AF1043" s="79">
        <f t="shared" si="123"/>
        <v>0</v>
      </c>
      <c r="AG1043" s="79" t="str">
        <f t="shared" si="118"/>
        <v/>
      </c>
      <c r="AH1043" s="79" t="str">
        <f t="shared" si="119"/>
        <v/>
      </c>
      <c r="AI1043" s="79" t="str">
        <f t="shared" si="120"/>
        <v/>
      </c>
      <c r="AJ1043" s="79" t="str">
        <f t="shared" si="121"/>
        <v/>
      </c>
      <c r="AK1043" s="80" t="str">
        <f t="shared" si="124"/>
        <v/>
      </c>
    </row>
    <row r="1044" spans="27:37">
      <c r="AA1044" s="81"/>
      <c r="AB1044" s="81"/>
      <c r="AC1044" s="82" t="str">
        <f t="shared" si="122"/>
        <v/>
      </c>
      <c r="AD1044" s="90"/>
      <c r="AE1044" s="90"/>
      <c r="AF1044" s="82">
        <f t="shared" si="123"/>
        <v>0</v>
      </c>
      <c r="AG1044" s="82" t="str">
        <f t="shared" si="118"/>
        <v/>
      </c>
      <c r="AH1044" s="82" t="str">
        <f t="shared" si="119"/>
        <v/>
      </c>
      <c r="AI1044" s="82" t="str">
        <f t="shared" si="120"/>
        <v/>
      </c>
      <c r="AJ1044" s="82" t="str">
        <f t="shared" si="121"/>
        <v/>
      </c>
      <c r="AK1044" s="83" t="str">
        <f t="shared" si="124"/>
        <v/>
      </c>
    </row>
    <row r="1045" spans="27:37">
      <c r="AA1045" s="78"/>
      <c r="AB1045" s="78"/>
      <c r="AC1045" s="79" t="str">
        <f t="shared" si="122"/>
        <v/>
      </c>
      <c r="AD1045" s="89"/>
      <c r="AE1045" s="89"/>
      <c r="AF1045" s="79">
        <f t="shared" si="123"/>
        <v>0</v>
      </c>
      <c r="AG1045" s="79" t="str">
        <f t="shared" si="118"/>
        <v/>
      </c>
      <c r="AH1045" s="79" t="str">
        <f t="shared" si="119"/>
        <v/>
      </c>
      <c r="AI1045" s="79" t="str">
        <f t="shared" si="120"/>
        <v/>
      </c>
      <c r="AJ1045" s="79" t="str">
        <f t="shared" si="121"/>
        <v/>
      </c>
      <c r="AK1045" s="80" t="str">
        <f t="shared" si="124"/>
        <v/>
      </c>
    </row>
    <row r="1046" spans="27:37">
      <c r="AA1046" s="81"/>
      <c r="AB1046" s="81"/>
      <c r="AC1046" s="82" t="str">
        <f t="shared" si="122"/>
        <v/>
      </c>
      <c r="AD1046" s="90"/>
      <c r="AE1046" s="90"/>
      <c r="AF1046" s="82">
        <f t="shared" si="123"/>
        <v>0</v>
      </c>
      <c r="AG1046" s="82" t="str">
        <f t="shared" si="118"/>
        <v/>
      </c>
      <c r="AH1046" s="82" t="str">
        <f t="shared" si="119"/>
        <v/>
      </c>
      <c r="AI1046" s="82" t="str">
        <f t="shared" si="120"/>
        <v/>
      </c>
      <c r="AJ1046" s="82" t="str">
        <f t="shared" si="121"/>
        <v/>
      </c>
      <c r="AK1046" s="83" t="str">
        <f t="shared" si="124"/>
        <v/>
      </c>
    </row>
    <row r="1047" spans="27:37">
      <c r="AA1047" s="78"/>
      <c r="AB1047" s="78"/>
      <c r="AC1047" s="79" t="str">
        <f t="shared" si="122"/>
        <v/>
      </c>
      <c r="AD1047" s="89"/>
      <c r="AE1047" s="89"/>
      <c r="AF1047" s="79">
        <f t="shared" si="123"/>
        <v>0</v>
      </c>
      <c r="AG1047" s="79" t="str">
        <f t="shared" si="118"/>
        <v/>
      </c>
      <c r="AH1047" s="79" t="str">
        <f t="shared" si="119"/>
        <v/>
      </c>
      <c r="AI1047" s="79" t="str">
        <f t="shared" si="120"/>
        <v/>
      </c>
      <c r="AJ1047" s="79" t="str">
        <f t="shared" si="121"/>
        <v/>
      </c>
      <c r="AK1047" s="80" t="str">
        <f t="shared" si="124"/>
        <v/>
      </c>
    </row>
    <row r="1048" spans="27:37">
      <c r="AA1048" s="81"/>
      <c r="AB1048" s="81"/>
      <c r="AC1048" s="82" t="str">
        <f t="shared" si="122"/>
        <v/>
      </c>
      <c r="AD1048" s="90"/>
      <c r="AE1048" s="90"/>
      <c r="AF1048" s="82">
        <f t="shared" si="123"/>
        <v>0</v>
      </c>
      <c r="AG1048" s="82" t="str">
        <f t="shared" si="118"/>
        <v/>
      </c>
      <c r="AH1048" s="82" t="str">
        <f t="shared" si="119"/>
        <v/>
      </c>
      <c r="AI1048" s="82" t="str">
        <f t="shared" si="120"/>
        <v/>
      </c>
      <c r="AJ1048" s="82" t="str">
        <f t="shared" si="121"/>
        <v/>
      </c>
      <c r="AK1048" s="83" t="str">
        <f t="shared" si="124"/>
        <v/>
      </c>
    </row>
    <row r="1049" spans="27:37">
      <c r="AA1049" s="78"/>
      <c r="AB1049" s="78"/>
      <c r="AC1049" s="79" t="str">
        <f t="shared" si="122"/>
        <v/>
      </c>
      <c r="AD1049" s="89"/>
      <c r="AE1049" s="89"/>
      <c r="AF1049" s="79">
        <f t="shared" si="123"/>
        <v>0</v>
      </c>
      <c r="AG1049" s="79" t="str">
        <f t="shared" si="118"/>
        <v/>
      </c>
      <c r="AH1049" s="79" t="str">
        <f t="shared" si="119"/>
        <v/>
      </c>
      <c r="AI1049" s="79" t="str">
        <f t="shared" si="120"/>
        <v/>
      </c>
      <c r="AJ1049" s="79" t="str">
        <f t="shared" si="121"/>
        <v/>
      </c>
      <c r="AK1049" s="80" t="str">
        <f t="shared" si="124"/>
        <v/>
      </c>
    </row>
    <row r="1050" spans="27:37">
      <c r="AA1050" s="81"/>
      <c r="AB1050" s="81"/>
      <c r="AC1050" s="82" t="str">
        <f t="shared" si="122"/>
        <v/>
      </c>
      <c r="AD1050" s="90"/>
      <c r="AE1050" s="90"/>
      <c r="AF1050" s="82">
        <f t="shared" si="123"/>
        <v>0</v>
      </c>
      <c r="AG1050" s="82" t="str">
        <f t="shared" si="118"/>
        <v/>
      </c>
      <c r="AH1050" s="82" t="str">
        <f t="shared" si="119"/>
        <v/>
      </c>
      <c r="AI1050" s="82" t="str">
        <f t="shared" si="120"/>
        <v/>
      </c>
      <c r="AJ1050" s="82" t="str">
        <f t="shared" si="121"/>
        <v/>
      </c>
      <c r="AK1050" s="83" t="str">
        <f t="shared" si="124"/>
        <v/>
      </c>
    </row>
    <row r="1051" spans="27:37">
      <c r="AA1051" s="78"/>
      <c r="AB1051" s="78"/>
      <c r="AC1051" s="79" t="str">
        <f t="shared" si="122"/>
        <v/>
      </c>
      <c r="AD1051" s="89"/>
      <c r="AE1051" s="89"/>
      <c r="AF1051" s="79">
        <f t="shared" si="123"/>
        <v>0</v>
      </c>
      <c r="AG1051" s="79" t="str">
        <f t="shared" si="118"/>
        <v/>
      </c>
      <c r="AH1051" s="79" t="str">
        <f t="shared" si="119"/>
        <v/>
      </c>
      <c r="AI1051" s="79" t="str">
        <f t="shared" si="120"/>
        <v/>
      </c>
      <c r="AJ1051" s="79" t="str">
        <f t="shared" si="121"/>
        <v/>
      </c>
      <c r="AK1051" s="80" t="str">
        <f t="shared" si="124"/>
        <v/>
      </c>
    </row>
    <row r="1052" spans="27:37">
      <c r="AA1052" s="81"/>
      <c r="AB1052" s="81"/>
      <c r="AC1052" s="82" t="str">
        <f t="shared" si="122"/>
        <v/>
      </c>
      <c r="AD1052" s="90"/>
      <c r="AE1052" s="90"/>
      <c r="AF1052" s="82">
        <f t="shared" si="123"/>
        <v>0</v>
      </c>
      <c r="AG1052" s="82" t="str">
        <f t="shared" si="118"/>
        <v/>
      </c>
      <c r="AH1052" s="82" t="str">
        <f t="shared" si="119"/>
        <v/>
      </c>
      <c r="AI1052" s="82" t="str">
        <f t="shared" si="120"/>
        <v/>
      </c>
      <c r="AJ1052" s="82" t="str">
        <f t="shared" si="121"/>
        <v/>
      </c>
      <c r="AK1052" s="83" t="str">
        <f t="shared" si="124"/>
        <v/>
      </c>
    </row>
    <row r="1053" spans="27:37">
      <c r="AA1053" s="78"/>
      <c r="AB1053" s="78"/>
      <c r="AC1053" s="79" t="str">
        <f t="shared" si="122"/>
        <v/>
      </c>
      <c r="AD1053" s="89"/>
      <c r="AE1053" s="89"/>
      <c r="AF1053" s="79">
        <f t="shared" si="123"/>
        <v>0</v>
      </c>
      <c r="AG1053" s="79" t="str">
        <f t="shared" si="118"/>
        <v/>
      </c>
      <c r="AH1053" s="79" t="str">
        <f t="shared" si="119"/>
        <v/>
      </c>
      <c r="AI1053" s="79" t="str">
        <f t="shared" si="120"/>
        <v/>
      </c>
      <c r="AJ1053" s="79" t="str">
        <f t="shared" si="121"/>
        <v/>
      </c>
      <c r="AK1053" s="80" t="str">
        <f t="shared" si="124"/>
        <v/>
      </c>
    </row>
    <row r="1054" spans="27:37">
      <c r="AA1054" s="81"/>
      <c r="AB1054" s="81"/>
      <c r="AC1054" s="82" t="str">
        <f t="shared" si="122"/>
        <v/>
      </c>
      <c r="AD1054" s="90"/>
      <c r="AE1054" s="90"/>
      <c r="AF1054" s="82">
        <f t="shared" si="123"/>
        <v>0</v>
      </c>
      <c r="AG1054" s="82" t="str">
        <f t="shared" si="118"/>
        <v/>
      </c>
      <c r="AH1054" s="82" t="str">
        <f t="shared" si="119"/>
        <v/>
      </c>
      <c r="AI1054" s="82" t="str">
        <f t="shared" si="120"/>
        <v/>
      </c>
      <c r="AJ1054" s="82" t="str">
        <f t="shared" si="121"/>
        <v/>
      </c>
      <c r="AK1054" s="83" t="str">
        <f t="shared" si="124"/>
        <v/>
      </c>
    </row>
    <row r="1055" spans="27:37">
      <c r="AA1055" s="78"/>
      <c r="AB1055" s="78"/>
      <c r="AC1055" s="79" t="str">
        <f t="shared" si="122"/>
        <v/>
      </c>
      <c r="AD1055" s="89"/>
      <c r="AE1055" s="89"/>
      <c r="AF1055" s="79">
        <f t="shared" si="123"/>
        <v>0</v>
      </c>
      <c r="AG1055" s="79" t="str">
        <f t="shared" si="118"/>
        <v/>
      </c>
      <c r="AH1055" s="79" t="str">
        <f t="shared" si="119"/>
        <v/>
      </c>
      <c r="AI1055" s="79" t="str">
        <f t="shared" si="120"/>
        <v/>
      </c>
      <c r="AJ1055" s="79" t="str">
        <f t="shared" si="121"/>
        <v/>
      </c>
      <c r="AK1055" s="80" t="str">
        <f t="shared" si="124"/>
        <v/>
      </c>
    </row>
    <row r="1056" spans="27:37">
      <c r="AA1056" s="81"/>
      <c r="AB1056" s="81"/>
      <c r="AC1056" s="82" t="str">
        <f t="shared" si="122"/>
        <v/>
      </c>
      <c r="AD1056" s="90"/>
      <c r="AE1056" s="90"/>
      <c r="AF1056" s="82">
        <f t="shared" si="123"/>
        <v>0</v>
      </c>
      <c r="AG1056" s="82" t="str">
        <f t="shared" si="118"/>
        <v/>
      </c>
      <c r="AH1056" s="82" t="str">
        <f t="shared" si="119"/>
        <v/>
      </c>
      <c r="AI1056" s="82" t="str">
        <f t="shared" si="120"/>
        <v/>
      </c>
      <c r="AJ1056" s="82" t="str">
        <f t="shared" si="121"/>
        <v/>
      </c>
      <c r="AK1056" s="83" t="str">
        <f t="shared" si="124"/>
        <v/>
      </c>
    </row>
    <row r="1057" spans="27:37">
      <c r="AA1057" s="78"/>
      <c r="AB1057" s="78"/>
      <c r="AC1057" s="79" t="str">
        <f t="shared" si="122"/>
        <v/>
      </c>
      <c r="AD1057" s="89"/>
      <c r="AE1057" s="89"/>
      <c r="AF1057" s="79">
        <f t="shared" si="123"/>
        <v>0</v>
      </c>
      <c r="AG1057" s="79" t="str">
        <f t="shared" si="118"/>
        <v/>
      </c>
      <c r="AH1057" s="79" t="str">
        <f t="shared" si="119"/>
        <v/>
      </c>
      <c r="AI1057" s="79" t="str">
        <f t="shared" si="120"/>
        <v/>
      </c>
      <c r="AJ1057" s="79" t="str">
        <f t="shared" si="121"/>
        <v/>
      </c>
      <c r="AK1057" s="80" t="str">
        <f t="shared" si="124"/>
        <v/>
      </c>
    </row>
    <row r="1058" spans="27:37">
      <c r="AA1058" s="81"/>
      <c r="AB1058" s="81"/>
      <c r="AC1058" s="82" t="str">
        <f t="shared" si="122"/>
        <v/>
      </c>
      <c r="AD1058" s="90"/>
      <c r="AE1058" s="90"/>
      <c r="AF1058" s="82">
        <f t="shared" si="123"/>
        <v>0</v>
      </c>
      <c r="AG1058" s="82" t="str">
        <f t="shared" si="118"/>
        <v/>
      </c>
      <c r="AH1058" s="82" t="str">
        <f t="shared" si="119"/>
        <v/>
      </c>
      <c r="AI1058" s="82" t="str">
        <f t="shared" si="120"/>
        <v/>
      </c>
      <c r="AJ1058" s="82" t="str">
        <f t="shared" si="121"/>
        <v/>
      </c>
      <c r="AK1058" s="83" t="str">
        <f t="shared" si="124"/>
        <v/>
      </c>
    </row>
    <row r="1059" spans="27:37">
      <c r="AA1059" s="78"/>
      <c r="AB1059" s="78"/>
      <c r="AC1059" s="79" t="str">
        <f t="shared" si="122"/>
        <v/>
      </c>
      <c r="AD1059" s="89"/>
      <c r="AE1059" s="89"/>
      <c r="AF1059" s="79">
        <f t="shared" si="123"/>
        <v>0</v>
      </c>
      <c r="AG1059" s="79" t="str">
        <f t="shared" si="118"/>
        <v/>
      </c>
      <c r="AH1059" s="79" t="str">
        <f t="shared" si="119"/>
        <v/>
      </c>
      <c r="AI1059" s="79" t="str">
        <f t="shared" si="120"/>
        <v/>
      </c>
      <c r="AJ1059" s="79" t="str">
        <f t="shared" si="121"/>
        <v/>
      </c>
      <c r="AK1059" s="80" t="str">
        <f t="shared" si="124"/>
        <v/>
      </c>
    </row>
    <row r="1060" spans="27:37">
      <c r="AA1060" s="81"/>
      <c r="AB1060" s="81"/>
      <c r="AC1060" s="82" t="str">
        <f t="shared" si="122"/>
        <v/>
      </c>
      <c r="AD1060" s="90"/>
      <c r="AE1060" s="90"/>
      <c r="AF1060" s="82">
        <f t="shared" si="123"/>
        <v>0</v>
      </c>
      <c r="AG1060" s="82" t="str">
        <f t="shared" si="118"/>
        <v/>
      </c>
      <c r="AH1060" s="82" t="str">
        <f t="shared" si="119"/>
        <v/>
      </c>
      <c r="AI1060" s="82" t="str">
        <f t="shared" si="120"/>
        <v/>
      </c>
      <c r="AJ1060" s="82" t="str">
        <f t="shared" si="121"/>
        <v/>
      </c>
      <c r="AK1060" s="83" t="str">
        <f t="shared" si="124"/>
        <v/>
      </c>
    </row>
    <row r="1061" spans="27:37">
      <c r="AA1061" s="78"/>
      <c r="AB1061" s="78"/>
      <c r="AC1061" s="79" t="str">
        <f t="shared" si="122"/>
        <v/>
      </c>
      <c r="AD1061" s="89"/>
      <c r="AE1061" s="89"/>
      <c r="AF1061" s="79">
        <f t="shared" si="123"/>
        <v>0</v>
      </c>
      <c r="AG1061" s="79" t="str">
        <f t="shared" si="118"/>
        <v/>
      </c>
      <c r="AH1061" s="79" t="str">
        <f t="shared" si="119"/>
        <v/>
      </c>
      <c r="AI1061" s="79" t="str">
        <f t="shared" si="120"/>
        <v/>
      </c>
      <c r="AJ1061" s="79" t="str">
        <f t="shared" si="121"/>
        <v/>
      </c>
      <c r="AK1061" s="80" t="str">
        <f t="shared" si="124"/>
        <v/>
      </c>
    </row>
    <row r="1062" spans="27:37">
      <c r="AA1062" s="81"/>
      <c r="AB1062" s="81"/>
      <c r="AC1062" s="82" t="str">
        <f t="shared" si="122"/>
        <v/>
      </c>
      <c r="AD1062" s="90"/>
      <c r="AE1062" s="90"/>
      <c r="AF1062" s="82">
        <f t="shared" si="123"/>
        <v>0</v>
      </c>
      <c r="AG1062" s="82" t="str">
        <f t="shared" si="118"/>
        <v/>
      </c>
      <c r="AH1062" s="82" t="str">
        <f t="shared" si="119"/>
        <v/>
      </c>
      <c r="AI1062" s="82" t="str">
        <f t="shared" si="120"/>
        <v/>
      </c>
      <c r="AJ1062" s="82" t="str">
        <f t="shared" si="121"/>
        <v/>
      </c>
      <c r="AK1062" s="83" t="str">
        <f t="shared" si="124"/>
        <v/>
      </c>
    </row>
    <row r="1063" spans="27:37">
      <c r="AA1063" s="78"/>
      <c r="AB1063" s="78"/>
      <c r="AC1063" s="79" t="str">
        <f t="shared" si="122"/>
        <v/>
      </c>
      <c r="AD1063" s="89"/>
      <c r="AE1063" s="89"/>
      <c r="AF1063" s="79">
        <f t="shared" si="123"/>
        <v>0</v>
      </c>
      <c r="AG1063" s="79" t="str">
        <f t="shared" si="118"/>
        <v/>
      </c>
      <c r="AH1063" s="79" t="str">
        <f t="shared" si="119"/>
        <v/>
      </c>
      <c r="AI1063" s="79" t="str">
        <f t="shared" si="120"/>
        <v/>
      </c>
      <c r="AJ1063" s="79" t="str">
        <f t="shared" si="121"/>
        <v/>
      </c>
      <c r="AK1063" s="80" t="str">
        <f t="shared" si="124"/>
        <v/>
      </c>
    </row>
    <row r="1064" spans="27:37">
      <c r="AA1064" s="81"/>
      <c r="AB1064" s="81"/>
      <c r="AC1064" s="82" t="str">
        <f t="shared" si="122"/>
        <v/>
      </c>
      <c r="AD1064" s="90"/>
      <c r="AE1064" s="90"/>
      <c r="AF1064" s="82">
        <f t="shared" si="123"/>
        <v>0</v>
      </c>
      <c r="AG1064" s="82" t="str">
        <f t="shared" si="118"/>
        <v/>
      </c>
      <c r="AH1064" s="82" t="str">
        <f t="shared" si="119"/>
        <v/>
      </c>
      <c r="AI1064" s="82" t="str">
        <f t="shared" si="120"/>
        <v/>
      </c>
      <c r="AJ1064" s="82" t="str">
        <f t="shared" si="121"/>
        <v/>
      </c>
      <c r="AK1064" s="83" t="str">
        <f t="shared" si="124"/>
        <v/>
      </c>
    </row>
    <row r="1065" spans="27:37">
      <c r="AA1065" s="78"/>
      <c r="AB1065" s="78"/>
      <c r="AC1065" s="79" t="str">
        <f t="shared" si="122"/>
        <v/>
      </c>
      <c r="AD1065" s="89"/>
      <c r="AE1065" s="89"/>
      <c r="AF1065" s="79">
        <f t="shared" si="123"/>
        <v>0</v>
      </c>
      <c r="AG1065" s="79" t="str">
        <f t="shared" si="118"/>
        <v/>
      </c>
      <c r="AH1065" s="79" t="str">
        <f t="shared" si="119"/>
        <v/>
      </c>
      <c r="AI1065" s="79" t="str">
        <f t="shared" si="120"/>
        <v/>
      </c>
      <c r="AJ1065" s="79" t="str">
        <f t="shared" si="121"/>
        <v/>
      </c>
      <c r="AK1065" s="80" t="str">
        <f t="shared" si="124"/>
        <v/>
      </c>
    </row>
    <row r="1066" spans="27:37">
      <c r="AA1066" s="81"/>
      <c r="AB1066" s="81"/>
      <c r="AC1066" s="82" t="str">
        <f t="shared" si="122"/>
        <v/>
      </c>
      <c r="AD1066" s="90"/>
      <c r="AE1066" s="90"/>
      <c r="AF1066" s="82">
        <f t="shared" si="123"/>
        <v>0</v>
      </c>
      <c r="AG1066" s="82" t="str">
        <f t="shared" si="118"/>
        <v/>
      </c>
      <c r="AH1066" s="82" t="str">
        <f t="shared" si="119"/>
        <v/>
      </c>
      <c r="AI1066" s="82" t="str">
        <f t="shared" si="120"/>
        <v/>
      </c>
      <c r="AJ1066" s="82" t="str">
        <f t="shared" si="121"/>
        <v/>
      </c>
      <c r="AK1066" s="83" t="str">
        <f t="shared" si="124"/>
        <v/>
      </c>
    </row>
    <row r="1067" spans="27:37">
      <c r="AA1067" s="78"/>
      <c r="AB1067" s="78"/>
      <c r="AC1067" s="79" t="str">
        <f t="shared" si="122"/>
        <v/>
      </c>
      <c r="AD1067" s="89"/>
      <c r="AE1067" s="89"/>
      <c r="AF1067" s="79">
        <f t="shared" si="123"/>
        <v>0</v>
      </c>
      <c r="AG1067" s="79" t="str">
        <f t="shared" si="118"/>
        <v/>
      </c>
      <c r="AH1067" s="79" t="str">
        <f t="shared" si="119"/>
        <v/>
      </c>
      <c r="AI1067" s="79" t="str">
        <f t="shared" si="120"/>
        <v/>
      </c>
      <c r="AJ1067" s="79" t="str">
        <f t="shared" si="121"/>
        <v/>
      </c>
      <c r="AK1067" s="80" t="str">
        <f t="shared" si="124"/>
        <v/>
      </c>
    </row>
    <row r="1068" spans="27:37">
      <c r="AA1068" s="81"/>
      <c r="AB1068" s="81"/>
      <c r="AC1068" s="82" t="str">
        <f t="shared" si="122"/>
        <v/>
      </c>
      <c r="AD1068" s="90"/>
      <c r="AE1068" s="90"/>
      <c r="AF1068" s="82">
        <f t="shared" si="123"/>
        <v>0</v>
      </c>
      <c r="AG1068" s="82" t="str">
        <f t="shared" si="118"/>
        <v/>
      </c>
      <c r="AH1068" s="82" t="str">
        <f t="shared" si="119"/>
        <v/>
      </c>
      <c r="AI1068" s="82" t="str">
        <f t="shared" si="120"/>
        <v/>
      </c>
      <c r="AJ1068" s="82" t="str">
        <f t="shared" si="121"/>
        <v/>
      </c>
      <c r="AK1068" s="83" t="str">
        <f t="shared" si="124"/>
        <v/>
      </c>
    </row>
    <row r="1069" spans="27:37">
      <c r="AA1069" s="78"/>
      <c r="AB1069" s="78"/>
      <c r="AC1069" s="79" t="str">
        <f t="shared" si="122"/>
        <v/>
      </c>
      <c r="AD1069" s="89"/>
      <c r="AE1069" s="89"/>
      <c r="AF1069" s="79">
        <f t="shared" si="123"/>
        <v>0</v>
      </c>
      <c r="AG1069" s="79" t="str">
        <f t="shared" si="118"/>
        <v/>
      </c>
      <c r="AH1069" s="79" t="str">
        <f t="shared" si="119"/>
        <v/>
      </c>
      <c r="AI1069" s="79" t="str">
        <f t="shared" si="120"/>
        <v/>
      </c>
      <c r="AJ1069" s="79" t="str">
        <f t="shared" si="121"/>
        <v/>
      </c>
      <c r="AK1069" s="80" t="str">
        <f t="shared" si="124"/>
        <v/>
      </c>
    </row>
    <row r="1070" spans="27:37">
      <c r="AA1070" s="81"/>
      <c r="AB1070" s="81"/>
      <c r="AC1070" s="82" t="str">
        <f t="shared" si="122"/>
        <v/>
      </c>
      <c r="AD1070" s="90"/>
      <c r="AE1070" s="90"/>
      <c r="AF1070" s="82">
        <f t="shared" si="123"/>
        <v>0</v>
      </c>
      <c r="AG1070" s="82" t="str">
        <f t="shared" si="118"/>
        <v/>
      </c>
      <c r="AH1070" s="82" t="str">
        <f t="shared" si="119"/>
        <v/>
      </c>
      <c r="AI1070" s="82" t="str">
        <f t="shared" si="120"/>
        <v/>
      </c>
      <c r="AJ1070" s="82" t="str">
        <f t="shared" si="121"/>
        <v/>
      </c>
      <c r="AK1070" s="83" t="str">
        <f t="shared" si="124"/>
        <v/>
      </c>
    </row>
    <row r="1071" spans="27:37">
      <c r="AA1071" s="78"/>
      <c r="AB1071" s="78"/>
      <c r="AC1071" s="79" t="str">
        <f t="shared" si="122"/>
        <v/>
      </c>
      <c r="AD1071" s="89"/>
      <c r="AE1071" s="89"/>
      <c r="AF1071" s="79">
        <f t="shared" si="123"/>
        <v>0</v>
      </c>
      <c r="AG1071" s="79" t="str">
        <f t="shared" si="118"/>
        <v/>
      </c>
      <c r="AH1071" s="79" t="str">
        <f t="shared" si="119"/>
        <v/>
      </c>
      <c r="AI1071" s="79" t="str">
        <f t="shared" si="120"/>
        <v/>
      </c>
      <c r="AJ1071" s="79" t="str">
        <f t="shared" si="121"/>
        <v/>
      </c>
      <c r="AK1071" s="80" t="str">
        <f t="shared" si="124"/>
        <v/>
      </c>
    </row>
    <row r="1072" spans="27:37">
      <c r="AA1072" s="81"/>
      <c r="AB1072" s="81"/>
      <c r="AC1072" s="82" t="str">
        <f t="shared" si="122"/>
        <v/>
      </c>
      <c r="AD1072" s="90"/>
      <c r="AE1072" s="90"/>
      <c r="AF1072" s="82">
        <f t="shared" si="123"/>
        <v>0</v>
      </c>
      <c r="AG1072" s="82" t="str">
        <f t="shared" si="118"/>
        <v/>
      </c>
      <c r="AH1072" s="82" t="str">
        <f t="shared" si="119"/>
        <v/>
      </c>
      <c r="AI1072" s="82" t="str">
        <f t="shared" si="120"/>
        <v/>
      </c>
      <c r="AJ1072" s="82" t="str">
        <f t="shared" si="121"/>
        <v/>
      </c>
      <c r="AK1072" s="83" t="str">
        <f t="shared" si="124"/>
        <v/>
      </c>
    </row>
    <row r="1073" spans="27:37">
      <c r="AA1073" s="78"/>
      <c r="AB1073" s="78"/>
      <c r="AC1073" s="79" t="str">
        <f t="shared" si="122"/>
        <v/>
      </c>
      <c r="AD1073" s="89"/>
      <c r="AE1073" s="89"/>
      <c r="AF1073" s="79">
        <f t="shared" si="123"/>
        <v>0</v>
      </c>
      <c r="AG1073" s="79" t="str">
        <f t="shared" si="118"/>
        <v/>
      </c>
      <c r="AH1073" s="79" t="str">
        <f t="shared" si="119"/>
        <v/>
      </c>
      <c r="AI1073" s="79" t="str">
        <f t="shared" si="120"/>
        <v/>
      </c>
      <c r="AJ1073" s="79" t="str">
        <f t="shared" si="121"/>
        <v/>
      </c>
      <c r="AK1073" s="80" t="str">
        <f t="shared" si="124"/>
        <v/>
      </c>
    </row>
    <row r="1074" spans="27:37">
      <c r="AA1074" s="81"/>
      <c r="AB1074" s="81"/>
      <c r="AC1074" s="82" t="str">
        <f t="shared" si="122"/>
        <v/>
      </c>
      <c r="AD1074" s="90"/>
      <c r="AE1074" s="90"/>
      <c r="AF1074" s="82">
        <f t="shared" si="123"/>
        <v>0</v>
      </c>
      <c r="AG1074" s="82" t="str">
        <f t="shared" si="118"/>
        <v/>
      </c>
      <c r="AH1074" s="82" t="str">
        <f t="shared" si="119"/>
        <v/>
      </c>
      <c r="AI1074" s="82" t="str">
        <f t="shared" si="120"/>
        <v/>
      </c>
      <c r="AJ1074" s="82" t="str">
        <f t="shared" si="121"/>
        <v/>
      </c>
      <c r="AK1074" s="83" t="str">
        <f t="shared" si="124"/>
        <v/>
      </c>
    </row>
    <row r="1075" spans="27:37">
      <c r="AA1075" s="78"/>
      <c r="AB1075" s="78"/>
      <c r="AC1075" s="79" t="str">
        <f t="shared" si="122"/>
        <v/>
      </c>
      <c r="AD1075" s="89"/>
      <c r="AE1075" s="89"/>
      <c r="AF1075" s="79">
        <f t="shared" si="123"/>
        <v>0</v>
      </c>
      <c r="AG1075" s="79" t="str">
        <f t="shared" si="118"/>
        <v/>
      </c>
      <c r="AH1075" s="79" t="str">
        <f t="shared" si="119"/>
        <v/>
      </c>
      <c r="AI1075" s="79" t="str">
        <f t="shared" si="120"/>
        <v/>
      </c>
      <c r="AJ1075" s="79" t="str">
        <f t="shared" si="121"/>
        <v/>
      </c>
      <c r="AK1075" s="80" t="str">
        <f t="shared" si="124"/>
        <v/>
      </c>
    </row>
    <row r="1076" spans="27:37">
      <c r="AA1076" s="81"/>
      <c r="AB1076" s="81"/>
      <c r="AC1076" s="82" t="str">
        <f t="shared" si="122"/>
        <v/>
      </c>
      <c r="AD1076" s="90"/>
      <c r="AE1076" s="90"/>
      <c r="AF1076" s="82">
        <f t="shared" si="123"/>
        <v>0</v>
      </c>
      <c r="AG1076" s="82" t="str">
        <f t="shared" si="118"/>
        <v/>
      </c>
      <c r="AH1076" s="82" t="str">
        <f t="shared" si="119"/>
        <v/>
      </c>
      <c r="AI1076" s="82" t="str">
        <f t="shared" si="120"/>
        <v/>
      </c>
      <c r="AJ1076" s="82" t="str">
        <f t="shared" si="121"/>
        <v/>
      </c>
      <c r="AK1076" s="83" t="str">
        <f t="shared" si="124"/>
        <v/>
      </c>
    </row>
    <row r="1077" spans="27:37">
      <c r="AA1077" s="78"/>
      <c r="AB1077" s="78"/>
      <c r="AC1077" s="79" t="str">
        <f t="shared" si="122"/>
        <v/>
      </c>
      <c r="AD1077" s="89"/>
      <c r="AE1077" s="89"/>
      <c r="AF1077" s="79">
        <f t="shared" si="123"/>
        <v>0</v>
      </c>
      <c r="AG1077" s="79" t="str">
        <f t="shared" si="118"/>
        <v/>
      </c>
      <c r="AH1077" s="79" t="str">
        <f t="shared" si="119"/>
        <v/>
      </c>
      <c r="AI1077" s="79" t="str">
        <f t="shared" si="120"/>
        <v/>
      </c>
      <c r="AJ1077" s="79" t="str">
        <f t="shared" si="121"/>
        <v/>
      </c>
      <c r="AK1077" s="80" t="str">
        <f t="shared" si="124"/>
        <v/>
      </c>
    </row>
    <row r="1078" spans="27:37">
      <c r="AA1078" s="81"/>
      <c r="AB1078" s="81"/>
      <c r="AC1078" s="82" t="str">
        <f t="shared" si="122"/>
        <v/>
      </c>
      <c r="AD1078" s="90"/>
      <c r="AE1078" s="90"/>
      <c r="AF1078" s="82">
        <f t="shared" si="123"/>
        <v>0</v>
      </c>
      <c r="AG1078" s="82" t="str">
        <f t="shared" si="118"/>
        <v/>
      </c>
      <c r="AH1078" s="82" t="str">
        <f t="shared" si="119"/>
        <v/>
      </c>
      <c r="AI1078" s="82" t="str">
        <f t="shared" si="120"/>
        <v/>
      </c>
      <c r="AJ1078" s="82" t="str">
        <f t="shared" si="121"/>
        <v/>
      </c>
      <c r="AK1078" s="83" t="str">
        <f t="shared" si="124"/>
        <v/>
      </c>
    </row>
    <row r="1079" spans="27:37">
      <c r="AA1079" s="78"/>
      <c r="AB1079" s="78"/>
      <c r="AC1079" s="79" t="str">
        <f t="shared" si="122"/>
        <v/>
      </c>
      <c r="AD1079" s="89"/>
      <c r="AE1079" s="89"/>
      <c r="AF1079" s="79">
        <f t="shared" si="123"/>
        <v>0</v>
      </c>
      <c r="AG1079" s="79" t="str">
        <f t="shared" si="118"/>
        <v/>
      </c>
      <c r="AH1079" s="79" t="str">
        <f t="shared" si="119"/>
        <v/>
      </c>
      <c r="AI1079" s="79" t="str">
        <f t="shared" si="120"/>
        <v/>
      </c>
      <c r="AJ1079" s="79" t="str">
        <f t="shared" si="121"/>
        <v/>
      </c>
      <c r="AK1079" s="80" t="str">
        <f t="shared" si="124"/>
        <v/>
      </c>
    </row>
    <row r="1080" spans="27:37">
      <c r="AA1080" s="81"/>
      <c r="AB1080" s="81"/>
      <c r="AC1080" s="82" t="str">
        <f t="shared" si="122"/>
        <v/>
      </c>
      <c r="AD1080" s="90"/>
      <c r="AE1080" s="90"/>
      <c r="AF1080" s="82">
        <f t="shared" si="123"/>
        <v>0</v>
      </c>
      <c r="AG1080" s="82" t="str">
        <f t="shared" si="118"/>
        <v/>
      </c>
      <c r="AH1080" s="82" t="str">
        <f t="shared" si="119"/>
        <v/>
      </c>
      <c r="AI1080" s="82" t="str">
        <f t="shared" si="120"/>
        <v/>
      </c>
      <c r="AJ1080" s="82" t="str">
        <f t="shared" si="121"/>
        <v/>
      </c>
      <c r="AK1080" s="83" t="str">
        <f t="shared" si="124"/>
        <v/>
      </c>
    </row>
    <row r="1081" spans="27:37">
      <c r="AA1081" s="78"/>
      <c r="AB1081" s="78"/>
      <c r="AC1081" s="79" t="str">
        <f t="shared" si="122"/>
        <v/>
      </c>
      <c r="AD1081" s="89"/>
      <c r="AE1081" s="89"/>
      <c r="AF1081" s="79">
        <f t="shared" si="123"/>
        <v>0</v>
      </c>
      <c r="AG1081" s="79" t="str">
        <f t="shared" si="118"/>
        <v/>
      </c>
      <c r="AH1081" s="79" t="str">
        <f t="shared" si="119"/>
        <v/>
      </c>
      <c r="AI1081" s="79" t="str">
        <f t="shared" si="120"/>
        <v/>
      </c>
      <c r="AJ1081" s="79" t="str">
        <f t="shared" si="121"/>
        <v/>
      </c>
      <c r="AK1081" s="80" t="str">
        <f t="shared" si="124"/>
        <v/>
      </c>
    </row>
    <row r="1082" spans="27:37">
      <c r="AA1082" s="81"/>
      <c r="AB1082" s="81"/>
      <c r="AC1082" s="82" t="str">
        <f t="shared" si="122"/>
        <v/>
      </c>
      <c r="AD1082" s="90"/>
      <c r="AE1082" s="90"/>
      <c r="AF1082" s="82">
        <f t="shared" si="123"/>
        <v>0</v>
      </c>
      <c r="AG1082" s="82" t="str">
        <f t="shared" si="118"/>
        <v/>
      </c>
      <c r="AH1082" s="82" t="str">
        <f t="shared" si="119"/>
        <v/>
      </c>
      <c r="AI1082" s="82" t="str">
        <f t="shared" si="120"/>
        <v/>
      </c>
      <c r="AJ1082" s="82" t="str">
        <f t="shared" si="121"/>
        <v/>
      </c>
      <c r="AK1082" s="83" t="str">
        <f t="shared" si="124"/>
        <v/>
      </c>
    </row>
    <row r="1083" spans="27:37">
      <c r="AA1083" s="78"/>
      <c r="AB1083" s="78"/>
      <c r="AC1083" s="79" t="str">
        <f t="shared" si="122"/>
        <v/>
      </c>
      <c r="AD1083" s="89"/>
      <c r="AE1083" s="89"/>
      <c r="AF1083" s="79">
        <f t="shared" si="123"/>
        <v>0</v>
      </c>
      <c r="AG1083" s="79" t="str">
        <f t="shared" si="118"/>
        <v/>
      </c>
      <c r="AH1083" s="79" t="str">
        <f t="shared" si="119"/>
        <v/>
      </c>
      <c r="AI1083" s="79" t="str">
        <f t="shared" si="120"/>
        <v/>
      </c>
      <c r="AJ1083" s="79" t="str">
        <f t="shared" si="121"/>
        <v/>
      </c>
      <c r="AK1083" s="80" t="str">
        <f t="shared" si="124"/>
        <v/>
      </c>
    </row>
    <row r="1084" spans="27:37">
      <c r="AA1084" s="81"/>
      <c r="AB1084" s="81"/>
      <c r="AC1084" s="82" t="str">
        <f t="shared" si="122"/>
        <v/>
      </c>
      <c r="AD1084" s="90"/>
      <c r="AE1084" s="90"/>
      <c r="AF1084" s="82">
        <f t="shared" si="123"/>
        <v>0</v>
      </c>
      <c r="AG1084" s="82" t="str">
        <f t="shared" si="118"/>
        <v/>
      </c>
      <c r="AH1084" s="82" t="str">
        <f t="shared" si="119"/>
        <v/>
      </c>
      <c r="AI1084" s="82" t="str">
        <f t="shared" si="120"/>
        <v/>
      </c>
      <c r="AJ1084" s="82" t="str">
        <f t="shared" si="121"/>
        <v/>
      </c>
      <c r="AK1084" s="83" t="str">
        <f t="shared" si="124"/>
        <v/>
      </c>
    </row>
    <row r="1085" spans="27:37">
      <c r="AA1085" s="78"/>
      <c r="AB1085" s="78"/>
      <c r="AC1085" s="79" t="str">
        <f t="shared" si="122"/>
        <v/>
      </c>
      <c r="AD1085" s="89"/>
      <c r="AE1085" s="89"/>
      <c r="AF1085" s="79">
        <f t="shared" si="123"/>
        <v>0</v>
      </c>
      <c r="AG1085" s="79" t="str">
        <f t="shared" si="118"/>
        <v/>
      </c>
      <c r="AH1085" s="79" t="str">
        <f t="shared" si="119"/>
        <v/>
      </c>
      <c r="AI1085" s="79" t="str">
        <f t="shared" si="120"/>
        <v/>
      </c>
      <c r="AJ1085" s="79" t="str">
        <f t="shared" si="121"/>
        <v/>
      </c>
      <c r="AK1085" s="80" t="str">
        <f t="shared" si="124"/>
        <v/>
      </c>
    </row>
    <row r="1086" spans="27:37">
      <c r="AA1086" s="81"/>
      <c r="AB1086" s="81"/>
      <c r="AC1086" s="82" t="str">
        <f t="shared" si="122"/>
        <v/>
      </c>
      <c r="AD1086" s="90"/>
      <c r="AE1086" s="90"/>
      <c r="AF1086" s="82">
        <f t="shared" si="123"/>
        <v>0</v>
      </c>
      <c r="AG1086" s="82" t="str">
        <f t="shared" si="118"/>
        <v/>
      </c>
      <c r="AH1086" s="82" t="str">
        <f t="shared" si="119"/>
        <v/>
      </c>
      <c r="AI1086" s="82" t="str">
        <f t="shared" si="120"/>
        <v/>
      </c>
      <c r="AJ1086" s="82" t="str">
        <f t="shared" si="121"/>
        <v/>
      </c>
      <c r="AK1086" s="83" t="str">
        <f t="shared" si="124"/>
        <v/>
      </c>
    </row>
    <row r="1087" spans="27:37">
      <c r="AA1087" s="78"/>
      <c r="AB1087" s="78"/>
      <c r="AC1087" s="79" t="str">
        <f t="shared" si="122"/>
        <v/>
      </c>
      <c r="AD1087" s="89"/>
      <c r="AE1087" s="89"/>
      <c r="AF1087" s="79">
        <f t="shared" si="123"/>
        <v>0</v>
      </c>
      <c r="AG1087" s="79" t="str">
        <f t="shared" si="118"/>
        <v/>
      </c>
      <c r="AH1087" s="79" t="str">
        <f t="shared" si="119"/>
        <v/>
      </c>
      <c r="AI1087" s="79" t="str">
        <f t="shared" si="120"/>
        <v/>
      </c>
      <c r="AJ1087" s="79" t="str">
        <f t="shared" si="121"/>
        <v/>
      </c>
      <c r="AK1087" s="80" t="str">
        <f t="shared" si="124"/>
        <v/>
      </c>
    </row>
    <row r="1088" spans="27:37">
      <c r="AA1088" s="81"/>
      <c r="AB1088" s="81"/>
      <c r="AC1088" s="82" t="str">
        <f t="shared" si="122"/>
        <v/>
      </c>
      <c r="AD1088" s="90"/>
      <c r="AE1088" s="90"/>
      <c r="AF1088" s="82">
        <f t="shared" si="123"/>
        <v>0</v>
      </c>
      <c r="AG1088" s="82" t="str">
        <f t="shared" si="118"/>
        <v/>
      </c>
      <c r="AH1088" s="82" t="str">
        <f t="shared" si="119"/>
        <v/>
      </c>
      <c r="AI1088" s="82" t="str">
        <f t="shared" si="120"/>
        <v/>
      </c>
      <c r="AJ1088" s="82" t="str">
        <f t="shared" si="121"/>
        <v/>
      </c>
      <c r="AK1088" s="83" t="str">
        <f t="shared" si="124"/>
        <v/>
      </c>
    </row>
    <row r="1089" spans="27:37">
      <c r="AA1089" s="78"/>
      <c r="AB1089" s="78"/>
      <c r="AC1089" s="79" t="str">
        <f t="shared" si="122"/>
        <v/>
      </c>
      <c r="AD1089" s="89"/>
      <c r="AE1089" s="89"/>
      <c r="AF1089" s="79">
        <f t="shared" si="123"/>
        <v>0</v>
      </c>
      <c r="AG1089" s="79" t="str">
        <f t="shared" si="118"/>
        <v/>
      </c>
      <c r="AH1089" s="79" t="str">
        <f t="shared" si="119"/>
        <v/>
      </c>
      <c r="AI1089" s="79" t="str">
        <f t="shared" si="120"/>
        <v/>
      </c>
      <c r="AJ1089" s="79" t="str">
        <f t="shared" si="121"/>
        <v/>
      </c>
      <c r="AK1089" s="80" t="str">
        <f t="shared" si="124"/>
        <v/>
      </c>
    </row>
    <row r="1090" spans="27:37">
      <c r="AA1090" s="81"/>
      <c r="AB1090" s="81"/>
      <c r="AC1090" s="82" t="str">
        <f t="shared" si="122"/>
        <v/>
      </c>
      <c r="AD1090" s="90"/>
      <c r="AE1090" s="90"/>
      <c r="AF1090" s="82">
        <f t="shared" si="123"/>
        <v>0</v>
      </c>
      <c r="AG1090" s="82" t="str">
        <f t="shared" si="118"/>
        <v/>
      </c>
      <c r="AH1090" s="82" t="str">
        <f t="shared" si="119"/>
        <v/>
      </c>
      <c r="AI1090" s="82" t="str">
        <f t="shared" si="120"/>
        <v/>
      </c>
      <c r="AJ1090" s="82" t="str">
        <f t="shared" si="121"/>
        <v/>
      </c>
      <c r="AK1090" s="83" t="str">
        <f t="shared" si="124"/>
        <v/>
      </c>
    </row>
    <row r="1091" spans="27:37">
      <c r="AA1091" s="78"/>
      <c r="AB1091" s="78"/>
      <c r="AC1091" s="79" t="str">
        <f t="shared" si="122"/>
        <v/>
      </c>
      <c r="AD1091" s="89"/>
      <c r="AE1091" s="89"/>
      <c r="AF1091" s="79">
        <f t="shared" si="123"/>
        <v>0</v>
      </c>
      <c r="AG1091" s="79" t="str">
        <f t="shared" si="118"/>
        <v/>
      </c>
      <c r="AH1091" s="79" t="str">
        <f t="shared" si="119"/>
        <v/>
      </c>
      <c r="AI1091" s="79" t="str">
        <f t="shared" si="120"/>
        <v/>
      </c>
      <c r="AJ1091" s="79" t="str">
        <f t="shared" si="121"/>
        <v/>
      </c>
      <c r="AK1091" s="80" t="str">
        <f t="shared" si="124"/>
        <v/>
      </c>
    </row>
    <row r="1092" spans="27:37">
      <c r="AA1092" s="81"/>
      <c r="AB1092" s="81"/>
      <c r="AC1092" s="82" t="str">
        <f t="shared" si="122"/>
        <v/>
      </c>
      <c r="AD1092" s="90"/>
      <c r="AE1092" s="90"/>
      <c r="AF1092" s="82">
        <f t="shared" si="123"/>
        <v>0</v>
      </c>
      <c r="AG1092" s="82" t="str">
        <f t="shared" si="118"/>
        <v/>
      </c>
      <c r="AH1092" s="82" t="str">
        <f t="shared" si="119"/>
        <v/>
      </c>
      <c r="AI1092" s="82" t="str">
        <f t="shared" si="120"/>
        <v/>
      </c>
      <c r="AJ1092" s="82" t="str">
        <f t="shared" si="121"/>
        <v/>
      </c>
      <c r="AK1092" s="83" t="str">
        <f t="shared" si="124"/>
        <v/>
      </c>
    </row>
    <row r="1093" spans="27:37">
      <c r="AA1093" s="78"/>
      <c r="AB1093" s="78"/>
      <c r="AC1093" s="79" t="str">
        <f t="shared" si="122"/>
        <v/>
      </c>
      <c r="AD1093" s="89"/>
      <c r="AE1093" s="89"/>
      <c r="AF1093" s="79">
        <f t="shared" si="123"/>
        <v>0</v>
      </c>
      <c r="AG1093" s="79" t="str">
        <f t="shared" si="118"/>
        <v/>
      </c>
      <c r="AH1093" s="79" t="str">
        <f t="shared" si="119"/>
        <v/>
      </c>
      <c r="AI1093" s="79" t="str">
        <f t="shared" si="120"/>
        <v/>
      </c>
      <c r="AJ1093" s="79" t="str">
        <f t="shared" si="121"/>
        <v/>
      </c>
      <c r="AK1093" s="80" t="str">
        <f t="shared" si="124"/>
        <v/>
      </c>
    </row>
    <row r="1094" spans="27:37">
      <c r="AA1094" s="81"/>
      <c r="AB1094" s="81"/>
      <c r="AC1094" s="82" t="str">
        <f t="shared" si="122"/>
        <v/>
      </c>
      <c r="AD1094" s="90"/>
      <c r="AE1094" s="90"/>
      <c r="AF1094" s="82">
        <f t="shared" si="123"/>
        <v>0</v>
      </c>
      <c r="AG1094" s="82" t="str">
        <f t="shared" si="118"/>
        <v/>
      </c>
      <c r="AH1094" s="82" t="str">
        <f t="shared" si="119"/>
        <v/>
      </c>
      <c r="AI1094" s="82" t="str">
        <f t="shared" si="120"/>
        <v/>
      </c>
      <c r="AJ1094" s="82" t="str">
        <f t="shared" si="121"/>
        <v/>
      </c>
      <c r="AK1094" s="83" t="str">
        <f t="shared" si="124"/>
        <v/>
      </c>
    </row>
    <row r="1095" spans="27:37">
      <c r="AA1095" s="78"/>
      <c r="AB1095" s="78"/>
      <c r="AC1095" s="79" t="str">
        <f t="shared" si="122"/>
        <v/>
      </c>
      <c r="AD1095" s="89"/>
      <c r="AE1095" s="89"/>
      <c r="AF1095" s="79">
        <f t="shared" si="123"/>
        <v>0</v>
      </c>
      <c r="AG1095" s="79" t="str">
        <f t="shared" si="118"/>
        <v/>
      </c>
      <c r="AH1095" s="79" t="str">
        <f t="shared" si="119"/>
        <v/>
      </c>
      <c r="AI1095" s="79" t="str">
        <f t="shared" si="120"/>
        <v/>
      </c>
      <c r="AJ1095" s="79" t="str">
        <f t="shared" si="121"/>
        <v/>
      </c>
      <c r="AK1095" s="80" t="str">
        <f t="shared" si="124"/>
        <v/>
      </c>
    </row>
    <row r="1096" spans="27:37">
      <c r="AA1096" s="81"/>
      <c r="AB1096" s="81"/>
      <c r="AC1096" s="82" t="str">
        <f t="shared" si="122"/>
        <v/>
      </c>
      <c r="AD1096" s="90"/>
      <c r="AE1096" s="90"/>
      <c r="AF1096" s="82">
        <f t="shared" si="123"/>
        <v>0</v>
      </c>
      <c r="AG1096" s="82" t="str">
        <f t="shared" si="118"/>
        <v/>
      </c>
      <c r="AH1096" s="82" t="str">
        <f t="shared" si="119"/>
        <v/>
      </c>
      <c r="AI1096" s="82" t="str">
        <f t="shared" si="120"/>
        <v/>
      </c>
      <c r="AJ1096" s="82" t="str">
        <f t="shared" si="121"/>
        <v/>
      </c>
      <c r="AK1096" s="83" t="str">
        <f t="shared" si="124"/>
        <v/>
      </c>
    </row>
    <row r="1097" spans="27:37">
      <c r="AA1097" s="78"/>
      <c r="AB1097" s="78"/>
      <c r="AC1097" s="79" t="str">
        <f t="shared" si="122"/>
        <v/>
      </c>
      <c r="AD1097" s="89"/>
      <c r="AE1097" s="89"/>
      <c r="AF1097" s="79">
        <f t="shared" si="123"/>
        <v>0</v>
      </c>
      <c r="AG1097" s="79" t="str">
        <f t="shared" si="118"/>
        <v/>
      </c>
      <c r="AH1097" s="79" t="str">
        <f t="shared" si="119"/>
        <v/>
      </c>
      <c r="AI1097" s="79" t="str">
        <f t="shared" si="120"/>
        <v/>
      </c>
      <c r="AJ1097" s="79" t="str">
        <f t="shared" si="121"/>
        <v/>
      </c>
      <c r="AK1097" s="80" t="str">
        <f t="shared" si="124"/>
        <v/>
      </c>
    </row>
    <row r="1098" spans="27:37">
      <c r="AA1098" s="81"/>
      <c r="AB1098" s="81"/>
      <c r="AC1098" s="82" t="str">
        <f t="shared" si="122"/>
        <v/>
      </c>
      <c r="AD1098" s="90"/>
      <c r="AE1098" s="90"/>
      <c r="AF1098" s="82">
        <f t="shared" si="123"/>
        <v>0</v>
      </c>
      <c r="AG1098" s="82" t="str">
        <f t="shared" si="118"/>
        <v/>
      </c>
      <c r="AH1098" s="82" t="str">
        <f t="shared" si="119"/>
        <v/>
      </c>
      <c r="AI1098" s="82" t="str">
        <f t="shared" si="120"/>
        <v/>
      </c>
      <c r="AJ1098" s="82" t="str">
        <f t="shared" si="121"/>
        <v/>
      </c>
      <c r="AK1098" s="83" t="str">
        <f t="shared" si="124"/>
        <v/>
      </c>
    </row>
    <row r="1099" spans="27:37">
      <c r="AA1099" s="78"/>
      <c r="AB1099" s="78"/>
      <c r="AC1099" s="79" t="str">
        <f t="shared" si="122"/>
        <v/>
      </c>
      <c r="AD1099" s="89"/>
      <c r="AE1099" s="89"/>
      <c r="AF1099" s="79">
        <f t="shared" si="123"/>
        <v>0</v>
      </c>
      <c r="AG1099" s="79" t="str">
        <f t="shared" ref="AG1099:AG1162" si="125">IF($AA1099="","",IF(VLOOKUP($AA1099,$AZ$17:$BD$42,2,0)=0,"",VLOOKUP($AA1099,$AZ$17:$BD$42,2,0)*AF1099))</f>
        <v/>
      </c>
      <c r="AH1099" s="79" t="str">
        <f t="shared" ref="AH1099:AH1162" si="126">IF($AA1099="","",IF(VLOOKUP($AA1099,$AZ$17:$BD$42,3,0)=0,"",VLOOKUP($AA1099,$AZ$17:$BD$42,3,0)*AF1099))</f>
        <v/>
      </c>
      <c r="AI1099" s="79" t="str">
        <f t="shared" ref="AI1099:AI1162" si="127">IF($AA1099="","",IF(VLOOKUP($AA1099,$AZ$17:$BD$42,4,0)=0,"",VLOOKUP($AA1099,$AZ$17:$BD$42,4,0)*AF1099))</f>
        <v/>
      </c>
      <c r="AJ1099" s="79" t="str">
        <f t="shared" ref="AJ1099:AJ1162" si="128">IF($AA1099="","",IF(VLOOKUP($AA1099,$AZ$17:$BD$42,5,0)=0,"",VLOOKUP($AA1099,$AZ$17:$BD$42,5,0)*AF1099))</f>
        <v/>
      </c>
      <c r="AK1099" s="80" t="str">
        <f t="shared" si="124"/>
        <v/>
      </c>
    </row>
    <row r="1100" spans="27:37">
      <c r="AA1100" s="81"/>
      <c r="AB1100" s="81"/>
      <c r="AC1100" s="82" t="str">
        <f t="shared" ref="AC1100:AC1163" si="129">IF(ISERROR(VLOOKUP($AA1100,$A$13:$V$38,MATCH($AB1100,$A$12:$V$12,0),0)),"",VLOOKUP($AA1100,$A$13:$V$38,MATCH($AB1100,$A$12:$V$12,0),0))</f>
        <v/>
      </c>
      <c r="AD1100" s="90"/>
      <c r="AE1100" s="90"/>
      <c r="AF1100" s="82">
        <f t="shared" ref="AF1100:AF1163" si="130">IF(IF($AB1100="",0,IF(AC1100="",0,AC1100-AD1100-AE1100))&lt;0,0,IF($AB1100="",0,IF(AC1100="",0,AC1100-AD1100-AE1100)))</f>
        <v>0</v>
      </c>
      <c r="AG1100" s="82" t="str">
        <f t="shared" si="125"/>
        <v/>
      </c>
      <c r="AH1100" s="82" t="str">
        <f t="shared" si="126"/>
        <v/>
      </c>
      <c r="AI1100" s="82" t="str">
        <f t="shared" si="127"/>
        <v/>
      </c>
      <c r="AJ1100" s="82" t="str">
        <f t="shared" si="128"/>
        <v/>
      </c>
      <c r="AK1100" s="83" t="str">
        <f t="shared" ref="AK1100:AK1163" si="131">IF($AF1100=0,"",IF(VLOOKUP($AA1100,$A$46:$Y$71,IF($AB1100=3,2,IF($AB1100&lt;4+1,6,IF($AB1100&lt;5+1,10,IF($AB1100&lt;6+1,14,IF($AB1100&lt;7+1,18,IF($AB1100&lt;8+1,22,0)))))),0)=0,"pas de crafteur",VLOOKUP($AA1100,$A$46:$Y$71,IF($AB1100=3,2,IF($AB1100&lt;4+1,6,IF($AB1100&lt;5+1,10,IF($AB1100&lt;6+1,14,IF($AB1100&lt;7+1,18,IF($AB1100&lt;8+1,22,)))))),0)))</f>
        <v/>
      </c>
    </row>
    <row r="1101" spans="27:37">
      <c r="AA1101" s="78"/>
      <c r="AB1101" s="78"/>
      <c r="AC1101" s="79" t="str">
        <f t="shared" si="129"/>
        <v/>
      </c>
      <c r="AD1101" s="89"/>
      <c r="AE1101" s="89"/>
      <c r="AF1101" s="79">
        <f t="shared" si="130"/>
        <v>0</v>
      </c>
      <c r="AG1101" s="79" t="str">
        <f t="shared" si="125"/>
        <v/>
      </c>
      <c r="AH1101" s="79" t="str">
        <f t="shared" si="126"/>
        <v/>
      </c>
      <c r="AI1101" s="79" t="str">
        <f t="shared" si="127"/>
        <v/>
      </c>
      <c r="AJ1101" s="79" t="str">
        <f t="shared" si="128"/>
        <v/>
      </c>
      <c r="AK1101" s="80" t="str">
        <f t="shared" si="131"/>
        <v/>
      </c>
    </row>
    <row r="1102" spans="27:37">
      <c r="AA1102" s="81"/>
      <c r="AB1102" s="81"/>
      <c r="AC1102" s="82" t="str">
        <f t="shared" si="129"/>
        <v/>
      </c>
      <c r="AD1102" s="90"/>
      <c r="AE1102" s="90"/>
      <c r="AF1102" s="82">
        <f t="shared" si="130"/>
        <v>0</v>
      </c>
      <c r="AG1102" s="82" t="str">
        <f t="shared" si="125"/>
        <v/>
      </c>
      <c r="AH1102" s="82" t="str">
        <f t="shared" si="126"/>
        <v/>
      </c>
      <c r="AI1102" s="82" t="str">
        <f t="shared" si="127"/>
        <v/>
      </c>
      <c r="AJ1102" s="82" t="str">
        <f t="shared" si="128"/>
        <v/>
      </c>
      <c r="AK1102" s="83" t="str">
        <f t="shared" si="131"/>
        <v/>
      </c>
    </row>
    <row r="1103" spans="27:37">
      <c r="AA1103" s="78"/>
      <c r="AB1103" s="78"/>
      <c r="AC1103" s="79" t="str">
        <f t="shared" si="129"/>
        <v/>
      </c>
      <c r="AD1103" s="89"/>
      <c r="AE1103" s="89"/>
      <c r="AF1103" s="79">
        <f t="shared" si="130"/>
        <v>0</v>
      </c>
      <c r="AG1103" s="79" t="str">
        <f t="shared" si="125"/>
        <v/>
      </c>
      <c r="AH1103" s="79" t="str">
        <f t="shared" si="126"/>
        <v/>
      </c>
      <c r="AI1103" s="79" t="str">
        <f t="shared" si="127"/>
        <v/>
      </c>
      <c r="AJ1103" s="79" t="str">
        <f t="shared" si="128"/>
        <v/>
      </c>
      <c r="AK1103" s="80" t="str">
        <f t="shared" si="131"/>
        <v/>
      </c>
    </row>
    <row r="1104" spans="27:37">
      <c r="AA1104" s="81"/>
      <c r="AB1104" s="81"/>
      <c r="AC1104" s="82" t="str">
        <f t="shared" si="129"/>
        <v/>
      </c>
      <c r="AD1104" s="90"/>
      <c r="AE1104" s="90"/>
      <c r="AF1104" s="82">
        <f t="shared" si="130"/>
        <v>0</v>
      </c>
      <c r="AG1104" s="82" t="str">
        <f t="shared" si="125"/>
        <v/>
      </c>
      <c r="AH1104" s="82" t="str">
        <f t="shared" si="126"/>
        <v/>
      </c>
      <c r="AI1104" s="82" t="str">
        <f t="shared" si="127"/>
        <v/>
      </c>
      <c r="AJ1104" s="82" t="str">
        <f t="shared" si="128"/>
        <v/>
      </c>
      <c r="AK1104" s="83" t="str">
        <f t="shared" si="131"/>
        <v/>
      </c>
    </row>
    <row r="1105" spans="27:37">
      <c r="AA1105" s="78"/>
      <c r="AB1105" s="78"/>
      <c r="AC1105" s="79" t="str">
        <f t="shared" si="129"/>
        <v/>
      </c>
      <c r="AD1105" s="89"/>
      <c r="AE1105" s="89"/>
      <c r="AF1105" s="79">
        <f t="shared" si="130"/>
        <v>0</v>
      </c>
      <c r="AG1105" s="79" t="str">
        <f t="shared" si="125"/>
        <v/>
      </c>
      <c r="AH1105" s="79" t="str">
        <f t="shared" si="126"/>
        <v/>
      </c>
      <c r="AI1105" s="79" t="str">
        <f t="shared" si="127"/>
        <v/>
      </c>
      <c r="AJ1105" s="79" t="str">
        <f t="shared" si="128"/>
        <v/>
      </c>
      <c r="AK1105" s="80" t="str">
        <f t="shared" si="131"/>
        <v/>
      </c>
    </row>
    <row r="1106" spans="27:37">
      <c r="AA1106" s="81"/>
      <c r="AB1106" s="81"/>
      <c r="AC1106" s="82" t="str">
        <f t="shared" si="129"/>
        <v/>
      </c>
      <c r="AD1106" s="90"/>
      <c r="AE1106" s="90"/>
      <c r="AF1106" s="82">
        <f t="shared" si="130"/>
        <v>0</v>
      </c>
      <c r="AG1106" s="82" t="str">
        <f t="shared" si="125"/>
        <v/>
      </c>
      <c r="AH1106" s="82" t="str">
        <f t="shared" si="126"/>
        <v/>
      </c>
      <c r="AI1106" s="82" t="str">
        <f t="shared" si="127"/>
        <v/>
      </c>
      <c r="AJ1106" s="82" t="str">
        <f t="shared" si="128"/>
        <v/>
      </c>
      <c r="AK1106" s="83" t="str">
        <f t="shared" si="131"/>
        <v/>
      </c>
    </row>
    <row r="1107" spans="27:37">
      <c r="AA1107" s="78"/>
      <c r="AB1107" s="78"/>
      <c r="AC1107" s="79" t="str">
        <f t="shared" si="129"/>
        <v/>
      </c>
      <c r="AD1107" s="89"/>
      <c r="AE1107" s="89"/>
      <c r="AF1107" s="79">
        <f t="shared" si="130"/>
        <v>0</v>
      </c>
      <c r="AG1107" s="79" t="str">
        <f t="shared" si="125"/>
        <v/>
      </c>
      <c r="AH1107" s="79" t="str">
        <f t="shared" si="126"/>
        <v/>
      </c>
      <c r="AI1107" s="79" t="str">
        <f t="shared" si="127"/>
        <v/>
      </c>
      <c r="AJ1107" s="79" t="str">
        <f t="shared" si="128"/>
        <v/>
      </c>
      <c r="AK1107" s="80" t="str">
        <f t="shared" si="131"/>
        <v/>
      </c>
    </row>
    <row r="1108" spans="27:37">
      <c r="AA1108" s="81"/>
      <c r="AB1108" s="81"/>
      <c r="AC1108" s="82" t="str">
        <f t="shared" si="129"/>
        <v/>
      </c>
      <c r="AD1108" s="90"/>
      <c r="AE1108" s="90"/>
      <c r="AF1108" s="82">
        <f t="shared" si="130"/>
        <v>0</v>
      </c>
      <c r="AG1108" s="82" t="str">
        <f t="shared" si="125"/>
        <v/>
      </c>
      <c r="AH1108" s="82" t="str">
        <f t="shared" si="126"/>
        <v/>
      </c>
      <c r="AI1108" s="82" t="str">
        <f t="shared" si="127"/>
        <v/>
      </c>
      <c r="AJ1108" s="82" t="str">
        <f t="shared" si="128"/>
        <v/>
      </c>
      <c r="AK1108" s="83" t="str">
        <f t="shared" si="131"/>
        <v/>
      </c>
    </row>
    <row r="1109" spans="27:37">
      <c r="AA1109" s="78"/>
      <c r="AB1109" s="78"/>
      <c r="AC1109" s="79" t="str">
        <f t="shared" si="129"/>
        <v/>
      </c>
      <c r="AD1109" s="89"/>
      <c r="AE1109" s="89"/>
      <c r="AF1109" s="79">
        <f t="shared" si="130"/>
        <v>0</v>
      </c>
      <c r="AG1109" s="79" t="str">
        <f t="shared" si="125"/>
        <v/>
      </c>
      <c r="AH1109" s="79" t="str">
        <f t="shared" si="126"/>
        <v/>
      </c>
      <c r="AI1109" s="79" t="str">
        <f t="shared" si="127"/>
        <v/>
      </c>
      <c r="AJ1109" s="79" t="str">
        <f t="shared" si="128"/>
        <v/>
      </c>
      <c r="AK1109" s="80" t="str">
        <f t="shared" si="131"/>
        <v/>
      </c>
    </row>
    <row r="1110" spans="27:37">
      <c r="AA1110" s="81"/>
      <c r="AB1110" s="81"/>
      <c r="AC1110" s="82" t="str">
        <f t="shared" si="129"/>
        <v/>
      </c>
      <c r="AD1110" s="90"/>
      <c r="AE1110" s="90"/>
      <c r="AF1110" s="82">
        <f t="shared" si="130"/>
        <v>0</v>
      </c>
      <c r="AG1110" s="82" t="str">
        <f t="shared" si="125"/>
        <v/>
      </c>
      <c r="AH1110" s="82" t="str">
        <f t="shared" si="126"/>
        <v/>
      </c>
      <c r="AI1110" s="82" t="str">
        <f t="shared" si="127"/>
        <v/>
      </c>
      <c r="AJ1110" s="82" t="str">
        <f t="shared" si="128"/>
        <v/>
      </c>
      <c r="AK1110" s="83" t="str">
        <f t="shared" si="131"/>
        <v/>
      </c>
    </row>
    <row r="1111" spans="27:37">
      <c r="AA1111" s="78"/>
      <c r="AB1111" s="78"/>
      <c r="AC1111" s="79" t="str">
        <f t="shared" si="129"/>
        <v/>
      </c>
      <c r="AD1111" s="89"/>
      <c r="AE1111" s="89"/>
      <c r="AF1111" s="79">
        <f t="shared" si="130"/>
        <v>0</v>
      </c>
      <c r="AG1111" s="79" t="str">
        <f t="shared" si="125"/>
        <v/>
      </c>
      <c r="AH1111" s="79" t="str">
        <f t="shared" si="126"/>
        <v/>
      </c>
      <c r="AI1111" s="79" t="str">
        <f t="shared" si="127"/>
        <v/>
      </c>
      <c r="AJ1111" s="79" t="str">
        <f t="shared" si="128"/>
        <v/>
      </c>
      <c r="AK1111" s="80" t="str">
        <f t="shared" si="131"/>
        <v/>
      </c>
    </row>
    <row r="1112" spans="27:37">
      <c r="AA1112" s="81"/>
      <c r="AB1112" s="81"/>
      <c r="AC1112" s="82" t="str">
        <f t="shared" si="129"/>
        <v/>
      </c>
      <c r="AD1112" s="90"/>
      <c r="AE1112" s="90"/>
      <c r="AF1112" s="82">
        <f t="shared" si="130"/>
        <v>0</v>
      </c>
      <c r="AG1112" s="82" t="str">
        <f t="shared" si="125"/>
        <v/>
      </c>
      <c r="AH1112" s="82" t="str">
        <f t="shared" si="126"/>
        <v/>
      </c>
      <c r="AI1112" s="82" t="str">
        <f t="shared" si="127"/>
        <v/>
      </c>
      <c r="AJ1112" s="82" t="str">
        <f t="shared" si="128"/>
        <v/>
      </c>
      <c r="AK1112" s="83" t="str">
        <f t="shared" si="131"/>
        <v/>
      </c>
    </row>
    <row r="1113" spans="27:37">
      <c r="AA1113" s="78"/>
      <c r="AB1113" s="78"/>
      <c r="AC1113" s="79" t="str">
        <f t="shared" si="129"/>
        <v/>
      </c>
      <c r="AD1113" s="89"/>
      <c r="AE1113" s="89"/>
      <c r="AF1113" s="79">
        <f t="shared" si="130"/>
        <v>0</v>
      </c>
      <c r="AG1113" s="79" t="str">
        <f t="shared" si="125"/>
        <v/>
      </c>
      <c r="AH1113" s="79" t="str">
        <f t="shared" si="126"/>
        <v/>
      </c>
      <c r="AI1113" s="79" t="str">
        <f t="shared" si="127"/>
        <v/>
      </c>
      <c r="AJ1113" s="79" t="str">
        <f t="shared" si="128"/>
        <v/>
      </c>
      <c r="AK1113" s="80" t="str">
        <f t="shared" si="131"/>
        <v/>
      </c>
    </row>
    <row r="1114" spans="27:37">
      <c r="AA1114" s="81"/>
      <c r="AB1114" s="81"/>
      <c r="AC1114" s="82" t="str">
        <f t="shared" si="129"/>
        <v/>
      </c>
      <c r="AD1114" s="90"/>
      <c r="AE1114" s="90"/>
      <c r="AF1114" s="82">
        <f t="shared" si="130"/>
        <v>0</v>
      </c>
      <c r="AG1114" s="82" t="str">
        <f t="shared" si="125"/>
        <v/>
      </c>
      <c r="AH1114" s="82" t="str">
        <f t="shared" si="126"/>
        <v/>
      </c>
      <c r="AI1114" s="82" t="str">
        <f t="shared" si="127"/>
        <v/>
      </c>
      <c r="AJ1114" s="82" t="str">
        <f t="shared" si="128"/>
        <v/>
      </c>
      <c r="AK1114" s="83" t="str">
        <f t="shared" si="131"/>
        <v/>
      </c>
    </row>
    <row r="1115" spans="27:37">
      <c r="AA1115" s="78"/>
      <c r="AB1115" s="78"/>
      <c r="AC1115" s="79" t="str">
        <f t="shared" si="129"/>
        <v/>
      </c>
      <c r="AD1115" s="89"/>
      <c r="AE1115" s="89"/>
      <c r="AF1115" s="79">
        <f t="shared" si="130"/>
        <v>0</v>
      </c>
      <c r="AG1115" s="79" t="str">
        <f t="shared" si="125"/>
        <v/>
      </c>
      <c r="AH1115" s="79" t="str">
        <f t="shared" si="126"/>
        <v/>
      </c>
      <c r="AI1115" s="79" t="str">
        <f t="shared" si="127"/>
        <v/>
      </c>
      <c r="AJ1115" s="79" t="str">
        <f t="shared" si="128"/>
        <v/>
      </c>
      <c r="AK1115" s="80" t="str">
        <f t="shared" si="131"/>
        <v/>
      </c>
    </row>
    <row r="1116" spans="27:37">
      <c r="AA1116" s="81"/>
      <c r="AB1116" s="81"/>
      <c r="AC1116" s="82" t="str">
        <f t="shared" si="129"/>
        <v/>
      </c>
      <c r="AD1116" s="90"/>
      <c r="AE1116" s="90"/>
      <c r="AF1116" s="82">
        <f t="shared" si="130"/>
        <v>0</v>
      </c>
      <c r="AG1116" s="82" t="str">
        <f t="shared" si="125"/>
        <v/>
      </c>
      <c r="AH1116" s="82" t="str">
        <f t="shared" si="126"/>
        <v/>
      </c>
      <c r="AI1116" s="82" t="str">
        <f t="shared" si="127"/>
        <v/>
      </c>
      <c r="AJ1116" s="82" t="str">
        <f t="shared" si="128"/>
        <v/>
      </c>
      <c r="AK1116" s="83" t="str">
        <f t="shared" si="131"/>
        <v/>
      </c>
    </row>
    <row r="1117" spans="27:37">
      <c r="AA1117" s="78"/>
      <c r="AB1117" s="78"/>
      <c r="AC1117" s="79" t="str">
        <f t="shared" si="129"/>
        <v/>
      </c>
      <c r="AD1117" s="89"/>
      <c r="AE1117" s="89"/>
      <c r="AF1117" s="79">
        <f t="shared" si="130"/>
        <v>0</v>
      </c>
      <c r="AG1117" s="79" t="str">
        <f t="shared" si="125"/>
        <v/>
      </c>
      <c r="AH1117" s="79" t="str">
        <f t="shared" si="126"/>
        <v/>
      </c>
      <c r="AI1117" s="79" t="str">
        <f t="shared" si="127"/>
        <v/>
      </c>
      <c r="AJ1117" s="79" t="str">
        <f t="shared" si="128"/>
        <v/>
      </c>
      <c r="AK1117" s="80" t="str">
        <f t="shared" si="131"/>
        <v/>
      </c>
    </row>
    <row r="1118" spans="27:37">
      <c r="AA1118" s="81"/>
      <c r="AB1118" s="81"/>
      <c r="AC1118" s="82" t="str">
        <f t="shared" si="129"/>
        <v/>
      </c>
      <c r="AD1118" s="90"/>
      <c r="AE1118" s="90"/>
      <c r="AF1118" s="82">
        <f t="shared" si="130"/>
        <v>0</v>
      </c>
      <c r="AG1118" s="82" t="str">
        <f t="shared" si="125"/>
        <v/>
      </c>
      <c r="AH1118" s="82" t="str">
        <f t="shared" si="126"/>
        <v/>
      </c>
      <c r="AI1118" s="82" t="str">
        <f t="shared" si="127"/>
        <v/>
      </c>
      <c r="AJ1118" s="82" t="str">
        <f t="shared" si="128"/>
        <v/>
      </c>
      <c r="AK1118" s="83" t="str">
        <f t="shared" si="131"/>
        <v/>
      </c>
    </row>
    <row r="1119" spans="27:37">
      <c r="AA1119" s="78"/>
      <c r="AB1119" s="78"/>
      <c r="AC1119" s="79" t="str">
        <f t="shared" si="129"/>
        <v/>
      </c>
      <c r="AD1119" s="89"/>
      <c r="AE1119" s="89"/>
      <c r="AF1119" s="79">
        <f t="shared" si="130"/>
        <v>0</v>
      </c>
      <c r="AG1119" s="79" t="str">
        <f t="shared" si="125"/>
        <v/>
      </c>
      <c r="AH1119" s="79" t="str">
        <f t="shared" si="126"/>
        <v/>
      </c>
      <c r="AI1119" s="79" t="str">
        <f t="shared" si="127"/>
        <v/>
      </c>
      <c r="AJ1119" s="79" t="str">
        <f t="shared" si="128"/>
        <v/>
      </c>
      <c r="AK1119" s="80" t="str">
        <f t="shared" si="131"/>
        <v/>
      </c>
    </row>
    <row r="1120" spans="27:37">
      <c r="AA1120" s="81"/>
      <c r="AB1120" s="81"/>
      <c r="AC1120" s="82" t="str">
        <f t="shared" si="129"/>
        <v/>
      </c>
      <c r="AD1120" s="90"/>
      <c r="AE1120" s="90"/>
      <c r="AF1120" s="82">
        <f t="shared" si="130"/>
        <v>0</v>
      </c>
      <c r="AG1120" s="82" t="str">
        <f t="shared" si="125"/>
        <v/>
      </c>
      <c r="AH1120" s="82" t="str">
        <f t="shared" si="126"/>
        <v/>
      </c>
      <c r="AI1120" s="82" t="str">
        <f t="shared" si="127"/>
        <v/>
      </c>
      <c r="AJ1120" s="82" t="str">
        <f t="shared" si="128"/>
        <v/>
      </c>
      <c r="AK1120" s="83" t="str">
        <f t="shared" si="131"/>
        <v/>
      </c>
    </row>
    <row r="1121" spans="27:37">
      <c r="AA1121" s="78"/>
      <c r="AB1121" s="78"/>
      <c r="AC1121" s="79" t="str">
        <f t="shared" si="129"/>
        <v/>
      </c>
      <c r="AD1121" s="89"/>
      <c r="AE1121" s="89"/>
      <c r="AF1121" s="79">
        <f t="shared" si="130"/>
        <v>0</v>
      </c>
      <c r="AG1121" s="79" t="str">
        <f t="shared" si="125"/>
        <v/>
      </c>
      <c r="AH1121" s="79" t="str">
        <f t="shared" si="126"/>
        <v/>
      </c>
      <c r="AI1121" s="79" t="str">
        <f t="shared" si="127"/>
        <v/>
      </c>
      <c r="AJ1121" s="79" t="str">
        <f t="shared" si="128"/>
        <v/>
      </c>
      <c r="AK1121" s="80" t="str">
        <f t="shared" si="131"/>
        <v/>
      </c>
    </row>
    <row r="1122" spans="27:37">
      <c r="AA1122" s="81"/>
      <c r="AB1122" s="81"/>
      <c r="AC1122" s="82" t="str">
        <f t="shared" si="129"/>
        <v/>
      </c>
      <c r="AD1122" s="90"/>
      <c r="AE1122" s="90"/>
      <c r="AF1122" s="82">
        <f t="shared" si="130"/>
        <v>0</v>
      </c>
      <c r="AG1122" s="82" t="str">
        <f t="shared" si="125"/>
        <v/>
      </c>
      <c r="AH1122" s="82" t="str">
        <f t="shared" si="126"/>
        <v/>
      </c>
      <c r="AI1122" s="82" t="str">
        <f t="shared" si="127"/>
        <v/>
      </c>
      <c r="AJ1122" s="82" t="str">
        <f t="shared" si="128"/>
        <v/>
      </c>
      <c r="AK1122" s="83" t="str">
        <f t="shared" si="131"/>
        <v/>
      </c>
    </row>
    <row r="1123" spans="27:37">
      <c r="AA1123" s="78"/>
      <c r="AB1123" s="78"/>
      <c r="AC1123" s="79" t="str">
        <f t="shared" si="129"/>
        <v/>
      </c>
      <c r="AD1123" s="89"/>
      <c r="AE1123" s="89"/>
      <c r="AF1123" s="79">
        <f t="shared" si="130"/>
        <v>0</v>
      </c>
      <c r="AG1123" s="79" t="str">
        <f t="shared" si="125"/>
        <v/>
      </c>
      <c r="AH1123" s="79" t="str">
        <f t="shared" si="126"/>
        <v/>
      </c>
      <c r="AI1123" s="79" t="str">
        <f t="shared" si="127"/>
        <v/>
      </c>
      <c r="AJ1123" s="79" t="str">
        <f t="shared" si="128"/>
        <v/>
      </c>
      <c r="AK1123" s="80" t="str">
        <f t="shared" si="131"/>
        <v/>
      </c>
    </row>
    <row r="1124" spans="27:37">
      <c r="AA1124" s="81"/>
      <c r="AB1124" s="81"/>
      <c r="AC1124" s="82" t="str">
        <f t="shared" si="129"/>
        <v/>
      </c>
      <c r="AD1124" s="90"/>
      <c r="AE1124" s="90"/>
      <c r="AF1124" s="82">
        <f t="shared" si="130"/>
        <v>0</v>
      </c>
      <c r="AG1124" s="82" t="str">
        <f t="shared" si="125"/>
        <v/>
      </c>
      <c r="AH1124" s="82" t="str">
        <f t="shared" si="126"/>
        <v/>
      </c>
      <c r="AI1124" s="82" t="str">
        <f t="shared" si="127"/>
        <v/>
      </c>
      <c r="AJ1124" s="82" t="str">
        <f t="shared" si="128"/>
        <v/>
      </c>
      <c r="AK1124" s="83" t="str">
        <f t="shared" si="131"/>
        <v/>
      </c>
    </row>
    <row r="1125" spans="27:37">
      <c r="AA1125" s="78"/>
      <c r="AB1125" s="78"/>
      <c r="AC1125" s="79" t="str">
        <f t="shared" si="129"/>
        <v/>
      </c>
      <c r="AD1125" s="89"/>
      <c r="AE1125" s="89"/>
      <c r="AF1125" s="79">
        <f t="shared" si="130"/>
        <v>0</v>
      </c>
      <c r="AG1125" s="79" t="str">
        <f t="shared" si="125"/>
        <v/>
      </c>
      <c r="AH1125" s="79" t="str">
        <f t="shared" si="126"/>
        <v/>
      </c>
      <c r="AI1125" s="79" t="str">
        <f t="shared" si="127"/>
        <v/>
      </c>
      <c r="AJ1125" s="79" t="str">
        <f t="shared" si="128"/>
        <v/>
      </c>
      <c r="AK1125" s="80" t="str">
        <f t="shared" si="131"/>
        <v/>
      </c>
    </row>
    <row r="1126" spans="27:37">
      <c r="AA1126" s="81"/>
      <c r="AB1126" s="81"/>
      <c r="AC1126" s="82" t="str">
        <f t="shared" si="129"/>
        <v/>
      </c>
      <c r="AD1126" s="90"/>
      <c r="AE1126" s="90"/>
      <c r="AF1126" s="82">
        <f t="shared" si="130"/>
        <v>0</v>
      </c>
      <c r="AG1126" s="82" t="str">
        <f t="shared" si="125"/>
        <v/>
      </c>
      <c r="AH1126" s="82" t="str">
        <f t="shared" si="126"/>
        <v/>
      </c>
      <c r="AI1126" s="82" t="str">
        <f t="shared" si="127"/>
        <v/>
      </c>
      <c r="AJ1126" s="82" t="str">
        <f t="shared" si="128"/>
        <v/>
      </c>
      <c r="AK1126" s="83" t="str">
        <f t="shared" si="131"/>
        <v/>
      </c>
    </row>
    <row r="1127" spans="27:37">
      <c r="AA1127" s="78"/>
      <c r="AB1127" s="78"/>
      <c r="AC1127" s="79" t="str">
        <f t="shared" si="129"/>
        <v/>
      </c>
      <c r="AD1127" s="89"/>
      <c r="AE1127" s="89"/>
      <c r="AF1127" s="79">
        <f t="shared" si="130"/>
        <v>0</v>
      </c>
      <c r="AG1127" s="79" t="str">
        <f t="shared" si="125"/>
        <v/>
      </c>
      <c r="AH1127" s="79" t="str">
        <f t="shared" si="126"/>
        <v/>
      </c>
      <c r="AI1127" s="79" t="str">
        <f t="shared" si="127"/>
        <v/>
      </c>
      <c r="AJ1127" s="79" t="str">
        <f t="shared" si="128"/>
        <v/>
      </c>
      <c r="AK1127" s="80" t="str">
        <f t="shared" si="131"/>
        <v/>
      </c>
    </row>
    <row r="1128" spans="27:37">
      <c r="AA1128" s="81"/>
      <c r="AB1128" s="81"/>
      <c r="AC1128" s="82" t="str">
        <f t="shared" si="129"/>
        <v/>
      </c>
      <c r="AD1128" s="90"/>
      <c r="AE1128" s="90"/>
      <c r="AF1128" s="82">
        <f t="shared" si="130"/>
        <v>0</v>
      </c>
      <c r="AG1128" s="82" t="str">
        <f t="shared" si="125"/>
        <v/>
      </c>
      <c r="AH1128" s="82" t="str">
        <f t="shared" si="126"/>
        <v/>
      </c>
      <c r="AI1128" s="82" t="str">
        <f t="shared" si="127"/>
        <v/>
      </c>
      <c r="AJ1128" s="82" t="str">
        <f t="shared" si="128"/>
        <v/>
      </c>
      <c r="AK1128" s="83" t="str">
        <f t="shared" si="131"/>
        <v/>
      </c>
    </row>
    <row r="1129" spans="27:37">
      <c r="AA1129" s="78"/>
      <c r="AB1129" s="78"/>
      <c r="AC1129" s="79" t="str">
        <f t="shared" si="129"/>
        <v/>
      </c>
      <c r="AD1129" s="89"/>
      <c r="AE1129" s="89"/>
      <c r="AF1129" s="79">
        <f t="shared" si="130"/>
        <v>0</v>
      </c>
      <c r="AG1129" s="79" t="str">
        <f t="shared" si="125"/>
        <v/>
      </c>
      <c r="AH1129" s="79" t="str">
        <f t="shared" si="126"/>
        <v/>
      </c>
      <c r="AI1129" s="79" t="str">
        <f t="shared" si="127"/>
        <v/>
      </c>
      <c r="AJ1129" s="79" t="str">
        <f t="shared" si="128"/>
        <v/>
      </c>
      <c r="AK1129" s="80" t="str">
        <f t="shared" si="131"/>
        <v/>
      </c>
    </row>
    <row r="1130" spans="27:37">
      <c r="AA1130" s="81"/>
      <c r="AB1130" s="81"/>
      <c r="AC1130" s="82" t="str">
        <f t="shared" si="129"/>
        <v/>
      </c>
      <c r="AD1130" s="90"/>
      <c r="AE1130" s="90"/>
      <c r="AF1130" s="82">
        <f t="shared" si="130"/>
        <v>0</v>
      </c>
      <c r="AG1130" s="82" t="str">
        <f t="shared" si="125"/>
        <v/>
      </c>
      <c r="AH1130" s="82" t="str">
        <f t="shared" si="126"/>
        <v/>
      </c>
      <c r="AI1130" s="82" t="str">
        <f t="shared" si="127"/>
        <v/>
      </c>
      <c r="AJ1130" s="82" t="str">
        <f t="shared" si="128"/>
        <v/>
      </c>
      <c r="AK1130" s="83" t="str">
        <f t="shared" si="131"/>
        <v/>
      </c>
    </row>
    <row r="1131" spans="27:37">
      <c r="AA1131" s="78"/>
      <c r="AB1131" s="78"/>
      <c r="AC1131" s="79" t="str">
        <f t="shared" si="129"/>
        <v/>
      </c>
      <c r="AD1131" s="89"/>
      <c r="AE1131" s="89"/>
      <c r="AF1131" s="79">
        <f t="shared" si="130"/>
        <v>0</v>
      </c>
      <c r="AG1131" s="79" t="str">
        <f t="shared" si="125"/>
        <v/>
      </c>
      <c r="AH1131" s="79" t="str">
        <f t="shared" si="126"/>
        <v/>
      </c>
      <c r="AI1131" s="79" t="str">
        <f t="shared" si="127"/>
        <v/>
      </c>
      <c r="AJ1131" s="79" t="str">
        <f t="shared" si="128"/>
        <v/>
      </c>
      <c r="AK1131" s="80" t="str">
        <f t="shared" si="131"/>
        <v/>
      </c>
    </row>
    <row r="1132" spans="27:37">
      <c r="AA1132" s="81"/>
      <c r="AB1132" s="81"/>
      <c r="AC1132" s="82" t="str">
        <f t="shared" si="129"/>
        <v/>
      </c>
      <c r="AD1132" s="90"/>
      <c r="AE1132" s="90"/>
      <c r="AF1132" s="82">
        <f t="shared" si="130"/>
        <v>0</v>
      </c>
      <c r="AG1132" s="82" t="str">
        <f t="shared" si="125"/>
        <v/>
      </c>
      <c r="AH1132" s="82" t="str">
        <f t="shared" si="126"/>
        <v/>
      </c>
      <c r="AI1132" s="82" t="str">
        <f t="shared" si="127"/>
        <v/>
      </c>
      <c r="AJ1132" s="82" t="str">
        <f t="shared" si="128"/>
        <v/>
      </c>
      <c r="AK1132" s="83" t="str">
        <f t="shared" si="131"/>
        <v/>
      </c>
    </row>
    <row r="1133" spans="27:37">
      <c r="AA1133" s="78"/>
      <c r="AB1133" s="78"/>
      <c r="AC1133" s="79" t="str">
        <f t="shared" si="129"/>
        <v/>
      </c>
      <c r="AD1133" s="89"/>
      <c r="AE1133" s="89"/>
      <c r="AF1133" s="79">
        <f t="shared" si="130"/>
        <v>0</v>
      </c>
      <c r="AG1133" s="79" t="str">
        <f t="shared" si="125"/>
        <v/>
      </c>
      <c r="AH1133" s="79" t="str">
        <f t="shared" si="126"/>
        <v/>
      </c>
      <c r="AI1133" s="79" t="str">
        <f t="shared" si="127"/>
        <v/>
      </c>
      <c r="AJ1133" s="79" t="str">
        <f t="shared" si="128"/>
        <v/>
      </c>
      <c r="AK1133" s="80" t="str">
        <f t="shared" si="131"/>
        <v/>
      </c>
    </row>
    <row r="1134" spans="27:37">
      <c r="AA1134" s="81"/>
      <c r="AB1134" s="81"/>
      <c r="AC1134" s="82" t="str">
        <f t="shared" si="129"/>
        <v/>
      </c>
      <c r="AD1134" s="90"/>
      <c r="AE1134" s="90"/>
      <c r="AF1134" s="82">
        <f t="shared" si="130"/>
        <v>0</v>
      </c>
      <c r="AG1134" s="82" t="str">
        <f t="shared" si="125"/>
        <v/>
      </c>
      <c r="AH1134" s="82" t="str">
        <f t="shared" si="126"/>
        <v/>
      </c>
      <c r="AI1134" s="82" t="str">
        <f t="shared" si="127"/>
        <v/>
      </c>
      <c r="AJ1134" s="82" t="str">
        <f t="shared" si="128"/>
        <v/>
      </c>
      <c r="AK1134" s="83" t="str">
        <f t="shared" si="131"/>
        <v/>
      </c>
    </row>
    <row r="1135" spans="27:37">
      <c r="AA1135" s="78"/>
      <c r="AB1135" s="78"/>
      <c r="AC1135" s="79" t="str">
        <f t="shared" si="129"/>
        <v/>
      </c>
      <c r="AD1135" s="89"/>
      <c r="AE1135" s="89"/>
      <c r="AF1135" s="79">
        <f t="shared" si="130"/>
        <v>0</v>
      </c>
      <c r="AG1135" s="79" t="str">
        <f t="shared" si="125"/>
        <v/>
      </c>
      <c r="AH1135" s="79" t="str">
        <f t="shared" si="126"/>
        <v/>
      </c>
      <c r="AI1135" s="79" t="str">
        <f t="shared" si="127"/>
        <v/>
      </c>
      <c r="AJ1135" s="79" t="str">
        <f t="shared" si="128"/>
        <v/>
      </c>
      <c r="AK1135" s="80" t="str">
        <f t="shared" si="131"/>
        <v/>
      </c>
    </row>
    <row r="1136" spans="27:37">
      <c r="AA1136" s="81"/>
      <c r="AB1136" s="81"/>
      <c r="AC1136" s="82" t="str">
        <f t="shared" si="129"/>
        <v/>
      </c>
      <c r="AD1136" s="90"/>
      <c r="AE1136" s="90"/>
      <c r="AF1136" s="82">
        <f t="shared" si="130"/>
        <v>0</v>
      </c>
      <c r="AG1136" s="82" t="str">
        <f t="shared" si="125"/>
        <v/>
      </c>
      <c r="AH1136" s="82" t="str">
        <f t="shared" si="126"/>
        <v/>
      </c>
      <c r="AI1136" s="82" t="str">
        <f t="shared" si="127"/>
        <v/>
      </c>
      <c r="AJ1136" s="82" t="str">
        <f t="shared" si="128"/>
        <v/>
      </c>
      <c r="AK1136" s="83" t="str">
        <f t="shared" si="131"/>
        <v/>
      </c>
    </row>
    <row r="1137" spans="27:37">
      <c r="AA1137" s="78"/>
      <c r="AB1137" s="78"/>
      <c r="AC1137" s="79" t="str">
        <f t="shared" si="129"/>
        <v/>
      </c>
      <c r="AD1137" s="89"/>
      <c r="AE1137" s="89"/>
      <c r="AF1137" s="79">
        <f t="shared" si="130"/>
        <v>0</v>
      </c>
      <c r="AG1137" s="79" t="str">
        <f t="shared" si="125"/>
        <v/>
      </c>
      <c r="AH1137" s="79" t="str">
        <f t="shared" si="126"/>
        <v/>
      </c>
      <c r="AI1137" s="79" t="str">
        <f t="shared" si="127"/>
        <v/>
      </c>
      <c r="AJ1137" s="79" t="str">
        <f t="shared" si="128"/>
        <v/>
      </c>
      <c r="AK1137" s="80" t="str">
        <f t="shared" si="131"/>
        <v/>
      </c>
    </row>
    <row r="1138" spans="27:37">
      <c r="AA1138" s="81"/>
      <c r="AB1138" s="81"/>
      <c r="AC1138" s="82" t="str">
        <f t="shared" si="129"/>
        <v/>
      </c>
      <c r="AD1138" s="90"/>
      <c r="AE1138" s="90"/>
      <c r="AF1138" s="82">
        <f t="shared" si="130"/>
        <v>0</v>
      </c>
      <c r="AG1138" s="82" t="str">
        <f t="shared" si="125"/>
        <v/>
      </c>
      <c r="AH1138" s="82" t="str">
        <f t="shared" si="126"/>
        <v/>
      </c>
      <c r="AI1138" s="82" t="str">
        <f t="shared" si="127"/>
        <v/>
      </c>
      <c r="AJ1138" s="82" t="str">
        <f t="shared" si="128"/>
        <v/>
      </c>
      <c r="AK1138" s="83" t="str">
        <f t="shared" si="131"/>
        <v/>
      </c>
    </row>
    <row r="1139" spans="27:37">
      <c r="AA1139" s="78"/>
      <c r="AB1139" s="78"/>
      <c r="AC1139" s="79" t="str">
        <f t="shared" si="129"/>
        <v/>
      </c>
      <c r="AD1139" s="89"/>
      <c r="AE1139" s="89"/>
      <c r="AF1139" s="79">
        <f t="shared" si="130"/>
        <v>0</v>
      </c>
      <c r="AG1139" s="79" t="str">
        <f t="shared" si="125"/>
        <v/>
      </c>
      <c r="AH1139" s="79" t="str">
        <f t="shared" si="126"/>
        <v/>
      </c>
      <c r="AI1139" s="79" t="str">
        <f t="shared" si="127"/>
        <v/>
      </c>
      <c r="AJ1139" s="79" t="str">
        <f t="shared" si="128"/>
        <v/>
      </c>
      <c r="AK1139" s="80" t="str">
        <f t="shared" si="131"/>
        <v/>
      </c>
    </row>
    <row r="1140" spans="27:37">
      <c r="AA1140" s="81"/>
      <c r="AB1140" s="81"/>
      <c r="AC1140" s="82" t="str">
        <f t="shared" si="129"/>
        <v/>
      </c>
      <c r="AD1140" s="90"/>
      <c r="AE1140" s="90"/>
      <c r="AF1140" s="82">
        <f t="shared" si="130"/>
        <v>0</v>
      </c>
      <c r="AG1140" s="82" t="str">
        <f t="shared" si="125"/>
        <v/>
      </c>
      <c r="AH1140" s="82" t="str">
        <f t="shared" si="126"/>
        <v/>
      </c>
      <c r="AI1140" s="82" t="str">
        <f t="shared" si="127"/>
        <v/>
      </c>
      <c r="AJ1140" s="82" t="str">
        <f t="shared" si="128"/>
        <v/>
      </c>
      <c r="AK1140" s="83" t="str">
        <f t="shared" si="131"/>
        <v/>
      </c>
    </row>
    <row r="1141" spans="27:37">
      <c r="AA1141" s="78"/>
      <c r="AB1141" s="78"/>
      <c r="AC1141" s="79" t="str">
        <f t="shared" si="129"/>
        <v/>
      </c>
      <c r="AD1141" s="89"/>
      <c r="AE1141" s="89"/>
      <c r="AF1141" s="79">
        <f t="shared" si="130"/>
        <v>0</v>
      </c>
      <c r="AG1141" s="79" t="str">
        <f t="shared" si="125"/>
        <v/>
      </c>
      <c r="AH1141" s="79" t="str">
        <f t="shared" si="126"/>
        <v/>
      </c>
      <c r="AI1141" s="79" t="str">
        <f t="shared" si="127"/>
        <v/>
      </c>
      <c r="AJ1141" s="79" t="str">
        <f t="shared" si="128"/>
        <v/>
      </c>
      <c r="AK1141" s="80" t="str">
        <f t="shared" si="131"/>
        <v/>
      </c>
    </row>
    <row r="1142" spans="27:37">
      <c r="AA1142" s="81"/>
      <c r="AB1142" s="81"/>
      <c r="AC1142" s="82" t="str">
        <f t="shared" si="129"/>
        <v/>
      </c>
      <c r="AD1142" s="90"/>
      <c r="AE1142" s="90"/>
      <c r="AF1142" s="82">
        <f t="shared" si="130"/>
        <v>0</v>
      </c>
      <c r="AG1142" s="82" t="str">
        <f t="shared" si="125"/>
        <v/>
      </c>
      <c r="AH1142" s="82" t="str">
        <f t="shared" si="126"/>
        <v/>
      </c>
      <c r="AI1142" s="82" t="str">
        <f t="shared" si="127"/>
        <v/>
      </c>
      <c r="AJ1142" s="82" t="str">
        <f t="shared" si="128"/>
        <v/>
      </c>
      <c r="AK1142" s="83" t="str">
        <f t="shared" si="131"/>
        <v/>
      </c>
    </row>
    <row r="1143" spans="27:37">
      <c r="AA1143" s="78"/>
      <c r="AB1143" s="78"/>
      <c r="AC1143" s="79" t="str">
        <f t="shared" si="129"/>
        <v/>
      </c>
      <c r="AD1143" s="89"/>
      <c r="AE1143" s="89"/>
      <c r="AF1143" s="79">
        <f t="shared" si="130"/>
        <v>0</v>
      </c>
      <c r="AG1143" s="79" t="str">
        <f t="shared" si="125"/>
        <v/>
      </c>
      <c r="AH1143" s="79" t="str">
        <f t="shared" si="126"/>
        <v/>
      </c>
      <c r="AI1143" s="79" t="str">
        <f t="shared" si="127"/>
        <v/>
      </c>
      <c r="AJ1143" s="79" t="str">
        <f t="shared" si="128"/>
        <v/>
      </c>
      <c r="AK1143" s="80" t="str">
        <f t="shared" si="131"/>
        <v/>
      </c>
    </row>
    <row r="1144" spans="27:37">
      <c r="AA1144" s="81"/>
      <c r="AB1144" s="81"/>
      <c r="AC1144" s="82" t="str">
        <f t="shared" si="129"/>
        <v/>
      </c>
      <c r="AD1144" s="90"/>
      <c r="AE1144" s="90"/>
      <c r="AF1144" s="82">
        <f t="shared" si="130"/>
        <v>0</v>
      </c>
      <c r="AG1144" s="82" t="str">
        <f t="shared" si="125"/>
        <v/>
      </c>
      <c r="AH1144" s="82" t="str">
        <f t="shared" si="126"/>
        <v/>
      </c>
      <c r="AI1144" s="82" t="str">
        <f t="shared" si="127"/>
        <v/>
      </c>
      <c r="AJ1144" s="82" t="str">
        <f t="shared" si="128"/>
        <v/>
      </c>
      <c r="AK1144" s="83" t="str">
        <f t="shared" si="131"/>
        <v/>
      </c>
    </row>
    <row r="1145" spans="27:37">
      <c r="AA1145" s="78"/>
      <c r="AB1145" s="78"/>
      <c r="AC1145" s="79" t="str">
        <f t="shared" si="129"/>
        <v/>
      </c>
      <c r="AD1145" s="89"/>
      <c r="AE1145" s="89"/>
      <c r="AF1145" s="79">
        <f t="shared" si="130"/>
        <v>0</v>
      </c>
      <c r="AG1145" s="79" t="str">
        <f t="shared" si="125"/>
        <v/>
      </c>
      <c r="AH1145" s="79" t="str">
        <f t="shared" si="126"/>
        <v/>
      </c>
      <c r="AI1145" s="79" t="str">
        <f t="shared" si="127"/>
        <v/>
      </c>
      <c r="AJ1145" s="79" t="str">
        <f t="shared" si="128"/>
        <v/>
      </c>
      <c r="AK1145" s="80" t="str">
        <f t="shared" si="131"/>
        <v/>
      </c>
    </row>
    <row r="1146" spans="27:37">
      <c r="AA1146" s="81"/>
      <c r="AB1146" s="81"/>
      <c r="AC1146" s="82" t="str">
        <f t="shared" si="129"/>
        <v/>
      </c>
      <c r="AD1146" s="90"/>
      <c r="AE1146" s="90"/>
      <c r="AF1146" s="82">
        <f t="shared" si="130"/>
        <v>0</v>
      </c>
      <c r="AG1146" s="82" t="str">
        <f t="shared" si="125"/>
        <v/>
      </c>
      <c r="AH1146" s="82" t="str">
        <f t="shared" si="126"/>
        <v/>
      </c>
      <c r="AI1146" s="82" t="str">
        <f t="shared" si="127"/>
        <v/>
      </c>
      <c r="AJ1146" s="82" t="str">
        <f t="shared" si="128"/>
        <v/>
      </c>
      <c r="AK1146" s="83" t="str">
        <f t="shared" si="131"/>
        <v/>
      </c>
    </row>
    <row r="1147" spans="27:37">
      <c r="AA1147" s="78"/>
      <c r="AB1147" s="78"/>
      <c r="AC1147" s="79" t="str">
        <f t="shared" si="129"/>
        <v/>
      </c>
      <c r="AD1147" s="89"/>
      <c r="AE1147" s="89"/>
      <c r="AF1147" s="79">
        <f t="shared" si="130"/>
        <v>0</v>
      </c>
      <c r="AG1147" s="79" t="str">
        <f t="shared" si="125"/>
        <v/>
      </c>
      <c r="AH1147" s="79" t="str">
        <f t="shared" si="126"/>
        <v/>
      </c>
      <c r="AI1147" s="79" t="str">
        <f t="shared" si="127"/>
        <v/>
      </c>
      <c r="AJ1147" s="79" t="str">
        <f t="shared" si="128"/>
        <v/>
      </c>
      <c r="AK1147" s="80" t="str">
        <f t="shared" si="131"/>
        <v/>
      </c>
    </row>
    <row r="1148" spans="27:37">
      <c r="AA1148" s="81"/>
      <c r="AB1148" s="81"/>
      <c r="AC1148" s="82" t="str">
        <f t="shared" si="129"/>
        <v/>
      </c>
      <c r="AD1148" s="90"/>
      <c r="AE1148" s="90"/>
      <c r="AF1148" s="82">
        <f t="shared" si="130"/>
        <v>0</v>
      </c>
      <c r="AG1148" s="82" t="str">
        <f t="shared" si="125"/>
        <v/>
      </c>
      <c r="AH1148" s="82" t="str">
        <f t="shared" si="126"/>
        <v/>
      </c>
      <c r="AI1148" s="82" t="str">
        <f t="shared" si="127"/>
        <v/>
      </c>
      <c r="AJ1148" s="82" t="str">
        <f t="shared" si="128"/>
        <v/>
      </c>
      <c r="AK1148" s="83" t="str">
        <f t="shared" si="131"/>
        <v/>
      </c>
    </row>
    <row r="1149" spans="27:37">
      <c r="AA1149" s="78"/>
      <c r="AB1149" s="78"/>
      <c r="AC1149" s="79" t="str">
        <f t="shared" si="129"/>
        <v/>
      </c>
      <c r="AD1149" s="89"/>
      <c r="AE1149" s="89"/>
      <c r="AF1149" s="79">
        <f t="shared" si="130"/>
        <v>0</v>
      </c>
      <c r="AG1149" s="79" t="str">
        <f t="shared" si="125"/>
        <v/>
      </c>
      <c r="AH1149" s="79" t="str">
        <f t="shared" si="126"/>
        <v/>
      </c>
      <c r="AI1149" s="79" t="str">
        <f t="shared" si="127"/>
        <v/>
      </c>
      <c r="AJ1149" s="79" t="str">
        <f t="shared" si="128"/>
        <v/>
      </c>
      <c r="AK1149" s="80" t="str">
        <f t="shared" si="131"/>
        <v/>
      </c>
    </row>
    <row r="1150" spans="27:37">
      <c r="AA1150" s="81"/>
      <c r="AB1150" s="81"/>
      <c r="AC1150" s="82" t="str">
        <f t="shared" si="129"/>
        <v/>
      </c>
      <c r="AD1150" s="90"/>
      <c r="AE1150" s="90"/>
      <c r="AF1150" s="82">
        <f t="shared" si="130"/>
        <v>0</v>
      </c>
      <c r="AG1150" s="82" t="str">
        <f t="shared" si="125"/>
        <v/>
      </c>
      <c r="AH1150" s="82" t="str">
        <f t="shared" si="126"/>
        <v/>
      </c>
      <c r="AI1150" s="82" t="str">
        <f t="shared" si="127"/>
        <v/>
      </c>
      <c r="AJ1150" s="82" t="str">
        <f t="shared" si="128"/>
        <v/>
      </c>
      <c r="AK1150" s="83" t="str">
        <f t="shared" si="131"/>
        <v/>
      </c>
    </row>
    <row r="1151" spans="27:37">
      <c r="AA1151" s="78"/>
      <c r="AB1151" s="78"/>
      <c r="AC1151" s="79" t="str">
        <f t="shared" si="129"/>
        <v/>
      </c>
      <c r="AD1151" s="89"/>
      <c r="AE1151" s="89"/>
      <c r="AF1151" s="79">
        <f t="shared" si="130"/>
        <v>0</v>
      </c>
      <c r="AG1151" s="79" t="str">
        <f t="shared" si="125"/>
        <v/>
      </c>
      <c r="AH1151" s="79" t="str">
        <f t="shared" si="126"/>
        <v/>
      </c>
      <c r="AI1151" s="79" t="str">
        <f t="shared" si="127"/>
        <v/>
      </c>
      <c r="AJ1151" s="79" t="str">
        <f t="shared" si="128"/>
        <v/>
      </c>
      <c r="AK1151" s="80" t="str">
        <f t="shared" si="131"/>
        <v/>
      </c>
    </row>
    <row r="1152" spans="27:37">
      <c r="AA1152" s="81"/>
      <c r="AB1152" s="81"/>
      <c r="AC1152" s="82" t="str">
        <f t="shared" si="129"/>
        <v/>
      </c>
      <c r="AD1152" s="90"/>
      <c r="AE1152" s="90"/>
      <c r="AF1152" s="82">
        <f t="shared" si="130"/>
        <v>0</v>
      </c>
      <c r="AG1152" s="82" t="str">
        <f t="shared" si="125"/>
        <v/>
      </c>
      <c r="AH1152" s="82" t="str">
        <f t="shared" si="126"/>
        <v/>
      </c>
      <c r="AI1152" s="82" t="str">
        <f t="shared" si="127"/>
        <v/>
      </c>
      <c r="AJ1152" s="82" t="str">
        <f t="shared" si="128"/>
        <v/>
      </c>
      <c r="AK1152" s="83" t="str">
        <f t="shared" si="131"/>
        <v/>
      </c>
    </row>
    <row r="1153" spans="27:37">
      <c r="AA1153" s="78"/>
      <c r="AB1153" s="78"/>
      <c r="AC1153" s="79" t="str">
        <f t="shared" si="129"/>
        <v/>
      </c>
      <c r="AD1153" s="89"/>
      <c r="AE1153" s="89"/>
      <c r="AF1153" s="79">
        <f t="shared" si="130"/>
        <v>0</v>
      </c>
      <c r="AG1153" s="79" t="str">
        <f t="shared" si="125"/>
        <v/>
      </c>
      <c r="AH1153" s="79" t="str">
        <f t="shared" si="126"/>
        <v/>
      </c>
      <c r="AI1153" s="79" t="str">
        <f t="shared" si="127"/>
        <v/>
      </c>
      <c r="AJ1153" s="79" t="str">
        <f t="shared" si="128"/>
        <v/>
      </c>
      <c r="AK1153" s="80" t="str">
        <f t="shared" si="131"/>
        <v/>
      </c>
    </row>
    <row r="1154" spans="27:37">
      <c r="AA1154" s="81"/>
      <c r="AB1154" s="81"/>
      <c r="AC1154" s="82" t="str">
        <f t="shared" si="129"/>
        <v/>
      </c>
      <c r="AD1154" s="90"/>
      <c r="AE1154" s="90"/>
      <c r="AF1154" s="82">
        <f t="shared" si="130"/>
        <v>0</v>
      </c>
      <c r="AG1154" s="82" t="str">
        <f t="shared" si="125"/>
        <v/>
      </c>
      <c r="AH1154" s="82" t="str">
        <f t="shared" si="126"/>
        <v/>
      </c>
      <c r="AI1154" s="82" t="str">
        <f t="shared" si="127"/>
        <v/>
      </c>
      <c r="AJ1154" s="82" t="str">
        <f t="shared" si="128"/>
        <v/>
      </c>
      <c r="AK1154" s="83" t="str">
        <f t="shared" si="131"/>
        <v/>
      </c>
    </row>
    <row r="1155" spans="27:37">
      <c r="AA1155" s="78"/>
      <c r="AB1155" s="78"/>
      <c r="AC1155" s="79" t="str">
        <f t="shared" si="129"/>
        <v/>
      </c>
      <c r="AD1155" s="89"/>
      <c r="AE1155" s="89"/>
      <c r="AF1155" s="79">
        <f t="shared" si="130"/>
        <v>0</v>
      </c>
      <c r="AG1155" s="79" t="str">
        <f t="shared" si="125"/>
        <v/>
      </c>
      <c r="AH1155" s="79" t="str">
        <f t="shared" si="126"/>
        <v/>
      </c>
      <c r="AI1155" s="79" t="str">
        <f t="shared" si="127"/>
        <v/>
      </c>
      <c r="AJ1155" s="79" t="str">
        <f t="shared" si="128"/>
        <v/>
      </c>
      <c r="AK1155" s="80" t="str">
        <f t="shared" si="131"/>
        <v/>
      </c>
    </row>
    <row r="1156" spans="27:37">
      <c r="AA1156" s="81"/>
      <c r="AB1156" s="81"/>
      <c r="AC1156" s="82" t="str">
        <f t="shared" si="129"/>
        <v/>
      </c>
      <c r="AD1156" s="90"/>
      <c r="AE1156" s="90"/>
      <c r="AF1156" s="82">
        <f t="shared" si="130"/>
        <v>0</v>
      </c>
      <c r="AG1156" s="82" t="str">
        <f t="shared" si="125"/>
        <v/>
      </c>
      <c r="AH1156" s="82" t="str">
        <f t="shared" si="126"/>
        <v/>
      </c>
      <c r="AI1156" s="82" t="str">
        <f t="shared" si="127"/>
        <v/>
      </c>
      <c r="AJ1156" s="82" t="str">
        <f t="shared" si="128"/>
        <v/>
      </c>
      <c r="AK1156" s="83" t="str">
        <f t="shared" si="131"/>
        <v/>
      </c>
    </row>
    <row r="1157" spans="27:37">
      <c r="AA1157" s="78"/>
      <c r="AB1157" s="78"/>
      <c r="AC1157" s="79" t="str">
        <f t="shared" si="129"/>
        <v/>
      </c>
      <c r="AD1157" s="89"/>
      <c r="AE1157" s="89"/>
      <c r="AF1157" s="79">
        <f t="shared" si="130"/>
        <v>0</v>
      </c>
      <c r="AG1157" s="79" t="str">
        <f t="shared" si="125"/>
        <v/>
      </c>
      <c r="AH1157" s="79" t="str">
        <f t="shared" si="126"/>
        <v/>
      </c>
      <c r="AI1157" s="79" t="str">
        <f t="shared" si="127"/>
        <v/>
      </c>
      <c r="AJ1157" s="79" t="str">
        <f t="shared" si="128"/>
        <v/>
      </c>
      <c r="AK1157" s="80" t="str">
        <f t="shared" si="131"/>
        <v/>
      </c>
    </row>
    <row r="1158" spans="27:37">
      <c r="AA1158" s="81"/>
      <c r="AB1158" s="81"/>
      <c r="AC1158" s="82" t="str">
        <f t="shared" si="129"/>
        <v/>
      </c>
      <c r="AD1158" s="90"/>
      <c r="AE1158" s="90"/>
      <c r="AF1158" s="82">
        <f t="shared" si="130"/>
        <v>0</v>
      </c>
      <c r="AG1158" s="82" t="str">
        <f t="shared" si="125"/>
        <v/>
      </c>
      <c r="AH1158" s="82" t="str">
        <f t="shared" si="126"/>
        <v/>
      </c>
      <c r="AI1158" s="82" t="str">
        <f t="shared" si="127"/>
        <v/>
      </c>
      <c r="AJ1158" s="82" t="str">
        <f t="shared" si="128"/>
        <v/>
      </c>
      <c r="AK1158" s="83" t="str">
        <f t="shared" si="131"/>
        <v/>
      </c>
    </row>
    <row r="1159" spans="27:37">
      <c r="AA1159" s="78"/>
      <c r="AB1159" s="78"/>
      <c r="AC1159" s="79" t="str">
        <f t="shared" si="129"/>
        <v/>
      </c>
      <c r="AD1159" s="89"/>
      <c r="AE1159" s="89"/>
      <c r="AF1159" s="79">
        <f t="shared" si="130"/>
        <v>0</v>
      </c>
      <c r="AG1159" s="79" t="str">
        <f t="shared" si="125"/>
        <v/>
      </c>
      <c r="AH1159" s="79" t="str">
        <f t="shared" si="126"/>
        <v/>
      </c>
      <c r="AI1159" s="79" t="str">
        <f t="shared" si="127"/>
        <v/>
      </c>
      <c r="AJ1159" s="79" t="str">
        <f t="shared" si="128"/>
        <v/>
      </c>
      <c r="AK1159" s="80" t="str">
        <f t="shared" si="131"/>
        <v/>
      </c>
    </row>
    <row r="1160" spans="27:37">
      <c r="AA1160" s="81"/>
      <c r="AB1160" s="81"/>
      <c r="AC1160" s="82" t="str">
        <f t="shared" si="129"/>
        <v/>
      </c>
      <c r="AD1160" s="90"/>
      <c r="AE1160" s="90"/>
      <c r="AF1160" s="82">
        <f t="shared" si="130"/>
        <v>0</v>
      </c>
      <c r="AG1160" s="82" t="str">
        <f t="shared" si="125"/>
        <v/>
      </c>
      <c r="AH1160" s="82" t="str">
        <f t="shared" si="126"/>
        <v/>
      </c>
      <c r="AI1160" s="82" t="str">
        <f t="shared" si="127"/>
        <v/>
      </c>
      <c r="AJ1160" s="82" t="str">
        <f t="shared" si="128"/>
        <v/>
      </c>
      <c r="AK1160" s="83" t="str">
        <f t="shared" si="131"/>
        <v/>
      </c>
    </row>
    <row r="1161" spans="27:37">
      <c r="AA1161" s="78"/>
      <c r="AB1161" s="78"/>
      <c r="AC1161" s="79" t="str">
        <f t="shared" si="129"/>
        <v/>
      </c>
      <c r="AD1161" s="89"/>
      <c r="AE1161" s="89"/>
      <c r="AF1161" s="79">
        <f t="shared" si="130"/>
        <v>0</v>
      </c>
      <c r="AG1161" s="79" t="str">
        <f t="shared" si="125"/>
        <v/>
      </c>
      <c r="AH1161" s="79" t="str">
        <f t="shared" si="126"/>
        <v/>
      </c>
      <c r="AI1161" s="79" t="str">
        <f t="shared" si="127"/>
        <v/>
      </c>
      <c r="AJ1161" s="79" t="str">
        <f t="shared" si="128"/>
        <v/>
      </c>
      <c r="AK1161" s="80" t="str">
        <f t="shared" si="131"/>
        <v/>
      </c>
    </row>
    <row r="1162" spans="27:37">
      <c r="AA1162" s="81"/>
      <c r="AB1162" s="81"/>
      <c r="AC1162" s="82" t="str">
        <f t="shared" si="129"/>
        <v/>
      </c>
      <c r="AD1162" s="90"/>
      <c r="AE1162" s="90"/>
      <c r="AF1162" s="82">
        <f t="shared" si="130"/>
        <v>0</v>
      </c>
      <c r="AG1162" s="82" t="str">
        <f t="shared" si="125"/>
        <v/>
      </c>
      <c r="AH1162" s="82" t="str">
        <f t="shared" si="126"/>
        <v/>
      </c>
      <c r="AI1162" s="82" t="str">
        <f t="shared" si="127"/>
        <v/>
      </c>
      <c r="AJ1162" s="82" t="str">
        <f t="shared" si="128"/>
        <v/>
      </c>
      <c r="AK1162" s="83" t="str">
        <f t="shared" si="131"/>
        <v/>
      </c>
    </row>
    <row r="1163" spans="27:37">
      <c r="AA1163" s="78"/>
      <c r="AB1163" s="78"/>
      <c r="AC1163" s="79" t="str">
        <f t="shared" si="129"/>
        <v/>
      </c>
      <c r="AD1163" s="89"/>
      <c r="AE1163" s="89"/>
      <c r="AF1163" s="79">
        <f t="shared" si="130"/>
        <v>0</v>
      </c>
      <c r="AG1163" s="79" t="str">
        <f t="shared" ref="AG1163:AG1226" si="132">IF($AA1163="","",IF(VLOOKUP($AA1163,$AZ$17:$BD$42,2,0)=0,"",VLOOKUP($AA1163,$AZ$17:$BD$42,2,0)*AF1163))</f>
        <v/>
      </c>
      <c r="AH1163" s="79" t="str">
        <f t="shared" ref="AH1163:AH1228" si="133">IF($AA1163="","",IF(VLOOKUP($AA1163,$AZ$17:$BD$42,3,0)=0,"",VLOOKUP($AA1163,$AZ$17:$BD$42,3,0)*AF1163))</f>
        <v/>
      </c>
      <c r="AI1163" s="79" t="str">
        <f t="shared" ref="AI1163:AI1228" si="134">IF($AA1163="","",IF(VLOOKUP($AA1163,$AZ$17:$BD$42,4,0)=0,"",VLOOKUP($AA1163,$AZ$17:$BD$42,4,0)*AF1163))</f>
        <v/>
      </c>
      <c r="AJ1163" s="79" t="str">
        <f t="shared" ref="AJ1163:AJ1228" si="135">IF($AA1163="","",IF(VLOOKUP($AA1163,$AZ$17:$BD$42,5,0)=0,"",VLOOKUP($AA1163,$AZ$17:$BD$42,5,0)*AF1163))</f>
        <v/>
      </c>
      <c r="AK1163" s="80" t="str">
        <f t="shared" si="131"/>
        <v/>
      </c>
    </row>
    <row r="1164" spans="27:37">
      <c r="AA1164" s="81"/>
      <c r="AB1164" s="81"/>
      <c r="AC1164" s="82" t="str">
        <f t="shared" ref="AC1164:AC1227" si="136">IF(ISERROR(VLOOKUP($AA1164,$A$13:$V$38,MATCH($AB1164,$A$12:$V$12,0),0)),"",VLOOKUP($AA1164,$A$13:$V$38,MATCH($AB1164,$A$12:$V$12,0),0))</f>
        <v/>
      </c>
      <c r="AD1164" s="90"/>
      <c r="AE1164" s="90"/>
      <c r="AF1164" s="82">
        <f t="shared" ref="AF1164:AF1227" si="137">IF(IF($AB1164="",0,IF(AC1164="",0,AC1164-AD1164-AE1164))&lt;0,0,IF($AB1164="",0,IF(AC1164="",0,AC1164-AD1164-AE1164)))</f>
        <v>0</v>
      </c>
      <c r="AG1164" s="82" t="str">
        <f t="shared" si="132"/>
        <v/>
      </c>
      <c r="AH1164" s="82" t="str">
        <f t="shared" si="133"/>
        <v/>
      </c>
      <c r="AI1164" s="82" t="str">
        <f t="shared" si="134"/>
        <v/>
      </c>
      <c r="AJ1164" s="82" t="str">
        <f t="shared" si="135"/>
        <v/>
      </c>
      <c r="AK1164" s="83" t="str">
        <f t="shared" ref="AK1164:AK1227" si="138">IF($AF1164=0,"",IF(VLOOKUP($AA1164,$A$46:$Y$71,IF($AB1164=3,2,IF($AB1164&lt;4+1,6,IF($AB1164&lt;5+1,10,IF($AB1164&lt;6+1,14,IF($AB1164&lt;7+1,18,IF($AB1164&lt;8+1,22,0)))))),0)=0,"pas de crafteur",VLOOKUP($AA1164,$A$46:$Y$71,IF($AB1164=3,2,IF($AB1164&lt;4+1,6,IF($AB1164&lt;5+1,10,IF($AB1164&lt;6+1,14,IF($AB1164&lt;7+1,18,IF($AB1164&lt;8+1,22,)))))),0)))</f>
        <v/>
      </c>
    </row>
    <row r="1165" spans="27:37">
      <c r="AA1165" s="78"/>
      <c r="AB1165" s="78"/>
      <c r="AC1165" s="79" t="str">
        <f t="shared" si="136"/>
        <v/>
      </c>
      <c r="AD1165" s="89"/>
      <c r="AE1165" s="89"/>
      <c r="AF1165" s="79">
        <f t="shared" si="137"/>
        <v>0</v>
      </c>
      <c r="AG1165" s="79" t="str">
        <f t="shared" si="132"/>
        <v/>
      </c>
      <c r="AH1165" s="79" t="str">
        <f t="shared" si="133"/>
        <v/>
      </c>
      <c r="AI1165" s="79" t="str">
        <f t="shared" si="134"/>
        <v/>
      </c>
      <c r="AJ1165" s="79" t="str">
        <f t="shared" si="135"/>
        <v/>
      </c>
      <c r="AK1165" s="80" t="str">
        <f t="shared" si="138"/>
        <v/>
      </c>
    </row>
    <row r="1166" spans="27:37">
      <c r="AA1166" s="81"/>
      <c r="AB1166" s="81"/>
      <c r="AC1166" s="82" t="str">
        <f t="shared" si="136"/>
        <v/>
      </c>
      <c r="AD1166" s="90"/>
      <c r="AE1166" s="90"/>
      <c r="AF1166" s="82">
        <f t="shared" si="137"/>
        <v>0</v>
      </c>
      <c r="AG1166" s="82" t="str">
        <f t="shared" si="132"/>
        <v/>
      </c>
      <c r="AH1166" s="82" t="str">
        <f t="shared" si="133"/>
        <v/>
      </c>
      <c r="AI1166" s="82" t="str">
        <f t="shared" si="134"/>
        <v/>
      </c>
      <c r="AJ1166" s="82" t="str">
        <f t="shared" si="135"/>
        <v/>
      </c>
      <c r="AK1166" s="83" t="str">
        <f t="shared" si="138"/>
        <v/>
      </c>
    </row>
    <row r="1167" spans="27:37">
      <c r="AA1167" s="78"/>
      <c r="AB1167" s="78"/>
      <c r="AC1167" s="79" t="str">
        <f t="shared" si="136"/>
        <v/>
      </c>
      <c r="AD1167" s="89"/>
      <c r="AE1167" s="89"/>
      <c r="AF1167" s="79">
        <f t="shared" si="137"/>
        <v>0</v>
      </c>
      <c r="AG1167" s="79" t="str">
        <f t="shared" si="132"/>
        <v/>
      </c>
      <c r="AH1167" s="79" t="str">
        <f t="shared" si="133"/>
        <v/>
      </c>
      <c r="AI1167" s="79" t="str">
        <f t="shared" si="134"/>
        <v/>
      </c>
      <c r="AJ1167" s="79" t="str">
        <f t="shared" si="135"/>
        <v/>
      </c>
      <c r="AK1167" s="80" t="str">
        <f t="shared" si="138"/>
        <v/>
      </c>
    </row>
    <row r="1168" spans="27:37">
      <c r="AA1168" s="81"/>
      <c r="AB1168" s="81"/>
      <c r="AC1168" s="82" t="str">
        <f t="shared" si="136"/>
        <v/>
      </c>
      <c r="AD1168" s="90"/>
      <c r="AE1168" s="90"/>
      <c r="AF1168" s="82">
        <f t="shared" si="137"/>
        <v>0</v>
      </c>
      <c r="AG1168" s="82" t="str">
        <f t="shared" si="132"/>
        <v/>
      </c>
      <c r="AH1168" s="82" t="str">
        <f t="shared" si="133"/>
        <v/>
      </c>
      <c r="AI1168" s="82" t="str">
        <f t="shared" si="134"/>
        <v/>
      </c>
      <c r="AJ1168" s="82" t="str">
        <f t="shared" si="135"/>
        <v/>
      </c>
      <c r="AK1168" s="83" t="str">
        <f t="shared" si="138"/>
        <v/>
      </c>
    </row>
    <row r="1169" spans="27:37">
      <c r="AA1169" s="78"/>
      <c r="AB1169" s="78"/>
      <c r="AC1169" s="79" t="str">
        <f t="shared" si="136"/>
        <v/>
      </c>
      <c r="AD1169" s="89"/>
      <c r="AE1169" s="89"/>
      <c r="AF1169" s="79">
        <f t="shared" si="137"/>
        <v>0</v>
      </c>
      <c r="AG1169" s="79" t="str">
        <f t="shared" si="132"/>
        <v/>
      </c>
      <c r="AH1169" s="79" t="str">
        <f t="shared" si="133"/>
        <v/>
      </c>
      <c r="AI1169" s="79" t="str">
        <f t="shared" si="134"/>
        <v/>
      </c>
      <c r="AJ1169" s="79" t="str">
        <f t="shared" si="135"/>
        <v/>
      </c>
      <c r="AK1169" s="80" t="str">
        <f t="shared" si="138"/>
        <v/>
      </c>
    </row>
    <row r="1170" spans="27:37">
      <c r="AA1170" s="81"/>
      <c r="AB1170" s="81"/>
      <c r="AC1170" s="82" t="str">
        <f t="shared" si="136"/>
        <v/>
      </c>
      <c r="AD1170" s="90"/>
      <c r="AE1170" s="90"/>
      <c r="AF1170" s="82">
        <f t="shared" si="137"/>
        <v>0</v>
      </c>
      <c r="AG1170" s="82" t="str">
        <f t="shared" si="132"/>
        <v/>
      </c>
      <c r="AH1170" s="82" t="str">
        <f t="shared" si="133"/>
        <v/>
      </c>
      <c r="AI1170" s="82" t="str">
        <f t="shared" si="134"/>
        <v/>
      </c>
      <c r="AJ1170" s="82" t="str">
        <f t="shared" si="135"/>
        <v/>
      </c>
      <c r="AK1170" s="83" t="str">
        <f t="shared" si="138"/>
        <v/>
      </c>
    </row>
    <row r="1171" spans="27:37">
      <c r="AA1171" s="78"/>
      <c r="AB1171" s="78"/>
      <c r="AC1171" s="79" t="str">
        <f t="shared" si="136"/>
        <v/>
      </c>
      <c r="AD1171" s="89"/>
      <c r="AE1171" s="89"/>
      <c r="AF1171" s="79">
        <f t="shared" si="137"/>
        <v>0</v>
      </c>
      <c r="AG1171" s="79" t="str">
        <f t="shared" si="132"/>
        <v/>
      </c>
      <c r="AH1171" s="79" t="str">
        <f t="shared" si="133"/>
        <v/>
      </c>
      <c r="AI1171" s="79" t="str">
        <f t="shared" si="134"/>
        <v/>
      </c>
      <c r="AJ1171" s="79" t="str">
        <f t="shared" si="135"/>
        <v/>
      </c>
      <c r="AK1171" s="80" t="str">
        <f t="shared" si="138"/>
        <v/>
      </c>
    </row>
    <row r="1172" spans="27:37">
      <c r="AA1172" s="82"/>
      <c r="AB1172" s="81"/>
      <c r="AC1172" s="82" t="str">
        <f t="shared" si="136"/>
        <v/>
      </c>
      <c r="AD1172" s="90"/>
      <c r="AE1172" s="90"/>
      <c r="AF1172" s="82">
        <f t="shared" si="137"/>
        <v>0</v>
      </c>
      <c r="AG1172" s="82" t="str">
        <f t="shared" si="132"/>
        <v/>
      </c>
      <c r="AH1172" s="82" t="str">
        <f t="shared" si="133"/>
        <v/>
      </c>
      <c r="AI1172" s="82" t="str">
        <f t="shared" si="134"/>
        <v/>
      </c>
      <c r="AJ1172" s="82" t="str">
        <f t="shared" si="135"/>
        <v/>
      </c>
      <c r="AK1172" s="83" t="str">
        <f t="shared" si="138"/>
        <v/>
      </c>
    </row>
    <row r="1173" spans="27:37">
      <c r="AA1173" s="79"/>
      <c r="AB1173" s="78"/>
      <c r="AC1173" s="79" t="str">
        <f t="shared" si="136"/>
        <v/>
      </c>
      <c r="AD1173" s="89"/>
      <c r="AE1173" s="89"/>
      <c r="AF1173" s="79">
        <f t="shared" si="137"/>
        <v>0</v>
      </c>
      <c r="AG1173" s="79" t="str">
        <f t="shared" si="132"/>
        <v/>
      </c>
      <c r="AH1173" s="79" t="str">
        <f t="shared" si="133"/>
        <v/>
      </c>
      <c r="AI1173" s="79" t="str">
        <f t="shared" si="134"/>
        <v/>
      </c>
      <c r="AJ1173" s="79" t="str">
        <f t="shared" si="135"/>
        <v/>
      </c>
      <c r="AK1173" s="80" t="str">
        <f t="shared" si="138"/>
        <v/>
      </c>
    </row>
    <row r="1174" spans="27:37">
      <c r="AA1174" s="82"/>
      <c r="AB1174" s="81"/>
      <c r="AC1174" s="82" t="str">
        <f t="shared" si="136"/>
        <v/>
      </c>
      <c r="AD1174" s="90"/>
      <c r="AE1174" s="90"/>
      <c r="AF1174" s="82">
        <f t="shared" si="137"/>
        <v>0</v>
      </c>
      <c r="AG1174" s="82" t="str">
        <f t="shared" si="132"/>
        <v/>
      </c>
      <c r="AH1174" s="82" t="str">
        <f t="shared" si="133"/>
        <v/>
      </c>
      <c r="AI1174" s="82" t="str">
        <f t="shared" si="134"/>
        <v/>
      </c>
      <c r="AJ1174" s="82" t="str">
        <f t="shared" si="135"/>
        <v/>
      </c>
      <c r="AK1174" s="83" t="str">
        <f t="shared" si="138"/>
        <v/>
      </c>
    </row>
    <row r="1175" spans="27:37">
      <c r="AA1175" s="79"/>
      <c r="AB1175" s="78"/>
      <c r="AC1175" s="79" t="str">
        <f t="shared" si="136"/>
        <v/>
      </c>
      <c r="AD1175" s="89"/>
      <c r="AE1175" s="89"/>
      <c r="AF1175" s="79">
        <f t="shared" si="137"/>
        <v>0</v>
      </c>
      <c r="AG1175" s="79" t="str">
        <f t="shared" si="132"/>
        <v/>
      </c>
      <c r="AH1175" s="79" t="str">
        <f t="shared" si="133"/>
        <v/>
      </c>
      <c r="AI1175" s="79" t="str">
        <f t="shared" si="134"/>
        <v/>
      </c>
      <c r="AJ1175" s="79" t="str">
        <f t="shared" si="135"/>
        <v/>
      </c>
      <c r="AK1175" s="80" t="str">
        <f t="shared" si="138"/>
        <v/>
      </c>
    </row>
    <row r="1176" spans="27:37">
      <c r="AA1176" s="82"/>
      <c r="AB1176" s="81"/>
      <c r="AC1176" s="82" t="str">
        <f t="shared" si="136"/>
        <v/>
      </c>
      <c r="AD1176" s="90"/>
      <c r="AE1176" s="90"/>
      <c r="AF1176" s="82">
        <f t="shared" si="137"/>
        <v>0</v>
      </c>
      <c r="AG1176" s="82" t="str">
        <f t="shared" si="132"/>
        <v/>
      </c>
      <c r="AH1176" s="82" t="str">
        <f t="shared" si="133"/>
        <v/>
      </c>
      <c r="AI1176" s="82" t="str">
        <f t="shared" si="134"/>
        <v/>
      </c>
      <c r="AJ1176" s="82" t="str">
        <f t="shared" si="135"/>
        <v/>
      </c>
      <c r="AK1176" s="83" t="str">
        <f t="shared" si="138"/>
        <v/>
      </c>
    </row>
    <row r="1177" spans="27:37">
      <c r="AA1177" s="79"/>
      <c r="AB1177" s="78"/>
      <c r="AC1177" s="79" t="str">
        <f t="shared" si="136"/>
        <v/>
      </c>
      <c r="AD1177" s="89"/>
      <c r="AE1177" s="89"/>
      <c r="AF1177" s="79">
        <f t="shared" si="137"/>
        <v>0</v>
      </c>
      <c r="AG1177" s="79" t="str">
        <f t="shared" si="132"/>
        <v/>
      </c>
      <c r="AH1177" s="79" t="str">
        <f t="shared" si="133"/>
        <v/>
      </c>
      <c r="AI1177" s="79" t="str">
        <f t="shared" si="134"/>
        <v/>
      </c>
      <c r="AJ1177" s="79" t="str">
        <f t="shared" si="135"/>
        <v/>
      </c>
      <c r="AK1177" s="80" t="str">
        <f t="shared" si="138"/>
        <v/>
      </c>
    </row>
    <row r="1178" spans="27:37">
      <c r="AA1178" s="82"/>
      <c r="AB1178" s="81"/>
      <c r="AC1178" s="82" t="str">
        <f t="shared" si="136"/>
        <v/>
      </c>
      <c r="AD1178" s="90"/>
      <c r="AE1178" s="90"/>
      <c r="AF1178" s="82">
        <f t="shared" si="137"/>
        <v>0</v>
      </c>
      <c r="AG1178" s="82" t="str">
        <f t="shared" si="132"/>
        <v/>
      </c>
      <c r="AH1178" s="82" t="str">
        <f t="shared" si="133"/>
        <v/>
      </c>
      <c r="AI1178" s="82" t="str">
        <f t="shared" si="134"/>
        <v/>
      </c>
      <c r="AJ1178" s="82" t="str">
        <f t="shared" si="135"/>
        <v/>
      </c>
      <c r="AK1178" s="83" t="str">
        <f t="shared" si="138"/>
        <v/>
      </c>
    </row>
    <row r="1179" spans="27:37">
      <c r="AA1179" s="79"/>
      <c r="AB1179" s="78"/>
      <c r="AC1179" s="79" t="str">
        <f t="shared" si="136"/>
        <v/>
      </c>
      <c r="AD1179" s="89"/>
      <c r="AE1179" s="89"/>
      <c r="AF1179" s="79">
        <f t="shared" si="137"/>
        <v>0</v>
      </c>
      <c r="AG1179" s="79" t="str">
        <f t="shared" si="132"/>
        <v/>
      </c>
      <c r="AH1179" s="79" t="str">
        <f t="shared" si="133"/>
        <v/>
      </c>
      <c r="AI1179" s="79" t="str">
        <f t="shared" si="134"/>
        <v/>
      </c>
      <c r="AJ1179" s="79" t="str">
        <f t="shared" si="135"/>
        <v/>
      </c>
      <c r="AK1179" s="80" t="str">
        <f t="shared" si="138"/>
        <v/>
      </c>
    </row>
    <row r="1180" spans="27:37">
      <c r="AA1180" s="82"/>
      <c r="AB1180" s="81"/>
      <c r="AC1180" s="82" t="str">
        <f t="shared" si="136"/>
        <v/>
      </c>
      <c r="AD1180" s="90"/>
      <c r="AE1180" s="90"/>
      <c r="AF1180" s="82">
        <f t="shared" si="137"/>
        <v>0</v>
      </c>
      <c r="AG1180" s="82" t="str">
        <f t="shared" si="132"/>
        <v/>
      </c>
      <c r="AH1180" s="82" t="str">
        <f t="shared" si="133"/>
        <v/>
      </c>
      <c r="AI1180" s="82" t="str">
        <f t="shared" si="134"/>
        <v/>
      </c>
      <c r="AJ1180" s="82" t="str">
        <f t="shared" si="135"/>
        <v/>
      </c>
      <c r="AK1180" s="83" t="str">
        <f t="shared" si="138"/>
        <v/>
      </c>
    </row>
    <row r="1181" spans="27:37">
      <c r="AA1181" s="79"/>
      <c r="AB1181" s="78"/>
      <c r="AC1181" s="79" t="str">
        <f t="shared" si="136"/>
        <v/>
      </c>
      <c r="AD1181" s="89"/>
      <c r="AE1181" s="89"/>
      <c r="AF1181" s="79">
        <f t="shared" si="137"/>
        <v>0</v>
      </c>
      <c r="AG1181" s="79" t="str">
        <f t="shared" si="132"/>
        <v/>
      </c>
      <c r="AH1181" s="79" t="str">
        <f t="shared" si="133"/>
        <v/>
      </c>
      <c r="AI1181" s="79" t="str">
        <f t="shared" si="134"/>
        <v/>
      </c>
      <c r="AJ1181" s="79" t="str">
        <f t="shared" si="135"/>
        <v/>
      </c>
      <c r="AK1181" s="80" t="str">
        <f t="shared" si="138"/>
        <v/>
      </c>
    </row>
    <row r="1182" spans="27:37">
      <c r="AA1182" s="82"/>
      <c r="AB1182" s="81"/>
      <c r="AC1182" s="82" t="str">
        <f t="shared" si="136"/>
        <v/>
      </c>
      <c r="AD1182" s="90"/>
      <c r="AE1182" s="90"/>
      <c r="AF1182" s="82">
        <f t="shared" si="137"/>
        <v>0</v>
      </c>
      <c r="AG1182" s="82" t="str">
        <f t="shared" si="132"/>
        <v/>
      </c>
      <c r="AH1182" s="82" t="str">
        <f t="shared" si="133"/>
        <v/>
      </c>
      <c r="AI1182" s="82" t="str">
        <f t="shared" si="134"/>
        <v/>
      </c>
      <c r="AJ1182" s="82" t="str">
        <f t="shared" si="135"/>
        <v/>
      </c>
      <c r="AK1182" s="83" t="str">
        <f t="shared" si="138"/>
        <v/>
      </c>
    </row>
    <row r="1183" spans="27:37">
      <c r="AA1183" s="79"/>
      <c r="AB1183" s="78"/>
      <c r="AC1183" s="79" t="str">
        <f t="shared" si="136"/>
        <v/>
      </c>
      <c r="AD1183" s="89"/>
      <c r="AE1183" s="89"/>
      <c r="AF1183" s="79">
        <f t="shared" si="137"/>
        <v>0</v>
      </c>
      <c r="AG1183" s="79" t="str">
        <f t="shared" si="132"/>
        <v/>
      </c>
      <c r="AH1183" s="79" t="str">
        <f t="shared" si="133"/>
        <v/>
      </c>
      <c r="AI1183" s="79" t="str">
        <f t="shared" si="134"/>
        <v/>
      </c>
      <c r="AJ1183" s="79" t="str">
        <f t="shared" si="135"/>
        <v/>
      </c>
      <c r="AK1183" s="80" t="str">
        <f t="shared" si="138"/>
        <v/>
      </c>
    </row>
    <row r="1184" spans="27:37">
      <c r="AA1184" s="82"/>
      <c r="AB1184" s="81"/>
      <c r="AC1184" s="82" t="str">
        <f t="shared" si="136"/>
        <v/>
      </c>
      <c r="AD1184" s="90"/>
      <c r="AE1184" s="90"/>
      <c r="AF1184" s="82">
        <f t="shared" si="137"/>
        <v>0</v>
      </c>
      <c r="AG1184" s="82" t="str">
        <f t="shared" si="132"/>
        <v/>
      </c>
      <c r="AH1184" s="82" t="str">
        <f t="shared" si="133"/>
        <v/>
      </c>
      <c r="AI1184" s="82" t="str">
        <f t="shared" si="134"/>
        <v/>
      </c>
      <c r="AJ1184" s="82" t="str">
        <f t="shared" si="135"/>
        <v/>
      </c>
      <c r="AK1184" s="83" t="str">
        <f t="shared" si="138"/>
        <v/>
      </c>
    </row>
    <row r="1185" spans="27:37">
      <c r="AA1185" s="79"/>
      <c r="AB1185" s="78"/>
      <c r="AC1185" s="79" t="str">
        <f t="shared" si="136"/>
        <v/>
      </c>
      <c r="AD1185" s="89"/>
      <c r="AE1185" s="89"/>
      <c r="AF1185" s="79">
        <f t="shared" si="137"/>
        <v>0</v>
      </c>
      <c r="AG1185" s="79" t="str">
        <f t="shared" si="132"/>
        <v/>
      </c>
      <c r="AH1185" s="79" t="str">
        <f t="shared" si="133"/>
        <v/>
      </c>
      <c r="AI1185" s="79" t="str">
        <f t="shared" si="134"/>
        <v/>
      </c>
      <c r="AJ1185" s="79" t="str">
        <f t="shared" si="135"/>
        <v/>
      </c>
      <c r="AK1185" s="80" t="str">
        <f t="shared" si="138"/>
        <v/>
      </c>
    </row>
    <row r="1186" spans="27:37">
      <c r="AA1186" s="82"/>
      <c r="AB1186" s="81"/>
      <c r="AC1186" s="82" t="str">
        <f t="shared" si="136"/>
        <v/>
      </c>
      <c r="AD1186" s="90"/>
      <c r="AE1186" s="90"/>
      <c r="AF1186" s="82">
        <f t="shared" si="137"/>
        <v>0</v>
      </c>
      <c r="AG1186" s="82" t="str">
        <f t="shared" si="132"/>
        <v/>
      </c>
      <c r="AH1186" s="82" t="str">
        <f t="shared" si="133"/>
        <v/>
      </c>
      <c r="AI1186" s="82" t="str">
        <f t="shared" si="134"/>
        <v/>
      </c>
      <c r="AJ1186" s="82" t="str">
        <f t="shared" si="135"/>
        <v/>
      </c>
      <c r="AK1186" s="83" t="str">
        <f t="shared" si="138"/>
        <v/>
      </c>
    </row>
    <row r="1187" spans="27:37">
      <c r="AA1187" s="79"/>
      <c r="AB1187" s="78"/>
      <c r="AC1187" s="79" t="str">
        <f t="shared" si="136"/>
        <v/>
      </c>
      <c r="AD1187" s="89"/>
      <c r="AE1187" s="89"/>
      <c r="AF1187" s="79">
        <f t="shared" si="137"/>
        <v>0</v>
      </c>
      <c r="AG1187" s="79" t="str">
        <f t="shared" si="132"/>
        <v/>
      </c>
      <c r="AH1187" s="79" t="str">
        <f t="shared" si="133"/>
        <v/>
      </c>
      <c r="AI1187" s="79" t="str">
        <f t="shared" si="134"/>
        <v/>
      </c>
      <c r="AJ1187" s="79" t="str">
        <f t="shared" si="135"/>
        <v/>
      </c>
      <c r="AK1187" s="80" t="str">
        <f t="shared" si="138"/>
        <v/>
      </c>
    </row>
    <row r="1188" spans="27:37">
      <c r="AA1188" s="82"/>
      <c r="AB1188" s="81"/>
      <c r="AC1188" s="82" t="str">
        <f t="shared" si="136"/>
        <v/>
      </c>
      <c r="AD1188" s="90"/>
      <c r="AE1188" s="90"/>
      <c r="AF1188" s="82">
        <f t="shared" si="137"/>
        <v>0</v>
      </c>
      <c r="AG1188" s="82" t="str">
        <f t="shared" si="132"/>
        <v/>
      </c>
      <c r="AH1188" s="82" t="str">
        <f t="shared" si="133"/>
        <v/>
      </c>
      <c r="AI1188" s="82" t="str">
        <f t="shared" si="134"/>
        <v/>
      </c>
      <c r="AJ1188" s="82" t="str">
        <f t="shared" si="135"/>
        <v/>
      </c>
      <c r="AK1188" s="83" t="str">
        <f t="shared" si="138"/>
        <v/>
      </c>
    </row>
    <row r="1189" spans="27:37">
      <c r="AA1189" s="79"/>
      <c r="AB1189" s="78"/>
      <c r="AC1189" s="79" t="str">
        <f t="shared" si="136"/>
        <v/>
      </c>
      <c r="AD1189" s="89"/>
      <c r="AE1189" s="89"/>
      <c r="AF1189" s="79">
        <f t="shared" si="137"/>
        <v>0</v>
      </c>
      <c r="AG1189" s="79" t="str">
        <f t="shared" si="132"/>
        <v/>
      </c>
      <c r="AH1189" s="79" t="str">
        <f t="shared" si="133"/>
        <v/>
      </c>
      <c r="AI1189" s="79" t="str">
        <f t="shared" si="134"/>
        <v/>
      </c>
      <c r="AJ1189" s="79" t="str">
        <f t="shared" si="135"/>
        <v/>
      </c>
      <c r="AK1189" s="80" t="str">
        <f t="shared" si="138"/>
        <v/>
      </c>
    </row>
    <row r="1190" spans="27:37">
      <c r="AA1190" s="82"/>
      <c r="AB1190" s="81"/>
      <c r="AC1190" s="82" t="str">
        <f t="shared" si="136"/>
        <v/>
      </c>
      <c r="AD1190" s="90"/>
      <c r="AE1190" s="90"/>
      <c r="AF1190" s="82">
        <f t="shared" si="137"/>
        <v>0</v>
      </c>
      <c r="AG1190" s="82" t="str">
        <f t="shared" si="132"/>
        <v/>
      </c>
      <c r="AH1190" s="82" t="str">
        <f t="shared" si="133"/>
        <v/>
      </c>
      <c r="AI1190" s="82" t="str">
        <f t="shared" si="134"/>
        <v/>
      </c>
      <c r="AJ1190" s="82" t="str">
        <f t="shared" si="135"/>
        <v/>
      </c>
      <c r="AK1190" s="83" t="str">
        <f t="shared" si="138"/>
        <v/>
      </c>
    </row>
    <row r="1191" spans="27:37">
      <c r="AA1191" s="79"/>
      <c r="AB1191" s="78"/>
      <c r="AC1191" s="79" t="str">
        <f t="shared" si="136"/>
        <v/>
      </c>
      <c r="AD1191" s="89"/>
      <c r="AE1191" s="89"/>
      <c r="AF1191" s="79">
        <f t="shared" si="137"/>
        <v>0</v>
      </c>
      <c r="AG1191" s="79" t="str">
        <f t="shared" si="132"/>
        <v/>
      </c>
      <c r="AH1191" s="79" t="str">
        <f t="shared" si="133"/>
        <v/>
      </c>
      <c r="AI1191" s="79" t="str">
        <f t="shared" si="134"/>
        <v/>
      </c>
      <c r="AJ1191" s="79" t="str">
        <f t="shared" si="135"/>
        <v/>
      </c>
      <c r="AK1191" s="80" t="str">
        <f t="shared" si="138"/>
        <v/>
      </c>
    </row>
    <row r="1192" spans="27:37">
      <c r="AA1192" s="82"/>
      <c r="AB1192" s="81"/>
      <c r="AC1192" s="82" t="str">
        <f t="shared" si="136"/>
        <v/>
      </c>
      <c r="AD1192" s="90"/>
      <c r="AE1192" s="90"/>
      <c r="AF1192" s="82">
        <f t="shared" si="137"/>
        <v>0</v>
      </c>
      <c r="AG1192" s="82" t="str">
        <f t="shared" si="132"/>
        <v/>
      </c>
      <c r="AH1192" s="82" t="str">
        <f t="shared" si="133"/>
        <v/>
      </c>
      <c r="AI1192" s="82" t="str">
        <f t="shared" si="134"/>
        <v/>
      </c>
      <c r="AJ1192" s="82" t="str">
        <f t="shared" si="135"/>
        <v/>
      </c>
      <c r="AK1192" s="83" t="str">
        <f t="shared" si="138"/>
        <v/>
      </c>
    </row>
    <row r="1193" spans="27:37">
      <c r="AA1193" s="79"/>
      <c r="AB1193" s="78"/>
      <c r="AC1193" s="79" t="str">
        <f t="shared" si="136"/>
        <v/>
      </c>
      <c r="AD1193" s="89"/>
      <c r="AE1193" s="89"/>
      <c r="AF1193" s="79">
        <f t="shared" si="137"/>
        <v>0</v>
      </c>
      <c r="AG1193" s="79" t="str">
        <f t="shared" si="132"/>
        <v/>
      </c>
      <c r="AH1193" s="79" t="str">
        <f t="shared" si="133"/>
        <v/>
      </c>
      <c r="AI1193" s="79" t="str">
        <f t="shared" si="134"/>
        <v/>
      </c>
      <c r="AJ1193" s="79" t="str">
        <f t="shared" si="135"/>
        <v/>
      </c>
      <c r="AK1193" s="80" t="str">
        <f t="shared" si="138"/>
        <v/>
      </c>
    </row>
    <row r="1194" spans="27:37">
      <c r="AA1194" s="82"/>
      <c r="AB1194" s="81"/>
      <c r="AC1194" s="82" t="str">
        <f t="shared" si="136"/>
        <v/>
      </c>
      <c r="AD1194" s="90"/>
      <c r="AE1194" s="90"/>
      <c r="AF1194" s="82">
        <f t="shared" si="137"/>
        <v>0</v>
      </c>
      <c r="AG1194" s="82" t="str">
        <f t="shared" si="132"/>
        <v/>
      </c>
      <c r="AH1194" s="82" t="str">
        <f t="shared" si="133"/>
        <v/>
      </c>
      <c r="AI1194" s="82" t="str">
        <f t="shared" si="134"/>
        <v/>
      </c>
      <c r="AJ1194" s="82" t="str">
        <f t="shared" si="135"/>
        <v/>
      </c>
      <c r="AK1194" s="83" t="str">
        <f t="shared" si="138"/>
        <v/>
      </c>
    </row>
    <row r="1195" spans="27:37">
      <c r="AA1195" s="79"/>
      <c r="AB1195" s="78"/>
      <c r="AC1195" s="79" t="str">
        <f t="shared" si="136"/>
        <v/>
      </c>
      <c r="AD1195" s="89"/>
      <c r="AE1195" s="89"/>
      <c r="AF1195" s="79">
        <f t="shared" si="137"/>
        <v>0</v>
      </c>
      <c r="AG1195" s="79" t="str">
        <f t="shared" si="132"/>
        <v/>
      </c>
      <c r="AH1195" s="79" t="str">
        <f t="shared" si="133"/>
        <v/>
      </c>
      <c r="AI1195" s="79" t="str">
        <f t="shared" si="134"/>
        <v/>
      </c>
      <c r="AJ1195" s="79" t="str">
        <f t="shared" si="135"/>
        <v/>
      </c>
      <c r="AK1195" s="80" t="str">
        <f t="shared" si="138"/>
        <v/>
      </c>
    </row>
    <row r="1196" spans="27:37">
      <c r="AA1196" s="82"/>
      <c r="AB1196" s="81"/>
      <c r="AC1196" s="82" t="str">
        <f t="shared" si="136"/>
        <v/>
      </c>
      <c r="AD1196" s="90"/>
      <c r="AE1196" s="90"/>
      <c r="AF1196" s="82">
        <f t="shared" si="137"/>
        <v>0</v>
      </c>
      <c r="AG1196" s="82" t="str">
        <f t="shared" si="132"/>
        <v/>
      </c>
      <c r="AH1196" s="82" t="str">
        <f t="shared" si="133"/>
        <v/>
      </c>
      <c r="AI1196" s="82" t="str">
        <f t="shared" si="134"/>
        <v/>
      </c>
      <c r="AJ1196" s="82" t="str">
        <f t="shared" si="135"/>
        <v/>
      </c>
      <c r="AK1196" s="83" t="str">
        <f t="shared" si="138"/>
        <v/>
      </c>
    </row>
    <row r="1197" spans="27:37">
      <c r="AA1197" s="79"/>
      <c r="AB1197" s="78"/>
      <c r="AC1197" s="79" t="str">
        <f t="shared" si="136"/>
        <v/>
      </c>
      <c r="AD1197" s="89"/>
      <c r="AE1197" s="89"/>
      <c r="AF1197" s="79">
        <f t="shared" si="137"/>
        <v>0</v>
      </c>
      <c r="AG1197" s="79" t="str">
        <f t="shared" si="132"/>
        <v/>
      </c>
      <c r="AH1197" s="79" t="str">
        <f t="shared" si="133"/>
        <v/>
      </c>
      <c r="AI1197" s="79" t="str">
        <f t="shared" si="134"/>
        <v/>
      </c>
      <c r="AJ1197" s="79" t="str">
        <f t="shared" si="135"/>
        <v/>
      </c>
      <c r="AK1197" s="80" t="str">
        <f t="shared" si="138"/>
        <v/>
      </c>
    </row>
    <row r="1198" spans="27:37">
      <c r="AA1198" s="82"/>
      <c r="AB1198" s="81"/>
      <c r="AC1198" s="82" t="str">
        <f t="shared" si="136"/>
        <v/>
      </c>
      <c r="AD1198" s="90"/>
      <c r="AE1198" s="90"/>
      <c r="AF1198" s="82">
        <f t="shared" si="137"/>
        <v>0</v>
      </c>
      <c r="AG1198" s="82" t="str">
        <f t="shared" si="132"/>
        <v/>
      </c>
      <c r="AH1198" s="82" t="str">
        <f t="shared" si="133"/>
        <v/>
      </c>
      <c r="AI1198" s="82" t="str">
        <f t="shared" si="134"/>
        <v/>
      </c>
      <c r="AJ1198" s="82" t="str">
        <f t="shared" si="135"/>
        <v/>
      </c>
      <c r="AK1198" s="83" t="str">
        <f t="shared" si="138"/>
        <v/>
      </c>
    </row>
    <row r="1199" spans="27:37">
      <c r="AA1199" s="79"/>
      <c r="AB1199" s="78"/>
      <c r="AC1199" s="79" t="str">
        <f t="shared" si="136"/>
        <v/>
      </c>
      <c r="AD1199" s="89"/>
      <c r="AE1199" s="89"/>
      <c r="AF1199" s="79">
        <f t="shared" si="137"/>
        <v>0</v>
      </c>
      <c r="AG1199" s="79" t="str">
        <f t="shared" si="132"/>
        <v/>
      </c>
      <c r="AH1199" s="79" t="str">
        <f t="shared" si="133"/>
        <v/>
      </c>
      <c r="AI1199" s="79" t="str">
        <f t="shared" si="134"/>
        <v/>
      </c>
      <c r="AJ1199" s="79" t="str">
        <f t="shared" si="135"/>
        <v/>
      </c>
      <c r="AK1199" s="80" t="str">
        <f t="shared" si="138"/>
        <v/>
      </c>
    </row>
    <row r="1200" spans="27:37">
      <c r="AA1200" s="82"/>
      <c r="AB1200" s="81"/>
      <c r="AC1200" s="82" t="str">
        <f t="shared" si="136"/>
        <v/>
      </c>
      <c r="AD1200" s="90"/>
      <c r="AE1200" s="90"/>
      <c r="AF1200" s="82">
        <f t="shared" si="137"/>
        <v>0</v>
      </c>
      <c r="AG1200" s="82" t="str">
        <f t="shared" si="132"/>
        <v/>
      </c>
      <c r="AH1200" s="82" t="str">
        <f t="shared" si="133"/>
        <v/>
      </c>
      <c r="AI1200" s="82" t="str">
        <f t="shared" si="134"/>
        <v/>
      </c>
      <c r="AJ1200" s="82" t="str">
        <f t="shared" si="135"/>
        <v/>
      </c>
      <c r="AK1200" s="83" t="str">
        <f t="shared" si="138"/>
        <v/>
      </c>
    </row>
    <row r="1201" spans="27:37">
      <c r="AA1201" s="79"/>
      <c r="AB1201" s="78"/>
      <c r="AC1201" s="79" t="str">
        <f t="shared" si="136"/>
        <v/>
      </c>
      <c r="AD1201" s="89"/>
      <c r="AE1201" s="89"/>
      <c r="AF1201" s="79">
        <f t="shared" si="137"/>
        <v>0</v>
      </c>
      <c r="AG1201" s="79" t="str">
        <f t="shared" si="132"/>
        <v/>
      </c>
      <c r="AH1201" s="79" t="str">
        <f t="shared" si="133"/>
        <v/>
      </c>
      <c r="AI1201" s="79" t="str">
        <f t="shared" si="134"/>
        <v/>
      </c>
      <c r="AJ1201" s="79" t="str">
        <f t="shared" si="135"/>
        <v/>
      </c>
      <c r="AK1201" s="80" t="str">
        <f t="shared" si="138"/>
        <v/>
      </c>
    </row>
    <row r="1202" spans="27:37">
      <c r="AA1202" s="82"/>
      <c r="AB1202" s="81"/>
      <c r="AC1202" s="82" t="str">
        <f t="shared" si="136"/>
        <v/>
      </c>
      <c r="AD1202" s="90"/>
      <c r="AE1202" s="90"/>
      <c r="AF1202" s="82">
        <f t="shared" si="137"/>
        <v>0</v>
      </c>
      <c r="AG1202" s="82" t="str">
        <f t="shared" si="132"/>
        <v/>
      </c>
      <c r="AH1202" s="82" t="str">
        <f t="shared" si="133"/>
        <v/>
      </c>
      <c r="AI1202" s="82" t="str">
        <f t="shared" si="134"/>
        <v/>
      </c>
      <c r="AJ1202" s="82" t="str">
        <f t="shared" si="135"/>
        <v/>
      </c>
      <c r="AK1202" s="83" t="str">
        <f t="shared" si="138"/>
        <v/>
      </c>
    </row>
    <row r="1203" spans="27:37">
      <c r="AA1203" s="79"/>
      <c r="AB1203" s="78"/>
      <c r="AC1203" s="79" t="str">
        <f t="shared" si="136"/>
        <v/>
      </c>
      <c r="AD1203" s="89"/>
      <c r="AE1203" s="89"/>
      <c r="AF1203" s="79">
        <f t="shared" si="137"/>
        <v>0</v>
      </c>
      <c r="AG1203" s="79" t="str">
        <f t="shared" si="132"/>
        <v/>
      </c>
      <c r="AH1203" s="79" t="str">
        <f t="shared" si="133"/>
        <v/>
      </c>
      <c r="AI1203" s="79" t="str">
        <f t="shared" si="134"/>
        <v/>
      </c>
      <c r="AJ1203" s="79" t="str">
        <f t="shared" si="135"/>
        <v/>
      </c>
      <c r="AK1203" s="80" t="str">
        <f t="shared" si="138"/>
        <v/>
      </c>
    </row>
    <row r="1204" spans="27:37">
      <c r="AA1204" s="82"/>
      <c r="AB1204" s="81"/>
      <c r="AC1204" s="82" t="str">
        <f t="shared" si="136"/>
        <v/>
      </c>
      <c r="AD1204" s="90"/>
      <c r="AE1204" s="90"/>
      <c r="AF1204" s="82">
        <f t="shared" si="137"/>
        <v>0</v>
      </c>
      <c r="AG1204" s="82" t="str">
        <f t="shared" si="132"/>
        <v/>
      </c>
      <c r="AH1204" s="82" t="str">
        <f t="shared" si="133"/>
        <v/>
      </c>
      <c r="AI1204" s="82" t="str">
        <f t="shared" si="134"/>
        <v/>
      </c>
      <c r="AJ1204" s="82" t="str">
        <f t="shared" si="135"/>
        <v/>
      </c>
      <c r="AK1204" s="83" t="str">
        <f t="shared" si="138"/>
        <v/>
      </c>
    </row>
    <row r="1205" spans="27:37">
      <c r="AA1205" s="79"/>
      <c r="AB1205" s="78"/>
      <c r="AC1205" s="79" t="str">
        <f t="shared" si="136"/>
        <v/>
      </c>
      <c r="AD1205" s="89"/>
      <c r="AE1205" s="89"/>
      <c r="AF1205" s="79">
        <f t="shared" si="137"/>
        <v>0</v>
      </c>
      <c r="AG1205" s="79" t="str">
        <f t="shared" si="132"/>
        <v/>
      </c>
      <c r="AH1205" s="79" t="str">
        <f t="shared" si="133"/>
        <v/>
      </c>
      <c r="AI1205" s="79" t="str">
        <f t="shared" si="134"/>
        <v/>
      </c>
      <c r="AJ1205" s="79" t="str">
        <f t="shared" si="135"/>
        <v/>
      </c>
      <c r="AK1205" s="80" t="str">
        <f t="shared" si="138"/>
        <v/>
      </c>
    </row>
    <row r="1206" spans="27:37">
      <c r="AA1206" s="82"/>
      <c r="AB1206" s="81"/>
      <c r="AC1206" s="82" t="str">
        <f t="shared" si="136"/>
        <v/>
      </c>
      <c r="AD1206" s="90"/>
      <c r="AE1206" s="90"/>
      <c r="AF1206" s="82">
        <f t="shared" si="137"/>
        <v>0</v>
      </c>
      <c r="AG1206" s="82" t="str">
        <f t="shared" si="132"/>
        <v/>
      </c>
      <c r="AH1206" s="82" t="str">
        <f t="shared" si="133"/>
        <v/>
      </c>
      <c r="AI1206" s="82" t="str">
        <f t="shared" si="134"/>
        <v/>
      </c>
      <c r="AJ1206" s="82" t="str">
        <f t="shared" si="135"/>
        <v/>
      </c>
      <c r="AK1206" s="83" t="str">
        <f t="shared" si="138"/>
        <v/>
      </c>
    </row>
    <row r="1207" spans="27:37">
      <c r="AA1207" s="79"/>
      <c r="AB1207" s="78"/>
      <c r="AC1207" s="79" t="str">
        <f t="shared" si="136"/>
        <v/>
      </c>
      <c r="AD1207" s="89"/>
      <c r="AE1207" s="89"/>
      <c r="AF1207" s="79">
        <f t="shared" si="137"/>
        <v>0</v>
      </c>
      <c r="AG1207" s="79" t="str">
        <f t="shared" si="132"/>
        <v/>
      </c>
      <c r="AH1207" s="79" t="str">
        <f t="shared" si="133"/>
        <v/>
      </c>
      <c r="AI1207" s="79" t="str">
        <f t="shared" si="134"/>
        <v/>
      </c>
      <c r="AJ1207" s="79" t="str">
        <f t="shared" si="135"/>
        <v/>
      </c>
      <c r="AK1207" s="80" t="str">
        <f t="shared" si="138"/>
        <v/>
      </c>
    </row>
    <row r="1208" spans="27:37">
      <c r="AA1208" s="82"/>
      <c r="AB1208" s="81"/>
      <c r="AC1208" s="82" t="str">
        <f t="shared" si="136"/>
        <v/>
      </c>
      <c r="AD1208" s="90"/>
      <c r="AE1208" s="90"/>
      <c r="AF1208" s="82">
        <f t="shared" si="137"/>
        <v>0</v>
      </c>
      <c r="AG1208" s="82" t="str">
        <f t="shared" si="132"/>
        <v/>
      </c>
      <c r="AH1208" s="82" t="str">
        <f t="shared" si="133"/>
        <v/>
      </c>
      <c r="AI1208" s="82" t="str">
        <f t="shared" si="134"/>
        <v/>
      </c>
      <c r="AJ1208" s="82" t="str">
        <f t="shared" si="135"/>
        <v/>
      </c>
      <c r="AK1208" s="83" t="str">
        <f t="shared" si="138"/>
        <v/>
      </c>
    </row>
    <row r="1209" spans="27:37">
      <c r="AA1209" s="79"/>
      <c r="AB1209" s="78"/>
      <c r="AC1209" s="79" t="str">
        <f t="shared" si="136"/>
        <v/>
      </c>
      <c r="AD1209" s="89"/>
      <c r="AE1209" s="89"/>
      <c r="AF1209" s="79">
        <f t="shared" si="137"/>
        <v>0</v>
      </c>
      <c r="AG1209" s="79" t="str">
        <f t="shared" si="132"/>
        <v/>
      </c>
      <c r="AH1209" s="79" t="str">
        <f t="shared" si="133"/>
        <v/>
      </c>
      <c r="AI1209" s="79" t="str">
        <f t="shared" si="134"/>
        <v/>
      </c>
      <c r="AJ1209" s="79" t="str">
        <f t="shared" si="135"/>
        <v/>
      </c>
      <c r="AK1209" s="80" t="str">
        <f t="shared" si="138"/>
        <v/>
      </c>
    </row>
    <row r="1210" spans="27:37">
      <c r="AA1210" s="82"/>
      <c r="AB1210" s="81"/>
      <c r="AC1210" s="82" t="str">
        <f t="shared" si="136"/>
        <v/>
      </c>
      <c r="AD1210" s="90"/>
      <c r="AE1210" s="90"/>
      <c r="AF1210" s="82">
        <f t="shared" si="137"/>
        <v>0</v>
      </c>
      <c r="AG1210" s="82" t="str">
        <f t="shared" si="132"/>
        <v/>
      </c>
      <c r="AH1210" s="82" t="str">
        <f t="shared" si="133"/>
        <v/>
      </c>
      <c r="AI1210" s="82" t="str">
        <f t="shared" si="134"/>
        <v/>
      </c>
      <c r="AJ1210" s="82" t="str">
        <f t="shared" si="135"/>
        <v/>
      </c>
      <c r="AK1210" s="83" t="str">
        <f t="shared" si="138"/>
        <v/>
      </c>
    </row>
    <row r="1211" spans="27:37">
      <c r="AA1211" s="79"/>
      <c r="AB1211" s="78"/>
      <c r="AC1211" s="79" t="str">
        <f t="shared" si="136"/>
        <v/>
      </c>
      <c r="AD1211" s="89"/>
      <c r="AE1211" s="89"/>
      <c r="AF1211" s="79">
        <f t="shared" si="137"/>
        <v>0</v>
      </c>
      <c r="AG1211" s="79" t="str">
        <f t="shared" si="132"/>
        <v/>
      </c>
      <c r="AH1211" s="79" t="str">
        <f t="shared" si="133"/>
        <v/>
      </c>
      <c r="AI1211" s="79" t="str">
        <f t="shared" si="134"/>
        <v/>
      </c>
      <c r="AJ1211" s="79" t="str">
        <f t="shared" si="135"/>
        <v/>
      </c>
      <c r="AK1211" s="80" t="str">
        <f t="shared" si="138"/>
        <v/>
      </c>
    </row>
    <row r="1212" spans="27:37">
      <c r="AA1212" s="82"/>
      <c r="AB1212" s="81"/>
      <c r="AC1212" s="82" t="str">
        <f t="shared" si="136"/>
        <v/>
      </c>
      <c r="AD1212" s="90"/>
      <c r="AE1212" s="90"/>
      <c r="AF1212" s="82">
        <f t="shared" si="137"/>
        <v>0</v>
      </c>
      <c r="AG1212" s="82" t="str">
        <f t="shared" si="132"/>
        <v/>
      </c>
      <c r="AH1212" s="82" t="str">
        <f t="shared" si="133"/>
        <v/>
      </c>
      <c r="AI1212" s="82" t="str">
        <f t="shared" si="134"/>
        <v/>
      </c>
      <c r="AJ1212" s="82" t="str">
        <f t="shared" si="135"/>
        <v/>
      </c>
      <c r="AK1212" s="83" t="str">
        <f t="shared" si="138"/>
        <v/>
      </c>
    </row>
    <row r="1213" spans="27:37">
      <c r="AA1213" s="79"/>
      <c r="AB1213" s="78"/>
      <c r="AC1213" s="79" t="str">
        <f t="shared" si="136"/>
        <v/>
      </c>
      <c r="AD1213" s="89"/>
      <c r="AE1213" s="89"/>
      <c r="AF1213" s="79">
        <f t="shared" si="137"/>
        <v>0</v>
      </c>
      <c r="AG1213" s="79" t="str">
        <f t="shared" si="132"/>
        <v/>
      </c>
      <c r="AH1213" s="79" t="str">
        <f t="shared" si="133"/>
        <v/>
      </c>
      <c r="AI1213" s="79" t="str">
        <f t="shared" si="134"/>
        <v/>
      </c>
      <c r="AJ1213" s="79" t="str">
        <f t="shared" si="135"/>
        <v/>
      </c>
      <c r="AK1213" s="80" t="str">
        <f t="shared" si="138"/>
        <v/>
      </c>
    </row>
    <row r="1214" spans="27:37">
      <c r="AA1214" s="82"/>
      <c r="AB1214" s="81"/>
      <c r="AC1214" s="82" t="str">
        <f t="shared" si="136"/>
        <v/>
      </c>
      <c r="AD1214" s="90"/>
      <c r="AE1214" s="90"/>
      <c r="AF1214" s="82">
        <f t="shared" si="137"/>
        <v>0</v>
      </c>
      <c r="AG1214" s="82" t="str">
        <f t="shared" si="132"/>
        <v/>
      </c>
      <c r="AH1214" s="82" t="str">
        <f t="shared" si="133"/>
        <v/>
      </c>
      <c r="AI1214" s="82" t="str">
        <f t="shared" si="134"/>
        <v/>
      </c>
      <c r="AJ1214" s="82" t="str">
        <f t="shared" si="135"/>
        <v/>
      </c>
      <c r="AK1214" s="83" t="str">
        <f t="shared" si="138"/>
        <v/>
      </c>
    </row>
    <row r="1215" spans="27:37">
      <c r="AA1215" s="79"/>
      <c r="AB1215" s="78"/>
      <c r="AC1215" s="79" t="str">
        <f t="shared" si="136"/>
        <v/>
      </c>
      <c r="AD1215" s="89"/>
      <c r="AE1215" s="89"/>
      <c r="AF1215" s="79">
        <f t="shared" si="137"/>
        <v>0</v>
      </c>
      <c r="AG1215" s="79" t="str">
        <f t="shared" si="132"/>
        <v/>
      </c>
      <c r="AH1215" s="79" t="str">
        <f t="shared" si="133"/>
        <v/>
      </c>
      <c r="AI1215" s="79" t="str">
        <f t="shared" si="134"/>
        <v/>
      </c>
      <c r="AJ1215" s="79" t="str">
        <f t="shared" si="135"/>
        <v/>
      </c>
      <c r="AK1215" s="80" t="str">
        <f t="shared" si="138"/>
        <v/>
      </c>
    </row>
    <row r="1216" spans="27:37">
      <c r="AA1216" s="82"/>
      <c r="AB1216" s="81"/>
      <c r="AC1216" s="82" t="str">
        <f t="shared" si="136"/>
        <v/>
      </c>
      <c r="AD1216" s="90"/>
      <c r="AE1216" s="90"/>
      <c r="AF1216" s="82">
        <f t="shared" si="137"/>
        <v>0</v>
      </c>
      <c r="AG1216" s="82" t="str">
        <f t="shared" si="132"/>
        <v/>
      </c>
      <c r="AH1216" s="82" t="str">
        <f t="shared" si="133"/>
        <v/>
      </c>
      <c r="AI1216" s="82" t="str">
        <f t="shared" si="134"/>
        <v/>
      </c>
      <c r="AJ1216" s="82" t="str">
        <f t="shared" si="135"/>
        <v/>
      </c>
      <c r="AK1216" s="83" t="str">
        <f t="shared" si="138"/>
        <v/>
      </c>
    </row>
    <row r="1217" spans="27:37">
      <c r="AA1217" s="79"/>
      <c r="AB1217" s="78"/>
      <c r="AC1217" s="79" t="str">
        <f t="shared" si="136"/>
        <v/>
      </c>
      <c r="AD1217" s="89"/>
      <c r="AE1217" s="89"/>
      <c r="AF1217" s="79">
        <f t="shared" si="137"/>
        <v>0</v>
      </c>
      <c r="AG1217" s="79" t="str">
        <f t="shared" si="132"/>
        <v/>
      </c>
      <c r="AH1217" s="79" t="str">
        <f t="shared" si="133"/>
        <v/>
      </c>
      <c r="AI1217" s="79" t="str">
        <f t="shared" si="134"/>
        <v/>
      </c>
      <c r="AJ1217" s="79" t="str">
        <f t="shared" si="135"/>
        <v/>
      </c>
      <c r="AK1217" s="80" t="str">
        <f t="shared" si="138"/>
        <v/>
      </c>
    </row>
    <row r="1218" spans="27:37">
      <c r="AA1218" s="82"/>
      <c r="AB1218" s="81"/>
      <c r="AC1218" s="82" t="str">
        <f t="shared" si="136"/>
        <v/>
      </c>
      <c r="AD1218" s="90"/>
      <c r="AE1218" s="90"/>
      <c r="AF1218" s="82">
        <f t="shared" si="137"/>
        <v>0</v>
      </c>
      <c r="AG1218" s="82" t="str">
        <f t="shared" si="132"/>
        <v/>
      </c>
      <c r="AH1218" s="82" t="str">
        <f t="shared" si="133"/>
        <v/>
      </c>
      <c r="AI1218" s="82" t="str">
        <f t="shared" si="134"/>
        <v/>
      </c>
      <c r="AJ1218" s="82" t="str">
        <f t="shared" si="135"/>
        <v/>
      </c>
      <c r="AK1218" s="83" t="str">
        <f t="shared" si="138"/>
        <v/>
      </c>
    </row>
    <row r="1219" spans="27:37">
      <c r="AA1219" s="79"/>
      <c r="AB1219" s="78"/>
      <c r="AC1219" s="79" t="str">
        <f t="shared" si="136"/>
        <v/>
      </c>
      <c r="AD1219" s="89"/>
      <c r="AE1219" s="89"/>
      <c r="AF1219" s="79">
        <f t="shared" si="137"/>
        <v>0</v>
      </c>
      <c r="AG1219" s="79" t="str">
        <f t="shared" si="132"/>
        <v/>
      </c>
      <c r="AH1219" s="79" t="str">
        <f t="shared" si="133"/>
        <v/>
      </c>
      <c r="AI1219" s="79" t="str">
        <f t="shared" si="134"/>
        <v/>
      </c>
      <c r="AJ1219" s="79" t="str">
        <f t="shared" si="135"/>
        <v/>
      </c>
      <c r="AK1219" s="80" t="str">
        <f t="shared" si="138"/>
        <v/>
      </c>
    </row>
    <row r="1220" spans="27:37">
      <c r="AA1220" s="82"/>
      <c r="AB1220" s="81"/>
      <c r="AC1220" s="82" t="str">
        <f t="shared" si="136"/>
        <v/>
      </c>
      <c r="AD1220" s="90"/>
      <c r="AE1220" s="90"/>
      <c r="AF1220" s="82">
        <f t="shared" si="137"/>
        <v>0</v>
      </c>
      <c r="AG1220" s="82" t="str">
        <f t="shared" si="132"/>
        <v/>
      </c>
      <c r="AH1220" s="82" t="str">
        <f t="shared" si="133"/>
        <v/>
      </c>
      <c r="AI1220" s="82" t="str">
        <f t="shared" si="134"/>
        <v/>
      </c>
      <c r="AJ1220" s="82" t="str">
        <f t="shared" si="135"/>
        <v/>
      </c>
      <c r="AK1220" s="83" t="str">
        <f t="shared" si="138"/>
        <v/>
      </c>
    </row>
    <row r="1221" spans="27:37">
      <c r="AA1221" s="79"/>
      <c r="AB1221" s="78"/>
      <c r="AC1221" s="79" t="str">
        <f t="shared" si="136"/>
        <v/>
      </c>
      <c r="AD1221" s="89"/>
      <c r="AE1221" s="89"/>
      <c r="AF1221" s="79">
        <f t="shared" si="137"/>
        <v>0</v>
      </c>
      <c r="AG1221" s="79" t="str">
        <f t="shared" si="132"/>
        <v/>
      </c>
      <c r="AH1221" s="79" t="str">
        <f t="shared" si="133"/>
        <v/>
      </c>
      <c r="AI1221" s="79" t="str">
        <f t="shared" si="134"/>
        <v/>
      </c>
      <c r="AJ1221" s="79" t="str">
        <f t="shared" si="135"/>
        <v/>
      </c>
      <c r="AK1221" s="80" t="str">
        <f t="shared" si="138"/>
        <v/>
      </c>
    </row>
    <row r="1222" spans="27:37">
      <c r="AA1222" s="82"/>
      <c r="AB1222" s="81"/>
      <c r="AC1222" s="82" t="str">
        <f t="shared" si="136"/>
        <v/>
      </c>
      <c r="AD1222" s="90"/>
      <c r="AE1222" s="90"/>
      <c r="AF1222" s="82">
        <f t="shared" si="137"/>
        <v>0</v>
      </c>
      <c r="AG1222" s="82" t="str">
        <f t="shared" si="132"/>
        <v/>
      </c>
      <c r="AH1222" s="82" t="str">
        <f t="shared" si="133"/>
        <v/>
      </c>
      <c r="AI1222" s="82" t="str">
        <f t="shared" si="134"/>
        <v/>
      </c>
      <c r="AJ1222" s="82" t="str">
        <f t="shared" si="135"/>
        <v/>
      </c>
      <c r="AK1222" s="83" t="str">
        <f t="shared" si="138"/>
        <v/>
      </c>
    </row>
    <row r="1223" spans="27:37">
      <c r="AA1223" s="79"/>
      <c r="AB1223" s="78"/>
      <c r="AC1223" s="79" t="str">
        <f t="shared" si="136"/>
        <v/>
      </c>
      <c r="AD1223" s="89"/>
      <c r="AE1223" s="89"/>
      <c r="AF1223" s="79">
        <f t="shared" si="137"/>
        <v>0</v>
      </c>
      <c r="AG1223" s="79" t="str">
        <f t="shared" si="132"/>
        <v/>
      </c>
      <c r="AH1223" s="79" t="str">
        <f t="shared" si="133"/>
        <v/>
      </c>
      <c r="AI1223" s="79" t="str">
        <f t="shared" si="134"/>
        <v/>
      </c>
      <c r="AJ1223" s="79" t="str">
        <f t="shared" si="135"/>
        <v/>
      </c>
      <c r="AK1223" s="80" t="str">
        <f t="shared" si="138"/>
        <v/>
      </c>
    </row>
    <row r="1224" spans="27:37">
      <c r="AA1224" s="82"/>
      <c r="AB1224" s="81"/>
      <c r="AC1224" s="82" t="str">
        <f t="shared" si="136"/>
        <v/>
      </c>
      <c r="AD1224" s="90"/>
      <c r="AE1224" s="90"/>
      <c r="AF1224" s="82">
        <f t="shared" si="137"/>
        <v>0</v>
      </c>
      <c r="AG1224" s="82" t="str">
        <f t="shared" si="132"/>
        <v/>
      </c>
      <c r="AH1224" s="82" t="str">
        <f t="shared" si="133"/>
        <v/>
      </c>
      <c r="AI1224" s="82" t="str">
        <f t="shared" si="134"/>
        <v/>
      </c>
      <c r="AJ1224" s="82" t="str">
        <f t="shared" si="135"/>
        <v/>
      </c>
      <c r="AK1224" s="83" t="str">
        <f t="shared" si="138"/>
        <v/>
      </c>
    </row>
    <row r="1225" spans="27:37">
      <c r="AA1225" s="79"/>
      <c r="AB1225" s="78"/>
      <c r="AC1225" s="79" t="str">
        <f t="shared" si="136"/>
        <v/>
      </c>
      <c r="AD1225" s="89"/>
      <c r="AE1225" s="89"/>
      <c r="AF1225" s="79">
        <f t="shared" si="137"/>
        <v>0</v>
      </c>
      <c r="AG1225" s="79" t="str">
        <f t="shared" si="132"/>
        <v/>
      </c>
      <c r="AH1225" s="79" t="str">
        <f t="shared" si="133"/>
        <v/>
      </c>
      <c r="AI1225" s="79" t="str">
        <f t="shared" si="134"/>
        <v/>
      </c>
      <c r="AJ1225" s="79" t="str">
        <f t="shared" si="135"/>
        <v/>
      </c>
      <c r="AK1225" s="80" t="str">
        <f t="shared" si="138"/>
        <v/>
      </c>
    </row>
    <row r="1226" spans="27:37">
      <c r="AA1226" s="82"/>
      <c r="AB1226" s="81"/>
      <c r="AC1226" s="82" t="str">
        <f t="shared" si="136"/>
        <v/>
      </c>
      <c r="AD1226" s="90"/>
      <c r="AE1226" s="90"/>
      <c r="AF1226" s="82">
        <f t="shared" si="137"/>
        <v>0</v>
      </c>
      <c r="AG1226" s="82" t="str">
        <f t="shared" si="132"/>
        <v/>
      </c>
      <c r="AH1226" s="82" t="str">
        <f t="shared" si="133"/>
        <v/>
      </c>
      <c r="AI1226" s="82" t="str">
        <f t="shared" si="134"/>
        <v/>
      </c>
      <c r="AJ1226" s="82" t="str">
        <f t="shared" si="135"/>
        <v/>
      </c>
      <c r="AK1226" s="83" t="str">
        <f t="shared" si="138"/>
        <v/>
      </c>
    </row>
    <row r="1227" spans="27:37">
      <c r="AA1227" s="79"/>
      <c r="AB1227" s="78"/>
      <c r="AC1227" s="79" t="str">
        <f t="shared" si="136"/>
        <v/>
      </c>
      <c r="AD1227" s="89"/>
      <c r="AE1227" s="89"/>
      <c r="AF1227" s="79">
        <f t="shared" si="137"/>
        <v>0</v>
      </c>
      <c r="AG1227" s="79" t="str">
        <f t="shared" ref="AG1227:AG1229" si="139">IF($AA1227="","",IF(VLOOKUP($AA1227,$AZ$17:$BD$42,2,0)=0,"",VLOOKUP($AA1227,$AZ$17:$BD$42,2,0)*AF1227))</f>
        <v/>
      </c>
      <c r="AH1227" s="79" t="str">
        <f t="shared" si="133"/>
        <v/>
      </c>
      <c r="AI1227" s="79" t="str">
        <f t="shared" si="134"/>
        <v/>
      </c>
      <c r="AJ1227" s="79" t="str">
        <f t="shared" si="135"/>
        <v/>
      </c>
      <c r="AK1227" s="80" t="str">
        <f t="shared" si="138"/>
        <v/>
      </c>
    </row>
    <row r="1228" spans="27:37">
      <c r="AA1228" s="82"/>
      <c r="AB1228" s="81"/>
      <c r="AC1228" s="82" t="str">
        <f t="shared" ref="AC1228:AC1229" si="140">IF(ISERROR(VLOOKUP($AA1228,$A$13:$V$38,MATCH($AB1228,$A$12:$V$12,0),0)),"",VLOOKUP($AA1228,$A$13:$V$38,MATCH($AB1228,$A$12:$V$12,0),0))</f>
        <v/>
      </c>
      <c r="AD1228" s="90"/>
      <c r="AE1228" s="90"/>
      <c r="AF1228" s="82">
        <f t="shared" ref="AF1228" si="141">IF(IF($AB1228="",0,IF(AC1228="",0,AC1228-AD1228-AE1228))&lt;0,0,IF($AB1228="",0,IF(AC1228="",0,AC1228-AD1228-AE1228)))</f>
        <v>0</v>
      </c>
      <c r="AG1228" s="82" t="str">
        <f t="shared" si="139"/>
        <v/>
      </c>
      <c r="AH1228" s="82" t="str">
        <f t="shared" si="133"/>
        <v/>
      </c>
      <c r="AI1228" s="82" t="str">
        <f t="shared" si="134"/>
        <v/>
      </c>
      <c r="AJ1228" s="82" t="str">
        <f t="shared" si="135"/>
        <v/>
      </c>
      <c r="AK1228" s="83" t="str">
        <f t="shared" ref="AK1228:AK1229" si="142">IF($AF1228=0,"",IF(VLOOKUP($AA1228,$A$46:$Y$71,IF($AB1228=3,2,IF($AB1228&lt;4+1,6,IF($AB1228&lt;5+1,10,IF($AB1228&lt;6+1,14,IF($AB1228&lt;7+1,18,IF($AB1228&lt;8+1,22,0)))))),0)=0,"pas de crafteur",VLOOKUP($AA1228,$A$46:$Y$71,IF($AB1228=3,2,IF($AB1228&lt;4+1,6,IF($AB1228&lt;5+1,10,IF($AB1228&lt;6+1,14,IF($AB1228&lt;7+1,18,IF($AB1228&lt;8+1,22,)))))),0)))</f>
        <v/>
      </c>
    </row>
    <row r="1229" spans="27:37">
      <c r="AA1229" s="84"/>
      <c r="AB1229" s="85"/>
      <c r="AC1229" s="84" t="str">
        <f t="shared" si="140"/>
        <v/>
      </c>
      <c r="AD1229" s="91"/>
      <c r="AE1229" s="91"/>
      <c r="AF1229" s="84">
        <f t="shared" ref="AF1229" si="143">IF($AC1229="",0,AC1229-AD1229-AE1229)</f>
        <v>0</v>
      </c>
      <c r="AG1229" s="84" t="str">
        <f t="shared" si="139"/>
        <v/>
      </c>
      <c r="AH1229" s="84" t="str">
        <f>IF($AA1229="","",IF(VLOOKUP($AA1229,$AZ$17:$BD$32,3,0)=0,"",VLOOKUP($AA1229,$AZ$17:$BD$32,3,0)*AF1229))</f>
        <v/>
      </c>
      <c r="AI1229" s="84" t="str">
        <f>IF($AA1229="","",IF(VLOOKUP($AA1229,$AZ$17:$BD$32,4,0)=0,"",VLOOKUP($AA1229,$AZ$17:$BD$32,4,0)*AF1229))</f>
        <v/>
      </c>
      <c r="AJ1229" s="84" t="str">
        <f>IF($AA1229="","",IF(VLOOKUP($AA1229,$AZ$17:$BD$32,5,0)=0,"",VLOOKUP($AA1229,$AZ$17:$BD$32,5,0)*AF1229))</f>
        <v/>
      </c>
      <c r="AK1229" s="86" t="str">
        <f t="shared" si="142"/>
        <v/>
      </c>
    </row>
  </sheetData>
  <mergeCells count="198">
    <mergeCell ref="AN244:AO245"/>
    <mergeCell ref="AP244:AR245"/>
    <mergeCell ref="AN270:AO271"/>
    <mergeCell ref="AP270:AR271"/>
    <mergeCell ref="B62:E62"/>
    <mergeCell ref="F62:I62"/>
    <mergeCell ref="J62:M62"/>
    <mergeCell ref="N62:Q62"/>
    <mergeCell ref="R62:U62"/>
    <mergeCell ref="V62:Y62"/>
    <mergeCell ref="AN166:AO167"/>
    <mergeCell ref="AP166:AR167"/>
    <mergeCell ref="AN192:AO193"/>
    <mergeCell ref="AP192:AR193"/>
    <mergeCell ref="AN218:AO219"/>
    <mergeCell ref="AP218:AR219"/>
    <mergeCell ref="AN88:AO89"/>
    <mergeCell ref="AP88:AR89"/>
    <mergeCell ref="AN114:AO115"/>
    <mergeCell ref="AP114:AR115"/>
    <mergeCell ref="AN140:AO141"/>
    <mergeCell ref="AP140:AR141"/>
    <mergeCell ref="B71:E71"/>
    <mergeCell ref="F71:I71"/>
    <mergeCell ref="J71:M71"/>
    <mergeCell ref="N71:Q71"/>
    <mergeCell ref="R71:U71"/>
    <mergeCell ref="V71:Y71"/>
    <mergeCell ref="B70:E70"/>
    <mergeCell ref="F70:I70"/>
    <mergeCell ref="J70:M70"/>
    <mergeCell ref="N70:Q70"/>
    <mergeCell ref="R70:U70"/>
    <mergeCell ref="V70:Y70"/>
    <mergeCell ref="B69:E69"/>
    <mergeCell ref="F69:I69"/>
    <mergeCell ref="J69:M69"/>
    <mergeCell ref="N69:Q69"/>
    <mergeCell ref="R69:U69"/>
    <mergeCell ref="V69:Y69"/>
    <mergeCell ref="B68:E68"/>
    <mergeCell ref="F68:I68"/>
    <mergeCell ref="J68:M68"/>
    <mergeCell ref="N68:Q68"/>
    <mergeCell ref="R68:U68"/>
    <mergeCell ref="V68:Y68"/>
    <mergeCell ref="B67:E67"/>
    <mergeCell ref="F67:I67"/>
    <mergeCell ref="J67:M67"/>
    <mergeCell ref="N67:Q67"/>
    <mergeCell ref="R67:U67"/>
    <mergeCell ref="V67:Y67"/>
    <mergeCell ref="B66:E66"/>
    <mergeCell ref="F66:I66"/>
    <mergeCell ref="J66:M66"/>
    <mergeCell ref="N66:Q66"/>
    <mergeCell ref="R66:U66"/>
    <mergeCell ref="V66:Y66"/>
    <mergeCell ref="B65:E65"/>
    <mergeCell ref="F65:I65"/>
    <mergeCell ref="J65:M65"/>
    <mergeCell ref="N65:Q65"/>
    <mergeCell ref="R65:U65"/>
    <mergeCell ref="V65:Y65"/>
    <mergeCell ref="B64:E64"/>
    <mergeCell ref="F64:I64"/>
    <mergeCell ref="J64:M64"/>
    <mergeCell ref="N64:Q64"/>
    <mergeCell ref="R64:U64"/>
    <mergeCell ref="V64:Y64"/>
    <mergeCell ref="AN62:AO63"/>
    <mergeCell ref="AP62:AR63"/>
    <mergeCell ref="B63:E63"/>
    <mergeCell ref="F63:I63"/>
    <mergeCell ref="J63:M63"/>
    <mergeCell ref="N63:Q63"/>
    <mergeCell ref="R63:U63"/>
    <mergeCell ref="V63:Y63"/>
    <mergeCell ref="B61:E61"/>
    <mergeCell ref="F61:I61"/>
    <mergeCell ref="J61:M61"/>
    <mergeCell ref="N61:Q61"/>
    <mergeCell ref="R61:U61"/>
    <mergeCell ref="V61:Y61"/>
    <mergeCell ref="B60:E60"/>
    <mergeCell ref="F60:I60"/>
    <mergeCell ref="J60:M60"/>
    <mergeCell ref="N60:Q60"/>
    <mergeCell ref="R60:U60"/>
    <mergeCell ref="V60:Y60"/>
    <mergeCell ref="B59:E59"/>
    <mergeCell ref="F59:I59"/>
    <mergeCell ref="J59:M59"/>
    <mergeCell ref="N59:Q59"/>
    <mergeCell ref="R59:U59"/>
    <mergeCell ref="V59:Y59"/>
    <mergeCell ref="B58:E58"/>
    <mergeCell ref="F58:I58"/>
    <mergeCell ref="J58:M58"/>
    <mergeCell ref="N58:Q58"/>
    <mergeCell ref="R58:U58"/>
    <mergeCell ref="V58:Y58"/>
    <mergeCell ref="B57:E57"/>
    <mergeCell ref="F57:I57"/>
    <mergeCell ref="J57:M57"/>
    <mergeCell ref="N57:Q57"/>
    <mergeCell ref="R57:U57"/>
    <mergeCell ref="V57:Y57"/>
    <mergeCell ref="B56:E56"/>
    <mergeCell ref="F56:I56"/>
    <mergeCell ref="J56:M56"/>
    <mergeCell ref="N56:Q56"/>
    <mergeCell ref="R56:U56"/>
    <mergeCell ref="V56:Y56"/>
    <mergeCell ref="B55:E55"/>
    <mergeCell ref="F55:I55"/>
    <mergeCell ref="J55:M55"/>
    <mergeCell ref="N55:Q55"/>
    <mergeCell ref="R55:U55"/>
    <mergeCell ref="V55:Y55"/>
    <mergeCell ref="B54:E54"/>
    <mergeCell ref="F54:I54"/>
    <mergeCell ref="J54:M54"/>
    <mergeCell ref="N54:Q54"/>
    <mergeCell ref="R54:U54"/>
    <mergeCell ref="V54:Y54"/>
    <mergeCell ref="B53:E53"/>
    <mergeCell ref="F53:I53"/>
    <mergeCell ref="J53:M53"/>
    <mergeCell ref="N53:Q53"/>
    <mergeCell ref="R53:U53"/>
    <mergeCell ref="V53:Y53"/>
    <mergeCell ref="B52:E52"/>
    <mergeCell ref="F52:I52"/>
    <mergeCell ref="J52:M52"/>
    <mergeCell ref="N52:Q52"/>
    <mergeCell ref="R52:U52"/>
    <mergeCell ref="V52:Y52"/>
    <mergeCell ref="B51:E51"/>
    <mergeCell ref="F51:I51"/>
    <mergeCell ref="J51:M51"/>
    <mergeCell ref="N51:Q51"/>
    <mergeCell ref="R51:U51"/>
    <mergeCell ref="V51:Y51"/>
    <mergeCell ref="B50:E50"/>
    <mergeCell ref="F50:I50"/>
    <mergeCell ref="J50:M50"/>
    <mergeCell ref="N50:Q50"/>
    <mergeCell ref="R50:U50"/>
    <mergeCell ref="V50:Y50"/>
    <mergeCell ref="B49:E49"/>
    <mergeCell ref="F49:I49"/>
    <mergeCell ref="J49:M49"/>
    <mergeCell ref="N49:Q49"/>
    <mergeCell ref="R49:U49"/>
    <mergeCell ref="V49:Y49"/>
    <mergeCell ref="B48:E48"/>
    <mergeCell ref="F48:I48"/>
    <mergeCell ref="J48:M48"/>
    <mergeCell ref="N48:Q48"/>
    <mergeCell ref="R48:U48"/>
    <mergeCell ref="V48:Y48"/>
    <mergeCell ref="B47:E47"/>
    <mergeCell ref="F47:I47"/>
    <mergeCell ref="J47:M47"/>
    <mergeCell ref="N47:Q47"/>
    <mergeCell ref="R47:U47"/>
    <mergeCell ref="V47:Y47"/>
    <mergeCell ref="B46:E46"/>
    <mergeCell ref="F46:I46"/>
    <mergeCell ref="J46:M46"/>
    <mergeCell ref="N46:Q46"/>
    <mergeCell ref="R46:U46"/>
    <mergeCell ref="V46:Y46"/>
    <mergeCell ref="AZ13:BD14"/>
    <mergeCell ref="AN36:AO37"/>
    <mergeCell ref="AP36:AR37"/>
    <mergeCell ref="A42:Y43"/>
    <mergeCell ref="B44:E44"/>
    <mergeCell ref="F44:I44"/>
    <mergeCell ref="J44:M44"/>
    <mergeCell ref="N44:Q44"/>
    <mergeCell ref="R44:U44"/>
    <mergeCell ref="V44:Y44"/>
    <mergeCell ref="A9:V10"/>
    <mergeCell ref="AG9:AJ9"/>
    <mergeCell ref="AN10:AR11"/>
    <mergeCell ref="C11:F11"/>
    <mergeCell ref="G11:J11"/>
    <mergeCell ref="K11:N11"/>
    <mergeCell ref="O11:R11"/>
    <mergeCell ref="S11:V11"/>
    <mergeCell ref="B1:J1"/>
    <mergeCell ref="B2:Y2"/>
    <mergeCell ref="B3:Y3"/>
    <mergeCell ref="B4:Y4"/>
    <mergeCell ref="B5:Y5"/>
    <mergeCell ref="AA7:AK8"/>
  </mergeCells>
  <dataValidations count="2">
    <dataValidation type="list" allowBlank="1" showInputMessage="1" showErrorMessage="1" sqref="AA37:AA1171">
      <formula1>$AZ$16:$AZ$42</formula1>
    </dataValidation>
    <dataValidation type="list" allowBlank="1" showInputMessage="1" showErrorMessage="1" sqref="AB11:AB1229">
      <formula1>$AN$12:$AN$33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D1229"/>
  <sheetViews>
    <sheetView zoomScale="70" zoomScaleNormal="70" workbookViewId="0">
      <selection activeCell="A2" sqref="A2"/>
    </sheetView>
  </sheetViews>
  <sheetFormatPr baseColWidth="10" defaultRowHeight="15"/>
  <cols>
    <col min="1" max="1" width="25.7109375" customWidth="1"/>
    <col min="2" max="25" width="6.85546875" customWidth="1"/>
    <col min="27" max="27" width="45.7109375" customWidth="1"/>
    <col min="29" max="29" width="11.42578125" customWidth="1"/>
    <col min="30" max="30" width="14.28515625" customWidth="1"/>
    <col min="31" max="31" width="11.5703125" customWidth="1"/>
    <col min="32" max="32" width="11.42578125" customWidth="1"/>
    <col min="33" max="35" width="11.42578125" style="36"/>
    <col min="36" max="36" width="11.42578125" style="36" customWidth="1"/>
    <col min="37" max="37" width="22.7109375" customWidth="1"/>
    <col min="39" max="39" width="22.85546875" customWidth="1"/>
    <col min="44" max="44" width="11.42578125" customWidth="1"/>
    <col min="45" max="45" width="11.42578125" hidden="1" customWidth="1"/>
    <col min="46" max="46" width="11.7109375" customWidth="1"/>
    <col min="47" max="47" width="27.28515625" customWidth="1"/>
    <col min="48" max="48" width="10.140625" style="3" customWidth="1"/>
    <col min="49" max="49" width="10.85546875" style="3" customWidth="1"/>
    <col min="52" max="52" width="25.85546875" customWidth="1"/>
    <col min="54" max="54" width="11.42578125" customWidth="1"/>
    <col min="58" max="58" width="26.28515625" customWidth="1"/>
    <col min="59" max="59" width="18.140625" customWidth="1"/>
    <col min="60" max="60" width="20" customWidth="1"/>
    <col min="61" max="61" width="16.5703125" customWidth="1"/>
  </cols>
  <sheetData>
    <row r="1" spans="1:56" ht="19.5">
      <c r="B1" s="75" t="s">
        <v>133</v>
      </c>
      <c r="C1" s="75"/>
      <c r="D1" s="75"/>
      <c r="E1" s="75"/>
      <c r="F1" s="75"/>
      <c r="G1" s="75"/>
      <c r="H1" s="75"/>
      <c r="I1" s="75"/>
      <c r="J1" s="75"/>
    </row>
    <row r="2" spans="1:56">
      <c r="B2" s="76" t="s">
        <v>129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56">
      <c r="B3" s="76" t="s">
        <v>130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29"/>
    </row>
    <row r="4" spans="1:56">
      <c r="B4" s="76" t="s">
        <v>132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 spans="1:56">
      <c r="B5" s="76" t="s">
        <v>134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1:56" ht="15.75" thickBot="1"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</row>
    <row r="7" spans="1:56" ht="15" customHeight="1">
      <c r="AA7" s="60" t="s">
        <v>131</v>
      </c>
      <c r="AB7" s="61"/>
      <c r="AC7" s="61"/>
      <c r="AD7" s="61"/>
      <c r="AE7" s="61"/>
      <c r="AF7" s="61"/>
      <c r="AG7" s="61"/>
      <c r="AH7" s="61"/>
      <c r="AI7" s="61"/>
      <c r="AJ7" s="61"/>
      <c r="AK7" s="62"/>
    </row>
    <row r="8" spans="1:56" ht="15.75" customHeight="1" thickBot="1">
      <c r="AA8" s="63"/>
      <c r="AB8" s="64"/>
      <c r="AC8" s="64"/>
      <c r="AD8" s="64"/>
      <c r="AE8" s="64"/>
      <c r="AF8" s="64"/>
      <c r="AG8" s="64"/>
      <c r="AH8" s="64"/>
      <c r="AI8" s="64"/>
      <c r="AJ8" s="64"/>
      <c r="AK8" s="65"/>
    </row>
    <row r="9" spans="1:56" ht="15.75" customHeight="1" thickBot="1">
      <c r="A9" s="60" t="s">
        <v>128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2"/>
      <c r="AG9" s="74" t="s">
        <v>13</v>
      </c>
      <c r="AH9" s="74"/>
      <c r="AI9" s="74"/>
      <c r="AJ9" s="74"/>
    </row>
    <row r="10" spans="1:56" ht="15" customHeight="1" thickBot="1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5"/>
      <c r="AA10" s="77" t="s">
        <v>0</v>
      </c>
      <c r="AB10" s="77" t="s">
        <v>2</v>
      </c>
      <c r="AC10" s="77" t="s">
        <v>3</v>
      </c>
      <c r="AD10" s="77" t="s">
        <v>43</v>
      </c>
      <c r="AE10" s="77" t="s">
        <v>44</v>
      </c>
      <c r="AF10" s="77" t="s">
        <v>1</v>
      </c>
      <c r="AG10" s="77" t="s">
        <v>4</v>
      </c>
      <c r="AH10" s="77" t="s">
        <v>5</v>
      </c>
      <c r="AI10" s="77" t="s">
        <v>14</v>
      </c>
      <c r="AJ10" s="77" t="s">
        <v>6</v>
      </c>
      <c r="AK10" s="77" t="s">
        <v>127</v>
      </c>
      <c r="AL10" s="4"/>
      <c r="AN10" s="60" t="s">
        <v>126</v>
      </c>
      <c r="AO10" s="61"/>
      <c r="AP10" s="61"/>
      <c r="AQ10" s="61"/>
      <c r="AR10" s="62"/>
      <c r="AS10" s="50"/>
      <c r="AT10" s="50"/>
      <c r="AU10" s="50"/>
      <c r="AV10" s="50"/>
      <c r="AW10" s="50"/>
    </row>
    <row r="11" spans="1:56" ht="15.75" customHeight="1" thickBot="1">
      <c r="A11" s="7" t="s">
        <v>16</v>
      </c>
      <c r="B11" s="7" t="s">
        <v>7</v>
      </c>
      <c r="C11" s="69" t="s">
        <v>8</v>
      </c>
      <c r="D11" s="59"/>
      <c r="E11" s="59"/>
      <c r="F11" s="70"/>
      <c r="G11" s="69" t="s">
        <v>9</v>
      </c>
      <c r="H11" s="59"/>
      <c r="I11" s="59"/>
      <c r="J11" s="70"/>
      <c r="K11" s="69" t="s">
        <v>10</v>
      </c>
      <c r="L11" s="59"/>
      <c r="M11" s="59"/>
      <c r="N11" s="70"/>
      <c r="O11" s="69" t="s">
        <v>11</v>
      </c>
      <c r="P11" s="59"/>
      <c r="Q11" s="59"/>
      <c r="R11" s="70"/>
      <c r="S11" s="69" t="s">
        <v>12</v>
      </c>
      <c r="T11" s="59"/>
      <c r="U11" s="59"/>
      <c r="V11" s="70"/>
      <c r="AA11" s="78" t="str">
        <f t="shared" ref="AA11" si="0">AZ17</f>
        <v>Arc</v>
      </c>
      <c r="AB11" s="78">
        <v>4</v>
      </c>
      <c r="AC11" s="79">
        <f>IF(ISERROR(VLOOKUP($AA11,$A$13:$V$38,MATCH($AB11,$A$12:$V$12,0),0)),"",VLOOKUP($AA11,$A$13:$V$38,MATCH($AB11,$A$12:$V$12,0),0))</f>
        <v>0</v>
      </c>
      <c r="AD11" s="89"/>
      <c r="AE11" s="89"/>
      <c r="AF11" s="79">
        <f>IF(IF($AB11="",0,IF(AC11="",0,AC11-AD11-AE11))&lt;0,0,IF($AB11="",0,IF(AC11="",0,AC11-AD11-AE11)))</f>
        <v>0</v>
      </c>
      <c r="AG11" s="79" t="str">
        <f t="shared" ref="AG11:AG74" si="1">IF($AA11="","",IF(VLOOKUP($AA11,$AZ$17:$BD$42,2,0)=0,"",VLOOKUP($AA11,$AZ$17:$BD$42,2,0)*AF11))</f>
        <v/>
      </c>
      <c r="AH11" s="79" t="str">
        <f t="shared" ref="AH11:AH74" si="2">IF($AA11="","",IF(VLOOKUP($AA11,$AZ$17:$BD$42,3,0)=0,"",VLOOKUP($AA11,$AZ$17:$BD$42,3,0)*AF11))</f>
        <v/>
      </c>
      <c r="AI11" s="79">
        <f t="shared" ref="AI11:AI74" si="3">IF($AA11="","",IF(VLOOKUP($AA11,$AZ$17:$BD$42,4,0)=0,"",VLOOKUP($AA11,$AZ$17:$BD$42,4,0)*AF11))</f>
        <v>0</v>
      </c>
      <c r="AJ11" s="79" t="str">
        <f t="shared" ref="AJ11:AJ74" si="4">IF($AA11="","",IF(VLOOKUP($AA11,$AZ$17:$BD$42,5,0)=0,"",VLOOKUP($AA11,$AZ$17:$BD$42,5,0)*AF11))</f>
        <v/>
      </c>
      <c r="AK11" s="80" t="str">
        <f>IF($AF11=0,"",IF(VLOOKUP($AA11,$A$46:$Y$71,IF($AB11=3,2,IF($AB11&lt;4+1,6,IF($AB11&lt;5+1,10,IF($AB11&lt;6+1,14,IF($AB11&lt;7+1,18,IF($AB11&lt;8+1,22,0)))))),0)=0,"pas de crafteur",VLOOKUP($AA11,$A$46:$Y$71,IF($AB11=3,2,IF($AB11&lt;4+1,6,IF($AB11&lt;5+1,10,IF($AB11&lt;6+1,14,IF($AB11&lt;7+1,18,IF($AB11&lt;8+1,22,)))))),0)))</f>
        <v/>
      </c>
      <c r="AN11" s="63"/>
      <c r="AO11" s="64"/>
      <c r="AP11" s="64"/>
      <c r="AQ11" s="64"/>
      <c r="AR11" s="65"/>
      <c r="AS11" s="50"/>
      <c r="AT11" s="50"/>
      <c r="AU11" s="50"/>
      <c r="AV11" s="50"/>
      <c r="AW11" s="50"/>
    </row>
    <row r="12" spans="1:56" ht="15.75" thickBot="1">
      <c r="A12" s="47"/>
      <c r="B12" s="5">
        <v>3</v>
      </c>
      <c r="C12" s="48">
        <v>4</v>
      </c>
      <c r="D12" s="48">
        <v>4.0999999999999996</v>
      </c>
      <c r="E12" s="48">
        <v>4.2</v>
      </c>
      <c r="F12" s="48">
        <v>4.3</v>
      </c>
      <c r="G12" s="48">
        <v>5</v>
      </c>
      <c r="H12" s="48">
        <v>5.0999999999999996</v>
      </c>
      <c r="I12" s="5">
        <v>5.2</v>
      </c>
      <c r="J12" s="5">
        <v>5.3</v>
      </c>
      <c r="K12" s="48">
        <v>6</v>
      </c>
      <c r="L12" s="48">
        <v>6.1</v>
      </c>
      <c r="M12" s="48">
        <v>6.2</v>
      </c>
      <c r="N12" s="48">
        <v>6.3</v>
      </c>
      <c r="O12" s="48">
        <v>7</v>
      </c>
      <c r="P12" s="48">
        <v>7.1</v>
      </c>
      <c r="Q12" s="5">
        <v>7.2</v>
      </c>
      <c r="R12" s="5">
        <v>7.3</v>
      </c>
      <c r="S12" s="48">
        <v>8</v>
      </c>
      <c r="T12" s="48">
        <v>8.1</v>
      </c>
      <c r="U12" s="5">
        <v>8.1999999999999993</v>
      </c>
      <c r="V12" s="5">
        <v>8.3000000000000007</v>
      </c>
      <c r="AA12" s="81" t="str">
        <f t="shared" ref="AA12:AA36" si="5">AZ18</f>
        <v>Arc de guerre</v>
      </c>
      <c r="AB12" s="81">
        <v>4</v>
      </c>
      <c r="AC12" s="82">
        <f t="shared" ref="AC12:AC75" si="6">IF(ISERROR(VLOOKUP($AA12,$A$13:$V$38,MATCH($AB12,$A$12:$V$12,0),0)),"",VLOOKUP($AA12,$A$13:$V$38,MATCH($AB12,$A$12:$V$12,0),0))</f>
        <v>0</v>
      </c>
      <c r="AD12" s="90"/>
      <c r="AE12" s="90"/>
      <c r="AF12" s="82">
        <f t="shared" ref="AF12:AF75" si="7">IF(IF($AB12="",0,IF(AC12="",0,AC12-AD12-AE12))&lt;0,0,IF($AB12="",0,IF(AC12="",0,AC12-AD12-AE12)))</f>
        <v>0</v>
      </c>
      <c r="AG12" s="82" t="str">
        <f t="shared" si="1"/>
        <v/>
      </c>
      <c r="AH12" s="82" t="str">
        <f t="shared" si="2"/>
        <v/>
      </c>
      <c r="AI12" s="82">
        <f t="shared" si="3"/>
        <v>0</v>
      </c>
      <c r="AJ12" s="82" t="str">
        <f t="shared" si="4"/>
        <v/>
      </c>
      <c r="AK12" s="83" t="str">
        <f t="shared" ref="AK12:AK75" si="8">IF($AF12=0,"",IF(VLOOKUP($AA12,$A$46:$Y$71,IF($AB12=3,2,IF($AB12&lt;4+1,6,IF($AB12&lt;5+1,10,IF($AB12&lt;6+1,14,IF($AB12&lt;7+1,18,IF($AB12&lt;8+1,22,0)))))),0)=0,"pas de crafteur",VLOOKUP($AA12,$A$46:$Y$71,IF($AB12=3,2,IF($AB12&lt;4+1,6,IF($AB12&lt;5+1,10,IF($AB12&lt;6+1,14,IF($AB12&lt;7+1,18,IF($AB12&lt;8+1,22,)))))),0)))</f>
        <v/>
      </c>
      <c r="AN12" s="35"/>
      <c r="AO12" s="8" t="s">
        <v>4</v>
      </c>
      <c r="AP12" s="8" t="s">
        <v>5</v>
      </c>
      <c r="AQ12" s="8" t="s">
        <v>14</v>
      </c>
      <c r="AR12" s="8" t="s">
        <v>6</v>
      </c>
      <c r="AS12" s="4"/>
      <c r="AT12" s="4"/>
      <c r="AU12" s="4"/>
      <c r="AV12" s="4"/>
      <c r="AW12" s="4"/>
    </row>
    <row r="13" spans="1:56" ht="15" customHeight="1">
      <c r="A13" t="str">
        <f>AA11</f>
        <v>Arc</v>
      </c>
      <c r="B13" s="38"/>
      <c r="C13" s="43"/>
      <c r="D13" s="38"/>
      <c r="E13" s="43"/>
      <c r="F13" s="43"/>
      <c r="G13" s="56"/>
      <c r="H13" s="43"/>
      <c r="I13" s="43"/>
      <c r="J13" s="43"/>
      <c r="K13" s="56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39"/>
      <c r="AA13" s="78" t="str">
        <f t="shared" si="5"/>
        <v>Arc long</v>
      </c>
      <c r="AB13" s="78">
        <v>4</v>
      </c>
      <c r="AC13" s="79">
        <f t="shared" si="6"/>
        <v>0</v>
      </c>
      <c r="AD13" s="89"/>
      <c r="AE13" s="89"/>
      <c r="AF13" s="79">
        <f t="shared" si="7"/>
        <v>0</v>
      </c>
      <c r="AG13" s="79" t="str">
        <f t="shared" si="1"/>
        <v/>
      </c>
      <c r="AH13" s="79" t="str">
        <f t="shared" si="2"/>
        <v/>
      </c>
      <c r="AI13" s="79">
        <f t="shared" si="3"/>
        <v>0</v>
      </c>
      <c r="AJ13" s="79" t="str">
        <f t="shared" si="4"/>
        <v/>
      </c>
      <c r="AK13" s="80" t="str">
        <f t="shared" si="8"/>
        <v/>
      </c>
      <c r="AN13" s="33">
        <v>3</v>
      </c>
      <c r="AO13" s="34" t="str">
        <f>IF(SUMIF($AB$11:$AB$159,$AN13,$AG$11:$AG$159)=0,"",SUMIF($AB$11:$AB$159,$AN13,$AG$11:$AG$159))</f>
        <v/>
      </c>
      <c r="AP13" s="34" t="str">
        <f>IF(SUMIF($AB$11:$AB$159,$AN13,$AH$11:$AH$159)=0,"",SUMIF($AB$11:$AB$159,$AN13,$AH$11:$AH$159))</f>
        <v/>
      </c>
      <c r="AQ13" s="34" t="str">
        <f>IF(SUMIF($AB$11:$AB$159,$AN13,$AI$11:$AI$159)=0,"",SUMIF($AB$11:$AB$159,$AN13,$AI$11:$AI$159))</f>
        <v/>
      </c>
      <c r="AR13" s="34" t="str">
        <f>IF(SUMIF($AB$11:$AB$159,$AN13,$AJ$11:$AJ$159)=0,"",SUMIF($AB$11:$AB$159,$AN13,$AJ$11:$AJ$159))</f>
        <v/>
      </c>
      <c r="AS13" s="51"/>
      <c r="AT13" s="51"/>
      <c r="AU13" s="51"/>
      <c r="AV13" s="51"/>
      <c r="AW13" s="51"/>
      <c r="AZ13" s="60" t="s">
        <v>15</v>
      </c>
      <c r="BA13" s="61"/>
      <c r="BB13" s="61"/>
      <c r="BC13" s="61"/>
      <c r="BD13" s="62"/>
    </row>
    <row r="14" spans="1:56" ht="15.75" customHeight="1" thickBot="1">
      <c r="A14" t="str">
        <f>AA12</f>
        <v>Arc de guerre</v>
      </c>
      <c r="B14" s="38"/>
      <c r="C14" s="43"/>
      <c r="D14" s="38"/>
      <c r="E14" s="38"/>
      <c r="F14" s="38"/>
      <c r="G14" s="56"/>
      <c r="H14" s="38"/>
      <c r="I14" s="39"/>
      <c r="J14" s="39"/>
      <c r="K14" s="56"/>
      <c r="L14" s="43"/>
      <c r="M14" s="43"/>
      <c r="N14" s="43"/>
      <c r="O14" s="43"/>
      <c r="P14" s="43"/>
      <c r="Q14" s="39"/>
      <c r="R14" s="39"/>
      <c r="S14" s="43"/>
      <c r="T14" s="43"/>
      <c r="U14" s="39"/>
      <c r="V14" s="39"/>
      <c r="AA14" s="81" t="str">
        <f t="shared" si="5"/>
        <v>Lance</v>
      </c>
      <c r="AB14" s="81">
        <v>4</v>
      </c>
      <c r="AC14" s="82">
        <f t="shared" si="6"/>
        <v>0</v>
      </c>
      <c r="AD14" s="90"/>
      <c r="AE14" s="90"/>
      <c r="AF14" s="82">
        <f t="shared" si="7"/>
        <v>0</v>
      </c>
      <c r="AG14" s="82" t="str">
        <f t="shared" si="1"/>
        <v/>
      </c>
      <c r="AH14" s="82" t="str">
        <f t="shared" si="2"/>
        <v/>
      </c>
      <c r="AI14" s="82">
        <f t="shared" si="3"/>
        <v>0</v>
      </c>
      <c r="AJ14" s="82">
        <f t="shared" si="4"/>
        <v>0</v>
      </c>
      <c r="AK14" s="83" t="str">
        <f t="shared" si="8"/>
        <v/>
      </c>
      <c r="AN14" s="10">
        <v>4</v>
      </c>
      <c r="AO14" s="15" t="str">
        <f>IF(SUMIF($AB$11:$AB$159,$AN14,$AG$11:$AG$159)=0,"",SUMIF($AB$11:$AB$159,$AN14,$AG$11:$AG$159))</f>
        <v/>
      </c>
      <c r="AP14" s="15" t="str">
        <f>IF(SUMIF($AB$11:$AB$159,$AN14,$AH$11:$AH$159)=0,"",SUMIF($AB$11:$AB$159,$AN14,$AH$11:$AH$159))</f>
        <v/>
      </c>
      <c r="AQ14" s="15" t="str">
        <f>IF(SUMIF($AB$11:$AB$159,$AN14,$AI$11:$AI$159)=0,"",SUMIF($AB$11:$AB$159,$AN14,$AI$11:$AI$159))</f>
        <v/>
      </c>
      <c r="AR14" s="16" t="str">
        <f>IF(SUMIF($AB$11:$AB$159,$AN14,$AJ$11:$AJ$159)=0,"",SUMIF($AB$11:$AB$159,$AN14,$AJ$11:$AJ$159))</f>
        <v/>
      </c>
      <c r="AS14" s="51"/>
      <c r="AT14" s="51"/>
      <c r="AU14" s="51"/>
      <c r="AV14" s="51"/>
      <c r="AW14" s="51"/>
      <c r="AZ14" s="63"/>
      <c r="BA14" s="64"/>
      <c r="BB14" s="64"/>
      <c r="BC14" s="64"/>
      <c r="BD14" s="65"/>
    </row>
    <row r="15" spans="1:56">
      <c r="A15" t="str">
        <f>AA13</f>
        <v>Arc long</v>
      </c>
      <c r="B15" s="38"/>
      <c r="C15" s="43"/>
      <c r="D15" s="38"/>
      <c r="E15" s="38"/>
      <c r="F15" s="38"/>
      <c r="G15" s="56"/>
      <c r="H15" s="38"/>
      <c r="I15" s="39"/>
      <c r="J15" s="39"/>
      <c r="K15" s="56"/>
      <c r="L15" s="43"/>
      <c r="M15" s="43"/>
      <c r="N15" s="43"/>
      <c r="O15" s="43"/>
      <c r="P15" s="43"/>
      <c r="Q15" s="39"/>
      <c r="R15" s="39"/>
      <c r="S15" s="43"/>
      <c r="T15" s="43"/>
      <c r="U15" s="39"/>
      <c r="V15" s="39"/>
      <c r="AA15" s="78" t="str">
        <f t="shared" si="5"/>
        <v>Pique</v>
      </c>
      <c r="AB15" s="78">
        <v>4</v>
      </c>
      <c r="AC15" s="79">
        <f t="shared" si="6"/>
        <v>0</v>
      </c>
      <c r="AD15" s="89"/>
      <c r="AE15" s="89"/>
      <c r="AF15" s="79">
        <f t="shared" si="7"/>
        <v>0</v>
      </c>
      <c r="AG15" s="79" t="str">
        <f t="shared" si="1"/>
        <v/>
      </c>
      <c r="AH15" s="79" t="str">
        <f t="shared" si="2"/>
        <v/>
      </c>
      <c r="AI15" s="79">
        <f t="shared" si="3"/>
        <v>0</v>
      </c>
      <c r="AJ15" s="79">
        <f t="shared" si="4"/>
        <v>0</v>
      </c>
      <c r="AK15" s="80" t="str">
        <f t="shared" si="8"/>
        <v/>
      </c>
      <c r="AN15" s="11">
        <v>4.0999999999999996</v>
      </c>
      <c r="AO15" s="17" t="str">
        <f>IF(SUMIF($AB$11:$AB$159,$AN15,$AG$11:$AG$159)=0,"",SUMIF($AB$11:$AB$159,$AN15,$AG$11:$AG$159))</f>
        <v/>
      </c>
      <c r="AP15" s="17" t="str">
        <f>IF(SUMIF($AB$11:$AB$159,$AN15,$AH$11:$AH$159)=0,"",SUMIF($AB$11:$AB$159,$AN15,$AH$11:$AH$159))</f>
        <v/>
      </c>
      <c r="AQ15" s="17" t="str">
        <f>IF(SUMIF($AB$11:$AB$159,$AN15,$AI$11:$AI$159)=0,"",SUMIF($AB$11:$AB$159,$AN15,$AI$11:$AI$159))</f>
        <v/>
      </c>
      <c r="AR15" s="18" t="str">
        <f>IF(SUMIF($AB$11:$AB$159,$AN15,$AJ$11:$AJ$159)=0,"",SUMIF($AB$11:$AB$159,$AN15,$AJ$11:$AJ$159))</f>
        <v/>
      </c>
      <c r="AS15" s="51"/>
      <c r="AT15" s="51"/>
      <c r="AU15" s="51"/>
      <c r="AV15" s="51"/>
      <c r="AW15" s="51"/>
      <c r="AZ15" s="7" t="s">
        <v>16</v>
      </c>
      <c r="BA15" s="7" t="s">
        <v>4</v>
      </c>
      <c r="BB15" s="7" t="s">
        <v>5</v>
      </c>
      <c r="BC15" s="7" t="s">
        <v>14</v>
      </c>
      <c r="BD15" s="7" t="s">
        <v>17</v>
      </c>
    </row>
    <row r="16" spans="1:56">
      <c r="A16" t="str">
        <f>AA14</f>
        <v>Lance</v>
      </c>
      <c r="B16" s="38"/>
      <c r="C16" s="43"/>
      <c r="D16" s="38"/>
      <c r="E16" s="38"/>
      <c r="F16" s="38"/>
      <c r="G16" s="56"/>
      <c r="H16" s="38"/>
      <c r="I16" s="39"/>
      <c r="J16" s="39"/>
      <c r="K16" s="56"/>
      <c r="L16" s="43"/>
      <c r="M16" s="43"/>
      <c r="N16" s="43"/>
      <c r="O16" s="43"/>
      <c r="P16" s="43"/>
      <c r="Q16" s="39"/>
      <c r="R16" s="39"/>
      <c r="S16" s="43"/>
      <c r="T16" s="43"/>
      <c r="U16" s="39"/>
      <c r="V16" s="39"/>
      <c r="AA16" s="81" t="str">
        <f t="shared" si="5"/>
        <v>Glaive</v>
      </c>
      <c r="AB16" s="81">
        <v>4</v>
      </c>
      <c r="AC16" s="82">
        <f t="shared" si="6"/>
        <v>0</v>
      </c>
      <c r="AD16" s="90"/>
      <c r="AE16" s="90"/>
      <c r="AF16" s="82">
        <f t="shared" si="7"/>
        <v>0</v>
      </c>
      <c r="AG16" s="82" t="str">
        <f t="shared" si="1"/>
        <v/>
      </c>
      <c r="AH16" s="82" t="str">
        <f t="shared" si="2"/>
        <v/>
      </c>
      <c r="AI16" s="82">
        <f t="shared" si="3"/>
        <v>0</v>
      </c>
      <c r="AJ16" s="82">
        <f t="shared" si="4"/>
        <v>0</v>
      </c>
      <c r="AK16" s="83" t="str">
        <f t="shared" si="8"/>
        <v/>
      </c>
      <c r="AN16" s="11">
        <v>4.2</v>
      </c>
      <c r="AO16" s="17" t="str">
        <f>IF(SUMIF($AB$11:$AB$159,$AN16,$AG$11:$AG$159)=0,"",SUMIF($AB$11:$AB$159,$AN16,$AG$11:$AG$159))</f>
        <v/>
      </c>
      <c r="AP16" s="17" t="str">
        <f>IF(SUMIF($AB$11:$AB$159,$AN16,$AH$11:$AH$159)=0,"",SUMIF($AB$11:$AB$159,$AN16,$AH$11:$AH$159))</f>
        <v/>
      </c>
      <c r="AQ16" s="17" t="str">
        <f>IF(SUMIF($AB$11:$AB$159,$AN16,$AI$11:$AI$159)=0,"",SUMIF($AB$11:$AB$159,$AN16,$AI$11:$AI$159))</f>
        <v/>
      </c>
      <c r="AR16" s="18" t="str">
        <f>IF(SUMIF($AB$11:$AB$159,$AN16,$AJ$11:$AJ$159)=0,"",SUMIF($AB$11:$AB$159,$AN16,$AJ$11:$AJ$159))</f>
        <v/>
      </c>
      <c r="AS16" s="51"/>
      <c r="AT16" s="51"/>
      <c r="AU16" s="51"/>
      <c r="AV16" s="51"/>
      <c r="AW16" s="51"/>
      <c r="AZ16" s="27"/>
      <c r="BA16" s="27"/>
      <c r="BB16" s="27"/>
      <c r="BC16" s="27"/>
      <c r="BD16" s="27"/>
    </row>
    <row r="17" spans="1:56">
      <c r="A17" t="str">
        <f>AA15</f>
        <v>Pique</v>
      </c>
      <c r="B17" s="38"/>
      <c r="C17" s="43"/>
      <c r="D17" s="38"/>
      <c r="E17" s="38"/>
      <c r="F17" s="38"/>
      <c r="G17" s="56"/>
      <c r="H17" s="38"/>
      <c r="I17" s="39"/>
      <c r="J17" s="39"/>
      <c r="K17" s="56"/>
      <c r="L17" s="43"/>
      <c r="M17" s="43"/>
      <c r="N17" s="43"/>
      <c r="O17" s="43"/>
      <c r="P17" s="43"/>
      <c r="Q17" s="39"/>
      <c r="R17" s="39"/>
      <c r="S17" s="43"/>
      <c r="T17" s="43"/>
      <c r="U17" s="39"/>
      <c r="V17" s="39"/>
      <c r="AA17" s="78" t="str">
        <f t="shared" si="5"/>
        <v>Dague</v>
      </c>
      <c r="AB17" s="78">
        <v>4</v>
      </c>
      <c r="AC17" s="79">
        <f t="shared" si="6"/>
        <v>0</v>
      </c>
      <c r="AD17" s="89"/>
      <c r="AE17" s="89"/>
      <c r="AF17" s="79">
        <f t="shared" si="7"/>
        <v>0</v>
      </c>
      <c r="AG17" s="79">
        <f t="shared" si="1"/>
        <v>0</v>
      </c>
      <c r="AH17" s="79" t="str">
        <f t="shared" si="2"/>
        <v/>
      </c>
      <c r="AI17" s="79" t="str">
        <f t="shared" si="3"/>
        <v/>
      </c>
      <c r="AJ17" s="79">
        <f t="shared" si="4"/>
        <v>0</v>
      </c>
      <c r="AK17" s="80" t="str">
        <f t="shared" si="8"/>
        <v/>
      </c>
      <c r="AN17" s="12">
        <v>4.3</v>
      </c>
      <c r="AO17" s="19" t="str">
        <f>IF(SUMIF($AB$11:$AB$159,$AN17,$AG$11:$AG$159)=0,"",SUMIF($AB$11:$AB$159,$AN17,$AG$11:$AG$159))</f>
        <v/>
      </c>
      <c r="AP17" s="19" t="str">
        <f>IF(SUMIF($AB$11:$AB$159,$AN17,$AH$11:$AH$159)=0,"",SUMIF($AB$11:$AB$159,$AN17,$AH$11:$AH$159))</f>
        <v/>
      </c>
      <c r="AQ17" s="19" t="str">
        <f>IF(SUMIF($AB$11:$AB$159,$AN17,$AI$11:$AI$159)=0,"",SUMIF($AB$11:$AB$159,$AN17,$AI$11:$AI$159))</f>
        <v/>
      </c>
      <c r="AR17" s="20" t="str">
        <f>IF(SUMIF($AB$11:$AB$159,$AN17,$AJ$11:$AJ$159)=0,"",SUMIF($AB$11:$AB$159,$AN17,$AJ$11:$AJ$159))</f>
        <v/>
      </c>
      <c r="AS17" s="52"/>
      <c r="AT17" s="52"/>
      <c r="AU17" s="52"/>
      <c r="AV17" s="52"/>
      <c r="AW17" s="52"/>
      <c r="AZ17" t="s">
        <v>18</v>
      </c>
      <c r="BA17" s="3"/>
      <c r="BB17" s="3"/>
      <c r="BC17" s="3">
        <v>32</v>
      </c>
      <c r="BD17" s="3"/>
    </row>
    <row r="18" spans="1:56">
      <c r="A18" t="str">
        <f>AA16</f>
        <v>Glaive</v>
      </c>
      <c r="B18" s="38"/>
      <c r="C18" s="43"/>
      <c r="D18" s="38"/>
      <c r="E18" s="38"/>
      <c r="F18" s="38"/>
      <c r="G18" s="56"/>
      <c r="H18" s="38"/>
      <c r="I18" s="39"/>
      <c r="J18" s="39"/>
      <c r="K18" s="56"/>
      <c r="L18" s="43"/>
      <c r="M18" s="43"/>
      <c r="N18" s="43"/>
      <c r="O18" s="43"/>
      <c r="P18" s="43"/>
      <c r="Q18" s="39"/>
      <c r="R18" s="39"/>
      <c r="S18" s="43"/>
      <c r="T18" s="43"/>
      <c r="U18" s="39"/>
      <c r="V18" s="39"/>
      <c r="AA18" s="81" t="str">
        <f t="shared" si="5"/>
        <v>Paire de dagues</v>
      </c>
      <c r="AB18" s="81">
        <v>4</v>
      </c>
      <c r="AC18" s="82">
        <f t="shared" si="6"/>
        <v>0</v>
      </c>
      <c r="AD18" s="90"/>
      <c r="AE18" s="90"/>
      <c r="AF18" s="82">
        <f t="shared" si="7"/>
        <v>0</v>
      </c>
      <c r="AG18" s="82">
        <f t="shared" si="1"/>
        <v>0</v>
      </c>
      <c r="AH18" s="82" t="str">
        <f t="shared" si="2"/>
        <v/>
      </c>
      <c r="AI18" s="82" t="str">
        <f t="shared" si="3"/>
        <v/>
      </c>
      <c r="AJ18" s="82">
        <f t="shared" si="4"/>
        <v>0</v>
      </c>
      <c r="AK18" s="83" t="str">
        <f t="shared" si="8"/>
        <v/>
      </c>
      <c r="AN18" s="10">
        <v>5</v>
      </c>
      <c r="AO18" s="21" t="str">
        <f>IF(SUMIF($AB$11:$AB$159,$AN18,$AG$11:$AG$159)=0,"",SUMIF($AB$11:$AB$159,$AN18,$AG$11:$AG$159))</f>
        <v/>
      </c>
      <c r="AP18" s="21" t="str">
        <f>IF(SUMIF($AB$11:$AB$159,$AN18,$AH$11:$AH$159)=0,"",SUMIF($AB$11:$AB$159,$AN18,$AH$11:$AH$159))</f>
        <v/>
      </c>
      <c r="AQ18" s="21" t="str">
        <f>IF(SUMIF($AB$11:$AB$159,$AN18,$AI$11:$AI$159)=0,"",SUMIF($AB$11:$AB$159,$AN18,$AI$11:$AI$159))</f>
        <v/>
      </c>
      <c r="AR18" s="22" t="str">
        <f>IF(SUMIF($AB$11:$AB$159,$AN18,$AJ$11:$AJ$159)=0,"",SUMIF($AB$11:$AB$159,$AN18,$AJ$11:$AJ$159))</f>
        <v/>
      </c>
      <c r="AS18" s="52"/>
      <c r="AT18" s="52"/>
      <c r="AU18" s="52"/>
      <c r="AV18" s="52"/>
      <c r="AW18" s="52"/>
      <c r="AZ18" s="6" t="s">
        <v>19</v>
      </c>
      <c r="BA18" s="28"/>
      <c r="BB18" s="28"/>
      <c r="BC18" s="28">
        <v>32</v>
      </c>
      <c r="BD18" s="28"/>
    </row>
    <row r="19" spans="1:56">
      <c r="A19" t="str">
        <f>AA17</f>
        <v>Dague</v>
      </c>
      <c r="B19" s="38"/>
      <c r="C19" s="43"/>
      <c r="D19" s="38"/>
      <c r="E19" s="38"/>
      <c r="F19" s="38"/>
      <c r="G19" s="56"/>
      <c r="H19" s="38"/>
      <c r="I19" s="39"/>
      <c r="J19" s="39"/>
      <c r="K19" s="56"/>
      <c r="L19" s="43"/>
      <c r="M19" s="43"/>
      <c r="N19" s="43"/>
      <c r="O19" s="43"/>
      <c r="P19" s="43"/>
      <c r="Q19" s="39"/>
      <c r="R19" s="39"/>
      <c r="S19" s="43"/>
      <c r="T19" s="43"/>
      <c r="U19" s="39"/>
      <c r="V19" s="39"/>
      <c r="AA19" s="78" t="str">
        <f t="shared" si="5"/>
        <v>Griffes</v>
      </c>
      <c r="AB19" s="78">
        <v>4</v>
      </c>
      <c r="AC19" s="79">
        <f t="shared" si="6"/>
        <v>0</v>
      </c>
      <c r="AD19" s="89"/>
      <c r="AE19" s="89"/>
      <c r="AF19" s="79">
        <f t="shared" si="7"/>
        <v>0</v>
      </c>
      <c r="AG19" s="79">
        <f t="shared" si="1"/>
        <v>0</v>
      </c>
      <c r="AH19" s="79" t="str">
        <f t="shared" si="2"/>
        <v/>
      </c>
      <c r="AI19" s="79" t="str">
        <f t="shared" si="3"/>
        <v/>
      </c>
      <c r="AJ19" s="79">
        <f t="shared" si="4"/>
        <v>0</v>
      </c>
      <c r="AK19" s="80" t="str">
        <f t="shared" si="8"/>
        <v/>
      </c>
      <c r="AN19" s="11">
        <v>5.0999999999999996</v>
      </c>
      <c r="AO19" s="23" t="str">
        <f>IF(SUMIF($AB$11:$AB$159,$AN19,$AG$11:$AG$159)=0,"",SUMIF($AB$11:$AB$159,$AN19,$AG$11:$AG$159))</f>
        <v/>
      </c>
      <c r="AP19" s="23" t="str">
        <f>IF(SUMIF($AB$11:$AB$159,$AN19,$AH$11:$AH$159)=0,"",SUMIF($AB$11:$AB$159,$AN19,$AH$11:$AH$159))</f>
        <v/>
      </c>
      <c r="AQ19" s="23" t="str">
        <f>IF(SUMIF($AB$11:$AB$159,$AN19,$AI$11:$AI$159)=0,"",SUMIF($AB$11:$AB$159,$AN19,$AI$11:$AI$159))</f>
        <v/>
      </c>
      <c r="AR19" s="24" t="str">
        <f>IF(SUMIF($AB$11:$AB$159,$AN19,$AJ$11:$AJ$159)=0,"",SUMIF($AB$11:$AB$159,$AN19,$AJ$11:$AJ$159))</f>
        <v/>
      </c>
      <c r="AS19" s="52"/>
      <c r="AT19" s="52"/>
      <c r="AU19" s="52"/>
      <c r="AV19" s="52"/>
      <c r="AW19" s="52"/>
      <c r="AZ19" t="s">
        <v>20</v>
      </c>
      <c r="BA19" s="3"/>
      <c r="BB19" s="3"/>
      <c r="BC19" s="3">
        <v>32</v>
      </c>
      <c r="BD19" s="3"/>
    </row>
    <row r="20" spans="1:56">
      <c r="A20" t="str">
        <f>AA18</f>
        <v>Paire de dagues</v>
      </c>
      <c r="B20" s="38"/>
      <c r="C20" s="43"/>
      <c r="D20" s="38"/>
      <c r="E20" s="38"/>
      <c r="F20" s="38"/>
      <c r="G20" s="56"/>
      <c r="H20" s="38"/>
      <c r="I20" s="39"/>
      <c r="J20" s="39"/>
      <c r="K20" s="56"/>
      <c r="L20" s="43"/>
      <c r="M20" s="43"/>
      <c r="N20" s="43"/>
      <c r="O20" s="43"/>
      <c r="P20" s="43"/>
      <c r="Q20" s="39"/>
      <c r="R20" s="39"/>
      <c r="S20" s="43"/>
      <c r="T20" s="43"/>
      <c r="U20" s="39"/>
      <c r="V20" s="39"/>
      <c r="AA20" s="81" t="str">
        <f t="shared" si="5"/>
        <v>Long Bâton</v>
      </c>
      <c r="AB20" s="81">
        <v>4</v>
      </c>
      <c r="AC20" s="82">
        <f t="shared" si="6"/>
        <v>0</v>
      </c>
      <c r="AD20" s="90"/>
      <c r="AE20" s="90"/>
      <c r="AF20" s="82">
        <f t="shared" si="7"/>
        <v>0</v>
      </c>
      <c r="AG20" s="82">
        <f t="shared" si="1"/>
        <v>0</v>
      </c>
      <c r="AH20" s="82" t="str">
        <f t="shared" si="2"/>
        <v/>
      </c>
      <c r="AI20" s="82" t="str">
        <f t="shared" si="3"/>
        <v/>
      </c>
      <c r="AJ20" s="82">
        <f t="shared" si="4"/>
        <v>0</v>
      </c>
      <c r="AK20" s="83" t="str">
        <f t="shared" si="8"/>
        <v/>
      </c>
      <c r="AN20" s="11">
        <v>5.2</v>
      </c>
      <c r="AO20" s="23" t="str">
        <f>IF(SUMIF($AB$11:$AB$159,$AN20,$AG$11:$AG$159)=0,"",SUMIF($AB$11:$AB$159,$AN20,$AG$11:$AG$159))</f>
        <v/>
      </c>
      <c r="AP20" s="23" t="str">
        <f>IF(SUMIF($AB$11:$AB$159,$AN20,$AH$11:$AH$159)=0,"",SUMIF($AB$11:$AB$159,$AN20,$AH$11:$AH$159))</f>
        <v/>
      </c>
      <c r="AQ20" s="23" t="str">
        <f>IF(SUMIF($AB$11:$AB$159,$AN20,$AI$11:$AI$159)=0,"",SUMIF($AB$11:$AB$159,$AN20,$AI$11:$AI$159))</f>
        <v/>
      </c>
      <c r="AR20" s="24" t="str">
        <f>IF(SUMIF($AB$11:$AB$159,$AN20,$AJ$11:$AJ$159)=0,"",SUMIF($AB$11:$AB$159,$AN20,$AJ$11:$AJ$159))</f>
        <v/>
      </c>
      <c r="AS20" s="52"/>
      <c r="AT20" s="52"/>
      <c r="AU20" s="52"/>
      <c r="AV20" s="52"/>
      <c r="AW20" s="52"/>
      <c r="AZ20" s="6" t="s">
        <v>21</v>
      </c>
      <c r="BA20" s="28"/>
      <c r="BB20" s="28"/>
      <c r="BC20" s="28">
        <v>20</v>
      </c>
      <c r="BD20" s="28">
        <v>12</v>
      </c>
    </row>
    <row r="21" spans="1:56">
      <c r="A21" t="str">
        <f>AA19</f>
        <v>Griffes</v>
      </c>
      <c r="B21" s="38"/>
      <c r="C21" s="43"/>
      <c r="D21" s="38"/>
      <c r="E21" s="38"/>
      <c r="F21" s="38"/>
      <c r="G21" s="56"/>
      <c r="H21" s="38"/>
      <c r="I21" s="39"/>
      <c r="J21" s="39"/>
      <c r="K21" s="56"/>
      <c r="L21" s="43"/>
      <c r="M21" s="43"/>
      <c r="N21" s="43"/>
      <c r="O21" s="43"/>
      <c r="P21" s="43"/>
      <c r="Q21" s="39"/>
      <c r="R21" s="39"/>
      <c r="S21" s="43"/>
      <c r="T21" s="43"/>
      <c r="U21" s="39"/>
      <c r="V21" s="39"/>
      <c r="AA21" s="78" t="str">
        <f t="shared" si="5"/>
        <v>Bâton sans faille</v>
      </c>
      <c r="AB21" s="78">
        <v>4</v>
      </c>
      <c r="AC21" s="79">
        <f t="shared" si="6"/>
        <v>0</v>
      </c>
      <c r="AD21" s="89"/>
      <c r="AE21" s="89"/>
      <c r="AF21" s="79">
        <f t="shared" si="7"/>
        <v>0</v>
      </c>
      <c r="AG21" s="79">
        <f t="shared" si="1"/>
        <v>0</v>
      </c>
      <c r="AH21" s="79" t="str">
        <f t="shared" si="2"/>
        <v/>
      </c>
      <c r="AI21" s="79" t="str">
        <f t="shared" si="3"/>
        <v/>
      </c>
      <c r="AJ21" s="79">
        <f t="shared" si="4"/>
        <v>0</v>
      </c>
      <c r="AK21" s="80" t="str">
        <f t="shared" si="8"/>
        <v/>
      </c>
      <c r="AN21" s="12">
        <v>5.3</v>
      </c>
      <c r="AO21" s="19" t="str">
        <f>IF(SUMIF($AB$11:$AB$159,$AN21,$AG$11:$AG$159)=0,"",SUMIF($AB$11:$AB$159,$AN21,$AG$11:$AG$159))</f>
        <v/>
      </c>
      <c r="AP21" s="19" t="str">
        <f>IF(SUMIF($AB$11:$AB$159,$AN21,$AH$11:$AH$159)=0,"",SUMIF($AB$11:$AB$159,$AN21,$AH$11:$AH$159))</f>
        <v/>
      </c>
      <c r="AQ21" s="19" t="str">
        <f>IF(SUMIF($AB$11:$AB$159,$AN21,$AI$11:$AI$159)=0,"",SUMIF($AB$11:$AB$159,$AN21,$AI$11:$AI$159))</f>
        <v/>
      </c>
      <c r="AR21" s="20" t="str">
        <f>IF(SUMIF($AB$11:$AB$159,$AN21,$AJ$11:$AJ$159)=0,"",SUMIF($AB$11:$AB$159,$AN21,$AJ$11:$AJ$159))</f>
        <v/>
      </c>
      <c r="AS21" s="52"/>
      <c r="AT21" s="52"/>
      <c r="AU21" s="52"/>
      <c r="AV21" s="52"/>
      <c r="AW21" s="52"/>
      <c r="AZ21" t="s">
        <v>22</v>
      </c>
      <c r="BA21" s="3"/>
      <c r="BB21" s="3"/>
      <c r="BC21" s="3">
        <v>20</v>
      </c>
      <c r="BD21" s="3">
        <v>12</v>
      </c>
    </row>
    <row r="22" spans="1:56">
      <c r="A22" t="str">
        <f>AA20</f>
        <v>Long Bâton</v>
      </c>
      <c r="B22" s="38"/>
      <c r="C22" s="43"/>
      <c r="D22" s="38"/>
      <c r="E22" s="38"/>
      <c r="F22" s="38"/>
      <c r="G22" s="56"/>
      <c r="H22" s="38"/>
      <c r="I22" s="39"/>
      <c r="J22" s="39"/>
      <c r="K22" s="56"/>
      <c r="L22" s="43"/>
      <c r="M22" s="43"/>
      <c r="N22" s="43"/>
      <c r="O22" s="43"/>
      <c r="P22" s="43"/>
      <c r="Q22" s="39"/>
      <c r="R22" s="39"/>
      <c r="S22" s="43"/>
      <c r="T22" s="43"/>
      <c r="U22" s="39"/>
      <c r="V22" s="39"/>
      <c r="AA22" s="81" t="str">
        <f t="shared" si="5"/>
        <v>Bâton à double tranchant</v>
      </c>
      <c r="AB22" s="81">
        <v>4</v>
      </c>
      <c r="AC22" s="82">
        <f t="shared" si="6"/>
        <v>0</v>
      </c>
      <c r="AD22" s="90"/>
      <c r="AE22" s="90"/>
      <c r="AF22" s="82">
        <f t="shared" si="7"/>
        <v>0</v>
      </c>
      <c r="AG22" s="82">
        <f t="shared" si="1"/>
        <v>0</v>
      </c>
      <c r="AH22" s="82" t="str">
        <f t="shared" si="2"/>
        <v/>
      </c>
      <c r="AI22" s="82" t="str">
        <f t="shared" si="3"/>
        <v/>
      </c>
      <c r="AJ22" s="82">
        <f t="shared" si="4"/>
        <v>0</v>
      </c>
      <c r="AK22" s="83" t="str">
        <f t="shared" si="8"/>
        <v/>
      </c>
      <c r="AN22" s="10">
        <v>6</v>
      </c>
      <c r="AO22" s="21" t="str">
        <f>IF(SUMIF($AB$11:$AB$159,$AN22,$AG$11:$AG$159)=0,"",SUMIF($AB$11:$AB$159,$AN22,$AG$11:$AG$159))</f>
        <v/>
      </c>
      <c r="AP22" s="21" t="str">
        <f>IF(SUMIF($AB$11:$AB$159,$AN22,$AH$11:$AH$159)=0,"",SUMIF($AB$11:$AB$159,$AN22,$AH$11:$AH$159))</f>
        <v/>
      </c>
      <c r="AQ22" s="21" t="str">
        <f>IF(SUMIF($AB$11:$AB$159,$AN22,$AI$11:$AI$159)=0,"",SUMIF($AB$11:$AB$159,$AN22,$AI$11:$AI$159))</f>
        <v/>
      </c>
      <c r="AR22" s="22" t="str">
        <f>IF(SUMIF($AB$11:$AB$159,$AN22,$AJ$11:$AJ$159)=0,"",SUMIF($AB$11:$AB$159,$AN22,$AJ$11:$AJ$159))</f>
        <v/>
      </c>
      <c r="AS22" s="52"/>
      <c r="AT22" s="52"/>
      <c r="AU22" s="52"/>
      <c r="AV22" s="52"/>
      <c r="AW22" s="52"/>
      <c r="AZ22" s="6" t="s">
        <v>23</v>
      </c>
      <c r="BA22" s="28"/>
      <c r="BB22" s="28"/>
      <c r="BC22" s="28">
        <v>20</v>
      </c>
      <c r="BD22" s="28">
        <v>12</v>
      </c>
    </row>
    <row r="23" spans="1:56">
      <c r="A23" t="str">
        <f>AA21</f>
        <v>Bâton sans faille</v>
      </c>
      <c r="B23" s="38"/>
      <c r="C23" s="43"/>
      <c r="D23" s="38"/>
      <c r="E23" s="38"/>
      <c r="F23" s="38"/>
      <c r="G23" s="56"/>
      <c r="H23" s="38"/>
      <c r="I23" s="39"/>
      <c r="J23" s="39"/>
      <c r="K23" s="56"/>
      <c r="L23" s="43"/>
      <c r="M23" s="43"/>
      <c r="N23" s="43"/>
      <c r="O23" s="43"/>
      <c r="P23" s="43"/>
      <c r="Q23" s="39"/>
      <c r="R23" s="39"/>
      <c r="S23" s="43"/>
      <c r="T23" s="43"/>
      <c r="U23" s="39"/>
      <c r="V23" s="39"/>
      <c r="AA23" s="78" t="str">
        <f t="shared" si="5"/>
        <v>Bâton naturel</v>
      </c>
      <c r="AB23" s="78">
        <v>4</v>
      </c>
      <c r="AC23" s="79">
        <f t="shared" si="6"/>
        <v>0</v>
      </c>
      <c r="AD23" s="89"/>
      <c r="AE23" s="89"/>
      <c r="AF23" s="79">
        <f t="shared" si="7"/>
        <v>0</v>
      </c>
      <c r="AG23" s="79" t="str">
        <f t="shared" si="1"/>
        <v/>
      </c>
      <c r="AH23" s="79">
        <f t="shared" si="2"/>
        <v>0</v>
      </c>
      <c r="AI23" s="79">
        <f t="shared" si="3"/>
        <v>0</v>
      </c>
      <c r="AJ23" s="79" t="str">
        <f t="shared" si="4"/>
        <v/>
      </c>
      <c r="AK23" s="80" t="str">
        <f t="shared" si="8"/>
        <v/>
      </c>
      <c r="AN23" s="11">
        <v>6.1</v>
      </c>
      <c r="AO23" s="23" t="str">
        <f>IF(SUMIF($AB$11:$AB$159,$AN23,$AG$11:$AG$159)=0,"",SUMIF($AB$11:$AB$159,$AN23,$AG$11:$AG$159))</f>
        <v/>
      </c>
      <c r="AP23" s="23" t="str">
        <f>IF(SUMIF($AB$11:$AB$159,$AN23,$AH$11:$AH$159)=0,"",SUMIF($AB$11:$AB$159,$AN23,$AH$11:$AH$159))</f>
        <v/>
      </c>
      <c r="AQ23" s="23" t="str">
        <f>IF(SUMIF($AB$11:$AB$159,$AN23,$AI$11:$AI$159)=0,"",SUMIF($AB$11:$AB$159,$AN23,$AI$11:$AI$159))</f>
        <v/>
      </c>
      <c r="AR23" s="24" t="str">
        <f>IF(SUMIF($AB$11:$AB$159,$AN23,$AJ$11:$AJ$159)=0,"",SUMIF($AB$11:$AB$159,$AN23,$AJ$11:$AJ$159))</f>
        <v/>
      </c>
      <c r="AS23" s="52"/>
      <c r="AT23" s="52"/>
      <c r="AU23" s="52"/>
      <c r="AV23" s="52"/>
      <c r="AW23" s="52"/>
      <c r="AZ23" t="s">
        <v>24</v>
      </c>
      <c r="BA23" s="3">
        <v>12</v>
      </c>
      <c r="BB23" s="3"/>
      <c r="BC23" s="3"/>
      <c r="BD23" s="3">
        <v>12</v>
      </c>
    </row>
    <row r="24" spans="1:56">
      <c r="A24" t="str">
        <f>AA22</f>
        <v>Bâton à double tranchant</v>
      </c>
      <c r="B24" s="38"/>
      <c r="C24" s="43"/>
      <c r="D24" s="38"/>
      <c r="E24" s="38"/>
      <c r="F24" s="38"/>
      <c r="G24" s="56"/>
      <c r="H24" s="38"/>
      <c r="I24" s="39"/>
      <c r="J24" s="39"/>
      <c r="K24" s="56"/>
      <c r="L24" s="43"/>
      <c r="M24" s="43"/>
      <c r="N24" s="43"/>
      <c r="O24" s="43"/>
      <c r="P24" s="43"/>
      <c r="Q24" s="39"/>
      <c r="R24" s="39"/>
      <c r="S24" s="43"/>
      <c r="T24" s="43"/>
      <c r="U24" s="39"/>
      <c r="V24" s="39"/>
      <c r="AA24" s="81" t="str">
        <f t="shared" si="5"/>
        <v>Grand Bâton naturel</v>
      </c>
      <c r="AB24" s="81">
        <v>4</v>
      </c>
      <c r="AC24" s="82">
        <f t="shared" si="6"/>
        <v>0</v>
      </c>
      <c r="AD24" s="90"/>
      <c r="AE24" s="90"/>
      <c r="AF24" s="82">
        <f t="shared" si="7"/>
        <v>0</v>
      </c>
      <c r="AG24" s="82" t="str">
        <f t="shared" si="1"/>
        <v/>
      </c>
      <c r="AH24" s="82">
        <f t="shared" si="2"/>
        <v>0</v>
      </c>
      <c r="AI24" s="82">
        <f t="shared" si="3"/>
        <v>0</v>
      </c>
      <c r="AJ24" s="82" t="str">
        <f t="shared" si="4"/>
        <v/>
      </c>
      <c r="AK24" s="83" t="str">
        <f t="shared" si="8"/>
        <v/>
      </c>
      <c r="AN24" s="11">
        <v>6.2</v>
      </c>
      <c r="AO24" s="23" t="str">
        <f>IF(SUMIF($AB$11:$AB$159,$AN24,$AG$11:$AG$159)=0,"",SUMIF($AB$11:$AB$159,$AN24,$AG$11:$AG$159))</f>
        <v/>
      </c>
      <c r="AP24" s="23" t="str">
        <f>IF(SUMIF($AB$11:$AB$159,$AN24,$AH$11:$AH$159)=0,"",SUMIF($AB$11:$AB$159,$AN24,$AH$11:$AH$159))</f>
        <v/>
      </c>
      <c r="AQ24" s="23" t="str">
        <f>IF(SUMIF($AB$11:$AB$159,$AN24,$AI$11:$AI$159)=0,"",SUMIF($AB$11:$AB$159,$AN24,$AI$11:$AI$159))</f>
        <v/>
      </c>
      <c r="AR24" s="24" t="str">
        <f>IF(SUMIF($AB$11:$AB$159,$AN24,$AJ$11:$AJ$159)=0,"",SUMIF($AB$11:$AB$159,$AN24,$AJ$11:$AJ$159))</f>
        <v/>
      </c>
      <c r="AS24" s="52"/>
      <c r="AT24" s="52"/>
      <c r="AU24" s="52"/>
      <c r="AV24" s="52"/>
      <c r="AW24" s="52"/>
      <c r="AZ24" s="6" t="s">
        <v>25</v>
      </c>
      <c r="BA24" s="28">
        <v>16</v>
      </c>
      <c r="BB24" s="28"/>
      <c r="BC24" s="28"/>
      <c r="BD24" s="28">
        <v>16</v>
      </c>
    </row>
    <row r="25" spans="1:56">
      <c r="A25" t="str">
        <f>AA23</f>
        <v>Bâton naturel</v>
      </c>
      <c r="B25" s="38"/>
      <c r="C25" s="43"/>
      <c r="D25" s="38"/>
      <c r="E25" s="38"/>
      <c r="F25" s="38"/>
      <c r="G25" s="56"/>
      <c r="H25" s="38"/>
      <c r="I25" s="39"/>
      <c r="J25" s="39"/>
      <c r="K25" s="56"/>
      <c r="L25" s="43"/>
      <c r="M25" s="43"/>
      <c r="N25" s="43"/>
      <c r="O25" s="43"/>
      <c r="P25" s="43"/>
      <c r="Q25" s="39"/>
      <c r="R25" s="39"/>
      <c r="S25" s="43"/>
      <c r="T25" s="43"/>
      <c r="U25" s="39"/>
      <c r="V25" s="39"/>
      <c r="AA25" s="78" t="str">
        <f t="shared" si="5"/>
        <v>Bâton sauvage</v>
      </c>
      <c r="AB25" s="78">
        <v>4</v>
      </c>
      <c r="AC25" s="79">
        <f t="shared" si="6"/>
        <v>0</v>
      </c>
      <c r="AD25" s="89"/>
      <c r="AE25" s="89"/>
      <c r="AF25" s="79">
        <f t="shared" si="7"/>
        <v>0</v>
      </c>
      <c r="AG25" s="79" t="str">
        <f t="shared" si="1"/>
        <v/>
      </c>
      <c r="AH25" s="79">
        <f t="shared" si="2"/>
        <v>0</v>
      </c>
      <c r="AI25" s="79">
        <f t="shared" si="3"/>
        <v>0</v>
      </c>
      <c r="AJ25" s="79" t="str">
        <f t="shared" si="4"/>
        <v/>
      </c>
      <c r="AK25" s="80" t="str">
        <f t="shared" si="8"/>
        <v/>
      </c>
      <c r="AN25" s="12">
        <v>6.3</v>
      </c>
      <c r="AO25" s="19" t="str">
        <f>IF(SUMIF($AB$11:$AB$159,$AN25,$AG$11:$AG$159)=0,"",SUMIF($AB$11:$AB$159,$AN25,$AG$11:$AG$159))</f>
        <v/>
      </c>
      <c r="AP25" s="19" t="str">
        <f>IF(SUMIF($AB$11:$AB$159,$AN25,$AH$11:$AH$159)=0,"",SUMIF($AB$11:$AB$159,$AN25,$AH$11:$AH$159))</f>
        <v/>
      </c>
      <c r="AQ25" s="19" t="str">
        <f>IF(SUMIF($AB$11:$AB$159,$AN25,$AI$11:$AI$159)=0,"",SUMIF($AB$11:$AB$159,$AN25,$AI$11:$AI$159))</f>
        <v/>
      </c>
      <c r="AR25" s="20" t="str">
        <f>IF(SUMIF($AB$11:$AB$159,$AN25,$AJ$11:$AJ$159)=0,"",SUMIF($AB$11:$AB$159,$AN25,$AJ$11:$AJ$159))</f>
        <v/>
      </c>
      <c r="AS25" s="52"/>
      <c r="AT25" s="52"/>
      <c r="AU25" s="52"/>
      <c r="AV25" s="52"/>
      <c r="AW25" s="52"/>
      <c r="AZ25" t="s">
        <v>26</v>
      </c>
      <c r="BA25" s="3">
        <v>12</v>
      </c>
      <c r="BB25" s="3"/>
      <c r="BC25" s="3"/>
      <c r="BD25" s="3">
        <v>12</v>
      </c>
    </row>
    <row r="26" spans="1:56">
      <c r="A26" t="str">
        <f>AA24</f>
        <v>Grand Bâton naturel</v>
      </c>
      <c r="B26" s="38"/>
      <c r="C26" s="43"/>
      <c r="D26" s="38"/>
      <c r="E26" s="38"/>
      <c r="F26" s="38"/>
      <c r="G26" s="56"/>
      <c r="H26" s="38"/>
      <c r="I26" s="39"/>
      <c r="J26" s="39"/>
      <c r="K26" s="56"/>
      <c r="L26" s="43"/>
      <c r="M26" s="43"/>
      <c r="N26" s="43"/>
      <c r="O26" s="43"/>
      <c r="P26" s="43"/>
      <c r="Q26" s="39"/>
      <c r="R26" s="39"/>
      <c r="S26" s="43"/>
      <c r="T26" s="43"/>
      <c r="U26" s="39"/>
      <c r="V26" s="39"/>
      <c r="AA26" s="81" t="str">
        <f t="shared" si="5"/>
        <v>Torche</v>
      </c>
      <c r="AB26" s="81">
        <v>4</v>
      </c>
      <c r="AC26" s="82">
        <f t="shared" si="6"/>
        <v>0</v>
      </c>
      <c r="AD26" s="90"/>
      <c r="AE26" s="90"/>
      <c r="AF26" s="82">
        <f t="shared" si="7"/>
        <v>0</v>
      </c>
      <c r="AG26" s="82" t="str">
        <f t="shared" si="1"/>
        <v/>
      </c>
      <c r="AH26" s="82">
        <f t="shared" si="2"/>
        <v>0</v>
      </c>
      <c r="AI26" s="82">
        <f t="shared" si="3"/>
        <v>0</v>
      </c>
      <c r="AJ26" s="82" t="str">
        <f t="shared" si="4"/>
        <v/>
      </c>
      <c r="AK26" s="83" t="str">
        <f t="shared" si="8"/>
        <v/>
      </c>
      <c r="AN26" s="10">
        <v>7</v>
      </c>
      <c r="AO26" s="21" t="str">
        <f>IF(SUMIF($AB$11:$AB$159,$AN26,$AG$11:$AG$159)=0,"",SUMIF($AB$11:$AB$159,$AN26,$AG$11:$AG$159))</f>
        <v/>
      </c>
      <c r="AP26" s="21" t="str">
        <f>IF(SUMIF($AB$11:$AB$159,$AN26,$AH$11:$AH$159)=0,"",SUMIF($AB$11:$AB$159,$AN26,$AH$11:$AH$159))</f>
        <v/>
      </c>
      <c r="AQ26" s="21" t="str">
        <f>IF(SUMIF($AB$11:$AB$159,$AN26,$AI$11:$AI$159)=0,"",SUMIF($AB$11:$AB$159,$AN26,$AI$11:$AI$159))</f>
        <v/>
      </c>
      <c r="AR26" s="22" t="str">
        <f>IF(SUMIF($AB$11:$AB$159,$AN26,$AJ$11:$AJ$159)=0,"",SUMIF($AB$11:$AB$159,$AN26,$AJ$11:$AJ$159))</f>
        <v/>
      </c>
      <c r="AS26" s="52"/>
      <c r="AT26" s="52"/>
      <c r="AU26" s="52"/>
      <c r="AV26" s="52"/>
      <c r="AW26" s="52"/>
      <c r="AZ26" s="6" t="s">
        <v>27</v>
      </c>
      <c r="BA26" s="28">
        <v>20</v>
      </c>
      <c r="BB26" s="28"/>
      <c r="BC26" s="28"/>
      <c r="BD26" s="28">
        <v>12</v>
      </c>
    </row>
    <row r="27" spans="1:56">
      <c r="A27" t="str">
        <f>AA25</f>
        <v>Bâton sauvage</v>
      </c>
      <c r="B27" s="38"/>
      <c r="C27" s="43"/>
      <c r="D27" s="38"/>
      <c r="E27" s="38"/>
      <c r="F27" s="38"/>
      <c r="G27" s="56"/>
      <c r="H27" s="38"/>
      <c r="I27" s="39"/>
      <c r="J27" s="39"/>
      <c r="K27" s="56"/>
      <c r="L27" s="43"/>
      <c r="M27" s="43"/>
      <c r="N27" s="43"/>
      <c r="O27" s="43"/>
      <c r="P27" s="43"/>
      <c r="Q27" s="39"/>
      <c r="R27" s="39"/>
      <c r="S27" s="43"/>
      <c r="T27" s="43"/>
      <c r="U27" s="39"/>
      <c r="V27" s="39"/>
      <c r="AA27" s="78"/>
      <c r="AB27" s="78"/>
      <c r="AC27" s="79" t="str">
        <f t="shared" si="6"/>
        <v/>
      </c>
      <c r="AD27" s="89"/>
      <c r="AE27" s="89"/>
      <c r="AF27" s="79">
        <f t="shared" si="7"/>
        <v>0</v>
      </c>
      <c r="AG27" s="79" t="str">
        <f t="shared" si="1"/>
        <v/>
      </c>
      <c r="AH27" s="79" t="str">
        <f t="shared" si="2"/>
        <v/>
      </c>
      <c r="AI27" s="79" t="str">
        <f t="shared" si="3"/>
        <v/>
      </c>
      <c r="AJ27" s="79" t="str">
        <f t="shared" si="4"/>
        <v/>
      </c>
      <c r="AK27" s="80" t="str">
        <f t="shared" si="8"/>
        <v/>
      </c>
      <c r="AN27" s="11">
        <v>7.1</v>
      </c>
      <c r="AO27" s="23" t="str">
        <f>IF(SUMIF($AB$11:$AB$159,$AN27,$AG$11:$AG$159)=0,"",SUMIF($AB$11:$AB$159,$AN27,$AG$11:$AG$159))</f>
        <v/>
      </c>
      <c r="AP27" s="23" t="str">
        <f>IF(SUMIF($AB$11:$AB$159,$AN27,$AH$11:$AH$159)=0,"",SUMIF($AB$11:$AB$159,$AN27,$AH$11:$AH$159))</f>
        <v/>
      </c>
      <c r="AQ27" s="23" t="str">
        <f>IF(SUMIF($AB$11:$AB$159,$AN27,$AI$11:$AI$159)=0,"",SUMIF($AB$11:$AB$159,$AN27,$AI$11:$AI$159))</f>
        <v/>
      </c>
      <c r="AR27" s="24" t="str">
        <f>IF(SUMIF($AB$11:$AB$159,$AN27,$AJ$11:$AJ$159)=0,"",SUMIF($AB$11:$AB$159,$AN27,$AJ$11:$AJ$159))</f>
        <v/>
      </c>
      <c r="AS27" s="52"/>
      <c r="AT27" s="52"/>
      <c r="AU27" s="52"/>
      <c r="AV27" s="52"/>
      <c r="AW27" s="52"/>
      <c r="AZ27" t="s">
        <v>28</v>
      </c>
      <c r="BA27" s="3">
        <v>20</v>
      </c>
      <c r="BB27" s="3"/>
      <c r="BC27" s="3"/>
      <c r="BD27" s="3">
        <v>12</v>
      </c>
    </row>
    <row r="28" spans="1:56">
      <c r="A28" t="str">
        <f>AA26</f>
        <v>Torche</v>
      </c>
      <c r="B28" s="38"/>
      <c r="C28" s="43"/>
      <c r="D28" s="38"/>
      <c r="E28" s="38"/>
      <c r="F28" s="38"/>
      <c r="G28" s="56"/>
      <c r="H28" s="38"/>
      <c r="I28" s="39"/>
      <c r="J28" s="39"/>
      <c r="K28" s="56"/>
      <c r="L28" s="43"/>
      <c r="M28" s="43"/>
      <c r="N28" s="43"/>
      <c r="O28" s="43"/>
      <c r="P28" s="43"/>
      <c r="Q28" s="39"/>
      <c r="R28" s="39"/>
      <c r="S28" s="43"/>
      <c r="T28" s="43"/>
      <c r="U28" s="39"/>
      <c r="V28" s="39"/>
      <c r="AA28" s="81" t="str">
        <f t="shared" si="5"/>
        <v>Capuche d'assassin</v>
      </c>
      <c r="AB28" s="81">
        <v>4</v>
      </c>
      <c r="AC28" s="82">
        <f t="shared" si="6"/>
        <v>0</v>
      </c>
      <c r="AD28" s="90"/>
      <c r="AE28" s="90"/>
      <c r="AF28" s="82">
        <f t="shared" si="7"/>
        <v>0</v>
      </c>
      <c r="AG28" s="82">
        <f t="shared" si="1"/>
        <v>0</v>
      </c>
      <c r="AH28" s="82" t="str">
        <f t="shared" si="2"/>
        <v/>
      </c>
      <c r="AI28" s="82" t="str">
        <f t="shared" si="3"/>
        <v/>
      </c>
      <c r="AJ28" s="82" t="str">
        <f t="shared" si="4"/>
        <v/>
      </c>
      <c r="AK28" s="83" t="str">
        <f t="shared" si="8"/>
        <v/>
      </c>
      <c r="AN28" s="11">
        <v>7.2</v>
      </c>
      <c r="AO28" s="23" t="str">
        <f>IF(SUMIF($AB$11:$AB$159,$AN28,$AG$11:$AG$159)=0,"",SUMIF($AB$11:$AB$159,$AN28,$AG$11:$AG$159))</f>
        <v/>
      </c>
      <c r="AP28" s="23" t="str">
        <f>IF(SUMIF($AB$11:$AB$159,$AN28,$AH$11:$AH$159)=0,"",SUMIF($AB$11:$AB$159,$AN28,$AH$11:$AH$159))</f>
        <v/>
      </c>
      <c r="AQ28" s="23" t="str">
        <f>IF(SUMIF($AB$11:$AB$159,$AN28,$AI$11:$AI$159)=0,"",SUMIF($AB$11:$AB$159,$AN28,$AI$11:$AI$159))</f>
        <v/>
      </c>
      <c r="AR28" s="24" t="str">
        <f>IF(SUMIF($AB$11:$AB$159,$AN28,$AJ$11:$AJ$159)=0,"",SUMIF($AB$11:$AB$159,$AN28,$AJ$11:$AJ$159))</f>
        <v/>
      </c>
      <c r="AS28" s="52"/>
      <c r="AT28" s="52"/>
      <c r="AU28" s="52"/>
      <c r="AV28" s="52"/>
      <c r="AW28" s="52"/>
      <c r="AZ28" s="6" t="s">
        <v>29</v>
      </c>
      <c r="BA28" s="28">
        <v>20</v>
      </c>
      <c r="BB28" s="28"/>
      <c r="BC28" s="28"/>
      <c r="BD28" s="28">
        <v>12</v>
      </c>
    </row>
    <row r="29" spans="1:56">
      <c r="B29" s="38"/>
      <c r="C29" s="43"/>
      <c r="D29" s="38"/>
      <c r="E29" s="38"/>
      <c r="F29" s="38"/>
      <c r="G29" s="56"/>
      <c r="H29" s="38"/>
      <c r="I29" s="39"/>
      <c r="J29" s="39"/>
      <c r="K29" s="56"/>
      <c r="L29" s="43"/>
      <c r="M29" s="43"/>
      <c r="N29" s="43"/>
      <c r="O29" s="43"/>
      <c r="P29" s="43"/>
      <c r="Q29" s="39"/>
      <c r="R29" s="39"/>
      <c r="S29" s="43"/>
      <c r="T29" s="43"/>
      <c r="U29" s="39"/>
      <c r="V29" s="39"/>
      <c r="AA29" s="78" t="str">
        <f t="shared" si="5"/>
        <v>Capuche de mercenaire</v>
      </c>
      <c r="AB29" s="78">
        <v>4</v>
      </c>
      <c r="AC29" s="79">
        <f t="shared" si="6"/>
        <v>0</v>
      </c>
      <c r="AD29" s="89"/>
      <c r="AE29" s="89"/>
      <c r="AF29" s="79">
        <f t="shared" si="7"/>
        <v>0</v>
      </c>
      <c r="AG29" s="79">
        <f t="shared" si="1"/>
        <v>0</v>
      </c>
      <c r="AH29" s="79" t="str">
        <f t="shared" si="2"/>
        <v/>
      </c>
      <c r="AI29" s="79" t="str">
        <f t="shared" si="3"/>
        <v/>
      </c>
      <c r="AJ29" s="79" t="str">
        <f t="shared" si="4"/>
        <v/>
      </c>
      <c r="AK29" s="80" t="str">
        <f t="shared" si="8"/>
        <v/>
      </c>
      <c r="AN29" s="12">
        <v>7.3</v>
      </c>
      <c r="AO29" s="19" t="str">
        <f>IF(SUMIF($AB$11:$AB$159,$AN29,$AG$11:$AG$159)=0,"",SUMIF($AB$11:$AB$159,$AN29,$AG$11:$AG$159))</f>
        <v/>
      </c>
      <c r="AP29" s="19" t="str">
        <f>IF(SUMIF($AB$11:$AB$159,$AN29,$AH$11:$AH$159)=0,"",SUMIF($AB$11:$AB$159,$AN29,$AH$11:$AH$159))</f>
        <v/>
      </c>
      <c r="AQ29" s="19" t="str">
        <f>IF(SUMIF($AB$11:$AB$159,$AN29,$AI$11:$AI$159)=0,"",SUMIF($AB$11:$AB$159,$AN29,$AI$11:$AI$159))</f>
        <v/>
      </c>
      <c r="AR29" s="20" t="str">
        <f>IF(SUMIF($AB$11:$AB$159,$AN29,$AJ$11:$AJ$159)=0,"",SUMIF($AB$11:$AB$159,$AN29,$AJ$11:$AJ$159))</f>
        <v/>
      </c>
      <c r="AS29" s="52"/>
      <c r="AT29" s="52"/>
      <c r="AU29" s="52"/>
      <c r="AV29" s="52"/>
      <c r="AW29" s="52"/>
      <c r="AZ29" t="s">
        <v>30</v>
      </c>
      <c r="BA29" s="3"/>
      <c r="BB29" s="3">
        <v>8</v>
      </c>
      <c r="BC29" s="3">
        <v>16</v>
      </c>
      <c r="BD29" s="3"/>
    </row>
    <row r="30" spans="1:56">
      <c r="A30" t="str">
        <f>AA28</f>
        <v>Capuche d'assassin</v>
      </c>
      <c r="B30" s="38"/>
      <c r="C30" s="43"/>
      <c r="D30" s="38"/>
      <c r="E30" s="38"/>
      <c r="F30" s="38"/>
      <c r="G30" s="56"/>
      <c r="H30" s="38"/>
      <c r="I30" s="39"/>
      <c r="J30" s="39"/>
      <c r="K30" s="56"/>
      <c r="L30" s="43"/>
      <c r="M30" s="43"/>
      <c r="N30" s="43"/>
      <c r="O30" s="43"/>
      <c r="P30" s="43"/>
      <c r="Q30" s="39"/>
      <c r="R30" s="39"/>
      <c r="S30" s="43"/>
      <c r="T30" s="43"/>
      <c r="U30" s="39"/>
      <c r="V30" s="39"/>
      <c r="AA30" s="81" t="str">
        <f t="shared" si="5"/>
        <v>Capuche de chasseur</v>
      </c>
      <c r="AB30" s="81">
        <v>4</v>
      </c>
      <c r="AC30" s="82">
        <f t="shared" si="6"/>
        <v>0</v>
      </c>
      <c r="AD30" s="90"/>
      <c r="AE30" s="90"/>
      <c r="AF30" s="82">
        <f t="shared" si="7"/>
        <v>0</v>
      </c>
      <c r="AG30" s="82">
        <f t="shared" si="1"/>
        <v>0</v>
      </c>
      <c r="AH30" s="82" t="str">
        <f t="shared" si="2"/>
        <v/>
      </c>
      <c r="AI30" s="82" t="str">
        <f t="shared" si="3"/>
        <v/>
      </c>
      <c r="AJ30" s="82" t="str">
        <f t="shared" si="4"/>
        <v/>
      </c>
      <c r="AK30" s="83" t="str">
        <f t="shared" si="8"/>
        <v/>
      </c>
      <c r="AN30" s="10">
        <v>8</v>
      </c>
      <c r="AO30" s="21" t="str">
        <f>IF(SUMIF($AB$11:$AB$159,$AN30,$AG$11:$AG$159)=0,"",SUMIF($AB$11:$AB$159,$AN30,$AG$11:$AG$159))</f>
        <v/>
      </c>
      <c r="AP30" s="21" t="str">
        <f>IF(SUMIF($AB$11:$AB$159,$AN30,$AH$11:$AH$159)=0,"",SUMIF($AB$11:$AB$159,$AN30,$AH$11:$AH$159))</f>
        <v/>
      </c>
      <c r="AQ30" s="21" t="str">
        <f>IF(SUMIF($AB$11:$AB$159,$AN30,$AI$11:$AI$159)=0,"",SUMIF($AB$11:$AB$159,$AN30,$AI$11:$AI$159))</f>
        <v/>
      </c>
      <c r="AR30" s="22" t="str">
        <f>IF(SUMIF($AB$11:$AB$159,$AN30,$AJ$11:$AJ$159)=0,"",SUMIF($AB$11:$AB$159,$AN30,$AJ$11:$AJ$159))</f>
        <v/>
      </c>
      <c r="AS30" s="52"/>
      <c r="AT30" s="52"/>
      <c r="AU30" s="52"/>
      <c r="AV30" s="52"/>
      <c r="AW30" s="52"/>
      <c r="AZ30" s="6" t="s">
        <v>31</v>
      </c>
      <c r="BA30" s="28"/>
      <c r="BB30" s="28">
        <v>12</v>
      </c>
      <c r="BC30" s="28">
        <v>20</v>
      </c>
      <c r="BD30" s="28"/>
    </row>
    <row r="31" spans="1:56">
      <c r="A31" t="str">
        <f>AA29</f>
        <v>Capuche de mercenaire</v>
      </c>
      <c r="B31" s="38"/>
      <c r="C31" s="43"/>
      <c r="D31" s="38"/>
      <c r="E31" s="38"/>
      <c r="F31" s="38"/>
      <c r="G31" s="56"/>
      <c r="H31" s="38"/>
      <c r="I31" s="39"/>
      <c r="J31" s="39"/>
      <c r="K31" s="56"/>
      <c r="L31" s="43"/>
      <c r="M31" s="43"/>
      <c r="N31" s="43"/>
      <c r="O31" s="43"/>
      <c r="P31" s="43"/>
      <c r="Q31" s="39"/>
      <c r="R31" s="39"/>
      <c r="S31" s="43"/>
      <c r="T31" s="43"/>
      <c r="U31" s="39"/>
      <c r="V31" s="39"/>
      <c r="AA31" s="78" t="str">
        <f t="shared" si="5"/>
        <v>veste d'assassin</v>
      </c>
      <c r="AB31" s="78">
        <v>4</v>
      </c>
      <c r="AC31" s="79">
        <f t="shared" si="6"/>
        <v>0</v>
      </c>
      <c r="AD31" s="89"/>
      <c r="AE31" s="89"/>
      <c r="AF31" s="79">
        <f t="shared" si="7"/>
        <v>0</v>
      </c>
      <c r="AG31" s="79">
        <f t="shared" si="1"/>
        <v>0</v>
      </c>
      <c r="AH31" s="79" t="str">
        <f t="shared" si="2"/>
        <v/>
      </c>
      <c r="AI31" s="79" t="str">
        <f t="shared" si="3"/>
        <v/>
      </c>
      <c r="AJ31" s="79" t="str">
        <f t="shared" si="4"/>
        <v/>
      </c>
      <c r="AK31" s="80" t="str">
        <f t="shared" si="8"/>
        <v/>
      </c>
      <c r="AN31" s="11">
        <v>8.1</v>
      </c>
      <c r="AO31" s="23" t="str">
        <f>IF(SUMIF($AB$11:$AB$159,$AN31,$AG$11:$AG$159)=0,"",SUMIF($AB$11:$AB$159,$AN31,$AG$11:$AG$159))</f>
        <v/>
      </c>
      <c r="AP31" s="23" t="str">
        <f>IF(SUMIF($AB$11:$AB$159,$AN31,$AH$11:$AH$159)=0,"",SUMIF($AB$11:$AB$159,$AN31,$AH$11:$AH$159))</f>
        <v/>
      </c>
      <c r="AQ31" s="23" t="str">
        <f>IF(SUMIF($AB$11:$AB$159,$AN31,$AI$11:$AI$159)=0,"",SUMIF($AB$11:$AB$159,$AN31,$AI$11:$AI$159))</f>
        <v/>
      </c>
      <c r="AR31" s="24" t="str">
        <f>IF(SUMIF($AB$11:$AB$159,$AN31,$AJ$11:$AJ$159)=0,"",SUMIF($AB$11:$AB$159,$AN31,$AJ$11:$AJ$159))</f>
        <v/>
      </c>
      <c r="AS31" s="52"/>
      <c r="AT31" s="52"/>
      <c r="AU31" s="52"/>
      <c r="AV31" s="52"/>
      <c r="AW31" s="52"/>
      <c r="AZ31" t="s">
        <v>32</v>
      </c>
      <c r="BA31" s="3"/>
      <c r="BB31" s="3">
        <v>12</v>
      </c>
      <c r="BC31" s="3">
        <v>20</v>
      </c>
      <c r="BD31" s="3"/>
    </row>
    <row r="32" spans="1:56">
      <c r="A32" t="str">
        <f>AA30</f>
        <v>Capuche de chasseur</v>
      </c>
      <c r="B32" s="38"/>
      <c r="C32" s="43"/>
      <c r="D32" s="38"/>
      <c r="E32" s="38"/>
      <c r="F32" s="38"/>
      <c r="G32" s="56"/>
      <c r="H32" s="38"/>
      <c r="I32" s="39"/>
      <c r="J32" s="39"/>
      <c r="K32" s="56"/>
      <c r="L32" s="43"/>
      <c r="M32" s="43"/>
      <c r="N32" s="43"/>
      <c r="O32" s="43"/>
      <c r="P32" s="43"/>
      <c r="Q32" s="39"/>
      <c r="R32" s="39"/>
      <c r="S32" s="43"/>
      <c r="T32" s="43"/>
      <c r="U32" s="39"/>
      <c r="V32" s="39"/>
      <c r="AA32" s="81" t="str">
        <f t="shared" si="5"/>
        <v>veste de mercenaire</v>
      </c>
      <c r="AB32" s="81">
        <v>4</v>
      </c>
      <c r="AC32" s="82">
        <f t="shared" si="6"/>
        <v>0</v>
      </c>
      <c r="AD32" s="90"/>
      <c r="AE32" s="90"/>
      <c r="AF32" s="82">
        <f t="shared" si="7"/>
        <v>0</v>
      </c>
      <c r="AG32" s="82">
        <f t="shared" si="1"/>
        <v>0</v>
      </c>
      <c r="AH32" s="82" t="str">
        <f t="shared" si="2"/>
        <v/>
      </c>
      <c r="AI32" s="82" t="str">
        <f t="shared" si="3"/>
        <v/>
      </c>
      <c r="AJ32" s="82" t="str">
        <f t="shared" si="4"/>
        <v/>
      </c>
      <c r="AK32" s="83" t="str">
        <f t="shared" si="8"/>
        <v/>
      </c>
      <c r="AN32" s="11">
        <v>8.1999999999999993</v>
      </c>
      <c r="AO32" s="23" t="str">
        <f>IF(SUMIF($AB$11:$AB$159,$AN32,$AG$11:$AG$159)=0,"",SUMIF($AB$11:$AB$159,$AN32,$AG$11:$AG$159))</f>
        <v/>
      </c>
      <c r="AP32" s="23" t="str">
        <f>IF(SUMIF($AB$11:$AB$159,$AN32,$AH$11:$AH$159)=0,"",SUMIF($AB$11:$AB$159,$AN32,$AH$11:$AH$159))</f>
        <v/>
      </c>
      <c r="AQ32" s="23" t="str">
        <f>IF(SUMIF($AB$11:$AB$159,$AN32,$AI$11:$AI$159)=0,"",SUMIF($AB$11:$AB$159,$AN32,$AI$11:$AI$159))</f>
        <v/>
      </c>
      <c r="AR32" s="24" t="str">
        <f>IF(SUMIF($AB$11:$AB$159,$AN32,$AJ$11:$AJ$159)=0,"",SUMIF($AB$11:$AB$159,$AN32,$AJ$11:$AJ$159))</f>
        <v/>
      </c>
      <c r="AS32" s="52"/>
      <c r="AT32" s="52"/>
      <c r="AU32" s="52"/>
      <c r="AV32" s="52"/>
      <c r="AW32" s="52"/>
      <c r="AZ32" s="6" t="s">
        <v>33</v>
      </c>
      <c r="BA32" s="28"/>
      <c r="BB32" s="28">
        <v>4</v>
      </c>
      <c r="BC32" s="28">
        <v>4</v>
      </c>
      <c r="BD32" s="28"/>
    </row>
    <row r="33" spans="1:56" ht="15.75" thickBot="1">
      <c r="A33" t="str">
        <f>AA31</f>
        <v>veste d'assassin</v>
      </c>
      <c r="B33" s="38"/>
      <c r="C33" s="43"/>
      <c r="D33" s="38"/>
      <c r="E33" s="38"/>
      <c r="F33" s="38"/>
      <c r="G33" s="56"/>
      <c r="H33" s="38"/>
      <c r="I33" s="39"/>
      <c r="J33" s="39"/>
      <c r="K33" s="56"/>
      <c r="L33" s="43"/>
      <c r="M33" s="43"/>
      <c r="N33" s="43"/>
      <c r="O33" s="43"/>
      <c r="P33" s="43"/>
      <c r="Q33" s="39"/>
      <c r="R33" s="39"/>
      <c r="S33" s="43"/>
      <c r="T33" s="43"/>
      <c r="U33" s="39"/>
      <c r="V33" s="39"/>
      <c r="AA33" s="78" t="str">
        <f t="shared" si="5"/>
        <v>veste de chasseur</v>
      </c>
      <c r="AB33" s="78">
        <v>4</v>
      </c>
      <c r="AC33" s="79">
        <f t="shared" si="6"/>
        <v>0</v>
      </c>
      <c r="AD33" s="89"/>
      <c r="AE33" s="89"/>
      <c r="AF33" s="79">
        <f t="shared" si="7"/>
        <v>0</v>
      </c>
      <c r="AG33" s="79">
        <f t="shared" si="1"/>
        <v>0</v>
      </c>
      <c r="AH33" s="79" t="str">
        <f t="shared" si="2"/>
        <v/>
      </c>
      <c r="AI33" s="79" t="str">
        <f t="shared" si="3"/>
        <v/>
      </c>
      <c r="AJ33" s="79" t="str">
        <f t="shared" si="4"/>
        <v/>
      </c>
      <c r="AK33" s="80" t="str">
        <f t="shared" si="8"/>
        <v/>
      </c>
      <c r="AN33" s="13">
        <v>8.3000000000000007</v>
      </c>
      <c r="AO33" s="25" t="str">
        <f>IF(SUMIF($AB$11:$AB$159,$AN33,$AG$11:$AG$159)=0,"",SUMIF($AB$11:$AB$159,$AN33,$AG$11:$AG$159))</f>
        <v/>
      </c>
      <c r="AP33" s="25" t="str">
        <f>IF(SUMIF($AB$11:$AB$159,$AN33,$AH$11:$AH$159)=0,"",SUMIF($AB$11:$AB$159,$AN33,$AH$11:$AH$159))</f>
        <v/>
      </c>
      <c r="AQ33" s="25" t="str">
        <f>IF(SUMIF($AB$11:$AB$159,$AN33,$AI$11:$AI$159)=0,"",SUMIF($AB$11:$AB$159,$AN33,$AI$11:$AI$159))</f>
        <v/>
      </c>
      <c r="AR33" s="26" t="str">
        <f>IF(SUMIF($AB$11:$AB$159,$AN33,$AJ$11:$AJ$159)=0,"",SUMIF($AB$11:$AB$159,$AN33,$AJ$11:$AJ$159))</f>
        <v/>
      </c>
      <c r="AS33" s="52"/>
      <c r="AT33" s="52"/>
      <c r="AU33" s="52"/>
      <c r="AV33" s="52"/>
      <c r="AW33" s="52"/>
      <c r="BA33" s="3"/>
      <c r="BB33" s="3"/>
      <c r="BC33" s="3"/>
      <c r="BD33" s="3"/>
    </row>
    <row r="34" spans="1:56">
      <c r="A34" t="str">
        <f>AA32</f>
        <v>veste de mercenaire</v>
      </c>
      <c r="B34" s="38"/>
      <c r="C34" s="43"/>
      <c r="D34" s="38"/>
      <c r="E34" s="38"/>
      <c r="F34" s="38"/>
      <c r="G34" s="56"/>
      <c r="H34" s="38"/>
      <c r="I34" s="39"/>
      <c r="J34" s="39"/>
      <c r="K34" s="56"/>
      <c r="L34" s="43"/>
      <c r="M34" s="43"/>
      <c r="N34" s="43"/>
      <c r="O34" s="43"/>
      <c r="P34" s="43"/>
      <c r="Q34" s="39"/>
      <c r="R34" s="39"/>
      <c r="S34" s="43"/>
      <c r="T34" s="43"/>
      <c r="U34" s="39"/>
      <c r="V34" s="39"/>
      <c r="AA34" s="81" t="str">
        <f t="shared" si="5"/>
        <v>Chaussures d'assassin</v>
      </c>
      <c r="AB34" s="81">
        <v>4</v>
      </c>
      <c r="AC34" s="82">
        <f t="shared" si="6"/>
        <v>0</v>
      </c>
      <c r="AD34" s="90"/>
      <c r="AE34" s="90"/>
      <c r="AF34" s="82">
        <f t="shared" si="7"/>
        <v>0</v>
      </c>
      <c r="AG34" s="82">
        <f t="shared" si="1"/>
        <v>0</v>
      </c>
      <c r="AH34" s="82" t="str">
        <f t="shared" si="2"/>
        <v/>
      </c>
      <c r="AI34" s="82" t="str">
        <f t="shared" si="3"/>
        <v/>
      </c>
      <c r="AJ34" s="82" t="str">
        <f t="shared" si="4"/>
        <v/>
      </c>
      <c r="AK34" s="83" t="str">
        <f t="shared" si="8"/>
        <v/>
      </c>
      <c r="AZ34" s="6" t="s">
        <v>34</v>
      </c>
      <c r="BA34" s="28">
        <v>8</v>
      </c>
      <c r="BB34" s="28"/>
      <c r="BC34" s="28"/>
      <c r="BD34" s="28"/>
    </row>
    <row r="35" spans="1:56" ht="15.75" thickBot="1">
      <c r="A35" t="str">
        <f>AA33</f>
        <v>veste de chasseur</v>
      </c>
      <c r="B35" s="38"/>
      <c r="C35" s="43"/>
      <c r="D35" s="38"/>
      <c r="E35" s="38"/>
      <c r="F35" s="38"/>
      <c r="G35" s="56"/>
      <c r="H35" s="38"/>
      <c r="I35" s="39"/>
      <c r="J35" s="39"/>
      <c r="K35" s="56"/>
      <c r="L35" s="43"/>
      <c r="M35" s="43"/>
      <c r="N35" s="43"/>
      <c r="O35" s="43"/>
      <c r="P35" s="43"/>
      <c r="Q35" s="39"/>
      <c r="R35" s="39"/>
      <c r="S35" s="43"/>
      <c r="T35" s="43"/>
      <c r="U35" s="39"/>
      <c r="V35" s="39"/>
      <c r="AA35" s="78" t="str">
        <f t="shared" si="5"/>
        <v>Chaussures de mercenaire</v>
      </c>
      <c r="AB35" s="78">
        <v>4</v>
      </c>
      <c r="AC35" s="79">
        <f t="shared" si="6"/>
        <v>0</v>
      </c>
      <c r="AD35" s="89"/>
      <c r="AE35" s="89"/>
      <c r="AF35" s="79">
        <f t="shared" si="7"/>
        <v>0</v>
      </c>
      <c r="AG35" s="79">
        <f t="shared" si="1"/>
        <v>0</v>
      </c>
      <c r="AH35" s="79" t="str">
        <f t="shared" si="2"/>
        <v/>
      </c>
      <c r="AI35" s="79" t="str">
        <f t="shared" si="3"/>
        <v/>
      </c>
      <c r="AJ35" s="79" t="str">
        <f t="shared" si="4"/>
        <v/>
      </c>
      <c r="AK35" s="80" t="str">
        <f t="shared" si="8"/>
        <v/>
      </c>
      <c r="AM35" s="1" t="s">
        <v>127</v>
      </c>
      <c r="AZ35" t="s">
        <v>35</v>
      </c>
      <c r="BA35" s="3">
        <v>8</v>
      </c>
      <c r="BB35" s="3"/>
      <c r="BC35" s="3"/>
      <c r="BD35" s="3"/>
    </row>
    <row r="36" spans="1:56" ht="15" customHeight="1" thickBot="1">
      <c r="A36" t="str">
        <f>AA34</f>
        <v>Chaussures d'assassin</v>
      </c>
      <c r="B36" s="38"/>
      <c r="C36" s="43"/>
      <c r="D36" s="38"/>
      <c r="E36" s="38"/>
      <c r="F36" s="38"/>
      <c r="G36" s="56"/>
      <c r="H36" s="38"/>
      <c r="I36" s="39"/>
      <c r="J36" s="39"/>
      <c r="K36" s="56"/>
      <c r="L36" s="43"/>
      <c r="M36" s="43"/>
      <c r="N36" s="43"/>
      <c r="O36" s="43"/>
      <c r="P36" s="43"/>
      <c r="Q36" s="39"/>
      <c r="R36" s="39"/>
      <c r="S36" s="43"/>
      <c r="T36" s="43"/>
      <c r="U36" s="39"/>
      <c r="V36" s="39"/>
      <c r="AA36" s="81" t="str">
        <f t="shared" si="5"/>
        <v>Chaussures de chasseur</v>
      </c>
      <c r="AB36" s="81">
        <v>4</v>
      </c>
      <c r="AC36" s="82">
        <f t="shared" si="6"/>
        <v>0</v>
      </c>
      <c r="AD36" s="90"/>
      <c r="AE36" s="90"/>
      <c r="AF36" s="82">
        <f t="shared" si="7"/>
        <v>0</v>
      </c>
      <c r="AG36" s="82">
        <f t="shared" si="1"/>
        <v>0</v>
      </c>
      <c r="AH36" s="82" t="str">
        <f t="shared" si="2"/>
        <v/>
      </c>
      <c r="AI36" s="82" t="str">
        <f t="shared" si="3"/>
        <v/>
      </c>
      <c r="AJ36" s="82" t="str">
        <f t="shared" si="4"/>
        <v/>
      </c>
      <c r="AK36" s="83" t="str">
        <f t="shared" si="8"/>
        <v/>
      </c>
      <c r="AM36" s="30" t="str">
        <f t="array" ref="AM36">IFERROR(INDEX(AK$11:AK$1008,MATCH(SMALL(IF((COUNTIF(AM$34:AM35,AK$11:AK$1008)=0)*(AK$11:AK$1008&lt;&gt;""),COUNTIF(AK$11:AK$1008,"&lt;"&amp;AK$11:AK$1008)),1),IF(AK$11:AK$1008&lt;&gt;"",COUNTIF(AK$11:AK$1008,"&lt;"&amp;AK$11:AK$1008)),0)),"")</f>
        <v/>
      </c>
      <c r="AN36" s="60" t="s">
        <v>125</v>
      </c>
      <c r="AO36" s="62"/>
      <c r="AP36" s="61" t="str">
        <f>IF(AM36="","",AM36)</f>
        <v/>
      </c>
      <c r="AQ36" s="61"/>
      <c r="AR36" s="62"/>
      <c r="AS36" s="50"/>
      <c r="AT36" s="50"/>
      <c r="AZ36" s="6" t="s">
        <v>36</v>
      </c>
      <c r="BA36" s="28">
        <v>8</v>
      </c>
      <c r="BB36" s="28"/>
      <c r="BC36" s="28"/>
      <c r="BD36" s="28"/>
    </row>
    <row r="37" spans="1:56" ht="24" thickBot="1">
      <c r="A37" t="str">
        <f>AA35</f>
        <v>Chaussures de mercenaire</v>
      </c>
      <c r="B37" s="38"/>
      <c r="C37" s="43"/>
      <c r="D37" s="38"/>
      <c r="E37" s="38"/>
      <c r="F37" s="38"/>
      <c r="G37" s="56"/>
      <c r="H37" s="38"/>
      <c r="I37" s="39"/>
      <c r="J37" s="39"/>
      <c r="K37" s="56"/>
      <c r="L37" s="43"/>
      <c r="M37" s="43"/>
      <c r="N37" s="43"/>
      <c r="O37" s="43"/>
      <c r="P37" s="43"/>
      <c r="Q37" s="39"/>
      <c r="R37" s="39"/>
      <c r="S37" s="43"/>
      <c r="T37" s="43"/>
      <c r="U37" s="39"/>
      <c r="V37" s="39"/>
      <c r="AA37" s="78"/>
      <c r="AB37" s="78"/>
      <c r="AC37" s="79" t="str">
        <f t="shared" si="6"/>
        <v/>
      </c>
      <c r="AD37" s="89"/>
      <c r="AE37" s="89"/>
      <c r="AF37" s="79">
        <f t="shared" si="7"/>
        <v>0</v>
      </c>
      <c r="AG37" s="79" t="str">
        <f t="shared" si="1"/>
        <v/>
      </c>
      <c r="AH37" s="79" t="str">
        <f t="shared" si="2"/>
        <v/>
      </c>
      <c r="AI37" s="79" t="str">
        <f t="shared" si="3"/>
        <v/>
      </c>
      <c r="AJ37" s="79" t="str">
        <f t="shared" si="4"/>
        <v/>
      </c>
      <c r="AK37" s="80" t="str">
        <f t="shared" si="8"/>
        <v/>
      </c>
      <c r="AM37" s="30"/>
      <c r="AN37" s="63"/>
      <c r="AO37" s="65"/>
      <c r="AP37" s="64"/>
      <c r="AQ37" s="64"/>
      <c r="AR37" s="65"/>
      <c r="AS37" s="50"/>
      <c r="AT37" s="87" t="str">
        <f>$AF$10</f>
        <v>besoin</v>
      </c>
      <c r="AU37" s="95" t="str">
        <f>$AA$10</f>
        <v>Nom</v>
      </c>
      <c r="AV37" s="88" t="str">
        <f>$AB$10</f>
        <v>tier</v>
      </c>
      <c r="AX37" s="50"/>
      <c r="AZ37" t="s">
        <v>37</v>
      </c>
      <c r="BA37" s="3">
        <v>16</v>
      </c>
      <c r="BB37" s="3"/>
      <c r="BC37" s="3"/>
      <c r="BD37" s="3"/>
    </row>
    <row r="38" spans="1:56">
      <c r="A38" s="40" t="str">
        <f>AA36</f>
        <v>Chaussures de chasseur</v>
      </c>
      <c r="B38" s="41"/>
      <c r="C38" s="46"/>
      <c r="D38" s="41"/>
      <c r="E38" s="41"/>
      <c r="F38" s="41"/>
      <c r="G38" s="55"/>
      <c r="H38" s="41"/>
      <c r="I38" s="7"/>
      <c r="J38" s="7"/>
      <c r="K38" s="55"/>
      <c r="L38" s="46"/>
      <c r="M38" s="46"/>
      <c r="N38" s="46"/>
      <c r="O38" s="46"/>
      <c r="P38" s="46"/>
      <c r="Q38" s="7"/>
      <c r="R38" s="7"/>
      <c r="S38" s="46"/>
      <c r="T38" s="46"/>
      <c r="U38" s="7"/>
      <c r="V38" s="7"/>
      <c r="AA38" s="81" t="str">
        <f>AA11</f>
        <v>Arc</v>
      </c>
      <c r="AB38" s="81">
        <v>5</v>
      </c>
      <c r="AC38" s="82">
        <f t="shared" si="6"/>
        <v>0</v>
      </c>
      <c r="AD38" s="90"/>
      <c r="AE38" s="90"/>
      <c r="AF38" s="82">
        <f t="shared" si="7"/>
        <v>0</v>
      </c>
      <c r="AG38" s="82" t="str">
        <f t="shared" si="1"/>
        <v/>
      </c>
      <c r="AH38" s="82" t="str">
        <f t="shared" si="2"/>
        <v/>
      </c>
      <c r="AI38" s="82">
        <f t="shared" si="3"/>
        <v>0</v>
      </c>
      <c r="AJ38" s="82" t="str">
        <f t="shared" si="4"/>
        <v/>
      </c>
      <c r="AK38" s="83" t="str">
        <f t="shared" si="8"/>
        <v/>
      </c>
      <c r="AM38" s="30"/>
      <c r="AN38" s="35"/>
      <c r="AO38" s="31" t="s">
        <v>4</v>
      </c>
      <c r="AP38" s="32" t="s">
        <v>5</v>
      </c>
      <c r="AQ38" s="31" t="s">
        <v>14</v>
      </c>
      <c r="AR38" s="31" t="s">
        <v>6</v>
      </c>
      <c r="AS38" s="4" t="str">
        <f>IF(AP36="","",1)</f>
        <v/>
      </c>
      <c r="AT38" s="99" t="str">
        <f t="array" ref="AT38">IFERROR(INDEX($AF$1:$AF$1200,SMALL(IF($AK$1:$AK$1200=$AP$36,ROW($AF$1:$AF$1200),""),$AS38)),"")</f>
        <v/>
      </c>
      <c r="AU38" s="96" t="str">
        <f t="array" ref="AU38">IFERROR(INDEX($AA$1:$AA$1200,SMALL(IF($AK$1:$AK$1200=$AP$36,ROW($AA$1:$AA$1200),""),$AS38)),"")</f>
        <v/>
      </c>
      <c r="AV38" s="92" t="str">
        <f t="array" ref="AV38">IFERROR(INDEX($AB$1:$AB$1200,SMALL(IF($AK$1:$AK$1200=$AP$36,ROW($AB$1:$AB$1200),""),$AS38)),"")</f>
        <v/>
      </c>
      <c r="AZ38" s="6" t="s">
        <v>38</v>
      </c>
      <c r="BA38" s="28">
        <v>16</v>
      </c>
      <c r="BB38" s="28"/>
      <c r="BC38" s="28"/>
      <c r="BD38" s="28"/>
    </row>
    <row r="39" spans="1:56" ht="15" customHeight="1">
      <c r="B39" s="27"/>
      <c r="C39" s="42"/>
      <c r="D39" s="27"/>
      <c r="E39" s="27"/>
      <c r="F39" s="27"/>
      <c r="G39" s="42"/>
      <c r="H39" s="27"/>
      <c r="I39" s="27"/>
      <c r="AA39" s="78" t="str">
        <f t="shared" ref="AA39:AA63" si="9">AA12</f>
        <v>Arc de guerre</v>
      </c>
      <c r="AB39" s="78">
        <v>5</v>
      </c>
      <c r="AC39" s="79">
        <f t="shared" si="6"/>
        <v>0</v>
      </c>
      <c r="AD39" s="89"/>
      <c r="AE39" s="89"/>
      <c r="AF39" s="79">
        <f t="shared" si="7"/>
        <v>0</v>
      </c>
      <c r="AG39" s="79" t="str">
        <f t="shared" si="1"/>
        <v/>
      </c>
      <c r="AH39" s="79" t="str">
        <f t="shared" si="2"/>
        <v/>
      </c>
      <c r="AI39" s="79">
        <f t="shared" si="3"/>
        <v>0</v>
      </c>
      <c r="AJ39" s="79" t="str">
        <f t="shared" si="4"/>
        <v/>
      </c>
      <c r="AK39" s="80" t="str">
        <f t="shared" si="8"/>
        <v/>
      </c>
      <c r="AM39" s="30"/>
      <c r="AN39" s="9">
        <v>3</v>
      </c>
      <c r="AO39" s="14" t="str">
        <f>IF(SUMIFS(AG$11:AG$1008,$AB$11:$AB$1008,$AN39,$AK$11:$AK$1008,$AP$36)=0,"",SUMIFS(AG$11:AG$1008,$AB$11:$AB$1008,$AN39,$AK$11:$AK$1008,$AP$36))</f>
        <v/>
      </c>
      <c r="AP39" s="14" t="str">
        <f>IF(SUMIFS(AH$11:AH$1008,$AB$11:$AB$1008,$AN39,$AK$11:$AK$1008,$AP$36)=0,"",SUMIFS(AH$11:AH$1008,$AB$11:$AB$1008,$AN39,$AK$11:$AK$1008,$AP$36))</f>
        <v/>
      </c>
      <c r="AQ39" s="14" t="str">
        <f>IF(SUMIFS(AI$11:AI$1008,$AB$11:$AB$1008,$AN39,$AK$11:$AK$1008,$AP$36)=0,"",SUMIFS(AI$11:AI$1008,$AB$11:$AB$1008,$AN39,$AK$11:$AK$1008,$AP$36))</f>
        <v/>
      </c>
      <c r="AR39" s="14" t="str">
        <f>IF(SUMIFS(AJ$11:AJ$1008,$AB$11:$AB$1008,$AN39,$AK$11:$AK$1008,$AP$36)=0,"",SUMIFS(AJ$11:AJ$1008,$AB$11:$AB$1008,$AN39,$AK$11:$AK$1008,$AP$36))</f>
        <v/>
      </c>
      <c r="AS39" s="4" t="str">
        <f>IF(AP36="","",2)</f>
        <v/>
      </c>
      <c r="AT39" s="99" t="str">
        <f t="array" ref="AT39">IFERROR(INDEX($AF$1:$AF$1200,SMALL(IF($AK$1:$AK$1200=$AP$36,ROW($AF$1:$AF$1200),""),$AS39)),"")</f>
        <v/>
      </c>
      <c r="AU39" s="97" t="str">
        <f t="array" ref="AU39">IFERROR(INDEX($AA$1:$AA$1200,SMALL(IF($AK$1:$AK$1200=$AP$36,ROW($AA$1:$AA$1200),""),$AS39)),"")</f>
        <v/>
      </c>
      <c r="AV39" s="93" t="str">
        <f t="array" ref="AV39">IFERROR(INDEX($AB$1:$AB$1200,SMALL(IF($AK$1:$AK$1200=$AP$36,ROW($AB$1:$AB$1200),""),$AS39)),"")</f>
        <v/>
      </c>
      <c r="AZ39" t="s">
        <v>39</v>
      </c>
      <c r="BA39" s="3">
        <v>16</v>
      </c>
      <c r="BB39" s="3"/>
      <c r="BC39" s="3"/>
      <c r="BD39" s="3"/>
    </row>
    <row r="40" spans="1:56" ht="15.75" customHeight="1">
      <c r="B40" s="27"/>
      <c r="C40" s="42"/>
      <c r="D40" s="27"/>
      <c r="E40" s="27"/>
      <c r="F40" s="27"/>
      <c r="G40" s="42"/>
      <c r="H40" s="27"/>
      <c r="I40" s="27"/>
      <c r="AA40" s="81" t="str">
        <f t="shared" si="9"/>
        <v>Arc long</v>
      </c>
      <c r="AB40" s="81">
        <v>5</v>
      </c>
      <c r="AC40" s="82">
        <f t="shared" si="6"/>
        <v>0</v>
      </c>
      <c r="AD40" s="90"/>
      <c r="AE40" s="90"/>
      <c r="AF40" s="82">
        <f t="shared" si="7"/>
        <v>0</v>
      </c>
      <c r="AG40" s="82" t="str">
        <f t="shared" si="1"/>
        <v/>
      </c>
      <c r="AH40" s="82" t="str">
        <f t="shared" si="2"/>
        <v/>
      </c>
      <c r="AI40" s="82">
        <f t="shared" si="3"/>
        <v>0</v>
      </c>
      <c r="AJ40" s="82" t="str">
        <f t="shared" si="4"/>
        <v/>
      </c>
      <c r="AK40" s="83" t="str">
        <f t="shared" si="8"/>
        <v/>
      </c>
      <c r="AN40" s="10">
        <v>4</v>
      </c>
      <c r="AO40" s="15" t="str">
        <f>IF(SUMIFS(AG$11:AG$1008,$AB$11:$AB$1008,$AN40,$AK$11:$AK$1008,$AP$36)=0,"",SUMIFS(AG$11:AG$1008,$AB$11:$AB$1008,$AN40,$AK$11:$AK$1008,$AP$36))</f>
        <v/>
      </c>
      <c r="AP40" s="15" t="str">
        <f>IF(SUMIFS(AH$11:AH$1008,$AB$11:$AB$1008,$AN40,$AK$11:$AK$1008,$AP$36)=0,"",SUMIFS(AH$11:AH$1008,$AB$11:$AB$1008,$AN40,$AK$11:$AK$1008,$AP$36))</f>
        <v/>
      </c>
      <c r="AQ40" s="15" t="str">
        <f>IF(SUMIFS(AI$11:AI$1008,$AB$11:$AB$1008,$AN40,$AK$11:$AK$1008,$AP$36)=0,"",SUMIFS(AI$11:AI$1008,$AB$11:$AB$1008,$AN40,$AK$11:$AK$1008,$AP$36))</f>
        <v/>
      </c>
      <c r="AR40" s="15" t="str">
        <f>IF(SUMIFS(AJ$11:AJ$1008,$AB$11:$AB$1008,$AN40,$AK$11:$AK$1008,$AP$36)=0,"",SUMIFS(AJ$11:AJ$1008,$AB$11:$AB$1008,$AN40,$AK$11:$AK$1008,$AP$36))</f>
        <v/>
      </c>
      <c r="AS40" s="4" t="str">
        <f>IF(AP36="","",3)</f>
        <v/>
      </c>
      <c r="AT40" s="99" t="str">
        <f t="array" ref="AT40">IFERROR(INDEX($AF$1:$AF$1200,SMALL(IF($AK$1:$AK$1200=$AP$36,ROW($AF$1:$AF$1200),""),$AS40)),"")</f>
        <v/>
      </c>
      <c r="AU40" s="97" t="str">
        <f t="array" ref="AU40">IFERROR(INDEX($AA$1:$AA$1200,SMALL(IF($AK$1:$AK$1200=$AP$36,ROW($AA$1:$AA$1200),""),$AS40)),"")</f>
        <v/>
      </c>
      <c r="AV40" s="93" t="str">
        <f t="array" ref="AV40">IFERROR(INDEX($AB$1:$AB$1200,SMALL(IF($AK$1:$AK$1200=$AP$36,ROW($AB$1:$AB$1200),""),$AS40)),"")</f>
        <v/>
      </c>
      <c r="AZ40" s="6" t="s">
        <v>40</v>
      </c>
      <c r="BA40" s="28">
        <v>8</v>
      </c>
      <c r="BB40" s="28"/>
      <c r="BC40" s="28"/>
      <c r="BD40" s="28"/>
    </row>
    <row r="41" spans="1:56" ht="15" customHeight="1" thickBot="1">
      <c r="B41" s="27"/>
      <c r="C41" s="42"/>
      <c r="D41" s="27"/>
      <c r="E41" s="27"/>
      <c r="F41" s="27"/>
      <c r="G41" s="42"/>
      <c r="H41" s="27"/>
      <c r="I41" s="27"/>
      <c r="AA41" s="78" t="str">
        <f t="shared" si="9"/>
        <v>Lance</v>
      </c>
      <c r="AB41" s="78">
        <v>5</v>
      </c>
      <c r="AC41" s="79">
        <f t="shared" si="6"/>
        <v>0</v>
      </c>
      <c r="AD41" s="89"/>
      <c r="AE41" s="89"/>
      <c r="AF41" s="79">
        <f t="shared" si="7"/>
        <v>0</v>
      </c>
      <c r="AG41" s="79" t="str">
        <f t="shared" si="1"/>
        <v/>
      </c>
      <c r="AH41" s="79" t="str">
        <f t="shared" si="2"/>
        <v/>
      </c>
      <c r="AI41" s="79">
        <f t="shared" si="3"/>
        <v>0</v>
      </c>
      <c r="AJ41" s="79">
        <f t="shared" si="4"/>
        <v>0</v>
      </c>
      <c r="AK41" s="80" t="str">
        <f t="shared" si="8"/>
        <v/>
      </c>
      <c r="AN41" s="11">
        <v>4.0999999999999996</v>
      </c>
      <c r="AO41" s="17" t="str">
        <f>IF(SUMIFS(AG$11:AG$1008,$AB$11:$AB$1008,$AN41,$AK$11:$AK$1008,$AP$36)=0,"",SUMIFS(AG$11:AG$1008,$AB$11:$AB$1008,$AN41,$AK$11:$AK$1008,$AP$36))</f>
        <v/>
      </c>
      <c r="AP41" s="17" t="str">
        <f>IF(SUMIFS(AH$11:AH$1008,$AB$11:$AB$1008,$AN41,$AK$11:$AK$1008,$AP$36)=0,"",SUMIFS(AH$11:AH$1008,$AB$11:$AB$1008,$AN41,$AK$11:$AK$1008,$AP$36))</f>
        <v/>
      </c>
      <c r="AQ41" s="17" t="str">
        <f>IF(SUMIFS(AI$11:AI$1008,$AB$11:$AB$1008,$AN41,$AK$11:$AK$1008,$AP$36)=0,"",SUMIFS(AI$11:AI$1008,$AB$11:$AB$1008,$AN41,$AK$11:$AK$1008,$AP$36))</f>
        <v/>
      </c>
      <c r="AR41" s="17" t="str">
        <f>IF(SUMIFS(AJ$11:AJ$1008,$AB$11:$AB$1008,$AN41,$AK$11:$AK$1008,$AP$36)=0,"",SUMIFS(AJ$11:AJ$1008,$AB$11:$AB$1008,$AN41,$AK$11:$AK$1008,$AP$36))</f>
        <v/>
      </c>
      <c r="AS41" s="4" t="str">
        <f>IF(AP36="","",4)</f>
        <v/>
      </c>
      <c r="AT41" s="99" t="str">
        <f t="array" ref="AT41">IFERROR(INDEX($AF$1:$AF$1200,SMALL(IF($AK$1:$AK$1200=$AP$36,ROW($AF$1:$AF$1200),""),$AS41)),"")</f>
        <v/>
      </c>
      <c r="AU41" s="97" t="str">
        <f t="array" ref="AU41">IFERROR(INDEX($AA$1:$AA$1200,SMALL(IF($AK$1:$AK$1200=$AP$36,ROW($AA$1:$AA$1200),""),$AS41)),"")</f>
        <v/>
      </c>
      <c r="AV41" s="93" t="str">
        <f t="array" ref="AV41">IFERROR(INDEX($AB$1:$AB$1200,SMALL(IF($AK$1:$AK$1200=$AP$36,ROW($AB$1:$AB$1200),""),$AS41)),"")</f>
        <v/>
      </c>
      <c r="AZ41" t="s">
        <v>41</v>
      </c>
      <c r="BA41" s="3">
        <v>8</v>
      </c>
      <c r="BB41" s="3"/>
      <c r="BC41" s="3"/>
      <c r="BD41" s="3"/>
    </row>
    <row r="42" spans="1:56" ht="15.75" customHeight="1">
      <c r="A42" s="60" t="s">
        <v>125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2"/>
      <c r="AA42" s="81" t="str">
        <f t="shared" si="9"/>
        <v>Pique</v>
      </c>
      <c r="AB42" s="81">
        <v>5</v>
      </c>
      <c r="AC42" s="82">
        <f t="shared" si="6"/>
        <v>0</v>
      </c>
      <c r="AD42" s="90"/>
      <c r="AE42" s="90"/>
      <c r="AF42" s="82">
        <f t="shared" si="7"/>
        <v>0</v>
      </c>
      <c r="AG42" s="82" t="str">
        <f t="shared" si="1"/>
        <v/>
      </c>
      <c r="AH42" s="82" t="str">
        <f t="shared" si="2"/>
        <v/>
      </c>
      <c r="AI42" s="82">
        <f t="shared" si="3"/>
        <v>0</v>
      </c>
      <c r="AJ42" s="82">
        <f t="shared" si="4"/>
        <v>0</v>
      </c>
      <c r="AK42" s="83" t="str">
        <f t="shared" si="8"/>
        <v/>
      </c>
      <c r="AN42" s="11">
        <v>4.2</v>
      </c>
      <c r="AO42" s="17" t="str">
        <f>IF(SUMIFS(AG$11:AG$1008,$AB$11:$AB$1008,$AN42,$AK$11:$AK$1008,$AP$36)=0,"",SUMIFS(AG$11:AG$1008,$AB$11:$AB$1008,$AN42,$AK$11:$AK$1008,$AP$36))</f>
        <v/>
      </c>
      <c r="AP42" s="17" t="str">
        <f>IF(SUMIFS(AH$11:AH$1008,$AB$11:$AB$1008,$AN42,$AK$11:$AK$1008,$AP$36)=0,"",SUMIFS(AH$11:AH$1008,$AB$11:$AB$1008,$AN42,$AK$11:$AK$1008,$AP$36))</f>
        <v/>
      </c>
      <c r="AQ42" s="17" t="str">
        <f>IF(SUMIFS(AI$11:AI$1008,$AB$11:$AB$1008,$AN42,$AK$11:$AK$1008,$AP$36)=0,"",SUMIFS(AI$11:AI$1008,$AB$11:$AB$1008,$AN42,$AK$11:$AK$1008,$AP$36))</f>
        <v/>
      </c>
      <c r="AR42" s="17" t="str">
        <f>IF(SUMIFS(AJ$11:AJ$1008,$AB$11:$AB$1008,$AN42,$AK$11:$AK$1008,$AP$36)=0,"",SUMIFS(AJ$11:AJ$1008,$AB$11:$AB$1008,$AN42,$AK$11:$AK$1008,$AP$36))</f>
        <v/>
      </c>
      <c r="AS42" s="4" t="str">
        <f>IF(AP36="","",5)</f>
        <v/>
      </c>
      <c r="AT42" s="99" t="str">
        <f t="array" ref="AT42">IFERROR(INDEX($AF$1:$AF$1200,SMALL(IF($AK$1:$AK$1200=$AP$36,ROW($AF$1:$AF$1200),""),$AS42)),"")</f>
        <v/>
      </c>
      <c r="AU42" s="97" t="str">
        <f t="array" ref="AU42">IFERROR(INDEX($AA$1:$AA$1200,SMALL(IF($AK$1:$AK$1200=$AP$36,ROW($AA$1:$AA$1200),""),$AS42)),"")</f>
        <v/>
      </c>
      <c r="AV42" s="93" t="str">
        <f t="array" ref="AV42">IFERROR(INDEX($AB$1:$AB$1200,SMALL(IF($AK$1:$AK$1200=$AP$36,ROW($AB$1:$AB$1200),""),$AS42)),"")</f>
        <v/>
      </c>
      <c r="AZ42" s="6" t="s">
        <v>42</v>
      </c>
      <c r="BA42" s="28">
        <v>8</v>
      </c>
      <c r="BB42" s="28"/>
      <c r="BC42" s="28"/>
      <c r="BD42" s="28"/>
    </row>
    <row r="43" spans="1:56" ht="15.75" customHeight="1" thickBot="1">
      <c r="A43" s="63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  <c r="AA43" s="78" t="str">
        <f t="shared" si="9"/>
        <v>Glaive</v>
      </c>
      <c r="AB43" s="78">
        <v>5</v>
      </c>
      <c r="AC43" s="79">
        <f t="shared" si="6"/>
        <v>0</v>
      </c>
      <c r="AD43" s="89"/>
      <c r="AE43" s="89"/>
      <c r="AF43" s="79">
        <f t="shared" si="7"/>
        <v>0</v>
      </c>
      <c r="AG43" s="79" t="str">
        <f t="shared" si="1"/>
        <v/>
      </c>
      <c r="AH43" s="79" t="str">
        <f t="shared" si="2"/>
        <v/>
      </c>
      <c r="AI43" s="79">
        <f t="shared" si="3"/>
        <v>0</v>
      </c>
      <c r="AJ43" s="79">
        <f t="shared" si="4"/>
        <v>0</v>
      </c>
      <c r="AK43" s="80" t="str">
        <f t="shared" si="8"/>
        <v/>
      </c>
      <c r="AN43" s="12">
        <v>4.3</v>
      </c>
      <c r="AO43" s="19" t="str">
        <f>IF(SUMIFS(AG$11:AG$1008,$AB$11:$AB$1008,$AN43,$AK$11:$AK$1008,$AP$36)=0,"",SUMIFS(AG$11:AG$1008,$AB$11:$AB$1008,$AN43,$AK$11:$AK$1008,$AP$36))</f>
        <v/>
      </c>
      <c r="AP43" s="19" t="str">
        <f>IF(SUMIFS(AH$11:AH$1008,$AB$11:$AB$1008,$AN43,$AK$11:$AK$1008,$AP$36)=0,"",SUMIFS(AH$11:AH$1008,$AB$11:$AB$1008,$AN43,$AK$11:$AK$1008,$AP$36))</f>
        <v/>
      </c>
      <c r="AQ43" s="19" t="str">
        <f>IF(SUMIFS(AI$11:AI$1008,$AB$11:$AB$1008,$AN43,$AK$11:$AK$1008,$AP$36)=0,"",SUMIFS(AI$11:AI$1008,$AB$11:$AB$1008,$AN43,$AK$11:$AK$1008,$AP$36))</f>
        <v/>
      </c>
      <c r="AR43" s="19" t="str">
        <f>IF(SUMIFS(AJ$11:AJ$1008,$AB$11:$AB$1008,$AN43,$AK$11:$AK$1008,$AP$36)=0,"",SUMIFS(AJ$11:AJ$1008,$AB$11:$AB$1008,$AN43,$AK$11:$AK$1008,$AP$36))</f>
        <v/>
      </c>
      <c r="AS43" s="4" t="str">
        <f>IF(AP36="","",6)</f>
        <v/>
      </c>
      <c r="AT43" s="99" t="str">
        <f t="array" ref="AT43">IFERROR(INDEX($AF$1:$AF$1200,SMALL(IF($AK$1:$AK$1200=$AP$36,ROW($AF$1:$AF$1200),""),$AS43)),"")</f>
        <v/>
      </c>
      <c r="AU43" s="97" t="str">
        <f t="array" ref="AU43">IFERROR(INDEX($AA$1:$AA$1200,SMALL(IF($AK$1:$AK$1200=$AP$36,ROW($AA$1:$AA$1200),""),$AS43)),"")</f>
        <v/>
      </c>
      <c r="AV43" s="93" t="str">
        <f t="array" ref="AV43">IFERROR(INDEX($AB$1:$AB$1200,SMALL(IF($AK$1:$AK$1200=$AP$36,ROW($AB$1:$AB$1200),""),$AS43)),"")</f>
        <v/>
      </c>
    </row>
    <row r="44" spans="1:56">
      <c r="A44" s="41" t="s">
        <v>16</v>
      </c>
      <c r="B44" s="71" t="s">
        <v>7</v>
      </c>
      <c r="C44" s="72"/>
      <c r="D44" s="72"/>
      <c r="E44" s="73"/>
      <c r="F44" s="71" t="s">
        <v>8</v>
      </c>
      <c r="G44" s="72"/>
      <c r="H44" s="72"/>
      <c r="I44" s="73"/>
      <c r="J44" s="71" t="s">
        <v>9</v>
      </c>
      <c r="K44" s="72"/>
      <c r="L44" s="72"/>
      <c r="M44" s="73"/>
      <c r="N44" s="71" t="s">
        <v>10</v>
      </c>
      <c r="O44" s="72"/>
      <c r="P44" s="72"/>
      <c r="Q44" s="73"/>
      <c r="R44" s="71" t="s">
        <v>11</v>
      </c>
      <c r="S44" s="72"/>
      <c r="T44" s="72"/>
      <c r="U44" s="73"/>
      <c r="V44" s="71" t="s">
        <v>12</v>
      </c>
      <c r="W44" s="72"/>
      <c r="X44" s="72"/>
      <c r="Y44" s="73"/>
      <c r="AA44" s="81" t="str">
        <f t="shared" si="9"/>
        <v>Dague</v>
      </c>
      <c r="AB44" s="81">
        <v>5</v>
      </c>
      <c r="AC44" s="82">
        <f t="shared" si="6"/>
        <v>0</v>
      </c>
      <c r="AD44" s="90"/>
      <c r="AE44" s="90"/>
      <c r="AF44" s="82">
        <f t="shared" si="7"/>
        <v>0</v>
      </c>
      <c r="AG44" s="82">
        <f t="shared" si="1"/>
        <v>0</v>
      </c>
      <c r="AH44" s="82" t="str">
        <f t="shared" si="2"/>
        <v/>
      </c>
      <c r="AI44" s="82" t="str">
        <f t="shared" si="3"/>
        <v/>
      </c>
      <c r="AJ44" s="82">
        <f t="shared" si="4"/>
        <v>0</v>
      </c>
      <c r="AK44" s="83" t="str">
        <f t="shared" si="8"/>
        <v/>
      </c>
      <c r="AN44" s="10">
        <v>5</v>
      </c>
      <c r="AO44" s="21" t="str">
        <f>IF(SUMIFS(AG$11:AG$1008,$AB$11:$AB$1008,$AN44,$AK$11:$AK$1008,$AP$36)=0,"",SUMIFS(AG$11:AG$1008,$AB$11:$AB$1008,$AN44,$AK$11:$AK$1008,$AP$36))</f>
        <v/>
      </c>
      <c r="AP44" s="21" t="str">
        <f>IF(SUMIFS(AH$11:AH$1008,$AB$11:$AB$1008,$AN44,$AK$11:$AK$1008,$AP$36)=0,"",SUMIFS(AH$11:AH$1008,$AB$11:$AB$1008,$AN44,$AK$11:$AK$1008,$AP$36))</f>
        <v/>
      </c>
      <c r="AQ44" s="21" t="str">
        <f>IF(SUMIFS(AI$11:AI$1008,$AB$11:$AB$1008,$AN44,$AK$11:$AK$1008,$AP$36)=0,"",SUMIFS(AI$11:AI$1008,$AB$11:$AB$1008,$AN44,$AK$11:$AK$1008,$AP$36))</f>
        <v/>
      </c>
      <c r="AR44" s="21" t="str">
        <f>IF(SUMIFS(AJ$11:AJ$1008,$AB$11:$AB$1008,$AN44,$AK$11:$AK$1008,$AP$36)=0,"",SUMIFS(AJ$11:AJ$1008,$AB$11:$AB$1008,$AN44,$AK$11:$AK$1008,$AP$36))</f>
        <v/>
      </c>
      <c r="AS44" s="4" t="str">
        <f>IF(AP36="","",7)</f>
        <v/>
      </c>
      <c r="AT44" s="99" t="str">
        <f t="array" ref="AT44">IFERROR(INDEX($AF$1:$AF$1200,SMALL(IF($AK$1:$AK$1200=$AP$36,ROW($AF$1:$AF$1200),""),$AS44)),"")</f>
        <v/>
      </c>
      <c r="AU44" s="97" t="str">
        <f t="array" ref="AU44">IFERROR(INDEX($AA$1:$AA$1200,SMALL(IF($AK$1:$AK$1200=$AP$36,ROW($AA$1:$AA$1200),""),$AS44)),"")</f>
        <v/>
      </c>
      <c r="AV44" s="93" t="str">
        <f t="array" ref="AV44">IFERROR(INDEX($AB$1:$AB$1200,SMALL(IF($AK$1:$AK$1200=$AP$36,ROW($AB$1:$AB$1200),""),$AS44)),"")</f>
        <v/>
      </c>
    </row>
    <row r="45" spans="1:56">
      <c r="A45" s="27"/>
      <c r="B45" s="37"/>
      <c r="C45" s="44"/>
      <c r="D45" s="44"/>
      <c r="E45" s="45"/>
      <c r="F45" s="37"/>
      <c r="G45" s="44"/>
      <c r="H45" s="44"/>
      <c r="I45" s="45"/>
      <c r="J45" s="37"/>
      <c r="K45" s="44"/>
      <c r="L45" s="44"/>
      <c r="M45" s="45"/>
      <c r="N45" s="37"/>
      <c r="O45" s="44"/>
      <c r="P45" s="44"/>
      <c r="Q45" s="45"/>
      <c r="R45" s="37"/>
      <c r="S45" s="44"/>
      <c r="T45" s="44"/>
      <c r="U45" s="45"/>
      <c r="V45" s="37"/>
      <c r="W45" s="44"/>
      <c r="X45" s="44"/>
      <c r="Y45" s="45"/>
      <c r="AA45" s="78" t="str">
        <f t="shared" si="9"/>
        <v>Paire de dagues</v>
      </c>
      <c r="AB45" s="78">
        <v>5</v>
      </c>
      <c r="AC45" s="79">
        <f t="shared" si="6"/>
        <v>0</v>
      </c>
      <c r="AD45" s="89"/>
      <c r="AE45" s="89"/>
      <c r="AF45" s="79">
        <f t="shared" si="7"/>
        <v>0</v>
      </c>
      <c r="AG45" s="79">
        <f t="shared" si="1"/>
        <v>0</v>
      </c>
      <c r="AH45" s="79" t="str">
        <f t="shared" si="2"/>
        <v/>
      </c>
      <c r="AI45" s="79" t="str">
        <f t="shared" si="3"/>
        <v/>
      </c>
      <c r="AJ45" s="79">
        <f t="shared" si="4"/>
        <v>0</v>
      </c>
      <c r="AK45" s="80" t="str">
        <f t="shared" si="8"/>
        <v/>
      </c>
      <c r="AN45" s="11">
        <v>5.0999999999999996</v>
      </c>
      <c r="AO45" s="23" t="str">
        <f>IF(SUMIFS(AG$11:AG$1008,$AB$11:$AB$1008,$AN45,$AK$11:$AK$1008,$AP$36)=0,"",SUMIFS(AG$11:AG$1008,$AB$11:$AB$1008,$AN45,$AK$11:$AK$1008,$AP$36))</f>
        <v/>
      </c>
      <c r="AP45" s="23" t="str">
        <f>IF(SUMIFS(AH$11:AH$1008,$AB$11:$AB$1008,$AN45,$AK$11:$AK$1008,$AP$36)=0,"",SUMIFS(AH$11:AH$1008,$AB$11:$AB$1008,$AN45,$AK$11:$AK$1008,$AP$36))</f>
        <v/>
      </c>
      <c r="AQ45" s="23" t="str">
        <f>IF(SUMIFS(AI$11:AI$1008,$AB$11:$AB$1008,$AN45,$AK$11:$AK$1008,$AP$36)=0,"",SUMIFS(AI$11:AI$1008,$AB$11:$AB$1008,$AN45,$AK$11:$AK$1008,$AP$36))</f>
        <v/>
      </c>
      <c r="AR45" s="23" t="str">
        <f>IF(SUMIFS(AJ$11:AJ$1008,$AB$11:$AB$1008,$AN45,$AK$11:$AK$1008,$AP$36)=0,"",SUMIFS(AJ$11:AJ$1008,$AB$11:$AB$1008,$AN45,$AK$11:$AK$1008,$AP$36))</f>
        <v/>
      </c>
      <c r="AS45" s="4" t="str">
        <f>IF(AP36="","",8)</f>
        <v/>
      </c>
      <c r="AT45" s="99" t="str">
        <f t="array" ref="AT45">IFERROR(INDEX($AF$1:$AF$1200,SMALL(IF($AK$1:$AK$1200=$AP$36,ROW($AF$1:$AF$1200),""),$AS45)),"")</f>
        <v/>
      </c>
      <c r="AU45" s="97" t="str">
        <f t="array" ref="AU45">IFERROR(INDEX($AA$1:$AA$1200,SMALL(IF($AK$1:$AK$1200=$AP$36,ROW($AA$1:$AA$1200),""),$AS45)),"")</f>
        <v/>
      </c>
      <c r="AV45" s="93" t="str">
        <f t="array" ref="AV45">IFERROR(INDEX($AB$1:$AB$1200,SMALL(IF($AK$1:$AK$1200=$AP$36,ROW($AB$1:$AB$1200),""),$AS45)),"")</f>
        <v/>
      </c>
    </row>
    <row r="46" spans="1:56">
      <c r="A46" s="27" t="str">
        <f t="shared" ref="A46:A61" si="10">AZ17</f>
        <v>Arc</v>
      </c>
      <c r="B46" s="66"/>
      <c r="C46" s="67"/>
      <c r="D46" s="67"/>
      <c r="E46" s="68"/>
      <c r="F46" s="66"/>
      <c r="G46" s="67"/>
      <c r="H46" s="67"/>
      <c r="I46" s="68"/>
      <c r="J46" s="66"/>
      <c r="K46" s="67"/>
      <c r="L46" s="67"/>
      <c r="M46" s="68"/>
      <c r="N46" s="66"/>
      <c r="O46" s="67"/>
      <c r="P46" s="67"/>
      <c r="Q46" s="68"/>
      <c r="R46" s="66"/>
      <c r="S46" s="67"/>
      <c r="T46" s="67"/>
      <c r="U46" s="68"/>
      <c r="V46" s="66"/>
      <c r="W46" s="67"/>
      <c r="X46" s="67"/>
      <c r="Y46" s="68"/>
      <c r="AA46" s="81" t="str">
        <f t="shared" si="9"/>
        <v>Griffes</v>
      </c>
      <c r="AB46" s="81">
        <v>5</v>
      </c>
      <c r="AC46" s="82">
        <f t="shared" si="6"/>
        <v>0</v>
      </c>
      <c r="AD46" s="90"/>
      <c r="AE46" s="90"/>
      <c r="AF46" s="82">
        <f t="shared" si="7"/>
        <v>0</v>
      </c>
      <c r="AG46" s="82">
        <f t="shared" si="1"/>
        <v>0</v>
      </c>
      <c r="AH46" s="82" t="str">
        <f t="shared" si="2"/>
        <v/>
      </c>
      <c r="AI46" s="82" t="str">
        <f t="shared" si="3"/>
        <v/>
      </c>
      <c r="AJ46" s="82">
        <f t="shared" si="4"/>
        <v>0</v>
      </c>
      <c r="AK46" s="83" t="str">
        <f t="shared" si="8"/>
        <v/>
      </c>
      <c r="AN46" s="11">
        <v>5.2</v>
      </c>
      <c r="AO46" s="23" t="str">
        <f>IF(SUMIFS(AG$11:AG$1008,$AB$11:$AB$1008,$AN46,$AK$11:$AK$1008,$AP$36)=0,"",SUMIFS(AG$11:AG$1008,$AB$11:$AB$1008,$AN46,$AK$11:$AK$1008,$AP$36))</f>
        <v/>
      </c>
      <c r="AP46" s="23" t="str">
        <f>IF(SUMIFS(AH$11:AH$1008,$AB$11:$AB$1008,$AN46,$AK$11:$AK$1008,$AP$36)=0,"",SUMIFS(AH$11:AH$1008,$AB$11:$AB$1008,$AN46,$AK$11:$AK$1008,$AP$36))</f>
        <v/>
      </c>
      <c r="AQ46" s="23" t="str">
        <f>IF(SUMIFS(AI$11:AI$1008,$AB$11:$AB$1008,$AN46,$AK$11:$AK$1008,$AP$36)=0,"",SUMIFS(AI$11:AI$1008,$AB$11:$AB$1008,$AN46,$AK$11:$AK$1008,$AP$36))</f>
        <v/>
      </c>
      <c r="AR46" s="23" t="str">
        <f>IF(SUMIFS(AJ$11:AJ$1008,$AB$11:$AB$1008,$AN46,$AK$11:$AK$1008,$AP$36)=0,"",SUMIFS(AJ$11:AJ$1008,$AB$11:$AB$1008,$AN46,$AK$11:$AK$1008,$AP$36))</f>
        <v/>
      </c>
      <c r="AS46" s="4" t="str">
        <f>IF(AP36="","",9)</f>
        <v/>
      </c>
      <c r="AT46" s="99" t="str">
        <f t="array" ref="AT46">IFERROR(INDEX($AF$1:$AF$1200,SMALL(IF($AK$1:$AK$1200=$AP$36,ROW($AF$1:$AF$1200),""),$AS46)),"")</f>
        <v/>
      </c>
      <c r="AU46" s="97" t="str">
        <f t="array" ref="AU46">IFERROR(INDEX($AA$1:$AA$1200,SMALL(IF($AK$1:$AK$1200=$AP$36,ROW($AA$1:$AA$1200),""),$AS46)),"")</f>
        <v/>
      </c>
      <c r="AV46" s="93" t="str">
        <f t="array" ref="AV46">IFERROR(INDEX($AB$1:$AB$1200,SMALL(IF($AK$1:$AK$1200=$AP$36,ROW($AB$1:$AB$1200),""),$AS46)),"")</f>
        <v/>
      </c>
    </row>
    <row r="47" spans="1:56" ht="15" customHeight="1">
      <c r="A47" s="27" t="str">
        <f t="shared" si="10"/>
        <v>Arc de guerre</v>
      </c>
      <c r="B47" s="66"/>
      <c r="C47" s="67"/>
      <c r="D47" s="67"/>
      <c r="E47" s="68"/>
      <c r="F47" s="66"/>
      <c r="G47" s="67"/>
      <c r="H47" s="67"/>
      <c r="I47" s="68"/>
      <c r="J47" s="66"/>
      <c r="K47" s="67"/>
      <c r="L47" s="67"/>
      <c r="M47" s="68"/>
      <c r="N47" s="66"/>
      <c r="O47" s="67"/>
      <c r="P47" s="67"/>
      <c r="Q47" s="68"/>
      <c r="R47" s="66"/>
      <c r="S47" s="67"/>
      <c r="T47" s="67"/>
      <c r="U47" s="68"/>
      <c r="V47" s="66"/>
      <c r="W47" s="67"/>
      <c r="X47" s="67"/>
      <c r="Y47" s="68"/>
      <c r="AA47" s="78" t="str">
        <f t="shared" si="9"/>
        <v>Long Bâton</v>
      </c>
      <c r="AB47" s="78">
        <v>5</v>
      </c>
      <c r="AC47" s="79">
        <f t="shared" si="6"/>
        <v>0</v>
      </c>
      <c r="AD47" s="89"/>
      <c r="AE47" s="89"/>
      <c r="AF47" s="79">
        <f t="shared" si="7"/>
        <v>0</v>
      </c>
      <c r="AG47" s="79">
        <f t="shared" si="1"/>
        <v>0</v>
      </c>
      <c r="AH47" s="79" t="str">
        <f t="shared" si="2"/>
        <v/>
      </c>
      <c r="AI47" s="79" t="str">
        <f t="shared" si="3"/>
        <v/>
      </c>
      <c r="AJ47" s="79">
        <f t="shared" si="4"/>
        <v>0</v>
      </c>
      <c r="AK47" s="80" t="str">
        <f t="shared" si="8"/>
        <v/>
      </c>
      <c r="AN47" s="12">
        <v>5.3</v>
      </c>
      <c r="AO47" s="19" t="str">
        <f>IF(SUMIFS(AG$11:AG$1008,$AB$11:$AB$1008,$AN47,$AK$11:$AK$1008,$AP$36)=0,"",SUMIFS(AG$11:AG$1008,$AB$11:$AB$1008,$AN47,$AK$11:$AK$1008,$AP$36))</f>
        <v/>
      </c>
      <c r="AP47" s="19" t="str">
        <f>IF(SUMIFS(AH$11:AH$1008,$AB$11:$AB$1008,$AN47,$AK$11:$AK$1008,$AP$36)=0,"",SUMIFS(AH$11:AH$1008,$AB$11:$AB$1008,$AN47,$AK$11:$AK$1008,$AP$36))</f>
        <v/>
      </c>
      <c r="AQ47" s="19" t="str">
        <f>IF(SUMIFS(AI$11:AI$1008,$AB$11:$AB$1008,$AN47,$AK$11:$AK$1008,$AP$36)=0,"",SUMIFS(AI$11:AI$1008,$AB$11:$AB$1008,$AN47,$AK$11:$AK$1008,$AP$36))</f>
        <v/>
      </c>
      <c r="AR47" s="19" t="str">
        <f>IF(SUMIFS(AJ$11:AJ$1008,$AB$11:$AB$1008,$AN47,$AK$11:$AK$1008,$AP$36)=0,"",SUMIFS(AJ$11:AJ$1008,$AB$11:$AB$1008,$AN47,$AK$11:$AK$1008,$AP$36))</f>
        <v/>
      </c>
      <c r="AS47" s="4" t="str">
        <f>IF(AP36="","",10)</f>
        <v/>
      </c>
      <c r="AT47" s="99" t="str">
        <f t="array" ref="AT47">IFERROR(INDEX($AF$1:$AF$1200,SMALL(IF($AK$1:$AK$1200=$AP$36,ROW($AF$1:$AF$1200),""),$AS47)),"")</f>
        <v/>
      </c>
      <c r="AU47" s="97" t="str">
        <f t="array" ref="AU47">IFERROR(INDEX($AA$1:$AA$1200,SMALL(IF($AK$1:$AK$1200=$AP$36,ROW($AA$1:$AA$1200),""),$AS47)),"")</f>
        <v/>
      </c>
      <c r="AV47" s="93" t="str">
        <f t="array" ref="AV47">IFERROR(INDEX($AB$1:$AB$1200,SMALL(IF($AK$1:$AK$1200=$AP$36,ROW($AB$1:$AB$1200),""),$AS47)),"")</f>
        <v/>
      </c>
      <c r="AX47" s="29"/>
    </row>
    <row r="48" spans="1:56" ht="15.75" customHeight="1">
      <c r="A48" s="27" t="str">
        <f t="shared" si="10"/>
        <v>Arc long</v>
      </c>
      <c r="B48" s="66"/>
      <c r="C48" s="67"/>
      <c r="D48" s="67"/>
      <c r="E48" s="68"/>
      <c r="F48" s="66"/>
      <c r="G48" s="67"/>
      <c r="H48" s="67"/>
      <c r="I48" s="68"/>
      <c r="J48" s="66"/>
      <c r="K48" s="67"/>
      <c r="L48" s="67"/>
      <c r="M48" s="68"/>
      <c r="N48" s="66"/>
      <c r="O48" s="67"/>
      <c r="P48" s="67"/>
      <c r="Q48" s="68"/>
      <c r="R48" s="66"/>
      <c r="S48" s="67"/>
      <c r="T48" s="67"/>
      <c r="U48" s="68"/>
      <c r="V48" s="66"/>
      <c r="W48" s="67"/>
      <c r="X48" s="67"/>
      <c r="Y48" s="68"/>
      <c r="AA48" s="81" t="str">
        <f t="shared" si="9"/>
        <v>Bâton sans faille</v>
      </c>
      <c r="AB48" s="81">
        <v>5</v>
      </c>
      <c r="AC48" s="82">
        <f t="shared" si="6"/>
        <v>0</v>
      </c>
      <c r="AD48" s="90"/>
      <c r="AE48" s="90"/>
      <c r="AF48" s="82">
        <f t="shared" si="7"/>
        <v>0</v>
      </c>
      <c r="AG48" s="82">
        <f t="shared" si="1"/>
        <v>0</v>
      </c>
      <c r="AH48" s="82" t="str">
        <f t="shared" si="2"/>
        <v/>
      </c>
      <c r="AI48" s="82" t="str">
        <f t="shared" si="3"/>
        <v/>
      </c>
      <c r="AJ48" s="82">
        <f t="shared" si="4"/>
        <v>0</v>
      </c>
      <c r="AK48" s="83" t="str">
        <f t="shared" si="8"/>
        <v/>
      </c>
      <c r="AN48" s="10">
        <v>6</v>
      </c>
      <c r="AO48" s="21" t="str">
        <f>IF(SUMIFS(AG$11:AG$1008,$AB$11:$AB$1008,$AN48,$AK$11:$AK$1008,$AP$36)=0,"",SUMIFS(AG$11:AG$1008,$AB$11:$AB$1008,$AN48,$AK$11:$AK$1008,$AP$36))</f>
        <v/>
      </c>
      <c r="AP48" s="21" t="str">
        <f>IF(SUMIFS(AH$11:AH$1008,$AB$11:$AB$1008,$AN48,$AK$11:$AK$1008,$AP$36)=0,"",SUMIFS(AH$11:AH$1008,$AB$11:$AB$1008,$AN48,$AK$11:$AK$1008,$AP$36))</f>
        <v/>
      </c>
      <c r="AQ48" s="21" t="str">
        <f>IF(SUMIFS(AI$11:AI$1008,$AB$11:$AB$1008,$AN48,$AK$11:$AK$1008,$AP$36)=0,"",SUMIFS(AI$11:AI$1008,$AB$11:$AB$1008,$AN48,$AK$11:$AK$1008,$AP$36))</f>
        <v/>
      </c>
      <c r="AR48" s="21" t="str">
        <f>IF(SUMIFS(AJ$11:AJ$1008,$AB$11:$AB$1008,$AN48,$AK$11:$AK$1008,$AP$36)=0,"",SUMIFS(AJ$11:AJ$1008,$AB$11:$AB$1008,$AN48,$AK$11:$AK$1008,$AP$36))</f>
        <v/>
      </c>
      <c r="AS48" s="4" t="str">
        <f>IF(AP36="","",11)</f>
        <v/>
      </c>
      <c r="AT48" s="99" t="str">
        <f t="array" ref="AT48">IFERROR(INDEX($AF$1:$AF$1200,SMALL(IF($AK$1:$AK$1200=$AP$36,ROW($AF$1:$AF$1200),""),$AS48)),"")</f>
        <v/>
      </c>
      <c r="AU48" s="97" t="str">
        <f t="array" ref="AU48">IFERROR(INDEX($AA$1:$AA$1200,SMALL(IF($AK$1:$AK$1200=$AP$36,ROW($AA$1:$AA$1200),""),$AS48)),"")</f>
        <v/>
      </c>
      <c r="AV48" s="93" t="str">
        <f t="array" ref="AV48">IFERROR(INDEX($AB$1:$AB$1200,SMALL(IF($AK$1:$AK$1200=$AP$36,ROW($AB$1:$AB$1200),""),$AS48)),"")</f>
        <v/>
      </c>
    </row>
    <row r="49" spans="1:49">
      <c r="A49" s="27" t="str">
        <f t="shared" si="10"/>
        <v>Lance</v>
      </c>
      <c r="B49" s="66"/>
      <c r="C49" s="67"/>
      <c r="D49" s="67"/>
      <c r="E49" s="68"/>
      <c r="F49" s="66"/>
      <c r="G49" s="67"/>
      <c r="H49" s="67"/>
      <c r="I49" s="68"/>
      <c r="J49" s="66"/>
      <c r="K49" s="67"/>
      <c r="L49" s="67"/>
      <c r="M49" s="68"/>
      <c r="N49" s="66"/>
      <c r="O49" s="67"/>
      <c r="P49" s="67"/>
      <c r="Q49" s="68"/>
      <c r="R49" s="66"/>
      <c r="S49" s="67"/>
      <c r="T49" s="67"/>
      <c r="U49" s="68"/>
      <c r="V49" s="66"/>
      <c r="W49" s="67"/>
      <c r="X49" s="67"/>
      <c r="Y49" s="68"/>
      <c r="AA49" s="78" t="str">
        <f t="shared" si="9"/>
        <v>Bâton à double tranchant</v>
      </c>
      <c r="AB49" s="78">
        <v>5</v>
      </c>
      <c r="AC49" s="79">
        <f t="shared" si="6"/>
        <v>0</v>
      </c>
      <c r="AD49" s="89"/>
      <c r="AE49" s="89"/>
      <c r="AF49" s="79">
        <f t="shared" si="7"/>
        <v>0</v>
      </c>
      <c r="AG49" s="79">
        <f t="shared" si="1"/>
        <v>0</v>
      </c>
      <c r="AH49" s="79" t="str">
        <f t="shared" si="2"/>
        <v/>
      </c>
      <c r="AI49" s="79" t="str">
        <f t="shared" si="3"/>
        <v/>
      </c>
      <c r="AJ49" s="79">
        <f t="shared" si="4"/>
        <v>0</v>
      </c>
      <c r="AK49" s="80" t="str">
        <f t="shared" si="8"/>
        <v/>
      </c>
      <c r="AN49" s="11">
        <v>6.1</v>
      </c>
      <c r="AO49" s="23" t="str">
        <f>IF(SUMIFS(AG$11:AG$1008,$AB$11:$AB$1008,$AN49,$AK$11:$AK$1008,$AP$36)=0,"",SUMIFS(AG$11:AG$1008,$AB$11:$AB$1008,$AN49,$AK$11:$AK$1008,$AP$36))</f>
        <v/>
      </c>
      <c r="AP49" s="23" t="str">
        <f>IF(SUMIFS(AH$11:AH$1008,$AB$11:$AB$1008,$AN49,$AK$11:$AK$1008,$AP$36)=0,"",SUMIFS(AH$11:AH$1008,$AB$11:$AB$1008,$AN49,$AK$11:$AK$1008,$AP$36))</f>
        <v/>
      </c>
      <c r="AQ49" s="23" t="str">
        <f>IF(SUMIFS(AI$11:AI$1008,$AB$11:$AB$1008,$AN49,$AK$11:$AK$1008,$AP$36)=0,"",SUMIFS(AI$11:AI$1008,$AB$11:$AB$1008,$AN49,$AK$11:$AK$1008,$AP$36))</f>
        <v/>
      </c>
      <c r="AR49" s="23" t="str">
        <f>IF(SUMIFS(AJ$11:AJ$1008,$AB$11:$AB$1008,$AN49,$AK$11:$AK$1008,$AP$36)=0,"",SUMIFS(AJ$11:AJ$1008,$AB$11:$AB$1008,$AN49,$AK$11:$AK$1008,$AP$36))</f>
        <v/>
      </c>
      <c r="AS49" s="4" t="str">
        <f>IF(AP36="","",12)</f>
        <v/>
      </c>
      <c r="AT49" s="99" t="str">
        <f t="array" ref="AT49">IFERROR(INDEX($AF$1:$AF$1200,SMALL(IF($AK$1:$AK$1200=$AP$36,ROW($AF$1:$AF$1200),""),$AS49)),"")</f>
        <v/>
      </c>
      <c r="AU49" s="97" t="str">
        <f t="array" ref="AU49">IFERROR(INDEX($AA$1:$AA$1200,SMALL(IF($AK$1:$AK$1200=$AP$36,ROW($AA$1:$AA$1200),""),$AS49)),"")</f>
        <v/>
      </c>
      <c r="AV49" s="93" t="str">
        <f t="array" ref="AV49">IFERROR(INDEX($AB$1:$AB$1200,SMALL(IF($AK$1:$AK$1200=$AP$36,ROW($AB$1:$AB$1200),""),$AS49)),"")</f>
        <v/>
      </c>
    </row>
    <row r="50" spans="1:49">
      <c r="A50" s="27" t="str">
        <f t="shared" si="10"/>
        <v>Pique</v>
      </c>
      <c r="B50" s="66"/>
      <c r="C50" s="67"/>
      <c r="D50" s="67"/>
      <c r="E50" s="68"/>
      <c r="F50" s="66"/>
      <c r="G50" s="67"/>
      <c r="H50" s="67"/>
      <c r="I50" s="68"/>
      <c r="J50" s="66"/>
      <c r="K50" s="67"/>
      <c r="L50" s="67"/>
      <c r="M50" s="68"/>
      <c r="N50" s="66"/>
      <c r="O50" s="67"/>
      <c r="P50" s="67"/>
      <c r="Q50" s="68"/>
      <c r="R50" s="66"/>
      <c r="S50" s="67"/>
      <c r="T50" s="67"/>
      <c r="U50" s="68"/>
      <c r="V50" s="66"/>
      <c r="W50" s="67"/>
      <c r="X50" s="67"/>
      <c r="Y50" s="68"/>
      <c r="AA50" s="81" t="str">
        <f t="shared" si="9"/>
        <v>Bâton naturel</v>
      </c>
      <c r="AB50" s="81">
        <v>5</v>
      </c>
      <c r="AC50" s="82">
        <f t="shared" si="6"/>
        <v>0</v>
      </c>
      <c r="AD50" s="90"/>
      <c r="AE50" s="90"/>
      <c r="AF50" s="82">
        <f t="shared" si="7"/>
        <v>0</v>
      </c>
      <c r="AG50" s="82" t="str">
        <f t="shared" si="1"/>
        <v/>
      </c>
      <c r="AH50" s="82">
        <f t="shared" si="2"/>
        <v>0</v>
      </c>
      <c r="AI50" s="82">
        <f t="shared" si="3"/>
        <v>0</v>
      </c>
      <c r="AJ50" s="82" t="str">
        <f t="shared" si="4"/>
        <v/>
      </c>
      <c r="AK50" s="83" t="str">
        <f t="shared" si="8"/>
        <v/>
      </c>
      <c r="AM50" s="30"/>
      <c r="AN50" s="11">
        <v>6.2</v>
      </c>
      <c r="AO50" s="23" t="str">
        <f>IF(SUMIFS(AG$11:AG$1008,$AB$11:$AB$1008,$AN50,$AK$11:$AK$1008,$AP$36)=0,"",SUMIFS(AG$11:AG$1008,$AB$11:$AB$1008,$AN50,$AK$11:$AK$1008,$AP$36))</f>
        <v/>
      </c>
      <c r="AP50" s="23" t="str">
        <f>IF(SUMIFS(AH$11:AH$1008,$AB$11:$AB$1008,$AN50,$AK$11:$AK$1008,$AP$36)=0,"",SUMIFS(AH$11:AH$1008,$AB$11:$AB$1008,$AN50,$AK$11:$AK$1008,$AP$36))</f>
        <v/>
      </c>
      <c r="AQ50" s="23" t="str">
        <f>IF(SUMIFS(AI$11:AI$1008,$AB$11:$AB$1008,$AN50,$AK$11:$AK$1008,$AP$36)=0,"",SUMIFS(AI$11:AI$1008,$AB$11:$AB$1008,$AN50,$AK$11:$AK$1008,$AP$36))</f>
        <v/>
      </c>
      <c r="AR50" s="23" t="str">
        <f>IF(SUMIFS(AJ$11:AJ$1008,$AB$11:$AB$1008,$AN50,$AK$11:$AK$1008,$AP$36)=0,"",SUMIFS(AJ$11:AJ$1008,$AB$11:$AB$1008,$AN50,$AK$11:$AK$1008,$AP$36))</f>
        <v/>
      </c>
      <c r="AS50" s="4" t="str">
        <f>IF(AP36="","",13)</f>
        <v/>
      </c>
      <c r="AT50" s="99" t="str">
        <f t="array" ref="AT50">IFERROR(INDEX($AF$1:$AF$1200,SMALL(IF($AK$1:$AK$1200=$AP$36,ROW($AF$1:$AF$1200),""),$AS50)),"")</f>
        <v/>
      </c>
      <c r="AU50" s="97" t="str">
        <f t="array" ref="AU50">IFERROR(INDEX($AA$1:$AA$1200,SMALL(IF($AK$1:$AK$1200=$AP$36,ROW($AA$1:$AA$1200),""),$AS50)),"")</f>
        <v/>
      </c>
      <c r="AV50" s="93" t="str">
        <f t="array" ref="AV50">IFERROR(INDEX($AB$1:$AB$1200,SMALL(IF($AK$1:$AK$1200=$AP$36,ROW($AB$1:$AB$1200),""),$AS50)),"")</f>
        <v/>
      </c>
    </row>
    <row r="51" spans="1:49">
      <c r="A51" s="27" t="str">
        <f t="shared" si="10"/>
        <v>Glaive</v>
      </c>
      <c r="B51" s="66"/>
      <c r="C51" s="67"/>
      <c r="D51" s="67"/>
      <c r="E51" s="68"/>
      <c r="F51" s="66"/>
      <c r="G51" s="67"/>
      <c r="H51" s="67"/>
      <c r="I51" s="68"/>
      <c r="J51" s="66"/>
      <c r="K51" s="67"/>
      <c r="L51" s="67"/>
      <c r="M51" s="68"/>
      <c r="N51" s="66"/>
      <c r="O51" s="67"/>
      <c r="P51" s="67"/>
      <c r="Q51" s="68"/>
      <c r="R51" s="66"/>
      <c r="S51" s="67"/>
      <c r="T51" s="67"/>
      <c r="U51" s="68"/>
      <c r="V51" s="66"/>
      <c r="W51" s="67"/>
      <c r="X51" s="67"/>
      <c r="Y51" s="68"/>
      <c r="AA51" s="78" t="str">
        <f t="shared" si="9"/>
        <v>Grand Bâton naturel</v>
      </c>
      <c r="AB51" s="78">
        <v>5</v>
      </c>
      <c r="AC51" s="79">
        <f t="shared" si="6"/>
        <v>0</v>
      </c>
      <c r="AD51" s="89"/>
      <c r="AE51" s="89"/>
      <c r="AF51" s="79">
        <f t="shared" si="7"/>
        <v>0</v>
      </c>
      <c r="AG51" s="79" t="str">
        <f t="shared" si="1"/>
        <v/>
      </c>
      <c r="AH51" s="79">
        <f t="shared" si="2"/>
        <v>0</v>
      </c>
      <c r="AI51" s="79">
        <f t="shared" si="3"/>
        <v>0</v>
      </c>
      <c r="AJ51" s="79" t="str">
        <f t="shared" si="4"/>
        <v/>
      </c>
      <c r="AK51" s="80" t="str">
        <f t="shared" si="8"/>
        <v/>
      </c>
      <c r="AM51" s="30"/>
      <c r="AN51" s="12">
        <v>6.3</v>
      </c>
      <c r="AO51" s="19" t="str">
        <f>IF(SUMIFS(AG$11:AG$1008,$AB$11:$AB$1008,$AN51,$AK$11:$AK$1008,$AP$36)=0,"",SUMIFS(AG$11:AG$1008,$AB$11:$AB$1008,$AN51,$AK$11:$AK$1008,$AP$36))</f>
        <v/>
      </c>
      <c r="AP51" s="19" t="str">
        <f>IF(SUMIFS(AH$11:AH$1008,$AB$11:$AB$1008,$AN51,$AK$11:$AK$1008,$AP$36)=0,"",SUMIFS(AH$11:AH$1008,$AB$11:$AB$1008,$AN51,$AK$11:$AK$1008,$AP$36))</f>
        <v/>
      </c>
      <c r="AQ51" s="19" t="str">
        <f>IF(SUMIFS(AI$11:AI$1008,$AB$11:$AB$1008,$AN51,$AK$11:$AK$1008,$AP$36)=0,"",SUMIFS(AI$11:AI$1008,$AB$11:$AB$1008,$AN51,$AK$11:$AK$1008,$AP$36))</f>
        <v/>
      </c>
      <c r="AR51" s="19" t="str">
        <f>IF(SUMIFS(AJ$11:AJ$1008,$AB$11:$AB$1008,$AN51,$AK$11:$AK$1008,$AP$36)=0,"",SUMIFS(AJ$11:AJ$1008,$AB$11:$AB$1008,$AN51,$AK$11:$AK$1008,$AP$36))</f>
        <v/>
      </c>
      <c r="AS51" s="4" t="str">
        <f>IF(AP36="","",14)</f>
        <v/>
      </c>
      <c r="AT51" s="99" t="str">
        <f t="array" ref="AT51">IFERROR(INDEX($AF$1:$AF$1200,SMALL(IF($AK$1:$AK$1200=$AP$36,ROW($AF$1:$AF$1200),""),$AS51)),"")</f>
        <v/>
      </c>
      <c r="AU51" s="97" t="str">
        <f t="array" ref="AU51">IFERROR(INDEX($AA$1:$AA$1200,SMALL(IF($AK$1:$AK$1200=$AP$36,ROW($AA$1:$AA$1200),""),$AS51)),"")</f>
        <v/>
      </c>
      <c r="AV51" s="93" t="str">
        <f t="array" ref="AV51">IFERROR(INDEX($AB$1:$AB$1200,SMALL(IF($AK$1:$AK$1200=$AP$36,ROW($AB$1:$AB$1200),""),$AS51)),"")</f>
        <v/>
      </c>
    </row>
    <row r="52" spans="1:49">
      <c r="A52" s="27" t="str">
        <f t="shared" si="10"/>
        <v>Dague</v>
      </c>
      <c r="B52" s="66"/>
      <c r="C52" s="67"/>
      <c r="D52" s="67"/>
      <c r="E52" s="68"/>
      <c r="F52" s="66"/>
      <c r="G52" s="67"/>
      <c r="H52" s="67"/>
      <c r="I52" s="68"/>
      <c r="J52" s="66"/>
      <c r="K52" s="67"/>
      <c r="L52" s="67"/>
      <c r="M52" s="68"/>
      <c r="N52" s="66"/>
      <c r="O52" s="67"/>
      <c r="P52" s="67"/>
      <c r="Q52" s="68"/>
      <c r="R52" s="66"/>
      <c r="S52" s="67"/>
      <c r="T52" s="67"/>
      <c r="U52" s="68"/>
      <c r="V52" s="66"/>
      <c r="W52" s="67"/>
      <c r="X52" s="67"/>
      <c r="Y52" s="68"/>
      <c r="AA52" s="81" t="str">
        <f t="shared" si="9"/>
        <v>Bâton sauvage</v>
      </c>
      <c r="AB52" s="81">
        <v>5</v>
      </c>
      <c r="AC52" s="82">
        <f t="shared" si="6"/>
        <v>0</v>
      </c>
      <c r="AD52" s="90"/>
      <c r="AE52" s="90"/>
      <c r="AF52" s="82">
        <f t="shared" si="7"/>
        <v>0</v>
      </c>
      <c r="AG52" s="82" t="str">
        <f t="shared" si="1"/>
        <v/>
      </c>
      <c r="AH52" s="82">
        <f t="shared" si="2"/>
        <v>0</v>
      </c>
      <c r="AI52" s="82">
        <f t="shared" si="3"/>
        <v>0</v>
      </c>
      <c r="AJ52" s="82" t="str">
        <f t="shared" si="4"/>
        <v/>
      </c>
      <c r="AK52" s="83" t="str">
        <f t="shared" si="8"/>
        <v/>
      </c>
      <c r="AM52" s="30"/>
      <c r="AN52" s="10">
        <v>7</v>
      </c>
      <c r="AO52" s="21" t="str">
        <f>IF(SUMIFS(AG$11:AG$1008,$AB$11:$AB$1008,$AN52,$AK$11:$AK$1008,$AP$36)=0,"",SUMIFS(AG$11:AG$1008,$AB$11:$AB$1008,$AN52,$AK$11:$AK$1008,$AP$36))</f>
        <v/>
      </c>
      <c r="AP52" s="21" t="str">
        <f>IF(SUMIFS(AH$11:AH$1008,$AB$11:$AB$1008,$AN52,$AK$11:$AK$1008,$AP$36)=0,"",SUMIFS(AH$11:AH$1008,$AB$11:$AB$1008,$AN52,$AK$11:$AK$1008,$AP$36))</f>
        <v/>
      </c>
      <c r="AQ52" s="21" t="str">
        <f>IF(SUMIFS(AI$11:AI$1008,$AB$11:$AB$1008,$AN52,$AK$11:$AK$1008,$AP$36)=0,"",SUMIFS(AI$11:AI$1008,$AB$11:$AB$1008,$AN52,$AK$11:$AK$1008,$AP$36))</f>
        <v/>
      </c>
      <c r="AR52" s="21" t="str">
        <f>IF(SUMIFS(AJ$11:AJ$1008,$AB$11:$AB$1008,$AN52,$AK$11:$AK$1008,$AP$36)=0,"",SUMIFS(AJ$11:AJ$1008,$AB$11:$AB$1008,$AN52,$AK$11:$AK$1008,$AP$36))</f>
        <v/>
      </c>
      <c r="AS52" s="4" t="str">
        <f>IF(AP36="","",15)</f>
        <v/>
      </c>
      <c r="AT52" s="99" t="str">
        <f t="array" ref="AT52">IFERROR(INDEX($AF$1:$AF$1200,SMALL(IF($AK$1:$AK$1200=$AP$36,ROW($AF$1:$AF$1200),""),$AS52)),"")</f>
        <v/>
      </c>
      <c r="AU52" s="97" t="str">
        <f t="array" ref="AU52">IFERROR(INDEX($AA$1:$AA$1200,SMALL(IF($AK$1:$AK$1200=$AP$36,ROW($AA$1:$AA$1200),""),$AS52)),"")</f>
        <v/>
      </c>
      <c r="AV52" s="93" t="str">
        <f t="array" ref="AV52">IFERROR(INDEX($AB$1:$AB$1200,SMALL(IF($AK$1:$AK$1200=$AP$36,ROW($AB$1:$AB$1200),""),$AS52)),"")</f>
        <v/>
      </c>
    </row>
    <row r="53" spans="1:49">
      <c r="A53" s="27" t="str">
        <f t="shared" si="10"/>
        <v>Paire de dagues</v>
      </c>
      <c r="B53" s="66"/>
      <c r="C53" s="67"/>
      <c r="D53" s="67"/>
      <c r="E53" s="68"/>
      <c r="F53" s="66"/>
      <c r="G53" s="67"/>
      <c r="H53" s="67"/>
      <c r="I53" s="68"/>
      <c r="J53" s="66"/>
      <c r="K53" s="67"/>
      <c r="L53" s="67"/>
      <c r="M53" s="68"/>
      <c r="N53" s="66"/>
      <c r="O53" s="67"/>
      <c r="P53" s="67"/>
      <c r="Q53" s="68"/>
      <c r="R53" s="66"/>
      <c r="S53" s="67"/>
      <c r="T53" s="67"/>
      <c r="U53" s="68"/>
      <c r="V53" s="66"/>
      <c r="W53" s="67"/>
      <c r="X53" s="67"/>
      <c r="Y53" s="68"/>
      <c r="AA53" s="78" t="str">
        <f t="shared" si="9"/>
        <v>Torche</v>
      </c>
      <c r="AB53" s="78">
        <v>5</v>
      </c>
      <c r="AC53" s="79">
        <f t="shared" si="6"/>
        <v>0</v>
      </c>
      <c r="AD53" s="89"/>
      <c r="AE53" s="89"/>
      <c r="AF53" s="79">
        <f t="shared" si="7"/>
        <v>0</v>
      </c>
      <c r="AG53" s="79" t="str">
        <f t="shared" si="1"/>
        <v/>
      </c>
      <c r="AH53" s="79">
        <f t="shared" si="2"/>
        <v>0</v>
      </c>
      <c r="AI53" s="79">
        <f t="shared" si="3"/>
        <v>0</v>
      </c>
      <c r="AJ53" s="79" t="str">
        <f t="shared" si="4"/>
        <v/>
      </c>
      <c r="AK53" s="80" t="str">
        <f t="shared" si="8"/>
        <v/>
      </c>
      <c r="AM53" s="30"/>
      <c r="AN53" s="11">
        <v>7.1</v>
      </c>
      <c r="AO53" s="23" t="str">
        <f>IF(SUMIFS(AG$11:AG$1008,$AB$11:$AB$1008,$AN53,$AK$11:$AK$1008,$AP$36)=0,"",SUMIFS(AG$11:AG$1008,$AB$11:$AB$1008,$AN53,$AK$11:$AK$1008,$AP$36))</f>
        <v/>
      </c>
      <c r="AP53" s="23" t="str">
        <f>IF(SUMIFS(AH$11:AH$1008,$AB$11:$AB$1008,$AN53,$AK$11:$AK$1008,$AP$36)=0,"",SUMIFS(AH$11:AH$1008,$AB$11:$AB$1008,$AN53,$AK$11:$AK$1008,$AP$36))</f>
        <v/>
      </c>
      <c r="AQ53" s="23" t="str">
        <f>IF(SUMIFS(AI$11:AI$1008,$AB$11:$AB$1008,$AN53,$AK$11:$AK$1008,$AP$36)=0,"",SUMIFS(AI$11:AI$1008,$AB$11:$AB$1008,$AN53,$AK$11:$AK$1008,$AP$36))</f>
        <v/>
      </c>
      <c r="AR53" s="23" t="str">
        <f>IF(SUMIFS(AJ$11:AJ$1008,$AB$11:$AB$1008,$AN53,$AK$11:$AK$1008,$AP$36)=0,"",SUMIFS(AJ$11:AJ$1008,$AB$11:$AB$1008,$AN53,$AK$11:$AK$1008,$AP$36))</f>
        <v/>
      </c>
      <c r="AS53" s="4" t="str">
        <f>IF(AP36="","",16)</f>
        <v/>
      </c>
      <c r="AT53" s="99" t="str">
        <f t="array" ref="AT53">IFERROR(INDEX($AF$1:$AF$1200,SMALL(IF($AK$1:$AK$1200=$AP$36,ROW($AF$1:$AF$1200),""),$AS53)),"")</f>
        <v/>
      </c>
      <c r="AU53" s="97" t="str">
        <f t="array" ref="AU53">IFERROR(INDEX($AA$1:$AA$1200,SMALL(IF($AK$1:$AK$1200=$AP$36,ROW($AA$1:$AA$1200),""),$AS53)),"")</f>
        <v/>
      </c>
      <c r="AV53" s="93" t="str">
        <f t="array" ref="AV53">IFERROR(INDEX($AB$1:$AB$1200,SMALL(IF($AK$1:$AK$1200=$AP$36,ROW($AB$1:$AB$1200),""),$AS53)),"")</f>
        <v/>
      </c>
    </row>
    <row r="54" spans="1:49">
      <c r="A54" s="27" t="str">
        <f t="shared" si="10"/>
        <v>Griffes</v>
      </c>
      <c r="B54" s="66"/>
      <c r="C54" s="67"/>
      <c r="D54" s="67"/>
      <c r="E54" s="68"/>
      <c r="F54" s="66"/>
      <c r="G54" s="67"/>
      <c r="H54" s="67"/>
      <c r="I54" s="68"/>
      <c r="J54" s="66"/>
      <c r="K54" s="67"/>
      <c r="L54" s="67"/>
      <c r="M54" s="68"/>
      <c r="N54" s="66"/>
      <c r="O54" s="67"/>
      <c r="P54" s="67"/>
      <c r="Q54" s="68"/>
      <c r="R54" s="66"/>
      <c r="S54" s="67"/>
      <c r="T54" s="67"/>
      <c r="U54" s="68"/>
      <c r="V54" s="66"/>
      <c r="W54" s="67"/>
      <c r="X54" s="67"/>
      <c r="Y54" s="68"/>
      <c r="AA54" s="81"/>
      <c r="AB54" s="81"/>
      <c r="AC54" s="82" t="str">
        <f t="shared" si="6"/>
        <v/>
      </c>
      <c r="AD54" s="90"/>
      <c r="AE54" s="90"/>
      <c r="AF54" s="82">
        <f t="shared" si="7"/>
        <v>0</v>
      </c>
      <c r="AG54" s="82" t="str">
        <f t="shared" si="1"/>
        <v/>
      </c>
      <c r="AH54" s="82" t="str">
        <f t="shared" si="2"/>
        <v/>
      </c>
      <c r="AI54" s="82" t="str">
        <f t="shared" si="3"/>
        <v/>
      </c>
      <c r="AJ54" s="82" t="str">
        <f t="shared" si="4"/>
        <v/>
      </c>
      <c r="AK54" s="83" t="str">
        <f t="shared" si="8"/>
        <v/>
      </c>
      <c r="AM54" s="30"/>
      <c r="AN54" s="11">
        <v>7.2</v>
      </c>
      <c r="AO54" s="23" t="str">
        <f>IF(SUMIFS(AG$11:AG$1008,$AB$11:$AB$1008,$AN54,$AK$11:$AK$1008,$AP$36)=0,"",SUMIFS(AG$11:AG$1008,$AB$11:$AB$1008,$AN54,$AK$11:$AK$1008,$AP$36))</f>
        <v/>
      </c>
      <c r="AP54" s="23" t="str">
        <f>IF(SUMIFS(AH$11:AH$1008,$AB$11:$AB$1008,$AN54,$AK$11:$AK$1008,$AP$36)=0,"",SUMIFS(AH$11:AH$1008,$AB$11:$AB$1008,$AN54,$AK$11:$AK$1008,$AP$36))</f>
        <v/>
      </c>
      <c r="AQ54" s="23" t="str">
        <f>IF(SUMIFS(AI$11:AI$1008,$AB$11:$AB$1008,$AN54,$AK$11:$AK$1008,$AP$36)=0,"",SUMIFS(AI$11:AI$1008,$AB$11:$AB$1008,$AN54,$AK$11:$AK$1008,$AP$36))</f>
        <v/>
      </c>
      <c r="AR54" s="23" t="str">
        <f>IF(SUMIFS(AJ$11:AJ$1008,$AB$11:$AB$1008,$AN54,$AK$11:$AK$1008,$AP$36)=0,"",SUMIFS(AJ$11:AJ$1008,$AB$11:$AB$1008,$AN54,$AK$11:$AK$1008,$AP$36))</f>
        <v/>
      </c>
      <c r="AS54" s="4" t="str">
        <f>IF(AP36="","",17)</f>
        <v/>
      </c>
      <c r="AT54" s="99" t="str">
        <f t="array" ref="AT54">IFERROR(INDEX($AF$1:$AF$1200,SMALL(IF($AK$1:$AK$1200=$AP$36,ROW($AF$1:$AF$1200),""),$AS54)),"")</f>
        <v/>
      </c>
      <c r="AU54" s="97" t="str">
        <f t="array" ref="AU54">IFERROR(INDEX($AA$1:$AA$1200,SMALL(IF($AK$1:$AK$1200=$AP$36,ROW($AA$1:$AA$1200),""),$AS54)),"")</f>
        <v/>
      </c>
      <c r="AV54" s="93" t="str">
        <f t="array" ref="AV54">IFERROR(INDEX($AB$1:$AB$1200,SMALL(IF($AK$1:$AK$1200=$AP$36,ROW($AB$1:$AB$1200),""),$AS54)),"")</f>
        <v/>
      </c>
    </row>
    <row r="55" spans="1:49">
      <c r="A55" s="27" t="str">
        <f t="shared" si="10"/>
        <v>Long Bâton</v>
      </c>
      <c r="B55" s="66"/>
      <c r="C55" s="67"/>
      <c r="D55" s="67"/>
      <c r="E55" s="68"/>
      <c r="F55" s="66"/>
      <c r="G55" s="67"/>
      <c r="H55" s="67"/>
      <c r="I55" s="68"/>
      <c r="J55" s="66"/>
      <c r="K55" s="67"/>
      <c r="L55" s="67"/>
      <c r="M55" s="68"/>
      <c r="N55" s="66"/>
      <c r="O55" s="67"/>
      <c r="P55" s="67"/>
      <c r="Q55" s="68"/>
      <c r="R55" s="66"/>
      <c r="S55" s="67"/>
      <c r="T55" s="67"/>
      <c r="U55" s="68"/>
      <c r="V55" s="66"/>
      <c r="W55" s="67"/>
      <c r="X55" s="67"/>
      <c r="Y55" s="68"/>
      <c r="AA55" s="78" t="str">
        <f t="shared" si="9"/>
        <v>Capuche d'assassin</v>
      </c>
      <c r="AB55" s="78">
        <v>5</v>
      </c>
      <c r="AC55" s="79">
        <f t="shared" si="6"/>
        <v>0</v>
      </c>
      <c r="AD55" s="89"/>
      <c r="AE55" s="89"/>
      <c r="AF55" s="79">
        <f t="shared" si="7"/>
        <v>0</v>
      </c>
      <c r="AG55" s="79">
        <f t="shared" si="1"/>
        <v>0</v>
      </c>
      <c r="AH55" s="79" t="str">
        <f t="shared" si="2"/>
        <v/>
      </c>
      <c r="AI55" s="79" t="str">
        <f t="shared" si="3"/>
        <v/>
      </c>
      <c r="AJ55" s="79" t="str">
        <f t="shared" si="4"/>
        <v/>
      </c>
      <c r="AK55" s="80" t="str">
        <f t="shared" si="8"/>
        <v/>
      </c>
      <c r="AM55" s="30"/>
      <c r="AN55" s="12">
        <v>7.3</v>
      </c>
      <c r="AO55" s="19" t="str">
        <f>IF(SUMIFS(AG$11:AG$1008,$AB$11:$AB$1008,$AN55,$AK$11:$AK$1008,$AP$36)=0,"",SUMIFS(AG$11:AG$1008,$AB$11:$AB$1008,$AN55,$AK$11:$AK$1008,$AP$36))</f>
        <v/>
      </c>
      <c r="AP55" s="19" t="str">
        <f>IF(SUMIFS(AH$11:AH$1008,$AB$11:$AB$1008,$AN55,$AK$11:$AK$1008,$AP$36)=0,"",SUMIFS(AH$11:AH$1008,$AB$11:$AB$1008,$AN55,$AK$11:$AK$1008,$AP$36))</f>
        <v/>
      </c>
      <c r="AQ55" s="19" t="str">
        <f>IF(SUMIFS(AI$11:AI$1008,$AB$11:$AB$1008,$AN55,$AK$11:$AK$1008,$AP$36)=0,"",SUMIFS(AI$11:AI$1008,$AB$11:$AB$1008,$AN55,$AK$11:$AK$1008,$AP$36))</f>
        <v/>
      </c>
      <c r="AR55" s="19" t="str">
        <f>IF(SUMIFS(AJ$11:AJ$1008,$AB$11:$AB$1008,$AN55,$AK$11:$AK$1008,$AP$36)=0,"",SUMIFS(AJ$11:AJ$1008,$AB$11:$AB$1008,$AN55,$AK$11:$AK$1008,$AP$36))</f>
        <v/>
      </c>
      <c r="AS55" s="4" t="str">
        <f>IF(AP36="","",18)</f>
        <v/>
      </c>
      <c r="AT55" s="99" t="str">
        <f t="array" ref="AT55">IFERROR(INDEX($AF$1:$AF$1200,SMALL(IF($AK$1:$AK$1200=$AP$36,ROW($AF$1:$AF$1200),""),$AS55)),"")</f>
        <v/>
      </c>
      <c r="AU55" s="97" t="str">
        <f t="array" ref="AU55">IFERROR(INDEX($AA$1:$AA$1200,SMALL(IF($AK$1:$AK$1200=$AP$36,ROW($AA$1:$AA$1200),""),$AS55)),"")</f>
        <v/>
      </c>
      <c r="AV55" s="93" t="str">
        <f t="array" ref="AV55">IFERROR(INDEX($AB$1:$AB$1200,SMALL(IF($AK$1:$AK$1200=$AP$36,ROW($AB$1:$AB$1200),""),$AS55)),"")</f>
        <v/>
      </c>
    </row>
    <row r="56" spans="1:49">
      <c r="A56" s="27" t="str">
        <f t="shared" si="10"/>
        <v>Bâton sans faille</v>
      </c>
      <c r="B56" s="66"/>
      <c r="C56" s="67"/>
      <c r="D56" s="67"/>
      <c r="E56" s="68"/>
      <c r="F56" s="66"/>
      <c r="G56" s="67"/>
      <c r="H56" s="67"/>
      <c r="I56" s="68"/>
      <c r="J56" s="66"/>
      <c r="K56" s="67"/>
      <c r="L56" s="67"/>
      <c r="M56" s="68"/>
      <c r="N56" s="66"/>
      <c r="O56" s="67"/>
      <c r="P56" s="67"/>
      <c r="Q56" s="68"/>
      <c r="R56" s="66"/>
      <c r="S56" s="67"/>
      <c r="T56" s="67"/>
      <c r="U56" s="68"/>
      <c r="V56" s="66"/>
      <c r="W56" s="67"/>
      <c r="X56" s="67"/>
      <c r="Y56" s="68"/>
      <c r="AA56" s="81" t="str">
        <f t="shared" si="9"/>
        <v>Capuche de mercenaire</v>
      </c>
      <c r="AB56" s="81">
        <v>5</v>
      </c>
      <c r="AC56" s="82">
        <f t="shared" si="6"/>
        <v>0</v>
      </c>
      <c r="AD56" s="90"/>
      <c r="AE56" s="90"/>
      <c r="AF56" s="82">
        <f t="shared" si="7"/>
        <v>0</v>
      </c>
      <c r="AG56" s="82">
        <f t="shared" si="1"/>
        <v>0</v>
      </c>
      <c r="AH56" s="82" t="str">
        <f t="shared" si="2"/>
        <v/>
      </c>
      <c r="AI56" s="82" t="str">
        <f t="shared" si="3"/>
        <v/>
      </c>
      <c r="AJ56" s="82" t="str">
        <f t="shared" si="4"/>
        <v/>
      </c>
      <c r="AK56" s="83" t="str">
        <f t="shared" si="8"/>
        <v/>
      </c>
      <c r="AM56" s="30"/>
      <c r="AN56" s="10">
        <v>8</v>
      </c>
      <c r="AO56" s="21" t="str">
        <f>IF(SUMIFS(AG$11:AG$1008,$AB$11:$AB$1008,$AN56,$AK$11:$AK$1008,$AP$36)=0,"",SUMIFS(AG$11:AG$1008,$AB$11:$AB$1008,$AN56,$AK$11:$AK$1008,$AP$36))</f>
        <v/>
      </c>
      <c r="AP56" s="21" t="str">
        <f>IF(SUMIFS(AH$11:AH$1008,$AB$11:$AB$1008,$AN56,$AK$11:$AK$1008,$AP$36)=0,"",SUMIFS(AH$11:AH$1008,$AB$11:$AB$1008,$AN56,$AK$11:$AK$1008,$AP$36))</f>
        <v/>
      </c>
      <c r="AQ56" s="21" t="str">
        <f>IF(SUMIFS(AI$11:AI$1008,$AB$11:$AB$1008,$AN56,$AK$11:$AK$1008,$AP$36)=0,"",SUMIFS(AI$11:AI$1008,$AB$11:$AB$1008,$AN56,$AK$11:$AK$1008,$AP$36))</f>
        <v/>
      </c>
      <c r="AR56" s="21" t="str">
        <f>IF(SUMIFS(AJ$11:AJ$1008,$AB$11:$AB$1008,$AN56,$AK$11:$AK$1008,$AP$36)=0,"",SUMIFS(AJ$11:AJ$1008,$AB$11:$AB$1008,$AN56,$AK$11:$AK$1008,$AP$36))</f>
        <v/>
      </c>
      <c r="AS56" s="4" t="str">
        <f>IF(AP36="","",19)</f>
        <v/>
      </c>
      <c r="AT56" s="99" t="str">
        <f t="array" ref="AT56">IFERROR(INDEX($AF$1:$AF$1200,SMALL(IF($AK$1:$AK$1200=$AP$36,ROW($AF$1:$AF$1200),""),$AS56)),"")</f>
        <v/>
      </c>
      <c r="AU56" s="97" t="str">
        <f t="array" ref="AU56">IFERROR(INDEX($AA$1:$AA$1200,SMALL(IF($AK$1:$AK$1200=$AP$36,ROW($AA$1:$AA$1200),""),$AS56)),"")</f>
        <v/>
      </c>
      <c r="AV56" s="93" t="str">
        <f t="array" ref="AV56">IFERROR(INDEX($AB$1:$AB$1200,SMALL(IF($AK$1:$AK$1200=$AP$36,ROW($AB$1:$AB$1200),""),$AS56)),"")</f>
        <v/>
      </c>
    </row>
    <row r="57" spans="1:49">
      <c r="A57" s="27" t="str">
        <f t="shared" si="10"/>
        <v>Bâton à double tranchant</v>
      </c>
      <c r="B57" s="66"/>
      <c r="C57" s="67"/>
      <c r="D57" s="67"/>
      <c r="E57" s="68"/>
      <c r="F57" s="66"/>
      <c r="G57" s="67"/>
      <c r="H57" s="67"/>
      <c r="I57" s="68"/>
      <c r="J57" s="66"/>
      <c r="K57" s="67"/>
      <c r="L57" s="67"/>
      <c r="M57" s="68"/>
      <c r="N57" s="66"/>
      <c r="O57" s="67"/>
      <c r="P57" s="67"/>
      <c r="Q57" s="68"/>
      <c r="R57" s="66"/>
      <c r="S57" s="67"/>
      <c r="T57" s="67"/>
      <c r="U57" s="68"/>
      <c r="V57" s="66"/>
      <c r="W57" s="67"/>
      <c r="X57" s="67"/>
      <c r="Y57" s="68"/>
      <c r="AA57" s="78" t="str">
        <f t="shared" si="9"/>
        <v>Capuche de chasseur</v>
      </c>
      <c r="AB57" s="78">
        <v>5</v>
      </c>
      <c r="AC57" s="79">
        <f t="shared" si="6"/>
        <v>0</v>
      </c>
      <c r="AD57" s="89"/>
      <c r="AE57" s="89"/>
      <c r="AF57" s="79">
        <f t="shared" si="7"/>
        <v>0</v>
      </c>
      <c r="AG57" s="79">
        <f t="shared" si="1"/>
        <v>0</v>
      </c>
      <c r="AH57" s="79" t="str">
        <f t="shared" si="2"/>
        <v/>
      </c>
      <c r="AI57" s="79" t="str">
        <f t="shared" si="3"/>
        <v/>
      </c>
      <c r="AJ57" s="79" t="str">
        <f t="shared" si="4"/>
        <v/>
      </c>
      <c r="AK57" s="80" t="str">
        <f t="shared" si="8"/>
        <v/>
      </c>
      <c r="AM57" s="30"/>
      <c r="AN57" s="11">
        <v>8.1</v>
      </c>
      <c r="AO57" s="23" t="str">
        <f>IF(SUMIFS(AG$11:AG$1008,$AB$11:$AB$1008,$AN57,$AK$11:$AK$1008,$AP$36)=0,"",SUMIFS(AG$11:AG$1008,$AB$11:$AB$1008,$AN57,$AK$11:$AK$1008,$AP$36))</f>
        <v/>
      </c>
      <c r="AP57" s="23" t="str">
        <f>IF(SUMIFS(AH$11:AH$1008,$AB$11:$AB$1008,$AN57,$AK$11:$AK$1008,$AP$36)=0,"",SUMIFS(AH$11:AH$1008,$AB$11:$AB$1008,$AN57,$AK$11:$AK$1008,$AP$36))</f>
        <v/>
      </c>
      <c r="AQ57" s="23" t="str">
        <f>IF(SUMIFS(AI$11:AI$1008,$AB$11:$AB$1008,$AN57,$AK$11:$AK$1008,$AP$36)=0,"",SUMIFS(AI$11:AI$1008,$AB$11:$AB$1008,$AN57,$AK$11:$AK$1008,$AP$36))</f>
        <v/>
      </c>
      <c r="AR57" s="23" t="str">
        <f>IF(SUMIFS(AJ$11:AJ$1008,$AB$11:$AB$1008,$AN57,$AK$11:$AK$1008,$AP$36)=0,"",SUMIFS(AJ$11:AJ$1008,$AB$11:$AB$1008,$AN57,$AK$11:$AK$1008,$AP$36))</f>
        <v/>
      </c>
      <c r="AS57" s="4" t="str">
        <f>IF(AP36="","",20)</f>
        <v/>
      </c>
      <c r="AT57" s="99" t="str">
        <f t="array" ref="AT57">IFERROR(INDEX($AF$1:$AF$1200,SMALL(IF($AK$1:$AK$1200=$AP$36,ROW($AF$1:$AF$1200),""),$AS57)),"")</f>
        <v/>
      </c>
      <c r="AU57" s="97" t="str">
        <f t="array" ref="AU57">IFERROR(INDEX($AA$1:$AA$1200,SMALL(IF($AK$1:$AK$1200=$AP$36,ROW($AA$1:$AA$1200),""),$AS57)),"")</f>
        <v/>
      </c>
      <c r="AV57" s="93" t="str">
        <f t="array" ref="AV57">IFERROR(INDEX($AB$1:$AB$1200,SMALL(IF($AK$1:$AK$1200=$AP$36,ROW($AB$1:$AB$1200),""),$AS57)),"")</f>
        <v/>
      </c>
    </row>
    <row r="58" spans="1:49">
      <c r="A58" s="27" t="str">
        <f t="shared" si="10"/>
        <v>Bâton naturel</v>
      </c>
      <c r="B58" s="66"/>
      <c r="C58" s="67"/>
      <c r="D58" s="67"/>
      <c r="E58" s="68"/>
      <c r="F58" s="66"/>
      <c r="G58" s="67"/>
      <c r="H58" s="67"/>
      <c r="I58" s="68"/>
      <c r="J58" s="66"/>
      <c r="K58" s="67"/>
      <c r="L58" s="67"/>
      <c r="M58" s="68"/>
      <c r="N58" s="66"/>
      <c r="O58" s="67"/>
      <c r="P58" s="67"/>
      <c r="Q58" s="68"/>
      <c r="R58" s="66"/>
      <c r="S58" s="67"/>
      <c r="T58" s="67"/>
      <c r="U58" s="68"/>
      <c r="V58" s="66"/>
      <c r="W58" s="67"/>
      <c r="X58" s="67"/>
      <c r="Y58" s="68"/>
      <c r="AA58" s="81" t="str">
        <f t="shared" si="9"/>
        <v>veste d'assassin</v>
      </c>
      <c r="AB58" s="81">
        <v>5</v>
      </c>
      <c r="AC58" s="82">
        <f t="shared" si="6"/>
        <v>0</v>
      </c>
      <c r="AD58" s="90"/>
      <c r="AE58" s="90"/>
      <c r="AF58" s="82">
        <f t="shared" si="7"/>
        <v>0</v>
      </c>
      <c r="AG58" s="82">
        <f t="shared" si="1"/>
        <v>0</v>
      </c>
      <c r="AH58" s="82" t="str">
        <f t="shared" si="2"/>
        <v/>
      </c>
      <c r="AI58" s="82" t="str">
        <f t="shared" si="3"/>
        <v/>
      </c>
      <c r="AJ58" s="82" t="str">
        <f t="shared" si="4"/>
        <v/>
      </c>
      <c r="AK58" s="83" t="str">
        <f t="shared" si="8"/>
        <v/>
      </c>
      <c r="AM58" s="30"/>
      <c r="AN58" s="11">
        <v>8.1999999999999993</v>
      </c>
      <c r="AO58" s="23" t="str">
        <f>IF(SUMIFS(AG$11:AG$1008,$AB$11:$AB$1008,$AN58,$AK$11:$AK$1008,$AP$36)=0,"",SUMIFS(AG$11:AG$1008,$AB$11:$AB$1008,$AN58,$AK$11:$AK$1008,$AP$36))</f>
        <v/>
      </c>
      <c r="AP58" s="23" t="str">
        <f>IF(SUMIFS(AH$11:AH$1008,$AB$11:$AB$1008,$AN58,$AK$11:$AK$1008,$AP$36)=0,"",SUMIFS(AH$11:AH$1008,$AB$11:$AB$1008,$AN58,$AK$11:$AK$1008,$AP$36))</f>
        <v/>
      </c>
      <c r="AQ58" s="23" t="str">
        <f>IF(SUMIFS(AI$11:AI$1008,$AB$11:$AB$1008,$AN58,$AK$11:$AK$1008,$AP$36)=0,"",SUMIFS(AI$11:AI$1008,$AB$11:$AB$1008,$AN58,$AK$11:$AK$1008,$AP$36))</f>
        <v/>
      </c>
      <c r="AR58" s="23" t="str">
        <f>IF(SUMIFS(AJ$11:AJ$1008,$AB$11:$AB$1008,$AN58,$AK$11:$AK$1008,$AP$36)=0,"",SUMIFS(AJ$11:AJ$1008,$AB$11:$AB$1008,$AN58,$AK$11:$AK$1008,$AP$36))</f>
        <v/>
      </c>
      <c r="AS58" s="4" t="str">
        <f>IF(AP36="","",21)</f>
        <v/>
      </c>
      <c r="AT58" s="99" t="str">
        <f t="array" ref="AT58">IFERROR(INDEX($AF$1:$AF$1200,SMALL(IF($AK$1:$AK$1200=$AP$36,ROW($AF$1:$AF$1200),""),$AS58)),"")</f>
        <v/>
      </c>
      <c r="AU58" s="97" t="str">
        <f t="array" ref="AU58">IFERROR(INDEX($AA$1:$AA$1200,SMALL(IF($AK$1:$AK$1200=$AP$36,ROW($AA$1:$AA$1200),""),$AS58)),"")</f>
        <v/>
      </c>
      <c r="AV58" s="93" t="str">
        <f t="array" ref="AV58">IFERROR(INDEX($AB$1:$AB$1200,SMALL(IF($AK$1:$AK$1200=$AP$36,ROW($AB$1:$AB$1200),""),$AS58)),"")</f>
        <v/>
      </c>
    </row>
    <row r="59" spans="1:49" ht="15.75" thickBot="1">
      <c r="A59" s="27" t="str">
        <f t="shared" si="10"/>
        <v>Grand Bâton naturel</v>
      </c>
      <c r="B59" s="66"/>
      <c r="C59" s="67"/>
      <c r="D59" s="67"/>
      <c r="E59" s="68"/>
      <c r="F59" s="66"/>
      <c r="G59" s="67"/>
      <c r="H59" s="67"/>
      <c r="I59" s="68"/>
      <c r="J59" s="66"/>
      <c r="K59" s="67"/>
      <c r="L59" s="67"/>
      <c r="M59" s="68"/>
      <c r="N59" s="66"/>
      <c r="O59" s="67"/>
      <c r="P59" s="67"/>
      <c r="Q59" s="68"/>
      <c r="R59" s="66"/>
      <c r="S59" s="67"/>
      <c r="T59" s="67"/>
      <c r="U59" s="68"/>
      <c r="V59" s="66"/>
      <c r="W59" s="67"/>
      <c r="X59" s="67"/>
      <c r="Y59" s="68"/>
      <c r="AA59" s="78" t="str">
        <f>AA32</f>
        <v>veste de mercenaire</v>
      </c>
      <c r="AB59" s="78">
        <v>5</v>
      </c>
      <c r="AC59" s="79">
        <f t="shared" si="6"/>
        <v>0</v>
      </c>
      <c r="AD59" s="89"/>
      <c r="AE59" s="89"/>
      <c r="AF59" s="79">
        <f t="shared" si="7"/>
        <v>0</v>
      </c>
      <c r="AG59" s="79">
        <f t="shared" si="1"/>
        <v>0</v>
      </c>
      <c r="AH59" s="79" t="str">
        <f t="shared" si="2"/>
        <v/>
      </c>
      <c r="AI59" s="79" t="str">
        <f t="shared" si="3"/>
        <v/>
      </c>
      <c r="AJ59" s="79" t="str">
        <f t="shared" si="4"/>
        <v/>
      </c>
      <c r="AK59" s="80" t="str">
        <f t="shared" si="8"/>
        <v/>
      </c>
      <c r="AM59" s="30"/>
      <c r="AN59" s="13">
        <v>8.3000000000000007</v>
      </c>
      <c r="AO59" s="25" t="str">
        <f>IF(SUMIFS(AG$11:AG$1008,$AB$11:$AB$1008,$AN59,$AK$11:$AK$1008,$AP$36)=0,"",SUMIFS(AG$11:AG$1008,$AB$11:$AB$1008,$AN59,$AK$11:$AK$1008,$AP$36))</f>
        <v/>
      </c>
      <c r="AP59" s="25" t="str">
        <f>IF(SUMIFS(AH$11:AH$1008,$AB$11:$AB$1008,$AN59,$AK$11:$AK$1008,$AP$36)=0,"",SUMIFS(AH$11:AH$1008,$AB$11:$AB$1008,$AN59,$AK$11:$AK$1008,$AP$36))</f>
        <v/>
      </c>
      <c r="AQ59" s="25" t="str">
        <f>IF(SUMIFS(AI$11:AI$1008,$AB$11:$AB$1008,$AN59,$AK$11:$AK$1008,$AP$36)=0,"",SUMIFS(AI$11:AI$1008,$AB$11:$AB$1008,$AN59,$AK$11:$AK$1008,$AP$36))</f>
        <v/>
      </c>
      <c r="AR59" s="25" t="str">
        <f>IF(SUMIFS(AJ$11:AJ$1008,$AB$11:$AB$1008,$AN59,$AK$11:$AK$1008,$AP$36)=0,"",SUMIFS(AJ$11:AJ$1008,$AB$11:$AB$1008,$AN59,$AK$11:$AK$1008,$AP$36))</f>
        <v/>
      </c>
      <c r="AS59" s="4" t="str">
        <f>IF(AP36="","",22)</f>
        <v/>
      </c>
      <c r="AT59" s="100" t="str">
        <f t="array" ref="AT59">IFERROR(INDEX($AF$1:$AF$1200,SMALL(IF($AK$1:$AK$1200=$AP$36,ROW($AF$1:$AF$1200),""),$AS59)),"")</f>
        <v/>
      </c>
      <c r="AU59" s="98" t="str">
        <f t="array" ref="AU59">IFERROR(INDEX($AA$1:$AA$1200,SMALL(IF($AK$1:$AK$1200=$AP$36,ROW($AA$1:$AA$1200),""),$AS59)),"")</f>
        <v/>
      </c>
      <c r="AV59" s="94" t="str">
        <f t="array" ref="AV59">IFERROR(INDEX($AB$1:$AB$1200,SMALL(IF($AK$1:$AK$1200=$AP$36,ROW($AB$1:$AB$1200),""),$AS59)),"")</f>
        <v/>
      </c>
    </row>
    <row r="60" spans="1:49">
      <c r="A60" s="27" t="str">
        <f t="shared" si="10"/>
        <v>Bâton sauvage</v>
      </c>
      <c r="B60" s="66"/>
      <c r="C60" s="67"/>
      <c r="D60" s="67"/>
      <c r="E60" s="68"/>
      <c r="F60" s="66"/>
      <c r="G60" s="67"/>
      <c r="H60" s="67"/>
      <c r="I60" s="68"/>
      <c r="J60" s="66"/>
      <c r="K60" s="67"/>
      <c r="L60" s="67"/>
      <c r="M60" s="68"/>
      <c r="N60" s="66"/>
      <c r="O60" s="67"/>
      <c r="P60" s="67"/>
      <c r="Q60" s="68"/>
      <c r="R60" s="66"/>
      <c r="S60" s="67"/>
      <c r="T60" s="67"/>
      <c r="U60" s="68"/>
      <c r="V60" s="66"/>
      <c r="W60" s="67"/>
      <c r="X60" s="67"/>
      <c r="Y60" s="68"/>
      <c r="AA60" s="81" t="str">
        <f t="shared" si="9"/>
        <v>veste de chasseur</v>
      </c>
      <c r="AB60" s="81">
        <v>5</v>
      </c>
      <c r="AC60" s="82">
        <f t="shared" si="6"/>
        <v>0</v>
      </c>
      <c r="AD60" s="90"/>
      <c r="AE60" s="90"/>
      <c r="AF60" s="82">
        <f t="shared" si="7"/>
        <v>0</v>
      </c>
      <c r="AG60" s="82">
        <f t="shared" si="1"/>
        <v>0</v>
      </c>
      <c r="AH60" s="82" t="str">
        <f t="shared" si="2"/>
        <v/>
      </c>
      <c r="AI60" s="82" t="str">
        <f t="shared" si="3"/>
        <v/>
      </c>
      <c r="AJ60" s="82" t="str">
        <f t="shared" si="4"/>
        <v/>
      </c>
      <c r="AK60" s="83" t="str">
        <f t="shared" si="8"/>
        <v/>
      </c>
      <c r="AM60" s="30"/>
      <c r="AP60" s="2"/>
    </row>
    <row r="61" spans="1:49" ht="15.75" thickBot="1">
      <c r="A61" s="27" t="str">
        <f t="shared" si="10"/>
        <v>Torche</v>
      </c>
      <c r="B61" s="66"/>
      <c r="C61" s="67"/>
      <c r="D61" s="67"/>
      <c r="E61" s="68"/>
      <c r="F61" s="66"/>
      <c r="G61" s="67"/>
      <c r="H61" s="67"/>
      <c r="I61" s="68"/>
      <c r="J61" s="66"/>
      <c r="K61" s="67"/>
      <c r="L61" s="67"/>
      <c r="M61" s="68"/>
      <c r="N61" s="66"/>
      <c r="O61" s="67"/>
      <c r="P61" s="67"/>
      <c r="Q61" s="68"/>
      <c r="R61" s="66"/>
      <c r="S61" s="67"/>
      <c r="T61" s="67"/>
      <c r="U61" s="68"/>
      <c r="V61" s="66"/>
      <c r="W61" s="67"/>
      <c r="X61" s="67"/>
      <c r="Y61" s="68"/>
      <c r="AA61" s="78" t="str">
        <f t="shared" si="9"/>
        <v>Chaussures d'assassin</v>
      </c>
      <c r="AB61" s="78">
        <v>5</v>
      </c>
      <c r="AC61" s="79">
        <f t="shared" si="6"/>
        <v>0</v>
      </c>
      <c r="AD61" s="89"/>
      <c r="AE61" s="89"/>
      <c r="AF61" s="79">
        <f t="shared" si="7"/>
        <v>0</v>
      </c>
      <c r="AG61" s="79">
        <f t="shared" si="1"/>
        <v>0</v>
      </c>
      <c r="AH61" s="79" t="str">
        <f t="shared" si="2"/>
        <v/>
      </c>
      <c r="AI61" s="79" t="str">
        <f t="shared" si="3"/>
        <v/>
      </c>
      <c r="AJ61" s="79" t="str">
        <f t="shared" si="4"/>
        <v/>
      </c>
      <c r="AK61" s="80" t="str">
        <f t="shared" si="8"/>
        <v/>
      </c>
      <c r="AM61" s="1" t="s">
        <v>127</v>
      </c>
    </row>
    <row r="62" spans="1:49" ht="24" thickBot="1">
      <c r="A62" s="107"/>
      <c r="B62" s="108"/>
      <c r="C62" s="107"/>
      <c r="D62" s="107"/>
      <c r="E62" s="109"/>
      <c r="F62" s="108"/>
      <c r="G62" s="107"/>
      <c r="H62" s="107"/>
      <c r="I62" s="109"/>
      <c r="J62" s="108"/>
      <c r="K62" s="107"/>
      <c r="L62" s="107"/>
      <c r="M62" s="109"/>
      <c r="N62" s="108"/>
      <c r="O62" s="107"/>
      <c r="P62" s="107"/>
      <c r="Q62" s="109"/>
      <c r="R62" s="108"/>
      <c r="S62" s="107"/>
      <c r="T62" s="107"/>
      <c r="U62" s="109"/>
      <c r="V62" s="108"/>
      <c r="W62" s="107"/>
      <c r="X62" s="107"/>
      <c r="Y62" s="109"/>
      <c r="AA62" s="81" t="str">
        <f>AA35</f>
        <v>Chaussures de mercenaire</v>
      </c>
      <c r="AB62" s="81">
        <v>5</v>
      </c>
      <c r="AC62" s="82">
        <f t="shared" si="6"/>
        <v>0</v>
      </c>
      <c r="AD62" s="90"/>
      <c r="AE62" s="90"/>
      <c r="AF62" s="82">
        <f t="shared" si="7"/>
        <v>0</v>
      </c>
      <c r="AG62" s="82">
        <f t="shared" si="1"/>
        <v>0</v>
      </c>
      <c r="AH62" s="82" t="str">
        <f t="shared" si="2"/>
        <v/>
      </c>
      <c r="AI62" s="82" t="str">
        <f t="shared" si="3"/>
        <v/>
      </c>
      <c r="AJ62" s="82" t="str">
        <f t="shared" si="4"/>
        <v/>
      </c>
      <c r="AK62" s="83" t="str">
        <f t="shared" si="8"/>
        <v/>
      </c>
      <c r="AM62" s="30" t="str">
        <f t="array" ref="AM62">IFERROR(INDEX(AK$11:AK$1008,MATCH(SMALL(IF((COUNTIF(AM$34:AM61,AK$11:AK$1008)=0)*(AK$11:AK$1008&lt;&gt;""),COUNTIF(AK$11:AK$1008,"&lt;"&amp;AK$11:AK$1008)),1),IF(AK$11:AK$1008&lt;&gt;"",COUNTIF(AK$11:AK$1008,"&lt;"&amp;AK$11:AK$1008)),0)),"")</f>
        <v/>
      </c>
      <c r="AN62" s="60" t="s">
        <v>125</v>
      </c>
      <c r="AO62" s="61"/>
      <c r="AP62" s="60" t="str">
        <f>IF(AM62="","",AM62)</f>
        <v/>
      </c>
      <c r="AQ62" s="61"/>
      <c r="AR62" s="62"/>
      <c r="AS62" s="101"/>
      <c r="AT62" s="101"/>
      <c r="AU62" s="101"/>
      <c r="AV62" s="101"/>
      <c r="AW62" s="101"/>
    </row>
    <row r="63" spans="1:49" ht="24" thickBot="1">
      <c r="A63" s="27" t="str">
        <f t="shared" ref="A63:A71" si="11">AZ34</f>
        <v>Capuche d'assassin</v>
      </c>
      <c r="B63" s="66"/>
      <c r="C63" s="67"/>
      <c r="D63" s="67"/>
      <c r="E63" s="68"/>
      <c r="F63" s="66"/>
      <c r="G63" s="67"/>
      <c r="H63" s="67"/>
      <c r="I63" s="68"/>
      <c r="J63" s="66"/>
      <c r="K63" s="67"/>
      <c r="L63" s="67"/>
      <c r="M63" s="68"/>
      <c r="N63" s="66"/>
      <c r="O63" s="67"/>
      <c r="P63" s="67"/>
      <c r="Q63" s="68"/>
      <c r="R63" s="66"/>
      <c r="S63" s="67"/>
      <c r="T63" s="67"/>
      <c r="U63" s="68"/>
      <c r="V63" s="66"/>
      <c r="W63" s="67"/>
      <c r="X63" s="67"/>
      <c r="Y63" s="68"/>
      <c r="AA63" s="78" t="str">
        <f t="shared" si="9"/>
        <v>Chaussures de chasseur</v>
      </c>
      <c r="AB63" s="78">
        <v>5</v>
      </c>
      <c r="AC63" s="79">
        <f t="shared" si="6"/>
        <v>0</v>
      </c>
      <c r="AD63" s="89"/>
      <c r="AE63" s="89"/>
      <c r="AF63" s="79">
        <f t="shared" si="7"/>
        <v>0</v>
      </c>
      <c r="AG63" s="79">
        <f t="shared" si="1"/>
        <v>0</v>
      </c>
      <c r="AH63" s="79" t="str">
        <f t="shared" si="2"/>
        <v/>
      </c>
      <c r="AI63" s="79" t="str">
        <f t="shared" si="3"/>
        <v/>
      </c>
      <c r="AJ63" s="79" t="str">
        <f t="shared" si="4"/>
        <v/>
      </c>
      <c r="AK63" s="80" t="str">
        <f t="shared" si="8"/>
        <v/>
      </c>
      <c r="AM63" s="30"/>
      <c r="AN63" s="63"/>
      <c r="AO63" s="64"/>
      <c r="AP63" s="63"/>
      <c r="AQ63" s="64"/>
      <c r="AR63" s="65"/>
      <c r="AS63" s="50"/>
      <c r="AT63" s="87" t="str">
        <f>$AF$10</f>
        <v>besoin</v>
      </c>
      <c r="AU63" s="95" t="str">
        <f>$AA$10</f>
        <v>Nom</v>
      </c>
      <c r="AV63" s="88" t="str">
        <f>$AB$10</f>
        <v>tier</v>
      </c>
      <c r="AW63" s="102"/>
    </row>
    <row r="64" spans="1:49">
      <c r="A64" s="27" t="str">
        <f t="shared" si="11"/>
        <v>Capuche de mercenaire</v>
      </c>
      <c r="B64" s="66"/>
      <c r="C64" s="67"/>
      <c r="D64" s="67"/>
      <c r="E64" s="68"/>
      <c r="F64" s="66"/>
      <c r="G64" s="67"/>
      <c r="H64" s="67"/>
      <c r="I64" s="68"/>
      <c r="J64" s="66"/>
      <c r="K64" s="67"/>
      <c r="L64" s="67"/>
      <c r="M64" s="68"/>
      <c r="N64" s="66"/>
      <c r="O64" s="67"/>
      <c r="P64" s="67"/>
      <c r="Q64" s="68"/>
      <c r="R64" s="66"/>
      <c r="S64" s="67"/>
      <c r="T64" s="67"/>
      <c r="U64" s="68"/>
      <c r="V64" s="66"/>
      <c r="W64" s="67"/>
      <c r="X64" s="67"/>
      <c r="Y64" s="68"/>
      <c r="AA64" s="81"/>
      <c r="AB64" s="81"/>
      <c r="AC64" s="82" t="str">
        <f t="shared" si="6"/>
        <v/>
      </c>
      <c r="AD64" s="90"/>
      <c r="AE64" s="90"/>
      <c r="AF64" s="82">
        <f t="shared" si="7"/>
        <v>0</v>
      </c>
      <c r="AG64" s="82" t="str">
        <f t="shared" si="1"/>
        <v/>
      </c>
      <c r="AH64" s="82" t="str">
        <f t="shared" si="2"/>
        <v/>
      </c>
      <c r="AI64" s="82" t="str">
        <f t="shared" si="3"/>
        <v/>
      </c>
      <c r="AJ64" s="82" t="str">
        <f t="shared" si="4"/>
        <v/>
      </c>
      <c r="AK64" s="83" t="str">
        <f t="shared" si="8"/>
        <v/>
      </c>
      <c r="AM64" s="30"/>
      <c r="AN64" s="35"/>
      <c r="AO64" s="31" t="s">
        <v>4</v>
      </c>
      <c r="AP64" s="32" t="s">
        <v>5</v>
      </c>
      <c r="AQ64" s="31" t="s">
        <v>14</v>
      </c>
      <c r="AR64" s="31" t="s">
        <v>6</v>
      </c>
      <c r="AS64" s="4" t="str">
        <f>IF(AP62="","",1)</f>
        <v/>
      </c>
      <c r="AT64" s="99" t="str">
        <f t="array" ref="AT64">IFERROR(INDEX($AF$1:$AF$1200,SMALL(IF($AK$1:$AK$1200=$AP$62,ROW($AF$1:$AF$1200),""),$AS64)),"")</f>
        <v/>
      </c>
      <c r="AU64" s="104" t="str">
        <f t="array" ref="AU64">IFERROR(INDEX($AA$1:$AA$1200,SMALL(IF($AK$1:$AK$1200=$AP$62,ROW($AA$1:$AA$1200),""),$AS64)),"")</f>
        <v/>
      </c>
      <c r="AV64" s="92" t="str">
        <f t="array" ref="AV64">IFERROR(INDEX($AB$1:$AB$1200,SMALL(IF($AK$1:$AK$1200=$AP$62,ROW($AB$1:$AB$1200),""),$AS64)),"")</f>
        <v/>
      </c>
      <c r="AW64" s="4"/>
    </row>
    <row r="65" spans="1:50">
      <c r="A65" s="27" t="str">
        <f t="shared" si="11"/>
        <v>Capuche de chasseur</v>
      </c>
      <c r="B65" s="66"/>
      <c r="C65" s="67"/>
      <c r="D65" s="67"/>
      <c r="E65" s="68"/>
      <c r="F65" s="66"/>
      <c r="G65" s="67"/>
      <c r="H65" s="67"/>
      <c r="I65" s="68"/>
      <c r="J65" s="66"/>
      <c r="K65" s="67"/>
      <c r="L65" s="67"/>
      <c r="M65" s="68"/>
      <c r="N65" s="66"/>
      <c r="O65" s="67"/>
      <c r="P65" s="67"/>
      <c r="Q65" s="68"/>
      <c r="R65" s="66"/>
      <c r="S65" s="67"/>
      <c r="T65" s="67"/>
      <c r="U65" s="68"/>
      <c r="V65" s="66"/>
      <c r="W65" s="67"/>
      <c r="X65" s="67"/>
      <c r="Y65" s="68"/>
      <c r="AA65" s="78"/>
      <c r="AB65" s="78"/>
      <c r="AC65" s="79" t="str">
        <f t="shared" si="6"/>
        <v/>
      </c>
      <c r="AD65" s="89"/>
      <c r="AE65" s="89"/>
      <c r="AF65" s="79">
        <f t="shared" si="7"/>
        <v>0</v>
      </c>
      <c r="AG65" s="79" t="str">
        <f t="shared" si="1"/>
        <v/>
      </c>
      <c r="AH65" s="79" t="str">
        <f t="shared" si="2"/>
        <v/>
      </c>
      <c r="AI65" s="79" t="str">
        <f t="shared" si="3"/>
        <v/>
      </c>
      <c r="AJ65" s="79" t="str">
        <f t="shared" si="4"/>
        <v/>
      </c>
      <c r="AK65" s="80" t="str">
        <f t="shared" si="8"/>
        <v/>
      </c>
      <c r="AM65" s="30"/>
      <c r="AN65" s="9">
        <v>3</v>
      </c>
      <c r="AO65" s="14" t="str">
        <f>IF(SUMIFS(AG$11:AG$1008,$AB$11:$AB$1008,$AN65,$AK$11:$AK$1008,$AP$62)=0,"",SUMIFS(AG$11:AG$1008,$AB$11:$AB$1008,$AN65,$AK$11:$AK$1008,$AP$62))</f>
        <v/>
      </c>
      <c r="AP65" s="14" t="str">
        <f>IF(SUMIFS(AH$11:AH$1008,$AB$11:$AB$1008,$AN65,$AK$11:$AK$1008,$AP$62)=0,"",SUMIFS(AH$11:AH$1008,$AB$11:$AB$1008,$AN65,$AK$11:$AK$1008,$AP$62))</f>
        <v/>
      </c>
      <c r="AQ65" s="14" t="str">
        <f>IF(SUMIFS(AI$11:AI$1008,$AB$11:$AB$1008,$AN65,$AK$11:$AK$1008,$AP$62)=0,"",SUMIFS(AI$11:AI$1008,$AB$11:$AB$1008,$AN65,$AK$11:$AK$1008,$AP$62))</f>
        <v/>
      </c>
      <c r="AR65" s="14" t="str">
        <f>IF(SUMIFS(AJ$11:AJ$1008,$AB$11:$AB$1008,$AN65,$AK$11:$AK$1008,$AP$62)=0,"",SUMIFS(AJ$11:AJ$1008,$AB$11:$AB$1008,$AN65,$AK$11:$AK$1008,$AP$62))</f>
        <v/>
      </c>
      <c r="AS65" s="4" t="str">
        <f>IF(AP62="","",2)</f>
        <v/>
      </c>
      <c r="AT65" s="99" t="str">
        <f t="array" ref="AT65">IFERROR(INDEX($AF$1:$AF$1200,SMALL(IF($AK$1:$AK$1200=$AP$62,ROW($AF$1:$AF$1200),""),$AS65)),"")</f>
        <v/>
      </c>
      <c r="AU65" s="105" t="str">
        <f t="array" ref="AU65">IFERROR(INDEX($AA$1:$AA$1200,SMALL(IF($AK$1:$AK$1200=$AP$62,ROW($AA$1:$AA$1200),""),$AS65)),"")</f>
        <v/>
      </c>
      <c r="AV65" s="93" t="str">
        <f t="array" ref="AV65">IFERROR(INDEX($AB$1:$AB$1200,SMALL(IF($AK$1:$AK$1200=$AP$62,ROW($AB$1:$AB$1200),""),$AS65)),"")</f>
        <v/>
      </c>
      <c r="AW65" s="4"/>
    </row>
    <row r="66" spans="1:50">
      <c r="A66" s="27" t="str">
        <f t="shared" si="11"/>
        <v>veste d'assassin</v>
      </c>
      <c r="B66" s="66"/>
      <c r="C66" s="67"/>
      <c r="D66" s="67"/>
      <c r="E66" s="68"/>
      <c r="F66" s="66"/>
      <c r="G66" s="67"/>
      <c r="H66" s="67"/>
      <c r="I66" s="68"/>
      <c r="J66" s="66"/>
      <c r="K66" s="67"/>
      <c r="L66" s="67"/>
      <c r="M66" s="68"/>
      <c r="N66" s="66"/>
      <c r="O66" s="67"/>
      <c r="P66" s="67"/>
      <c r="Q66" s="68"/>
      <c r="R66" s="66"/>
      <c r="S66" s="67"/>
      <c r="T66" s="67"/>
      <c r="U66" s="68"/>
      <c r="V66" s="66"/>
      <c r="W66" s="67"/>
      <c r="X66" s="67"/>
      <c r="Y66" s="68"/>
      <c r="AA66" s="81"/>
      <c r="AB66" s="81"/>
      <c r="AC66" s="82" t="str">
        <f t="shared" si="6"/>
        <v/>
      </c>
      <c r="AD66" s="90"/>
      <c r="AE66" s="90"/>
      <c r="AF66" s="82">
        <f t="shared" si="7"/>
        <v>0</v>
      </c>
      <c r="AG66" s="82" t="str">
        <f t="shared" si="1"/>
        <v/>
      </c>
      <c r="AH66" s="82" t="str">
        <f t="shared" si="2"/>
        <v/>
      </c>
      <c r="AI66" s="82" t="str">
        <f t="shared" si="3"/>
        <v/>
      </c>
      <c r="AJ66" s="82" t="str">
        <f t="shared" si="4"/>
        <v/>
      </c>
      <c r="AK66" s="83" t="str">
        <f t="shared" si="8"/>
        <v/>
      </c>
      <c r="AN66" s="10">
        <v>4</v>
      </c>
      <c r="AO66" s="15" t="str">
        <f>IF(SUMIFS(AG$11:AG$1008,$AB$11:$AB$1008,$AN66,$AK$11:$AK$1008,$AP$62)=0,"",SUMIFS(AG$11:AG$1008,$AB$11:$AB$1008,$AN66,$AK$11:$AK$1008,$AP$62))</f>
        <v/>
      </c>
      <c r="AP66" s="15" t="str">
        <f>IF(SUMIFS(AH$11:AH$1008,$AB$11:$AB$1008,$AN66,$AK$11:$AK$1008,$AP$62)=0,"",SUMIFS(AH$11:AH$1008,$AB$11:$AB$1008,$AN66,$AK$11:$AK$1008,$AP$62))</f>
        <v/>
      </c>
      <c r="AQ66" s="15" t="str">
        <f>IF(SUMIFS(AI$11:AI$1008,$AB$11:$AB$1008,$AN66,$AK$11:$AK$1008,$AP$62)=0,"",SUMIFS(AI$11:AI$1008,$AB$11:$AB$1008,$AN66,$AK$11:$AK$1008,$AP$62))</f>
        <v/>
      </c>
      <c r="AR66" s="15" t="str">
        <f>IF(SUMIFS(AJ$11:AJ$1008,$AB$11:$AB$1008,$AN66,$AK$11:$AK$1008,$AP$62)=0,"",SUMIFS(AJ$11:AJ$1008,$AB$11:$AB$1008,$AN66,$AK$11:$AK$1008,$AP$62))</f>
        <v/>
      </c>
      <c r="AS66" s="4" t="str">
        <f>IF(AP62="","",3)</f>
        <v/>
      </c>
      <c r="AT66" s="99" t="str">
        <f t="array" ref="AT66">IFERROR(INDEX($AF$1:$AF$1200,SMALL(IF($AK$1:$AK$1200=$AP$62,ROW($AF$1:$AF$1200),""),$AS66)),"")</f>
        <v/>
      </c>
      <c r="AU66" s="105" t="str">
        <f t="array" ref="AU66">IFERROR(INDEX($AA$1:$AA$1200,SMALL(IF($AK$1:$AK$1200=$AP$62,ROW($AA$1:$AA$1200),""),$AS66)),"")</f>
        <v/>
      </c>
      <c r="AV66" s="93" t="str">
        <f t="array" ref="AV66">IFERROR(INDEX($AB$1:$AB$1200,SMALL(IF($AK$1:$AK$1200=$AP$62,ROW($AB$1:$AB$1200),""),$AS66)),"")</f>
        <v/>
      </c>
      <c r="AW66" s="4"/>
    </row>
    <row r="67" spans="1:50">
      <c r="A67" s="27" t="str">
        <f t="shared" si="11"/>
        <v>veste de mercenaire</v>
      </c>
      <c r="B67" s="66"/>
      <c r="C67" s="67"/>
      <c r="D67" s="67"/>
      <c r="E67" s="68"/>
      <c r="F67" s="66"/>
      <c r="G67" s="67"/>
      <c r="H67" s="67"/>
      <c r="I67" s="68"/>
      <c r="J67" s="66"/>
      <c r="K67" s="67"/>
      <c r="L67" s="67"/>
      <c r="M67" s="68"/>
      <c r="N67" s="66"/>
      <c r="O67" s="67"/>
      <c r="P67" s="67"/>
      <c r="Q67" s="68"/>
      <c r="R67" s="66"/>
      <c r="S67" s="67"/>
      <c r="T67" s="67"/>
      <c r="U67" s="68"/>
      <c r="V67" s="66"/>
      <c r="W67" s="67"/>
      <c r="X67" s="67"/>
      <c r="Y67" s="68"/>
      <c r="AA67" s="78" t="s">
        <v>36</v>
      </c>
      <c r="AB67" s="78">
        <v>6</v>
      </c>
      <c r="AC67" s="79">
        <f t="shared" si="6"/>
        <v>0</v>
      </c>
      <c r="AD67" s="89"/>
      <c r="AE67" s="89"/>
      <c r="AF67" s="79">
        <f t="shared" si="7"/>
        <v>0</v>
      </c>
      <c r="AG67" s="79">
        <f t="shared" si="1"/>
        <v>0</v>
      </c>
      <c r="AH67" s="79" t="str">
        <f t="shared" si="2"/>
        <v/>
      </c>
      <c r="AI67" s="79" t="str">
        <f t="shared" si="3"/>
        <v/>
      </c>
      <c r="AJ67" s="79" t="str">
        <f t="shared" si="4"/>
        <v/>
      </c>
      <c r="AK67" s="80" t="str">
        <f t="shared" si="8"/>
        <v/>
      </c>
      <c r="AN67" s="11">
        <v>4.0999999999999996</v>
      </c>
      <c r="AO67" s="17" t="str">
        <f>IF(SUMIFS(AG$11:AG$1008,$AB$11:$AB$1008,$AN67,$AK$11:$AK$1008,$AP$62)=0,"",SUMIFS(AG$11:AG$1008,$AB$11:$AB$1008,$AN67,$AK$11:$AK$1008,$AP$62))</f>
        <v/>
      </c>
      <c r="AP67" s="17" t="str">
        <f>IF(SUMIFS(AH$11:AH$1008,$AB$11:$AB$1008,$AN67,$AK$11:$AK$1008,$AP$62)=0,"",SUMIFS(AH$11:AH$1008,$AB$11:$AB$1008,$AN67,$AK$11:$AK$1008,$AP$62))</f>
        <v/>
      </c>
      <c r="AQ67" s="17" t="str">
        <f>IF(SUMIFS(AI$11:AI$1008,$AB$11:$AB$1008,$AN67,$AK$11:$AK$1008,$AP$62)=0,"",SUMIFS(AI$11:AI$1008,$AB$11:$AB$1008,$AN67,$AK$11:$AK$1008,$AP$62))</f>
        <v/>
      </c>
      <c r="AR67" s="17" t="str">
        <f>IF(SUMIFS(AJ$11:AJ$1008,$AB$11:$AB$1008,$AN67,$AK$11:$AK$1008,$AP$62)=0,"",SUMIFS(AJ$11:AJ$1008,$AB$11:$AB$1008,$AN67,$AK$11:$AK$1008,$AP$62))</f>
        <v/>
      </c>
      <c r="AS67" s="4" t="str">
        <f>IF(AP62="","",4)</f>
        <v/>
      </c>
      <c r="AT67" s="99" t="str">
        <f t="array" ref="AT67">IFERROR(INDEX($AF$1:$AF$1200,SMALL(IF($AK$1:$AK$1200=$AP$62,ROW($AF$1:$AF$1200),""),$AS67)),"")</f>
        <v/>
      </c>
      <c r="AU67" s="105" t="str">
        <f t="array" ref="AU67">IFERROR(INDEX($AA$1:$AA$1200,SMALL(IF($AK$1:$AK$1200=$AP$62,ROW($AA$1:$AA$1200),""),$AS67)),"")</f>
        <v/>
      </c>
      <c r="AV67" s="93" t="str">
        <f t="array" ref="AV67">IFERROR(INDEX($AB$1:$AB$1200,SMALL(IF($AK$1:$AK$1200=$AP$62,ROW($AB$1:$AB$1200),""),$AS67)),"")</f>
        <v/>
      </c>
      <c r="AW67" s="4"/>
    </row>
    <row r="68" spans="1:50">
      <c r="A68" s="27" t="str">
        <f t="shared" si="11"/>
        <v>veste de chasseur</v>
      </c>
      <c r="B68" s="66"/>
      <c r="C68" s="67"/>
      <c r="D68" s="67"/>
      <c r="E68" s="68"/>
      <c r="F68" s="66"/>
      <c r="G68" s="67"/>
      <c r="H68" s="67"/>
      <c r="I68" s="68"/>
      <c r="J68" s="66"/>
      <c r="K68" s="67"/>
      <c r="L68" s="67"/>
      <c r="M68" s="68"/>
      <c r="N68" s="66"/>
      <c r="O68" s="67"/>
      <c r="P68" s="67"/>
      <c r="Q68" s="68"/>
      <c r="R68" s="66"/>
      <c r="S68" s="67"/>
      <c r="T68" s="67"/>
      <c r="U68" s="68"/>
      <c r="V68" s="66"/>
      <c r="W68" s="67"/>
      <c r="X68" s="67"/>
      <c r="Y68" s="68"/>
      <c r="AA68" s="81"/>
      <c r="AB68" s="81"/>
      <c r="AC68" s="82" t="str">
        <f t="shared" si="6"/>
        <v/>
      </c>
      <c r="AD68" s="90"/>
      <c r="AE68" s="90"/>
      <c r="AF68" s="82">
        <f t="shared" si="7"/>
        <v>0</v>
      </c>
      <c r="AG68" s="82" t="str">
        <f t="shared" si="1"/>
        <v/>
      </c>
      <c r="AH68" s="82" t="str">
        <f t="shared" si="2"/>
        <v/>
      </c>
      <c r="AI68" s="82" t="str">
        <f t="shared" si="3"/>
        <v/>
      </c>
      <c r="AJ68" s="82" t="str">
        <f t="shared" si="4"/>
        <v/>
      </c>
      <c r="AK68" s="83" t="str">
        <f t="shared" si="8"/>
        <v/>
      </c>
      <c r="AN68" s="11">
        <v>4.2</v>
      </c>
      <c r="AO68" s="17" t="str">
        <f>IF(SUMIFS(AG$11:AG$1008,$AB$11:$AB$1008,$AN68,$AK$11:$AK$1008,$AP$62)=0,"",SUMIFS(AG$11:AG$1008,$AB$11:$AB$1008,$AN68,$AK$11:$AK$1008,$AP$62))</f>
        <v/>
      </c>
      <c r="AP68" s="17" t="str">
        <f>IF(SUMIFS(AH$11:AH$1008,$AB$11:$AB$1008,$AN68,$AK$11:$AK$1008,$AP$62)=0,"",SUMIFS(AH$11:AH$1008,$AB$11:$AB$1008,$AN68,$AK$11:$AK$1008,$AP$62))</f>
        <v/>
      </c>
      <c r="AQ68" s="17" t="str">
        <f>IF(SUMIFS(AI$11:AI$1008,$AB$11:$AB$1008,$AN68,$AK$11:$AK$1008,$AP$62)=0,"",SUMIFS(AI$11:AI$1008,$AB$11:$AB$1008,$AN68,$AK$11:$AK$1008,$AP$62))</f>
        <v/>
      </c>
      <c r="AR68" s="17" t="str">
        <f>IF(SUMIFS(AJ$11:AJ$1008,$AB$11:$AB$1008,$AN68,$AK$11:$AK$1008,$AP$62)=0,"",SUMIFS(AJ$11:AJ$1008,$AB$11:$AB$1008,$AN68,$AK$11:$AK$1008,$AP$62))</f>
        <v/>
      </c>
      <c r="AS68" s="4" t="str">
        <f>IF(AP62="","",5)</f>
        <v/>
      </c>
      <c r="AT68" s="99" t="str">
        <f t="array" ref="AT68">IFERROR(INDEX($AF$1:$AF$1200,SMALL(IF($AK$1:$AK$1200=$AP$62,ROW($AF$1:$AF$1200),""),$AS68)),"")</f>
        <v/>
      </c>
      <c r="AU68" s="105" t="str">
        <f t="array" ref="AU68">IFERROR(INDEX($AA$1:$AA$1200,SMALL(IF($AK$1:$AK$1200=$AP$62,ROW($AA$1:$AA$1200),""),$AS68)),"")</f>
        <v/>
      </c>
      <c r="AV68" s="93" t="str">
        <f t="array" ref="AV68">IFERROR(INDEX($AB$1:$AB$1200,SMALL(IF($AK$1:$AK$1200=$AP$62,ROW($AB$1:$AB$1200),""),$AS68)),"")</f>
        <v/>
      </c>
      <c r="AW68" s="4"/>
    </row>
    <row r="69" spans="1:50">
      <c r="A69" s="27" t="str">
        <f t="shared" si="11"/>
        <v>Chaussures d'assassin</v>
      </c>
      <c r="B69" s="66"/>
      <c r="C69" s="67"/>
      <c r="D69" s="67"/>
      <c r="E69" s="68"/>
      <c r="F69" s="66"/>
      <c r="G69" s="67"/>
      <c r="H69" s="67"/>
      <c r="I69" s="68"/>
      <c r="J69" s="66"/>
      <c r="K69" s="67"/>
      <c r="L69" s="67"/>
      <c r="M69" s="68"/>
      <c r="N69" s="66"/>
      <c r="O69" s="67"/>
      <c r="P69" s="67"/>
      <c r="Q69" s="68"/>
      <c r="R69" s="66"/>
      <c r="S69" s="67"/>
      <c r="T69" s="67"/>
      <c r="U69" s="68"/>
      <c r="V69" s="66"/>
      <c r="W69" s="67"/>
      <c r="X69" s="67"/>
      <c r="Y69" s="68"/>
      <c r="AA69" s="78"/>
      <c r="AB69" s="78"/>
      <c r="AC69" s="79" t="str">
        <f t="shared" si="6"/>
        <v/>
      </c>
      <c r="AD69" s="89"/>
      <c r="AE69" s="89"/>
      <c r="AF69" s="79">
        <f t="shared" si="7"/>
        <v>0</v>
      </c>
      <c r="AG69" s="79" t="str">
        <f t="shared" si="1"/>
        <v/>
      </c>
      <c r="AH69" s="79" t="str">
        <f t="shared" si="2"/>
        <v/>
      </c>
      <c r="AI69" s="79" t="str">
        <f t="shared" si="3"/>
        <v/>
      </c>
      <c r="AJ69" s="79" t="str">
        <f t="shared" si="4"/>
        <v/>
      </c>
      <c r="AK69" s="80" t="str">
        <f t="shared" si="8"/>
        <v/>
      </c>
      <c r="AN69" s="12">
        <v>4.3</v>
      </c>
      <c r="AO69" s="19" t="str">
        <f>IF(SUMIFS(AG$11:AG$1008,$AB$11:$AB$1008,$AN69,$AK$11:$AK$1008,$AP$62)=0,"",SUMIFS(AG$11:AG$1008,$AB$11:$AB$1008,$AN69,$AK$11:$AK$1008,$AP$62))</f>
        <v/>
      </c>
      <c r="AP69" s="19" t="str">
        <f>IF(SUMIFS(AH$11:AH$1008,$AB$11:$AB$1008,$AN69,$AK$11:$AK$1008,$AP$62)=0,"",SUMIFS(AH$11:AH$1008,$AB$11:$AB$1008,$AN69,$AK$11:$AK$1008,$AP$62))</f>
        <v/>
      </c>
      <c r="AQ69" s="19" t="str">
        <f>IF(SUMIFS(AI$11:AI$1008,$AB$11:$AB$1008,$AN69,$AK$11:$AK$1008,$AP$62)=0,"",SUMIFS(AI$11:AI$1008,$AB$11:$AB$1008,$AN69,$AK$11:$AK$1008,$AP$62))</f>
        <v/>
      </c>
      <c r="AR69" s="19" t="str">
        <f>IF(SUMIFS(AJ$11:AJ$1008,$AB$11:$AB$1008,$AN69,$AK$11:$AK$1008,$AP$62)=0,"",SUMIFS(AJ$11:AJ$1008,$AB$11:$AB$1008,$AN69,$AK$11:$AK$1008,$AP$62))</f>
        <v/>
      </c>
      <c r="AS69" s="4" t="str">
        <f>IF(AP62="","",6)</f>
        <v/>
      </c>
      <c r="AT69" s="99" t="str">
        <f t="array" ref="AT69">IFERROR(INDEX($AF$1:$AF$1200,SMALL(IF($AK$1:$AK$1200=$AP$62,ROW($AF$1:$AF$1200),""),$AS69)),"")</f>
        <v/>
      </c>
      <c r="AU69" s="105" t="str">
        <f t="array" ref="AU69">IFERROR(INDEX($AA$1:$AA$1200,SMALL(IF($AK$1:$AK$1200=$AP$62,ROW($AA$1:$AA$1200),""),$AS69)),"")</f>
        <v/>
      </c>
      <c r="AV69" s="93" t="str">
        <f t="array" ref="AV69">IFERROR(INDEX($AB$1:$AB$1200,SMALL(IF($AK$1:$AK$1200=$AP$62,ROW($AB$1:$AB$1200),""),$AS69)),"")</f>
        <v/>
      </c>
      <c r="AW69" s="4"/>
    </row>
    <row r="70" spans="1:50">
      <c r="A70" s="27" t="str">
        <f t="shared" si="11"/>
        <v>Chaussures de mercenaire</v>
      </c>
      <c r="B70" s="66"/>
      <c r="C70" s="67"/>
      <c r="D70" s="67"/>
      <c r="E70" s="68"/>
      <c r="F70" s="66"/>
      <c r="G70" s="67"/>
      <c r="H70" s="67"/>
      <c r="I70" s="68"/>
      <c r="J70" s="66"/>
      <c r="K70" s="67"/>
      <c r="L70" s="67"/>
      <c r="M70" s="68"/>
      <c r="N70" s="66"/>
      <c r="O70" s="67"/>
      <c r="P70" s="67"/>
      <c r="Q70" s="68"/>
      <c r="R70" s="66"/>
      <c r="S70" s="67"/>
      <c r="T70" s="67"/>
      <c r="U70" s="68"/>
      <c r="V70" s="66"/>
      <c r="W70" s="67"/>
      <c r="X70" s="67"/>
      <c r="Y70" s="68"/>
      <c r="AA70" s="81"/>
      <c r="AB70" s="81"/>
      <c r="AC70" s="82" t="str">
        <f t="shared" si="6"/>
        <v/>
      </c>
      <c r="AD70" s="90"/>
      <c r="AE70" s="90"/>
      <c r="AF70" s="82">
        <f t="shared" si="7"/>
        <v>0</v>
      </c>
      <c r="AG70" s="82" t="str">
        <f t="shared" si="1"/>
        <v/>
      </c>
      <c r="AH70" s="82" t="str">
        <f t="shared" si="2"/>
        <v/>
      </c>
      <c r="AI70" s="82" t="str">
        <f t="shared" si="3"/>
        <v/>
      </c>
      <c r="AJ70" s="82" t="str">
        <f t="shared" si="4"/>
        <v/>
      </c>
      <c r="AK70" s="83" t="str">
        <f t="shared" si="8"/>
        <v/>
      </c>
      <c r="AN70" s="10">
        <v>5</v>
      </c>
      <c r="AO70" s="21" t="str">
        <f>IF(SUMIFS(AG$11:AG$1008,$AB$11:$AB$1008,$AN70,$AK$11:$AK$1008,$AP$62)=0,"",SUMIFS(AG$11:AG$1008,$AB$11:$AB$1008,$AN70,$AK$11:$AK$1008,$AP$62))</f>
        <v/>
      </c>
      <c r="AP70" s="21" t="str">
        <f>IF(SUMIFS(AH$11:AH$1008,$AB$11:$AB$1008,$AN70,$AK$11:$AK$1008,$AP$62)=0,"",SUMIFS(AH$11:AH$1008,$AB$11:$AB$1008,$AN70,$AK$11:$AK$1008,$AP$62))</f>
        <v/>
      </c>
      <c r="AQ70" s="21" t="str">
        <f>IF(SUMIFS(AI$11:AI$1008,$AB$11:$AB$1008,$AN70,$AK$11:$AK$1008,$AP$62)=0,"",SUMIFS(AI$11:AI$1008,$AB$11:$AB$1008,$AN70,$AK$11:$AK$1008,$AP$62))</f>
        <v/>
      </c>
      <c r="AR70" s="21" t="str">
        <f>IF(SUMIFS(AJ$11:AJ$1008,$AB$11:$AB$1008,$AN70,$AK$11:$AK$1008,$AP$62)=0,"",SUMIFS(AJ$11:AJ$1008,$AB$11:$AB$1008,$AN70,$AK$11:$AK$1008,$AP$62))</f>
        <v/>
      </c>
      <c r="AS70" s="4" t="str">
        <f>IF(AP62="","",7)</f>
        <v/>
      </c>
      <c r="AT70" s="99" t="str">
        <f t="array" ref="AT70">IFERROR(INDEX($AF$1:$AF$1200,SMALL(IF($AK$1:$AK$1200=$AP$62,ROW($AF$1:$AF$1200),""),$AS70)),"")</f>
        <v/>
      </c>
      <c r="AU70" s="105" t="str">
        <f t="array" ref="AU70">IFERROR(INDEX($AA$1:$AA$1200,SMALL(IF($AK$1:$AK$1200=$AP$62,ROW($AA$1:$AA$1200),""),$AS70)),"")</f>
        <v/>
      </c>
      <c r="AV70" s="93" t="str">
        <f t="array" ref="AV70">IFERROR(INDEX($AB$1:$AB$1200,SMALL(IF($AK$1:$AK$1200=$AP$62,ROW($AB$1:$AB$1200),""),$AS70)),"")</f>
        <v/>
      </c>
      <c r="AW70" s="4"/>
      <c r="AX70" s="3"/>
    </row>
    <row r="71" spans="1:50">
      <c r="A71" s="53" t="str">
        <f t="shared" si="11"/>
        <v>Chaussures de chasseur</v>
      </c>
      <c r="B71" s="69"/>
      <c r="C71" s="59"/>
      <c r="D71" s="59"/>
      <c r="E71" s="70"/>
      <c r="F71" s="69"/>
      <c r="G71" s="59"/>
      <c r="H71" s="59"/>
      <c r="I71" s="70"/>
      <c r="J71" s="69"/>
      <c r="K71" s="59"/>
      <c r="L71" s="59"/>
      <c r="M71" s="70"/>
      <c r="N71" s="69"/>
      <c r="O71" s="59"/>
      <c r="P71" s="59"/>
      <c r="Q71" s="70"/>
      <c r="R71" s="69"/>
      <c r="S71" s="59"/>
      <c r="T71" s="59"/>
      <c r="U71" s="70"/>
      <c r="V71" s="69"/>
      <c r="W71" s="59"/>
      <c r="X71" s="59"/>
      <c r="Y71" s="70"/>
      <c r="AA71" s="78"/>
      <c r="AB71" s="78"/>
      <c r="AC71" s="79" t="str">
        <f t="shared" si="6"/>
        <v/>
      </c>
      <c r="AD71" s="89"/>
      <c r="AE71" s="89"/>
      <c r="AF71" s="79">
        <f t="shared" si="7"/>
        <v>0</v>
      </c>
      <c r="AG71" s="79" t="str">
        <f t="shared" si="1"/>
        <v/>
      </c>
      <c r="AH71" s="79" t="str">
        <f t="shared" si="2"/>
        <v/>
      </c>
      <c r="AI71" s="79" t="str">
        <f t="shared" si="3"/>
        <v/>
      </c>
      <c r="AJ71" s="79" t="str">
        <f t="shared" si="4"/>
        <v/>
      </c>
      <c r="AK71" s="80" t="str">
        <f t="shared" si="8"/>
        <v/>
      </c>
      <c r="AN71" s="11">
        <v>5.0999999999999996</v>
      </c>
      <c r="AO71" s="23" t="str">
        <f>IF(SUMIFS(AG$11:AG$1008,$AB$11:$AB$1008,$AN71,$AK$11:$AK$1008,$AP$62)=0,"",SUMIFS(AG$11:AG$1008,$AB$11:$AB$1008,$AN71,$AK$11:$AK$1008,$AP$62))</f>
        <v/>
      </c>
      <c r="AP71" s="23" t="str">
        <f>IF(SUMIFS(AH$11:AH$1008,$AB$11:$AB$1008,$AN71,$AK$11:$AK$1008,$AP$62)=0,"",SUMIFS(AH$11:AH$1008,$AB$11:$AB$1008,$AN71,$AK$11:$AK$1008,$AP$62))</f>
        <v/>
      </c>
      <c r="AQ71" s="23" t="str">
        <f>IF(SUMIFS(AI$11:AI$1008,$AB$11:$AB$1008,$AN71,$AK$11:$AK$1008,$AP$62)=0,"",SUMIFS(AI$11:AI$1008,$AB$11:$AB$1008,$AN71,$AK$11:$AK$1008,$AP$62))</f>
        <v/>
      </c>
      <c r="AR71" s="23" t="str">
        <f>IF(SUMIFS(AJ$11:AJ$1008,$AB$11:$AB$1008,$AN71,$AK$11:$AK$1008,$AP$62)=0,"",SUMIFS(AJ$11:AJ$1008,$AB$11:$AB$1008,$AN71,$AK$11:$AK$1008,$AP$62))</f>
        <v/>
      </c>
      <c r="AS71" s="4" t="str">
        <f>IF(AP62="","",8)</f>
        <v/>
      </c>
      <c r="AT71" s="99" t="str">
        <f t="array" ref="AT71">IFERROR(INDEX($AF$1:$AF$1200,SMALL(IF($AK$1:$AK$1200=$AP$62,ROW($AF$1:$AF$1200),""),$AS71)),"")</f>
        <v/>
      </c>
      <c r="AU71" s="105" t="str">
        <f t="array" ref="AU71">IFERROR(INDEX($AA$1:$AA$1200,SMALL(IF($AK$1:$AK$1200=$AP$62,ROW($AA$1:$AA$1200),""),$AS71)),"")</f>
        <v/>
      </c>
      <c r="AV71" s="93" t="str">
        <f t="array" ref="AV71">IFERROR(INDEX($AB$1:$AB$1200,SMALL(IF($AK$1:$AK$1200=$AP$62,ROW($AB$1:$AB$1200),""),$AS71)),"")</f>
        <v/>
      </c>
      <c r="AW71" s="4"/>
      <c r="AX71" s="3"/>
    </row>
    <row r="72" spans="1:50">
      <c r="AA72" s="81"/>
      <c r="AB72" s="81"/>
      <c r="AC72" s="82" t="str">
        <f t="shared" si="6"/>
        <v/>
      </c>
      <c r="AD72" s="90"/>
      <c r="AE72" s="90"/>
      <c r="AF72" s="82">
        <f t="shared" si="7"/>
        <v>0</v>
      </c>
      <c r="AG72" s="82" t="str">
        <f t="shared" si="1"/>
        <v/>
      </c>
      <c r="AH72" s="82" t="str">
        <f t="shared" si="2"/>
        <v/>
      </c>
      <c r="AI72" s="82" t="str">
        <f t="shared" si="3"/>
        <v/>
      </c>
      <c r="AJ72" s="82" t="str">
        <f t="shared" si="4"/>
        <v/>
      </c>
      <c r="AK72" s="83" t="str">
        <f t="shared" si="8"/>
        <v/>
      </c>
      <c r="AN72" s="11">
        <v>5.2</v>
      </c>
      <c r="AO72" s="23" t="str">
        <f>IF(SUMIFS(AG$11:AG$1008,$AB$11:$AB$1008,$AN72,$AK$11:$AK$1008,$AP$62)=0,"",SUMIFS(AG$11:AG$1008,$AB$11:$AB$1008,$AN72,$AK$11:$AK$1008,$AP$62))</f>
        <v/>
      </c>
      <c r="AP72" s="23" t="str">
        <f>IF(SUMIFS(AH$11:AH$1008,$AB$11:$AB$1008,$AN72,$AK$11:$AK$1008,$AP$62)=0,"",SUMIFS(AH$11:AH$1008,$AB$11:$AB$1008,$AN72,$AK$11:$AK$1008,$AP$62))</f>
        <v/>
      </c>
      <c r="AQ72" s="23" t="str">
        <f>IF(SUMIFS(AI$11:AI$1008,$AB$11:$AB$1008,$AN72,$AK$11:$AK$1008,$AP$62)=0,"",SUMIFS(AI$11:AI$1008,$AB$11:$AB$1008,$AN72,$AK$11:$AK$1008,$AP$62))</f>
        <v/>
      </c>
      <c r="AR72" s="23" t="str">
        <f>IF(SUMIFS(AJ$11:AJ$1008,$AB$11:$AB$1008,$AN72,$AK$11:$AK$1008,$AP$62)=0,"",SUMIFS(AJ$11:AJ$1008,$AB$11:$AB$1008,$AN72,$AK$11:$AK$1008,$AP$62))</f>
        <v/>
      </c>
      <c r="AS72" s="4" t="str">
        <f>IF(AP62="","",9)</f>
        <v/>
      </c>
      <c r="AT72" s="99" t="str">
        <f t="array" ref="AT72">IFERROR(INDEX($AF$1:$AF$1200,SMALL(IF($AK$1:$AK$1200=$AP$62,ROW($AF$1:$AF$1200),""),$AS72)),"")</f>
        <v/>
      </c>
      <c r="AU72" s="105" t="str">
        <f t="array" ref="AU72">IFERROR(INDEX($AA$1:$AA$1200,SMALL(IF($AK$1:$AK$1200=$AP$62,ROW($AA$1:$AA$1200),""),$AS72)),"")</f>
        <v/>
      </c>
      <c r="AV72" s="93" t="str">
        <f t="array" ref="AV72">IFERROR(INDEX($AB$1:$AB$1200,SMALL(IF($AK$1:$AK$1200=$AP$62,ROW($AB$1:$AB$1200),""),$AS72)),"")</f>
        <v/>
      </c>
      <c r="AW72" s="4"/>
      <c r="AX72" s="3"/>
    </row>
    <row r="73" spans="1:50">
      <c r="AA73" s="78"/>
      <c r="AB73" s="78"/>
      <c r="AC73" s="79" t="str">
        <f t="shared" si="6"/>
        <v/>
      </c>
      <c r="AD73" s="89"/>
      <c r="AE73" s="89"/>
      <c r="AF73" s="79">
        <f t="shared" si="7"/>
        <v>0</v>
      </c>
      <c r="AG73" s="79" t="str">
        <f t="shared" si="1"/>
        <v/>
      </c>
      <c r="AH73" s="79" t="str">
        <f t="shared" si="2"/>
        <v/>
      </c>
      <c r="AI73" s="79" t="str">
        <f t="shared" si="3"/>
        <v/>
      </c>
      <c r="AJ73" s="79" t="str">
        <f t="shared" si="4"/>
        <v/>
      </c>
      <c r="AK73" s="80" t="str">
        <f t="shared" si="8"/>
        <v/>
      </c>
      <c r="AN73" s="12">
        <v>5.3</v>
      </c>
      <c r="AO73" s="19" t="str">
        <f>IF(SUMIFS(AG$11:AG$1008,$AB$11:$AB$1008,$AN73,$AK$11:$AK$1008,$AP$62)=0,"",SUMIFS(AG$11:AG$1008,$AB$11:$AB$1008,$AN73,$AK$11:$AK$1008,$AP$62))</f>
        <v/>
      </c>
      <c r="AP73" s="19" t="str">
        <f>IF(SUMIFS(AH$11:AH$1008,$AB$11:$AB$1008,$AN73,$AK$11:$AK$1008,$AP$62)=0,"",SUMIFS(AH$11:AH$1008,$AB$11:$AB$1008,$AN73,$AK$11:$AK$1008,$AP$62))</f>
        <v/>
      </c>
      <c r="AQ73" s="19" t="str">
        <f>IF(SUMIFS(AI$11:AI$1008,$AB$11:$AB$1008,$AN73,$AK$11:$AK$1008,$AP$62)=0,"",SUMIFS(AI$11:AI$1008,$AB$11:$AB$1008,$AN73,$AK$11:$AK$1008,$AP$62))</f>
        <v/>
      </c>
      <c r="AR73" s="19" t="str">
        <f>IF(SUMIFS(AJ$11:AJ$1008,$AB$11:$AB$1008,$AN73,$AK$11:$AK$1008,$AP$62)=0,"",SUMIFS(AJ$11:AJ$1008,$AB$11:$AB$1008,$AN73,$AK$11:$AK$1008,$AP$62))</f>
        <v/>
      </c>
      <c r="AS73" s="4" t="str">
        <f>IF(AP62="","",10)</f>
        <v/>
      </c>
      <c r="AT73" s="99" t="str">
        <f t="array" ref="AT73">IFERROR(INDEX($AF$1:$AF$1200,SMALL(IF($AK$1:$AK$1200=$AP$62,ROW($AF$1:$AF$1200),""),$AS73)),"")</f>
        <v/>
      </c>
      <c r="AU73" s="105" t="str">
        <f t="array" ref="AU73">IFERROR(INDEX($AA$1:$AA$1200,SMALL(IF($AK$1:$AK$1200=$AP$62,ROW($AA$1:$AA$1200),""),$AS73)),"")</f>
        <v/>
      </c>
      <c r="AV73" s="93" t="str">
        <f t="array" ref="AV73">IFERROR(INDEX($AB$1:$AB$1200,SMALL(IF($AK$1:$AK$1200=$AP$62,ROW($AB$1:$AB$1200),""),$AS73)),"")</f>
        <v/>
      </c>
      <c r="AW73" s="4"/>
      <c r="AX73" s="3"/>
    </row>
    <row r="74" spans="1:50">
      <c r="AA74" s="81"/>
      <c r="AB74" s="81"/>
      <c r="AC74" s="82" t="str">
        <f t="shared" si="6"/>
        <v/>
      </c>
      <c r="AD74" s="90"/>
      <c r="AE74" s="90"/>
      <c r="AF74" s="82">
        <f t="shared" si="7"/>
        <v>0</v>
      </c>
      <c r="AG74" s="82" t="str">
        <f t="shared" si="1"/>
        <v/>
      </c>
      <c r="AH74" s="82" t="str">
        <f t="shared" si="2"/>
        <v/>
      </c>
      <c r="AI74" s="82" t="str">
        <f t="shared" si="3"/>
        <v/>
      </c>
      <c r="AJ74" s="82" t="str">
        <f t="shared" si="4"/>
        <v/>
      </c>
      <c r="AK74" s="83" t="str">
        <f t="shared" si="8"/>
        <v/>
      </c>
      <c r="AN74" s="10">
        <v>6</v>
      </c>
      <c r="AO74" s="21" t="str">
        <f>IF(SUMIFS(AG$11:AG$1008,$AB$11:$AB$1008,$AN74,$AK$11:$AK$1008,$AP$62)=0,"",SUMIFS(AG$11:AG$1008,$AB$11:$AB$1008,$AN74,$AK$11:$AK$1008,$AP$62))</f>
        <v/>
      </c>
      <c r="AP74" s="21" t="str">
        <f>IF(SUMIFS(AH$11:AH$1008,$AB$11:$AB$1008,$AN74,$AK$11:$AK$1008,$AP$62)=0,"",SUMIFS(AH$11:AH$1008,$AB$11:$AB$1008,$AN74,$AK$11:$AK$1008,$AP$62))</f>
        <v/>
      </c>
      <c r="AQ74" s="21" t="str">
        <f>IF(SUMIFS(AI$11:AI$1008,$AB$11:$AB$1008,$AN74,$AK$11:$AK$1008,$AP$62)=0,"",SUMIFS(AI$11:AI$1008,$AB$11:$AB$1008,$AN74,$AK$11:$AK$1008,$AP$62))</f>
        <v/>
      </c>
      <c r="AR74" s="21" t="str">
        <f>IF(SUMIFS(AJ$11:AJ$1008,$AB$11:$AB$1008,$AN74,$AK$11:$AK$1008,$AP$62)=0,"",SUMIFS(AJ$11:AJ$1008,$AB$11:$AB$1008,$AN74,$AK$11:$AK$1008,$AP$62))</f>
        <v/>
      </c>
      <c r="AS74" s="4" t="str">
        <f>IF(AP62="","",11)</f>
        <v/>
      </c>
      <c r="AT74" s="99" t="str">
        <f t="array" ref="AT74">IFERROR(INDEX($AF$1:$AF$1200,SMALL(IF($AK$1:$AK$1200=$AP$62,ROW($AF$1:$AF$1200),""),$AS74)),"")</f>
        <v/>
      </c>
      <c r="AU74" s="105" t="str">
        <f t="array" ref="AU74">IFERROR(INDEX($AA$1:$AA$1200,SMALL(IF($AK$1:$AK$1200=$AP$62,ROW($AA$1:$AA$1200),""),$AS74)),"")</f>
        <v/>
      </c>
      <c r="AV74" s="93" t="str">
        <f t="array" ref="AV74">IFERROR(INDEX($AB$1:$AB$1200,SMALL(IF($AK$1:$AK$1200=$AP$62,ROW($AB$1:$AB$1200),""),$AS74)),"")</f>
        <v/>
      </c>
      <c r="AW74" s="4"/>
      <c r="AX74" s="3"/>
    </row>
    <row r="75" spans="1:50">
      <c r="AA75" s="78"/>
      <c r="AB75" s="78"/>
      <c r="AC75" s="79" t="str">
        <f t="shared" si="6"/>
        <v/>
      </c>
      <c r="AD75" s="89"/>
      <c r="AE75" s="89"/>
      <c r="AF75" s="79">
        <f t="shared" si="7"/>
        <v>0</v>
      </c>
      <c r="AG75" s="79" t="str">
        <f t="shared" ref="AG75:AG138" si="12">IF($AA75="","",IF(VLOOKUP($AA75,$AZ$17:$BD$42,2,0)=0,"",VLOOKUP($AA75,$AZ$17:$BD$42,2,0)*AF75))</f>
        <v/>
      </c>
      <c r="AH75" s="79" t="str">
        <f t="shared" ref="AH75:AH138" si="13">IF($AA75="","",IF(VLOOKUP($AA75,$AZ$17:$BD$42,3,0)=0,"",VLOOKUP($AA75,$AZ$17:$BD$42,3,0)*AF75))</f>
        <v/>
      </c>
      <c r="AI75" s="79" t="str">
        <f t="shared" ref="AI75:AI138" si="14">IF($AA75="","",IF(VLOOKUP($AA75,$AZ$17:$BD$42,4,0)=0,"",VLOOKUP($AA75,$AZ$17:$BD$42,4,0)*AF75))</f>
        <v/>
      </c>
      <c r="AJ75" s="79" t="str">
        <f t="shared" ref="AJ75:AJ138" si="15">IF($AA75="","",IF(VLOOKUP($AA75,$AZ$17:$BD$42,5,0)=0,"",VLOOKUP($AA75,$AZ$17:$BD$42,5,0)*AF75))</f>
        <v/>
      </c>
      <c r="AK75" s="80" t="str">
        <f t="shared" si="8"/>
        <v/>
      </c>
      <c r="AN75" s="11">
        <v>6.1</v>
      </c>
      <c r="AO75" s="23" t="str">
        <f>IF(SUMIFS(AG$11:AG$1008,$AB$11:$AB$1008,$AN75,$AK$11:$AK$1008,$AP$62)=0,"",SUMIFS(AG$11:AG$1008,$AB$11:$AB$1008,$AN75,$AK$11:$AK$1008,$AP$62))</f>
        <v/>
      </c>
      <c r="AP75" s="23" t="str">
        <f>IF(SUMIFS(AH$11:AH$1008,$AB$11:$AB$1008,$AN75,$AK$11:$AK$1008,$AP$62)=0,"",SUMIFS(AH$11:AH$1008,$AB$11:$AB$1008,$AN75,$AK$11:$AK$1008,$AP$62))</f>
        <v/>
      </c>
      <c r="AQ75" s="23" t="str">
        <f>IF(SUMIFS(AI$11:AI$1008,$AB$11:$AB$1008,$AN75,$AK$11:$AK$1008,$AP$62)=0,"",SUMIFS(AI$11:AI$1008,$AB$11:$AB$1008,$AN75,$AK$11:$AK$1008,$AP$62))</f>
        <v/>
      </c>
      <c r="AR75" s="23" t="str">
        <f>IF(SUMIFS(AJ$11:AJ$1008,$AB$11:$AB$1008,$AN75,$AK$11:$AK$1008,$AP$62)=0,"",SUMIFS(AJ$11:AJ$1008,$AB$11:$AB$1008,$AN75,$AK$11:$AK$1008,$AP$62))</f>
        <v/>
      </c>
      <c r="AS75" s="4" t="str">
        <f>IF(AP62="","",12)</f>
        <v/>
      </c>
      <c r="AT75" s="99" t="str">
        <f t="array" ref="AT75">IFERROR(INDEX($AF$1:$AF$1200,SMALL(IF($AK$1:$AK$1200=$AP$62,ROW($AF$1:$AF$1200),""),$AS75)),"")</f>
        <v/>
      </c>
      <c r="AU75" s="105" t="str">
        <f t="array" ref="AU75">IFERROR(INDEX($AA$1:$AA$1200,SMALL(IF($AK$1:$AK$1200=$AP$62,ROW($AA$1:$AA$1200),""),$AS75)),"")</f>
        <v/>
      </c>
      <c r="AV75" s="93" t="str">
        <f t="array" ref="AV75">IFERROR(INDEX($AB$1:$AB$1200,SMALL(IF($AK$1:$AK$1200=$AP$62,ROW($AB$1:$AB$1200),""),$AS75)),"")</f>
        <v/>
      </c>
      <c r="AW75" s="4"/>
      <c r="AX75" s="3"/>
    </row>
    <row r="76" spans="1:50">
      <c r="AA76" s="81"/>
      <c r="AB76" s="81"/>
      <c r="AC76" s="82" t="str">
        <f t="shared" ref="AC76:AC139" si="16">IF(ISERROR(VLOOKUP($AA76,$A$13:$V$38,MATCH($AB76,$A$12:$V$12,0),0)),"",VLOOKUP($AA76,$A$13:$V$38,MATCH($AB76,$A$12:$V$12,0),0))</f>
        <v/>
      </c>
      <c r="AD76" s="90"/>
      <c r="AE76" s="90"/>
      <c r="AF76" s="82">
        <f t="shared" ref="AF76:AF139" si="17">IF(IF($AB76="",0,IF(AC76="",0,AC76-AD76-AE76))&lt;0,0,IF($AB76="",0,IF(AC76="",0,AC76-AD76-AE76)))</f>
        <v>0</v>
      </c>
      <c r="AG76" s="82" t="str">
        <f t="shared" si="12"/>
        <v/>
      </c>
      <c r="AH76" s="82" t="str">
        <f t="shared" si="13"/>
        <v/>
      </c>
      <c r="AI76" s="82" t="str">
        <f t="shared" si="14"/>
        <v/>
      </c>
      <c r="AJ76" s="82" t="str">
        <f t="shared" si="15"/>
        <v/>
      </c>
      <c r="AK76" s="83" t="str">
        <f t="shared" ref="AK76:AK139" si="18">IF($AF76=0,"",IF(VLOOKUP($AA76,$A$46:$Y$71,IF($AB76=3,2,IF($AB76&lt;4+1,6,IF($AB76&lt;5+1,10,IF($AB76&lt;6+1,14,IF($AB76&lt;7+1,18,IF($AB76&lt;8+1,22,0)))))),0)=0,"pas de crafteur",VLOOKUP($AA76,$A$46:$Y$71,IF($AB76=3,2,IF($AB76&lt;4+1,6,IF($AB76&lt;5+1,10,IF($AB76&lt;6+1,14,IF($AB76&lt;7+1,18,IF($AB76&lt;8+1,22,)))))),0)))</f>
        <v/>
      </c>
      <c r="AM76" s="30"/>
      <c r="AN76" s="11">
        <v>6.2</v>
      </c>
      <c r="AO76" s="23" t="str">
        <f>IF(SUMIFS(AG$11:AG$1008,$AB$11:$AB$1008,$AN76,$AK$11:$AK$1008,$AP$62)=0,"",SUMIFS(AG$11:AG$1008,$AB$11:$AB$1008,$AN76,$AK$11:$AK$1008,$AP$62))</f>
        <v/>
      </c>
      <c r="AP76" s="23" t="str">
        <f>IF(SUMIFS(AH$11:AH$1008,$AB$11:$AB$1008,$AN76,$AK$11:$AK$1008,$AP$62)=0,"",SUMIFS(AH$11:AH$1008,$AB$11:$AB$1008,$AN76,$AK$11:$AK$1008,$AP$62))</f>
        <v/>
      </c>
      <c r="AQ76" s="23" t="str">
        <f>IF(SUMIFS(AI$11:AI$1008,$AB$11:$AB$1008,$AN76,$AK$11:$AK$1008,$AP$62)=0,"",SUMIFS(AI$11:AI$1008,$AB$11:$AB$1008,$AN76,$AK$11:$AK$1008,$AP$62))</f>
        <v/>
      </c>
      <c r="AR76" s="23" t="str">
        <f>IF(SUMIFS(AJ$11:AJ$1008,$AB$11:$AB$1008,$AN76,$AK$11:$AK$1008,$AP$62)=0,"",SUMIFS(AJ$11:AJ$1008,$AB$11:$AB$1008,$AN76,$AK$11:$AK$1008,$AP$62))</f>
        <v/>
      </c>
      <c r="AS76" s="4" t="str">
        <f>IF(AP62="","",13)</f>
        <v/>
      </c>
      <c r="AT76" s="99" t="str">
        <f t="array" ref="AT76">IFERROR(INDEX($AF$1:$AF$1200,SMALL(IF($AK$1:$AK$1200=$AP$62,ROW($AF$1:$AF$1200),""),$AS76)),"")</f>
        <v/>
      </c>
      <c r="AU76" s="105" t="str">
        <f t="array" ref="AU76">IFERROR(INDEX($AA$1:$AA$1200,SMALL(IF($AK$1:$AK$1200=$AP$62,ROW($AA$1:$AA$1200),""),$AS76)),"")</f>
        <v/>
      </c>
      <c r="AV76" s="93" t="str">
        <f t="array" ref="AV76">IFERROR(INDEX($AB$1:$AB$1200,SMALL(IF($AK$1:$AK$1200=$AP$62,ROW($AB$1:$AB$1200),""),$AS76)),"")</f>
        <v/>
      </c>
      <c r="AW76" s="4"/>
      <c r="AX76" s="3"/>
    </row>
    <row r="77" spans="1:50">
      <c r="AA77" s="78"/>
      <c r="AB77" s="78"/>
      <c r="AC77" s="79" t="str">
        <f t="shared" si="16"/>
        <v/>
      </c>
      <c r="AD77" s="89"/>
      <c r="AE77" s="89"/>
      <c r="AF77" s="79">
        <f t="shared" si="17"/>
        <v>0</v>
      </c>
      <c r="AG77" s="79" t="str">
        <f t="shared" si="12"/>
        <v/>
      </c>
      <c r="AH77" s="79" t="str">
        <f t="shared" si="13"/>
        <v/>
      </c>
      <c r="AI77" s="79" t="str">
        <f t="shared" si="14"/>
        <v/>
      </c>
      <c r="AJ77" s="79" t="str">
        <f t="shared" si="15"/>
        <v/>
      </c>
      <c r="AK77" s="80" t="str">
        <f t="shared" si="18"/>
        <v/>
      </c>
      <c r="AM77" s="30"/>
      <c r="AN77" s="12">
        <v>6.3</v>
      </c>
      <c r="AO77" s="19" t="str">
        <f>IF(SUMIFS(AG$11:AG$1008,$AB$11:$AB$1008,$AN77,$AK$11:$AK$1008,$AP$62)=0,"",SUMIFS(AG$11:AG$1008,$AB$11:$AB$1008,$AN77,$AK$11:$AK$1008,$AP$62))</f>
        <v/>
      </c>
      <c r="AP77" s="19" t="str">
        <f>IF(SUMIFS(AH$11:AH$1008,$AB$11:$AB$1008,$AN77,$AK$11:$AK$1008,$AP$62)=0,"",SUMIFS(AH$11:AH$1008,$AB$11:$AB$1008,$AN77,$AK$11:$AK$1008,$AP$62))</f>
        <v/>
      </c>
      <c r="AQ77" s="19" t="str">
        <f>IF(SUMIFS(AI$11:AI$1008,$AB$11:$AB$1008,$AN77,$AK$11:$AK$1008,$AP$62)=0,"",SUMIFS(AI$11:AI$1008,$AB$11:$AB$1008,$AN77,$AK$11:$AK$1008,$AP$62))</f>
        <v/>
      </c>
      <c r="AR77" s="19" t="str">
        <f>IF(SUMIFS(AJ$11:AJ$1008,$AB$11:$AB$1008,$AN77,$AK$11:$AK$1008,$AP$62)=0,"",SUMIFS(AJ$11:AJ$1008,$AB$11:$AB$1008,$AN77,$AK$11:$AK$1008,$AP$62))</f>
        <v/>
      </c>
      <c r="AS77" s="4" t="str">
        <f>IF(AP62="","",14)</f>
        <v/>
      </c>
      <c r="AT77" s="99" t="str">
        <f t="array" ref="AT77">IFERROR(INDEX($AF$1:$AF$1200,SMALL(IF($AK$1:$AK$1200=$AP$62,ROW($AF$1:$AF$1200),""),$AS77)),"")</f>
        <v/>
      </c>
      <c r="AU77" s="105" t="str">
        <f t="array" ref="AU77">IFERROR(INDEX($AA$1:$AA$1200,SMALL(IF($AK$1:$AK$1200=$AP$62,ROW($AA$1:$AA$1200),""),$AS77)),"")</f>
        <v/>
      </c>
      <c r="AV77" s="93" t="str">
        <f t="array" ref="AV77">IFERROR(INDEX($AB$1:$AB$1200,SMALL(IF($AK$1:$AK$1200=$AP$62,ROW($AB$1:$AB$1200),""),$AS77)),"")</f>
        <v/>
      </c>
      <c r="AW77" s="4"/>
      <c r="AX77" s="3"/>
    </row>
    <row r="78" spans="1:50">
      <c r="AA78" s="81"/>
      <c r="AB78" s="81"/>
      <c r="AC78" s="82" t="str">
        <f t="shared" si="16"/>
        <v/>
      </c>
      <c r="AD78" s="90"/>
      <c r="AE78" s="90"/>
      <c r="AF78" s="82">
        <f t="shared" si="17"/>
        <v>0</v>
      </c>
      <c r="AG78" s="82" t="str">
        <f t="shared" si="12"/>
        <v/>
      </c>
      <c r="AH78" s="82" t="str">
        <f t="shared" si="13"/>
        <v/>
      </c>
      <c r="AI78" s="82" t="str">
        <f t="shared" si="14"/>
        <v/>
      </c>
      <c r="AJ78" s="82" t="str">
        <f t="shared" si="15"/>
        <v/>
      </c>
      <c r="AK78" s="83" t="str">
        <f t="shared" si="18"/>
        <v/>
      </c>
      <c r="AM78" s="30"/>
      <c r="AN78" s="10">
        <v>7</v>
      </c>
      <c r="AO78" s="21" t="str">
        <f>IF(SUMIFS(AG$11:AG$1008,$AB$11:$AB$1008,$AN78,$AK$11:$AK$1008,$AP$62)=0,"",SUMIFS(AG$11:AG$1008,$AB$11:$AB$1008,$AN78,$AK$11:$AK$1008,$AP$62))</f>
        <v/>
      </c>
      <c r="AP78" s="21" t="str">
        <f>IF(SUMIFS(AH$11:AH$1008,$AB$11:$AB$1008,$AN78,$AK$11:$AK$1008,$AP$62)=0,"",SUMIFS(AH$11:AH$1008,$AB$11:$AB$1008,$AN78,$AK$11:$AK$1008,$AP$62))</f>
        <v/>
      </c>
      <c r="AQ78" s="21" t="str">
        <f>IF(SUMIFS(AI$11:AI$1008,$AB$11:$AB$1008,$AN78,$AK$11:$AK$1008,$AP$62)=0,"",SUMIFS(AI$11:AI$1008,$AB$11:$AB$1008,$AN78,$AK$11:$AK$1008,$AP$62))</f>
        <v/>
      </c>
      <c r="AR78" s="21" t="str">
        <f>IF(SUMIFS(AJ$11:AJ$1008,$AB$11:$AB$1008,$AN78,$AK$11:$AK$1008,$AP$62)=0,"",SUMIFS(AJ$11:AJ$1008,$AB$11:$AB$1008,$AN78,$AK$11:$AK$1008,$AP$62))</f>
        <v/>
      </c>
      <c r="AS78" s="4" t="str">
        <f>IF(AP62="","",15)</f>
        <v/>
      </c>
      <c r="AT78" s="99" t="str">
        <f t="array" ref="AT78">IFERROR(INDEX($AF$1:$AF$1200,SMALL(IF($AK$1:$AK$1200=$AP$62,ROW($AF$1:$AF$1200),""),$AS78)),"")</f>
        <v/>
      </c>
      <c r="AU78" s="105" t="str">
        <f t="array" ref="AU78">IFERROR(INDEX($AA$1:$AA$1200,SMALL(IF($AK$1:$AK$1200=$AP$62,ROW($AA$1:$AA$1200),""),$AS78)),"")</f>
        <v/>
      </c>
      <c r="AV78" s="93" t="str">
        <f t="array" ref="AV78">IFERROR(INDEX($AB$1:$AB$1200,SMALL(IF($AK$1:$AK$1200=$AP$62,ROW($AB$1:$AB$1200),""),$AS78)),"")</f>
        <v/>
      </c>
      <c r="AW78" s="4"/>
      <c r="AX78" s="3"/>
    </row>
    <row r="79" spans="1:50">
      <c r="AA79" s="78"/>
      <c r="AB79" s="78"/>
      <c r="AC79" s="79" t="str">
        <f t="shared" si="16"/>
        <v/>
      </c>
      <c r="AD79" s="89"/>
      <c r="AE79" s="89"/>
      <c r="AF79" s="79">
        <f t="shared" si="17"/>
        <v>0</v>
      </c>
      <c r="AG79" s="79" t="str">
        <f t="shared" si="12"/>
        <v/>
      </c>
      <c r="AH79" s="79" t="str">
        <f t="shared" si="13"/>
        <v/>
      </c>
      <c r="AI79" s="79" t="str">
        <f t="shared" si="14"/>
        <v/>
      </c>
      <c r="AJ79" s="79" t="str">
        <f t="shared" si="15"/>
        <v/>
      </c>
      <c r="AK79" s="80" t="str">
        <f t="shared" si="18"/>
        <v/>
      </c>
      <c r="AM79" s="30"/>
      <c r="AN79" s="11">
        <v>7.1</v>
      </c>
      <c r="AO79" s="23" t="str">
        <f>IF(SUMIFS(AG$11:AG$1008,$AB$11:$AB$1008,$AN79,$AK$11:$AK$1008,$AP$62)=0,"",SUMIFS(AG$11:AG$1008,$AB$11:$AB$1008,$AN79,$AK$11:$AK$1008,$AP$62))</f>
        <v/>
      </c>
      <c r="AP79" s="23" t="str">
        <f>IF(SUMIFS(AH$11:AH$1008,$AB$11:$AB$1008,$AN79,$AK$11:$AK$1008,$AP$62)=0,"",SUMIFS(AH$11:AH$1008,$AB$11:$AB$1008,$AN79,$AK$11:$AK$1008,$AP$62))</f>
        <v/>
      </c>
      <c r="AQ79" s="23" t="str">
        <f>IF(SUMIFS(AI$11:AI$1008,$AB$11:$AB$1008,$AN79,$AK$11:$AK$1008,$AP$62)=0,"",SUMIFS(AI$11:AI$1008,$AB$11:$AB$1008,$AN79,$AK$11:$AK$1008,$AP$62))</f>
        <v/>
      </c>
      <c r="AR79" s="23" t="str">
        <f>IF(SUMIFS(AJ$11:AJ$1008,$AB$11:$AB$1008,$AN79,$AK$11:$AK$1008,$AP$62)=0,"",SUMIFS(AJ$11:AJ$1008,$AB$11:$AB$1008,$AN79,$AK$11:$AK$1008,$AP$62))</f>
        <v/>
      </c>
      <c r="AS79" s="4" t="str">
        <f>IF(AP62="","",16)</f>
        <v/>
      </c>
      <c r="AT79" s="99" t="str">
        <f t="array" ref="AT79">IFERROR(INDEX($AF$1:$AF$1200,SMALL(IF($AK$1:$AK$1200=$AP$62,ROW($AF$1:$AF$1200),""),$AS79)),"")</f>
        <v/>
      </c>
      <c r="AU79" s="105" t="str">
        <f t="array" ref="AU79">IFERROR(INDEX($AA$1:$AA$1200,SMALL(IF($AK$1:$AK$1200=$AP$62,ROW($AA$1:$AA$1200),""),$AS79)),"")</f>
        <v/>
      </c>
      <c r="AV79" s="93" t="str">
        <f t="array" ref="AV79">IFERROR(INDEX($AB$1:$AB$1200,SMALL(IF($AK$1:$AK$1200=$AP$62,ROW($AB$1:$AB$1200),""),$AS79)),"")</f>
        <v/>
      </c>
      <c r="AW79" s="4"/>
      <c r="AX79" s="3"/>
    </row>
    <row r="80" spans="1:50">
      <c r="AA80" s="81"/>
      <c r="AB80" s="81"/>
      <c r="AC80" s="82" t="str">
        <f t="shared" si="16"/>
        <v/>
      </c>
      <c r="AD80" s="90"/>
      <c r="AE80" s="90"/>
      <c r="AF80" s="82">
        <f t="shared" si="17"/>
        <v>0</v>
      </c>
      <c r="AG80" s="82" t="str">
        <f t="shared" si="12"/>
        <v/>
      </c>
      <c r="AH80" s="82" t="str">
        <f t="shared" si="13"/>
        <v/>
      </c>
      <c r="AI80" s="82" t="str">
        <f t="shared" si="14"/>
        <v/>
      </c>
      <c r="AJ80" s="82" t="str">
        <f t="shared" si="15"/>
        <v/>
      </c>
      <c r="AK80" s="83" t="str">
        <f t="shared" si="18"/>
        <v/>
      </c>
      <c r="AM80" s="30"/>
      <c r="AN80" s="11">
        <v>7.2</v>
      </c>
      <c r="AO80" s="23" t="str">
        <f>IF(SUMIFS(AG$11:AG$1008,$AB$11:$AB$1008,$AN80,$AK$11:$AK$1008,$AP$62)=0,"",SUMIFS(AG$11:AG$1008,$AB$11:$AB$1008,$AN80,$AK$11:$AK$1008,$AP$62))</f>
        <v/>
      </c>
      <c r="AP80" s="23" t="str">
        <f>IF(SUMIFS(AH$11:AH$1008,$AB$11:$AB$1008,$AN80,$AK$11:$AK$1008,$AP$62)=0,"",SUMIFS(AH$11:AH$1008,$AB$11:$AB$1008,$AN80,$AK$11:$AK$1008,$AP$62))</f>
        <v/>
      </c>
      <c r="AQ80" s="23" t="str">
        <f>IF(SUMIFS(AI$11:AI$1008,$AB$11:$AB$1008,$AN80,$AK$11:$AK$1008,$AP$62)=0,"",SUMIFS(AI$11:AI$1008,$AB$11:$AB$1008,$AN80,$AK$11:$AK$1008,$AP$62))</f>
        <v/>
      </c>
      <c r="AR80" s="23" t="str">
        <f>IF(SUMIFS(AJ$11:AJ$1008,$AB$11:$AB$1008,$AN80,$AK$11:$AK$1008,$AP$62)=0,"",SUMIFS(AJ$11:AJ$1008,$AB$11:$AB$1008,$AN80,$AK$11:$AK$1008,$AP$62))</f>
        <v/>
      </c>
      <c r="AS80" s="4" t="str">
        <f>IF(AP62="","",17)</f>
        <v/>
      </c>
      <c r="AT80" s="99" t="str">
        <f t="array" ref="AT80">IFERROR(INDEX($AF$1:$AF$1200,SMALL(IF($AK$1:$AK$1200=$AP$62,ROW($AF$1:$AF$1200),""),$AS80)),"")</f>
        <v/>
      </c>
      <c r="AU80" s="105" t="str">
        <f t="array" ref="AU80">IFERROR(INDEX($AA$1:$AA$1200,SMALL(IF($AK$1:$AK$1200=$AP$62,ROW($AA$1:$AA$1200),""),$AS80)),"")</f>
        <v/>
      </c>
      <c r="AV80" s="93" t="str">
        <f t="array" ref="AV80">IFERROR(INDEX($AB$1:$AB$1200,SMALL(IF($AK$1:$AK$1200=$AP$62,ROW($AB$1:$AB$1200),""),$AS80)),"")</f>
        <v/>
      </c>
      <c r="AW80" s="4"/>
      <c r="AX80" s="3"/>
    </row>
    <row r="81" spans="27:50">
      <c r="AA81" s="78"/>
      <c r="AB81" s="78"/>
      <c r="AC81" s="79" t="str">
        <f t="shared" si="16"/>
        <v/>
      </c>
      <c r="AD81" s="89"/>
      <c r="AE81" s="89"/>
      <c r="AF81" s="79">
        <f t="shared" si="17"/>
        <v>0</v>
      </c>
      <c r="AG81" s="79" t="str">
        <f t="shared" si="12"/>
        <v/>
      </c>
      <c r="AH81" s="79" t="str">
        <f t="shared" si="13"/>
        <v/>
      </c>
      <c r="AI81" s="79" t="str">
        <f t="shared" si="14"/>
        <v/>
      </c>
      <c r="AJ81" s="79" t="str">
        <f t="shared" si="15"/>
        <v/>
      </c>
      <c r="AK81" s="80" t="str">
        <f t="shared" si="18"/>
        <v/>
      </c>
      <c r="AM81" s="30"/>
      <c r="AN81" s="12">
        <v>7.3</v>
      </c>
      <c r="AO81" s="19" t="str">
        <f>IF(SUMIFS(AG$11:AG$1008,$AB$11:$AB$1008,$AN81,$AK$11:$AK$1008,$AP$62)=0,"",SUMIFS(AG$11:AG$1008,$AB$11:$AB$1008,$AN81,$AK$11:$AK$1008,$AP$62))</f>
        <v/>
      </c>
      <c r="AP81" s="19" t="str">
        <f>IF(SUMIFS(AH$11:AH$1008,$AB$11:$AB$1008,$AN81,$AK$11:$AK$1008,$AP$62)=0,"",SUMIFS(AH$11:AH$1008,$AB$11:$AB$1008,$AN81,$AK$11:$AK$1008,$AP$62))</f>
        <v/>
      </c>
      <c r="AQ81" s="19" t="str">
        <f>IF(SUMIFS(AI$11:AI$1008,$AB$11:$AB$1008,$AN81,$AK$11:$AK$1008,$AP$62)=0,"",SUMIFS(AI$11:AI$1008,$AB$11:$AB$1008,$AN81,$AK$11:$AK$1008,$AP$62))</f>
        <v/>
      </c>
      <c r="AR81" s="19" t="str">
        <f>IF(SUMIFS(AJ$11:AJ$1008,$AB$11:$AB$1008,$AN81,$AK$11:$AK$1008,$AP$62)=0,"",SUMIFS(AJ$11:AJ$1008,$AB$11:$AB$1008,$AN81,$AK$11:$AK$1008,$AP$62))</f>
        <v/>
      </c>
      <c r="AS81" s="4" t="str">
        <f>IF(AP62="","",18)</f>
        <v/>
      </c>
      <c r="AT81" s="99" t="str">
        <f t="array" ref="AT81">IFERROR(INDEX($AF$1:$AF$1200,SMALL(IF($AK$1:$AK$1200=$AP$62,ROW($AF$1:$AF$1200),""),$AS81)),"")</f>
        <v/>
      </c>
      <c r="AU81" s="105" t="str">
        <f t="array" ref="AU81">IFERROR(INDEX($AA$1:$AA$1200,SMALL(IF($AK$1:$AK$1200=$AP$62,ROW($AA$1:$AA$1200),""),$AS81)),"")</f>
        <v/>
      </c>
      <c r="AV81" s="93" t="str">
        <f t="array" ref="AV81">IFERROR(INDEX($AB$1:$AB$1200,SMALL(IF($AK$1:$AK$1200=$AP$62,ROW($AB$1:$AB$1200),""),$AS81)),"")</f>
        <v/>
      </c>
      <c r="AW81" s="4"/>
      <c r="AX81" s="3"/>
    </row>
    <row r="82" spans="27:50">
      <c r="AA82" s="81"/>
      <c r="AB82" s="81"/>
      <c r="AC82" s="82" t="str">
        <f t="shared" si="16"/>
        <v/>
      </c>
      <c r="AD82" s="90"/>
      <c r="AE82" s="90"/>
      <c r="AF82" s="82">
        <f t="shared" si="17"/>
        <v>0</v>
      </c>
      <c r="AG82" s="82" t="str">
        <f t="shared" si="12"/>
        <v/>
      </c>
      <c r="AH82" s="82" t="str">
        <f t="shared" si="13"/>
        <v/>
      </c>
      <c r="AI82" s="82" t="str">
        <f t="shared" si="14"/>
        <v/>
      </c>
      <c r="AJ82" s="82" t="str">
        <f t="shared" si="15"/>
        <v/>
      </c>
      <c r="AK82" s="83" t="str">
        <f t="shared" si="18"/>
        <v/>
      </c>
      <c r="AM82" s="30"/>
      <c r="AN82" s="10">
        <v>8</v>
      </c>
      <c r="AO82" s="21" t="str">
        <f>IF(SUMIFS(AG$11:AG$1008,$AB$11:$AB$1008,$AN82,$AK$11:$AK$1008,$AP$62)=0,"",SUMIFS(AG$11:AG$1008,$AB$11:$AB$1008,$AN82,$AK$11:$AK$1008,$AP$62))</f>
        <v/>
      </c>
      <c r="AP82" s="21" t="str">
        <f>IF(SUMIFS(AH$11:AH$1008,$AB$11:$AB$1008,$AN82,$AK$11:$AK$1008,$AP$62)=0,"",SUMIFS(AH$11:AH$1008,$AB$11:$AB$1008,$AN82,$AK$11:$AK$1008,$AP$62))</f>
        <v/>
      </c>
      <c r="AQ82" s="21" t="str">
        <f>IF(SUMIFS(AI$11:AI$1008,$AB$11:$AB$1008,$AN82,$AK$11:$AK$1008,$AP$62)=0,"",SUMIFS(AI$11:AI$1008,$AB$11:$AB$1008,$AN82,$AK$11:$AK$1008,$AP$62))</f>
        <v/>
      </c>
      <c r="AR82" s="21" t="str">
        <f>IF(SUMIFS(AJ$11:AJ$1008,$AB$11:$AB$1008,$AN82,$AK$11:$AK$1008,$AP$62)=0,"",SUMIFS(AJ$11:AJ$1008,$AB$11:$AB$1008,$AN82,$AK$11:$AK$1008,$AP$62))</f>
        <v/>
      </c>
      <c r="AS82" s="4" t="str">
        <f>IF(AP62="","",19)</f>
        <v/>
      </c>
      <c r="AT82" s="99" t="str">
        <f t="array" ref="AT82">IFERROR(INDEX($AF$1:$AF$1200,SMALL(IF($AK$1:$AK$1200=$AP$62,ROW($AF$1:$AF$1200),""),$AS82)),"")</f>
        <v/>
      </c>
      <c r="AU82" s="105" t="str">
        <f t="array" ref="AU82">IFERROR(INDEX($AA$1:$AA$1200,SMALL(IF($AK$1:$AK$1200=$AP$62,ROW($AA$1:$AA$1200),""),$AS82)),"")</f>
        <v/>
      </c>
      <c r="AV82" s="93" t="str">
        <f t="array" ref="AV82">IFERROR(INDEX($AB$1:$AB$1200,SMALL(IF($AK$1:$AK$1200=$AP$62,ROW($AB$1:$AB$1200),""),$AS82)),"")</f>
        <v/>
      </c>
      <c r="AW82" s="4"/>
      <c r="AX82" s="3"/>
    </row>
    <row r="83" spans="27:50">
      <c r="AA83" s="78"/>
      <c r="AB83" s="78"/>
      <c r="AC83" s="79" t="str">
        <f t="shared" si="16"/>
        <v/>
      </c>
      <c r="AD83" s="89"/>
      <c r="AE83" s="89"/>
      <c r="AF83" s="79">
        <f t="shared" si="17"/>
        <v>0</v>
      </c>
      <c r="AG83" s="79" t="str">
        <f t="shared" si="12"/>
        <v/>
      </c>
      <c r="AH83" s="79" t="str">
        <f t="shared" si="13"/>
        <v/>
      </c>
      <c r="AI83" s="79" t="str">
        <f t="shared" si="14"/>
        <v/>
      </c>
      <c r="AJ83" s="79" t="str">
        <f t="shared" si="15"/>
        <v/>
      </c>
      <c r="AK83" s="80" t="str">
        <f t="shared" si="18"/>
        <v/>
      </c>
      <c r="AM83" s="30"/>
      <c r="AN83" s="11">
        <v>8.1</v>
      </c>
      <c r="AO83" s="23" t="str">
        <f>IF(SUMIFS(AG$11:AG$1008,$AB$11:$AB$1008,$AN83,$AK$11:$AK$1008,$AP$62)=0,"",SUMIFS(AG$11:AG$1008,$AB$11:$AB$1008,$AN83,$AK$11:$AK$1008,$AP$62))</f>
        <v/>
      </c>
      <c r="AP83" s="23" t="str">
        <f>IF(SUMIFS(AH$11:AH$1008,$AB$11:$AB$1008,$AN83,$AK$11:$AK$1008,$AP$62)=0,"",SUMIFS(AH$11:AH$1008,$AB$11:$AB$1008,$AN83,$AK$11:$AK$1008,$AP$62))</f>
        <v/>
      </c>
      <c r="AQ83" s="23" t="str">
        <f>IF(SUMIFS(AI$11:AI$1008,$AB$11:$AB$1008,$AN83,$AK$11:$AK$1008,$AP$62)=0,"",SUMIFS(AI$11:AI$1008,$AB$11:$AB$1008,$AN83,$AK$11:$AK$1008,$AP$62))</f>
        <v/>
      </c>
      <c r="AR83" s="23" t="str">
        <f>IF(SUMIFS(AJ$11:AJ$1008,$AB$11:$AB$1008,$AN83,$AK$11:$AK$1008,$AP$62)=0,"",SUMIFS(AJ$11:AJ$1008,$AB$11:$AB$1008,$AN83,$AK$11:$AK$1008,$AP$62))</f>
        <v/>
      </c>
      <c r="AS83" s="4" t="str">
        <f>IF(AP62="","",20)</f>
        <v/>
      </c>
      <c r="AT83" s="99" t="str">
        <f t="array" ref="AT83">IFERROR(INDEX($AF$1:$AF$1200,SMALL(IF($AK$1:$AK$1200=$AP$62,ROW($AF$1:$AF$1200),""),$AS83)),"")</f>
        <v/>
      </c>
      <c r="AU83" s="105" t="str">
        <f t="array" ref="AU83">IFERROR(INDEX($AA$1:$AA$1200,SMALL(IF($AK$1:$AK$1200=$AP$62,ROW($AA$1:$AA$1200),""),$AS83)),"")</f>
        <v/>
      </c>
      <c r="AV83" s="93" t="str">
        <f t="array" ref="AV83">IFERROR(INDEX($AB$1:$AB$1200,SMALL(IF($AK$1:$AK$1200=$AP$62,ROW($AB$1:$AB$1200),""),$AS83)),"")</f>
        <v/>
      </c>
      <c r="AW83" s="4"/>
      <c r="AX83" s="3"/>
    </row>
    <row r="84" spans="27:50">
      <c r="AA84" s="81"/>
      <c r="AB84" s="81"/>
      <c r="AC84" s="82" t="str">
        <f t="shared" si="16"/>
        <v/>
      </c>
      <c r="AD84" s="90"/>
      <c r="AE84" s="90"/>
      <c r="AF84" s="82">
        <f t="shared" si="17"/>
        <v>0</v>
      </c>
      <c r="AG84" s="82" t="str">
        <f t="shared" si="12"/>
        <v/>
      </c>
      <c r="AH84" s="82" t="str">
        <f t="shared" si="13"/>
        <v/>
      </c>
      <c r="AI84" s="82" t="str">
        <f t="shared" si="14"/>
        <v/>
      </c>
      <c r="AJ84" s="82" t="str">
        <f t="shared" si="15"/>
        <v/>
      </c>
      <c r="AK84" s="83" t="str">
        <f t="shared" si="18"/>
        <v/>
      </c>
      <c r="AM84" s="30"/>
      <c r="AN84" s="11">
        <v>8.1999999999999993</v>
      </c>
      <c r="AO84" s="23" t="str">
        <f>IF(SUMIFS(AG$11:AG$1008,$AB$11:$AB$1008,$AN84,$AK$11:$AK$1008,$AP$62)=0,"",SUMIFS(AG$11:AG$1008,$AB$11:$AB$1008,$AN84,$AK$11:$AK$1008,$AP$62))</f>
        <v/>
      </c>
      <c r="AP84" s="23" t="str">
        <f>IF(SUMIFS(AH$11:AH$1008,$AB$11:$AB$1008,$AN84,$AK$11:$AK$1008,$AP$62)=0,"",SUMIFS(AH$11:AH$1008,$AB$11:$AB$1008,$AN84,$AK$11:$AK$1008,$AP$62))</f>
        <v/>
      </c>
      <c r="AQ84" s="23" t="str">
        <f>IF(SUMIFS(AI$11:AI$1008,$AB$11:$AB$1008,$AN84,$AK$11:$AK$1008,$AP$62)=0,"",SUMIFS(AI$11:AI$1008,$AB$11:$AB$1008,$AN84,$AK$11:$AK$1008,$AP$62))</f>
        <v/>
      </c>
      <c r="AR84" s="23" t="str">
        <f>IF(SUMIFS(AJ$11:AJ$1008,$AB$11:$AB$1008,$AN84,$AK$11:$AK$1008,$AP$62)=0,"",SUMIFS(AJ$11:AJ$1008,$AB$11:$AB$1008,$AN84,$AK$11:$AK$1008,$AP$62))</f>
        <v/>
      </c>
      <c r="AS84" s="4" t="str">
        <f>IF(AP62="","",21)</f>
        <v/>
      </c>
      <c r="AT84" s="99" t="str">
        <f t="array" ref="AT84">IFERROR(INDEX($AF$1:$AF$1200,SMALL(IF($AK$1:$AK$1200=$AP$62,ROW($AF$1:$AF$1200),""),$AS84)),"")</f>
        <v/>
      </c>
      <c r="AU84" s="105" t="str">
        <f t="array" ref="AU84">IFERROR(INDEX($AA$1:$AA$1200,SMALL(IF($AK$1:$AK$1200=$AP$62,ROW($AA$1:$AA$1200),""),$AS84)),"")</f>
        <v/>
      </c>
      <c r="AV84" s="93" t="str">
        <f t="array" ref="AV84">IFERROR(INDEX($AB$1:$AB$1200,SMALL(IF($AK$1:$AK$1200=$AP$62,ROW($AB$1:$AB$1200),""),$AS84)),"")</f>
        <v/>
      </c>
      <c r="AW84" s="4"/>
      <c r="AX84" s="3"/>
    </row>
    <row r="85" spans="27:50" ht="15.75" thickBot="1">
      <c r="AA85" s="78"/>
      <c r="AB85" s="78"/>
      <c r="AC85" s="79" t="str">
        <f t="shared" si="16"/>
        <v/>
      </c>
      <c r="AD85" s="89"/>
      <c r="AE85" s="89"/>
      <c r="AF85" s="79">
        <f t="shared" si="17"/>
        <v>0</v>
      </c>
      <c r="AG85" s="79" t="str">
        <f t="shared" si="12"/>
        <v/>
      </c>
      <c r="AH85" s="79" t="str">
        <f t="shared" si="13"/>
        <v/>
      </c>
      <c r="AI85" s="79" t="str">
        <f t="shared" si="14"/>
        <v/>
      </c>
      <c r="AJ85" s="79" t="str">
        <f t="shared" si="15"/>
        <v/>
      </c>
      <c r="AK85" s="80" t="str">
        <f t="shared" si="18"/>
        <v/>
      </c>
      <c r="AM85" s="30"/>
      <c r="AN85" s="13">
        <v>8.3000000000000007</v>
      </c>
      <c r="AO85" s="25" t="str">
        <f>IF(SUMIFS(AG$11:AG$1008,$AB$11:$AB$1008,$AN85,$AK$11:$AK$1008,$AP$62)=0,"",SUMIFS(AG$11:AG$1008,$AB$11:$AB$1008,$AN85,$AK$11:$AK$1008,$AP$62))</f>
        <v/>
      </c>
      <c r="AP85" s="25" t="str">
        <f>IF(SUMIFS(AH$11:AH$1008,$AB$11:$AB$1008,$AN85,$AK$11:$AK$1008,$AP$62)=0,"",SUMIFS(AH$11:AH$1008,$AB$11:$AB$1008,$AN85,$AK$11:$AK$1008,$AP$62))</f>
        <v/>
      </c>
      <c r="AQ85" s="25" t="str">
        <f>IF(SUMIFS(AI$11:AI$1008,$AB$11:$AB$1008,$AN85,$AK$11:$AK$1008,$AP$62)=0,"",SUMIFS(AI$11:AI$1008,$AB$11:$AB$1008,$AN85,$AK$11:$AK$1008,$AP$62))</f>
        <v/>
      </c>
      <c r="AR85" s="25" t="str">
        <f>IF(SUMIFS(AJ$11:AJ$1008,$AB$11:$AB$1008,$AN85,$AK$11:$AK$1008,$AP$62)=0,"",SUMIFS(AJ$11:AJ$1008,$AB$11:$AB$1008,$AN85,$AK$11:$AK$1008,$AP$62))</f>
        <v/>
      </c>
      <c r="AS85" s="4" t="str">
        <f>IF(AP62="","",22)</f>
        <v/>
      </c>
      <c r="AT85" s="100" t="str">
        <f t="array" ref="AT85">IFERROR(INDEX($AF$1:$AF$1200,SMALL(IF($AK$1:$AK$1200=$AP$62,ROW($AF$1:$AF$1200),""),$AS85)),"")</f>
        <v/>
      </c>
      <c r="AU85" s="106" t="str">
        <f t="array" ref="AU85">IFERROR(INDEX($AA$1:$AA$1200,SMALL(IF($AK$1:$AK$1200=$AP$62,ROW($AA$1:$AA$1200),""),$AS85)),"")</f>
        <v/>
      </c>
      <c r="AV85" s="94" t="str">
        <f t="array" ref="AV85">IFERROR(INDEX($AB$1:$AB$1200,SMALL(IF($AK$1:$AK$1200=$AP$62,ROW($AB$1:$AB$1200),""),$AS85)),"")</f>
        <v/>
      </c>
      <c r="AW85" s="4"/>
      <c r="AX85" s="3"/>
    </row>
    <row r="86" spans="27:50">
      <c r="AA86" s="81"/>
      <c r="AB86" s="81"/>
      <c r="AC86" s="82" t="str">
        <f t="shared" si="16"/>
        <v/>
      </c>
      <c r="AD86" s="90"/>
      <c r="AE86" s="90"/>
      <c r="AF86" s="82">
        <f t="shared" si="17"/>
        <v>0</v>
      </c>
      <c r="AG86" s="82" t="str">
        <f t="shared" si="12"/>
        <v/>
      </c>
      <c r="AH86" s="82" t="str">
        <f t="shared" si="13"/>
        <v/>
      </c>
      <c r="AI86" s="82" t="str">
        <f t="shared" si="14"/>
        <v/>
      </c>
      <c r="AJ86" s="82" t="str">
        <f t="shared" si="15"/>
        <v/>
      </c>
      <c r="AK86" s="83" t="str">
        <f t="shared" si="18"/>
        <v/>
      </c>
      <c r="AQ86" s="3"/>
      <c r="AR86" s="3"/>
      <c r="AS86" s="4"/>
      <c r="AT86" s="4"/>
      <c r="AU86" s="4"/>
      <c r="AV86" s="4"/>
      <c r="AW86" s="4"/>
      <c r="AX86" s="3"/>
    </row>
    <row r="87" spans="27:50" ht="15.75" thickBot="1">
      <c r="AA87" s="78"/>
      <c r="AB87" s="78"/>
      <c r="AC87" s="79" t="str">
        <f t="shared" si="16"/>
        <v/>
      </c>
      <c r="AD87" s="89"/>
      <c r="AE87" s="89"/>
      <c r="AF87" s="79">
        <f t="shared" si="17"/>
        <v>0</v>
      </c>
      <c r="AG87" s="79" t="str">
        <f t="shared" si="12"/>
        <v/>
      </c>
      <c r="AH87" s="79" t="str">
        <f t="shared" si="13"/>
        <v/>
      </c>
      <c r="AI87" s="79" t="str">
        <f t="shared" si="14"/>
        <v/>
      </c>
      <c r="AJ87" s="79" t="str">
        <f t="shared" si="15"/>
        <v/>
      </c>
      <c r="AK87" s="80" t="str">
        <f t="shared" si="18"/>
        <v/>
      </c>
      <c r="AM87" s="1" t="s">
        <v>127</v>
      </c>
      <c r="AS87" s="103"/>
      <c r="AT87" s="103"/>
      <c r="AU87" s="103"/>
      <c r="AV87" s="4"/>
      <c r="AW87" s="4"/>
      <c r="AX87" s="3"/>
    </row>
    <row r="88" spans="27:50" ht="15" customHeight="1" thickBot="1">
      <c r="AA88" s="81"/>
      <c r="AB88" s="81"/>
      <c r="AC88" s="82" t="str">
        <f t="shared" si="16"/>
        <v/>
      </c>
      <c r="AD88" s="90"/>
      <c r="AE88" s="90"/>
      <c r="AF88" s="82">
        <f t="shared" si="17"/>
        <v>0</v>
      </c>
      <c r="AG88" s="82" t="str">
        <f t="shared" si="12"/>
        <v/>
      </c>
      <c r="AH88" s="82" t="str">
        <f t="shared" si="13"/>
        <v/>
      </c>
      <c r="AI88" s="82" t="str">
        <f t="shared" si="14"/>
        <v/>
      </c>
      <c r="AJ88" s="82" t="str">
        <f t="shared" si="15"/>
        <v/>
      </c>
      <c r="AK88" s="83" t="str">
        <f t="shared" si="18"/>
        <v/>
      </c>
      <c r="AM88" s="30" t="str">
        <f t="array" ref="AM88">IFERROR(INDEX(AK$11:AK$1008,MATCH(SMALL(IF((COUNTIF(AM$34:AM87,AK$11:AK$1008)=0)*(AK$11:AK$1008&lt;&gt;""),COUNTIF(AK$11:AK$1008,"&lt;"&amp;AK$11:AK$1008)),1),IF(AK$11:AK$1008&lt;&gt;"",COUNTIF(AK$11:AK$1008,"&lt;"&amp;AK$11:AK$1008)),0)),"")</f>
        <v/>
      </c>
      <c r="AN88" s="60" t="s">
        <v>125</v>
      </c>
      <c r="AO88" s="61"/>
      <c r="AP88" s="60" t="str">
        <f>IF(AM88="","",AM88)</f>
        <v/>
      </c>
      <c r="AQ88" s="61"/>
      <c r="AR88" s="62"/>
      <c r="AS88" s="101"/>
      <c r="AT88" s="101"/>
      <c r="AU88" s="101"/>
      <c r="AV88" s="101"/>
      <c r="AW88" s="101"/>
      <c r="AX88" s="3"/>
    </row>
    <row r="89" spans="27:50" ht="15.75" customHeight="1" thickBot="1">
      <c r="AA89" s="78"/>
      <c r="AB89" s="78"/>
      <c r="AC89" s="79" t="str">
        <f t="shared" si="16"/>
        <v/>
      </c>
      <c r="AD89" s="89"/>
      <c r="AE89" s="89"/>
      <c r="AF89" s="79">
        <f t="shared" si="17"/>
        <v>0</v>
      </c>
      <c r="AG89" s="79" t="str">
        <f t="shared" si="12"/>
        <v/>
      </c>
      <c r="AH89" s="79" t="str">
        <f t="shared" si="13"/>
        <v/>
      </c>
      <c r="AI89" s="79" t="str">
        <f t="shared" si="14"/>
        <v/>
      </c>
      <c r="AJ89" s="79" t="str">
        <f t="shared" si="15"/>
        <v/>
      </c>
      <c r="AK89" s="80" t="str">
        <f t="shared" si="18"/>
        <v/>
      </c>
      <c r="AM89" s="30"/>
      <c r="AN89" s="63"/>
      <c r="AO89" s="64"/>
      <c r="AP89" s="63"/>
      <c r="AQ89" s="64"/>
      <c r="AR89" s="65"/>
      <c r="AS89" s="50"/>
      <c r="AT89" s="87" t="str">
        <f>$AF$10</f>
        <v>besoin</v>
      </c>
      <c r="AU89" s="95" t="str">
        <f>$AA$10</f>
        <v>Nom</v>
      </c>
      <c r="AV89" s="88" t="str">
        <f>$AB$10</f>
        <v>tier</v>
      </c>
      <c r="AW89" s="102"/>
      <c r="AX89" s="3"/>
    </row>
    <row r="90" spans="27:50">
      <c r="AA90" s="81"/>
      <c r="AB90" s="81"/>
      <c r="AC90" s="82" t="str">
        <f t="shared" si="16"/>
        <v/>
      </c>
      <c r="AD90" s="90"/>
      <c r="AE90" s="90"/>
      <c r="AF90" s="82">
        <f t="shared" si="17"/>
        <v>0</v>
      </c>
      <c r="AG90" s="82" t="str">
        <f t="shared" si="12"/>
        <v/>
      </c>
      <c r="AH90" s="82" t="str">
        <f t="shared" si="13"/>
        <v/>
      </c>
      <c r="AI90" s="82" t="str">
        <f t="shared" si="14"/>
        <v/>
      </c>
      <c r="AJ90" s="82" t="str">
        <f t="shared" si="15"/>
        <v/>
      </c>
      <c r="AK90" s="83" t="str">
        <f t="shared" si="18"/>
        <v/>
      </c>
      <c r="AM90" s="30"/>
      <c r="AN90" s="35"/>
      <c r="AO90" s="31" t="s">
        <v>4</v>
      </c>
      <c r="AP90" s="32" t="s">
        <v>5</v>
      </c>
      <c r="AQ90" s="31" t="s">
        <v>14</v>
      </c>
      <c r="AR90" s="31" t="s">
        <v>6</v>
      </c>
      <c r="AS90" s="4" t="str">
        <f>IF(AP88="","",1)</f>
        <v/>
      </c>
      <c r="AT90" s="99" t="str">
        <f t="array" ref="AT90">IFERROR(INDEX($AF$1:$AF$1200,SMALL(IF($AK$1:$AK$1200=$AP$88,ROW($AF$1:$AF$1200),""),$AS90)),"")</f>
        <v/>
      </c>
      <c r="AU90" s="104" t="str">
        <f t="array" ref="AU90">IFERROR(INDEX($AA$1:$AA$1200,SMALL(IF($AK$1:$AK$1200=$AP$88,ROW($AA$1:$AA$1200),""),$AS90)),"")</f>
        <v/>
      </c>
      <c r="AV90" s="92" t="str">
        <f t="array" ref="AV90">IFERROR(INDEX($AB$1:$AB$1200,SMALL(IF($AK$1:$AK$1200=$AP$88,ROW($AB$1:$AB$1200),""),$AS90)),"")</f>
        <v/>
      </c>
      <c r="AW90" s="4"/>
      <c r="AX90" s="3"/>
    </row>
    <row r="91" spans="27:50">
      <c r="AA91" s="78"/>
      <c r="AB91" s="78"/>
      <c r="AC91" s="79" t="str">
        <f t="shared" si="16"/>
        <v/>
      </c>
      <c r="AD91" s="89"/>
      <c r="AE91" s="89"/>
      <c r="AF91" s="79">
        <f t="shared" si="17"/>
        <v>0</v>
      </c>
      <c r="AG91" s="79" t="str">
        <f t="shared" si="12"/>
        <v/>
      </c>
      <c r="AH91" s="79" t="str">
        <f t="shared" si="13"/>
        <v/>
      </c>
      <c r="AI91" s="79" t="str">
        <f t="shared" si="14"/>
        <v/>
      </c>
      <c r="AJ91" s="79" t="str">
        <f t="shared" si="15"/>
        <v/>
      </c>
      <c r="AK91" s="80" t="str">
        <f t="shared" si="18"/>
        <v/>
      </c>
      <c r="AM91" s="30"/>
      <c r="AN91" s="9">
        <v>3</v>
      </c>
      <c r="AO91" s="14" t="str">
        <f>IF(SUMIFS(AG$11:AG$1008,$AB$11:$AB$1008,$AN91,$AK$11:$AK$1008,$AP$88)=0,"",SUMIFS(AG$11:AG$1008,$AB$11:$AB$1008,$AN91,$AK$11:$AK$1008,$AP$88))</f>
        <v/>
      </c>
      <c r="AP91" s="14" t="str">
        <f>IF(SUMIFS(AH$11:AH$1008,$AB$11:$AB$1008,$AN91,$AK$11:$AK$1008,$AP$88)=0,"",SUMIFS(AH$11:AH$1008,$AB$11:$AB$1008,$AN91,$AK$11:$AK$1008,$AP$88))</f>
        <v/>
      </c>
      <c r="AQ91" s="14" t="str">
        <f>IF(SUMIFS(AI$11:AI$1008,$AB$11:$AB$1008,$AN91,$AK$11:$AK$1008,$AP$88)=0,"",SUMIFS(AI$11:AI$1008,$AB$11:$AB$1008,$AN91,$AK$11:$AK$1008,$AP$88))</f>
        <v/>
      </c>
      <c r="AR91" s="14" t="str">
        <f>IF(SUMIFS(AJ$11:AJ$1008,$AB$11:$AB$1008,$AN91,$AK$11:$AK$1008,$AP$88)=0,"",SUMIFS(AJ$11:AJ$1008,$AB$11:$AB$1008,$AN91,$AK$11:$AK$1008,$AP$88))</f>
        <v/>
      </c>
      <c r="AS91" s="4" t="str">
        <f>IF(AP88="","",2)</f>
        <v/>
      </c>
      <c r="AT91" s="99" t="str">
        <f t="array" ref="AT91">IFERROR(INDEX($AF$1:$AF$1200,SMALL(IF($AK$1:$AK$1200=$AP$88,ROW($AF$1:$AF$1200),""),$AS91)),"")</f>
        <v/>
      </c>
      <c r="AU91" s="105" t="str">
        <f t="array" ref="AU91">IFERROR(INDEX($AA$1:$AA$1200,SMALL(IF($AK$1:$AK$1200=$AP$88,ROW($AA$1:$AA$1200),""),$AS91)),"")</f>
        <v/>
      </c>
      <c r="AV91" s="93" t="str">
        <f t="array" ref="AV91">IFERROR(INDEX($AB$1:$AB$1200,SMALL(IF($AK$1:$AK$1200=$AP$88,ROW($AB$1:$AB$1200),""),$AS91)),"")</f>
        <v/>
      </c>
      <c r="AW91" s="4"/>
      <c r="AX91" s="3"/>
    </row>
    <row r="92" spans="27:50">
      <c r="AA92" s="81"/>
      <c r="AB92" s="81"/>
      <c r="AC92" s="82" t="str">
        <f t="shared" si="16"/>
        <v/>
      </c>
      <c r="AD92" s="90"/>
      <c r="AE92" s="90"/>
      <c r="AF92" s="82">
        <f t="shared" si="17"/>
        <v>0</v>
      </c>
      <c r="AG92" s="82" t="str">
        <f t="shared" si="12"/>
        <v/>
      </c>
      <c r="AH92" s="82" t="str">
        <f t="shared" si="13"/>
        <v/>
      </c>
      <c r="AI92" s="82" t="str">
        <f t="shared" si="14"/>
        <v/>
      </c>
      <c r="AJ92" s="82" t="str">
        <f t="shared" si="15"/>
        <v/>
      </c>
      <c r="AK92" s="83" t="str">
        <f t="shared" si="18"/>
        <v/>
      </c>
      <c r="AN92" s="10">
        <v>4</v>
      </c>
      <c r="AO92" s="15" t="str">
        <f>IF(SUMIFS(AG$11:AG$1008,$AB$11:$AB$1008,$AN92,$AK$11:$AK$1008,$AP$88)=0,"",SUMIFS(AG$11:AG$1008,$AB$11:$AB$1008,$AN92,$AK$11:$AK$1008,$AP$88))</f>
        <v/>
      </c>
      <c r="AP92" s="15" t="str">
        <f>IF(SUMIFS(AH$11:AH$1008,$AB$11:$AB$1008,$AN92,$AK$11:$AK$1008,$AP$88)=0,"",SUMIFS(AH$11:AH$1008,$AB$11:$AB$1008,$AN92,$AK$11:$AK$1008,$AP$88))</f>
        <v/>
      </c>
      <c r="AQ92" s="15" t="str">
        <f>IF(SUMIFS(AI$11:AI$1008,$AB$11:$AB$1008,$AN92,$AK$11:$AK$1008,$AP$88)=0,"",SUMIFS(AI$11:AI$1008,$AB$11:$AB$1008,$AN92,$AK$11:$AK$1008,$AP$88))</f>
        <v/>
      </c>
      <c r="AR92" s="15" t="str">
        <f>IF(SUMIFS(AJ$11:AJ$1008,$AB$11:$AB$1008,$AN92,$AK$11:$AK$1008,$AP$88)=0,"",SUMIFS(AJ$11:AJ$1008,$AB$11:$AB$1008,$AN92,$AK$11:$AK$1008,$AP$88))</f>
        <v/>
      </c>
      <c r="AS92" s="4" t="str">
        <f>IF(AP88="","",3)</f>
        <v/>
      </c>
      <c r="AT92" s="99" t="str">
        <f t="array" ref="AT92">IFERROR(INDEX($AF$1:$AF$1200,SMALL(IF($AK$1:$AK$1200=$AP$88,ROW($AF$1:$AF$1200),""),$AS92)),"")</f>
        <v/>
      </c>
      <c r="AU92" s="105" t="str">
        <f t="array" ref="AU92">IFERROR(INDEX($AA$1:$AA$1200,SMALL(IF($AK$1:$AK$1200=$AP$88,ROW($AA$1:$AA$1200),""),$AS92)),"")</f>
        <v/>
      </c>
      <c r="AV92" s="93" t="str">
        <f t="array" ref="AV92">IFERROR(INDEX($AB$1:$AB$1200,SMALL(IF($AK$1:$AK$1200=$AP$88,ROW($AB$1:$AB$1200),""),$AS92)),"")</f>
        <v/>
      </c>
      <c r="AW92" s="4"/>
      <c r="AX92" s="3"/>
    </row>
    <row r="93" spans="27:50">
      <c r="AA93" s="78"/>
      <c r="AB93" s="78"/>
      <c r="AC93" s="79" t="str">
        <f t="shared" si="16"/>
        <v/>
      </c>
      <c r="AD93" s="89"/>
      <c r="AE93" s="89"/>
      <c r="AF93" s="79">
        <f t="shared" si="17"/>
        <v>0</v>
      </c>
      <c r="AG93" s="79" t="str">
        <f t="shared" si="12"/>
        <v/>
      </c>
      <c r="AH93" s="79" t="str">
        <f t="shared" si="13"/>
        <v/>
      </c>
      <c r="AI93" s="79" t="str">
        <f t="shared" si="14"/>
        <v/>
      </c>
      <c r="AJ93" s="79" t="str">
        <f t="shared" si="15"/>
        <v/>
      </c>
      <c r="AK93" s="80" t="str">
        <f t="shared" si="18"/>
        <v/>
      </c>
      <c r="AN93" s="11">
        <v>4.0999999999999996</v>
      </c>
      <c r="AO93" s="17" t="str">
        <f>IF(SUMIFS(AG$11:AG$1008,$AB$11:$AB$1008,$AN93,$AK$11:$AK$1008,$AP$88)=0,"",SUMIFS(AG$11:AG$1008,$AB$11:$AB$1008,$AN93,$AK$11:$AK$1008,$AP$88))</f>
        <v/>
      </c>
      <c r="AP93" s="17" t="str">
        <f>IF(SUMIFS(AH$11:AH$1008,$AB$11:$AB$1008,$AN93,$AK$11:$AK$1008,$AP$88)=0,"",SUMIFS(AH$11:AH$1008,$AB$11:$AB$1008,$AN93,$AK$11:$AK$1008,$AP$88))</f>
        <v/>
      </c>
      <c r="AQ93" s="17" t="str">
        <f>IF(SUMIFS(AI$11:AI$1008,$AB$11:$AB$1008,$AN93,$AK$11:$AK$1008,$AP$88)=0,"",SUMIFS(AI$11:AI$1008,$AB$11:$AB$1008,$AN93,$AK$11:$AK$1008,$AP$88))</f>
        <v/>
      </c>
      <c r="AR93" s="17" t="str">
        <f>IF(SUMIFS(AJ$11:AJ$1008,$AB$11:$AB$1008,$AN93,$AK$11:$AK$1008,$AP$88)=0,"",SUMIFS(AJ$11:AJ$1008,$AB$11:$AB$1008,$AN93,$AK$11:$AK$1008,$AP$88))</f>
        <v/>
      </c>
      <c r="AS93" s="4" t="str">
        <f>IF(AP88="","",4)</f>
        <v/>
      </c>
      <c r="AT93" s="99" t="str">
        <f t="array" ref="AT93">IFERROR(INDEX($AF$1:$AF$1200,SMALL(IF($AK$1:$AK$1200=$AP$88,ROW($AF$1:$AF$1200),""),$AS93)),"")</f>
        <v/>
      </c>
      <c r="AU93" s="105" t="str">
        <f t="array" ref="AU93">IFERROR(INDEX($AA$1:$AA$1200,SMALL(IF($AK$1:$AK$1200=$AP$88,ROW($AA$1:$AA$1200),""),$AS93)),"")</f>
        <v/>
      </c>
      <c r="AV93" s="93" t="str">
        <f t="array" ref="AV93">IFERROR(INDEX($AB$1:$AB$1200,SMALL(IF($AK$1:$AK$1200=$AP$88,ROW($AB$1:$AB$1200),""),$AS93)),"")</f>
        <v/>
      </c>
      <c r="AW93" s="4"/>
      <c r="AX93" s="3"/>
    </row>
    <row r="94" spans="27:50">
      <c r="AA94" s="81"/>
      <c r="AB94" s="81"/>
      <c r="AC94" s="82" t="str">
        <f t="shared" si="16"/>
        <v/>
      </c>
      <c r="AD94" s="90"/>
      <c r="AE94" s="90"/>
      <c r="AF94" s="82">
        <f t="shared" si="17"/>
        <v>0</v>
      </c>
      <c r="AG94" s="82" t="str">
        <f t="shared" si="12"/>
        <v/>
      </c>
      <c r="AH94" s="82" t="str">
        <f t="shared" si="13"/>
        <v/>
      </c>
      <c r="AI94" s="82" t="str">
        <f t="shared" si="14"/>
        <v/>
      </c>
      <c r="AJ94" s="82" t="str">
        <f t="shared" si="15"/>
        <v/>
      </c>
      <c r="AK94" s="83" t="str">
        <f t="shared" si="18"/>
        <v/>
      </c>
      <c r="AN94" s="11">
        <v>4.2</v>
      </c>
      <c r="AO94" s="17" t="str">
        <f>IF(SUMIFS(AG$11:AG$1008,$AB$11:$AB$1008,$AN94,$AK$11:$AK$1008,$AP$88)=0,"",SUMIFS(AG$11:AG$1008,$AB$11:$AB$1008,$AN94,$AK$11:$AK$1008,$AP$88))</f>
        <v/>
      </c>
      <c r="AP94" s="17" t="str">
        <f>IF(SUMIFS(AH$11:AH$1008,$AB$11:$AB$1008,$AN94,$AK$11:$AK$1008,$AP$88)=0,"",SUMIFS(AH$11:AH$1008,$AB$11:$AB$1008,$AN94,$AK$11:$AK$1008,$AP$88))</f>
        <v/>
      </c>
      <c r="AQ94" s="17" t="str">
        <f>IF(SUMIFS(AI$11:AI$1008,$AB$11:$AB$1008,$AN94,$AK$11:$AK$1008,$AP$88)=0,"",SUMIFS(AI$11:AI$1008,$AB$11:$AB$1008,$AN94,$AK$11:$AK$1008,$AP$88))</f>
        <v/>
      </c>
      <c r="AR94" s="17" t="str">
        <f>IF(SUMIFS(AJ$11:AJ$1008,$AB$11:$AB$1008,$AN94,$AK$11:$AK$1008,$AP$88)=0,"",SUMIFS(AJ$11:AJ$1008,$AB$11:$AB$1008,$AN94,$AK$11:$AK$1008,$AP$88))</f>
        <v/>
      </c>
      <c r="AS94" s="4" t="str">
        <f>IF(AP88="","",5)</f>
        <v/>
      </c>
      <c r="AT94" s="99" t="str">
        <f t="array" ref="AT94">IFERROR(INDEX($AF$1:$AF$1200,SMALL(IF($AK$1:$AK$1200=$AP$88,ROW($AF$1:$AF$1200),""),$AS94)),"")</f>
        <v/>
      </c>
      <c r="AU94" s="105" t="str">
        <f t="array" ref="AU94">IFERROR(INDEX($AA$1:$AA$1200,SMALL(IF($AK$1:$AK$1200=$AP$88,ROW($AA$1:$AA$1200),""),$AS94)),"")</f>
        <v/>
      </c>
      <c r="AV94" s="93" t="str">
        <f t="array" ref="AV94">IFERROR(INDEX($AB$1:$AB$1200,SMALL(IF($AK$1:$AK$1200=$AP$88,ROW($AB$1:$AB$1200),""),$AS94)),"")</f>
        <v/>
      </c>
      <c r="AW94" s="4"/>
      <c r="AX94" s="3"/>
    </row>
    <row r="95" spans="27:50">
      <c r="AA95" s="78"/>
      <c r="AB95" s="78"/>
      <c r="AC95" s="79" t="str">
        <f t="shared" si="16"/>
        <v/>
      </c>
      <c r="AD95" s="89"/>
      <c r="AE95" s="89"/>
      <c r="AF95" s="79">
        <f t="shared" si="17"/>
        <v>0</v>
      </c>
      <c r="AG95" s="79" t="str">
        <f t="shared" si="12"/>
        <v/>
      </c>
      <c r="AH95" s="79" t="str">
        <f t="shared" si="13"/>
        <v/>
      </c>
      <c r="AI95" s="79" t="str">
        <f t="shared" si="14"/>
        <v/>
      </c>
      <c r="AJ95" s="79" t="str">
        <f t="shared" si="15"/>
        <v/>
      </c>
      <c r="AK95" s="80" t="str">
        <f t="shared" si="18"/>
        <v/>
      </c>
      <c r="AN95" s="12">
        <v>4.3</v>
      </c>
      <c r="AO95" s="19" t="str">
        <f>IF(SUMIFS(AG$11:AG$1008,$AB$11:$AB$1008,$AN95,$AK$11:$AK$1008,$AP$88)=0,"",SUMIFS(AG$11:AG$1008,$AB$11:$AB$1008,$AN95,$AK$11:$AK$1008,$AP$88))</f>
        <v/>
      </c>
      <c r="AP95" s="19" t="str">
        <f>IF(SUMIFS(AH$11:AH$1008,$AB$11:$AB$1008,$AN95,$AK$11:$AK$1008,$AP$88)=0,"",SUMIFS(AH$11:AH$1008,$AB$11:$AB$1008,$AN95,$AK$11:$AK$1008,$AP$88))</f>
        <v/>
      </c>
      <c r="AQ95" s="19" t="str">
        <f>IF(SUMIFS(AI$11:AI$1008,$AB$11:$AB$1008,$AN95,$AK$11:$AK$1008,$AP$88)=0,"",SUMIFS(AI$11:AI$1008,$AB$11:$AB$1008,$AN95,$AK$11:$AK$1008,$AP$88))</f>
        <v/>
      </c>
      <c r="AR95" s="19" t="str">
        <f>IF(SUMIFS(AJ$11:AJ$1008,$AB$11:$AB$1008,$AN95,$AK$11:$AK$1008,$AP$88)=0,"",SUMIFS(AJ$11:AJ$1008,$AB$11:$AB$1008,$AN95,$AK$11:$AK$1008,$AP$88))</f>
        <v/>
      </c>
      <c r="AS95" s="4" t="str">
        <f>IF(AP88="","",6)</f>
        <v/>
      </c>
      <c r="AT95" s="99" t="str">
        <f t="array" ref="AT95">IFERROR(INDEX($AF$1:$AF$1200,SMALL(IF($AK$1:$AK$1200=$AP$88,ROW($AF$1:$AF$1200),""),$AS95)),"")</f>
        <v/>
      </c>
      <c r="AU95" s="105" t="str">
        <f t="array" ref="AU95">IFERROR(INDEX($AA$1:$AA$1200,SMALL(IF($AK$1:$AK$1200=$AP$88,ROW($AA$1:$AA$1200),""),$AS95)),"")</f>
        <v/>
      </c>
      <c r="AV95" s="93" t="str">
        <f t="array" ref="AV95">IFERROR(INDEX($AB$1:$AB$1200,SMALL(IF($AK$1:$AK$1200=$AP$88,ROW($AB$1:$AB$1200),""),$AS95)),"")</f>
        <v/>
      </c>
      <c r="AW95" s="4"/>
      <c r="AX95" s="3"/>
    </row>
    <row r="96" spans="27:50">
      <c r="AA96" s="81"/>
      <c r="AB96" s="81"/>
      <c r="AC96" s="82" t="str">
        <f t="shared" si="16"/>
        <v/>
      </c>
      <c r="AD96" s="90"/>
      <c r="AE96" s="90"/>
      <c r="AF96" s="82">
        <f t="shared" si="17"/>
        <v>0</v>
      </c>
      <c r="AG96" s="82" t="str">
        <f t="shared" si="12"/>
        <v/>
      </c>
      <c r="AH96" s="82" t="str">
        <f t="shared" si="13"/>
        <v/>
      </c>
      <c r="AI96" s="82" t="str">
        <f t="shared" si="14"/>
        <v/>
      </c>
      <c r="AJ96" s="82" t="str">
        <f t="shared" si="15"/>
        <v/>
      </c>
      <c r="AK96" s="83" t="str">
        <f t="shared" si="18"/>
        <v/>
      </c>
      <c r="AN96" s="10">
        <v>5</v>
      </c>
      <c r="AO96" s="21" t="str">
        <f>IF(SUMIFS(AG$11:AG$1008,$AB$11:$AB$1008,$AN96,$AK$11:$AK$1008,$AP$88)=0,"",SUMIFS(AG$11:AG$1008,$AB$11:$AB$1008,$AN96,$AK$11:$AK$1008,$AP$88))</f>
        <v/>
      </c>
      <c r="AP96" s="21" t="str">
        <f>IF(SUMIFS(AH$11:AH$1008,$AB$11:$AB$1008,$AN96,$AK$11:$AK$1008,$AP$88)=0,"",SUMIFS(AH$11:AH$1008,$AB$11:$AB$1008,$AN96,$AK$11:$AK$1008,$AP$88))</f>
        <v/>
      </c>
      <c r="AQ96" s="21" t="str">
        <f>IF(SUMIFS(AI$11:AI$1008,$AB$11:$AB$1008,$AN96,$AK$11:$AK$1008,$AP$88)=0,"",SUMIFS(AI$11:AI$1008,$AB$11:$AB$1008,$AN96,$AK$11:$AK$1008,$AP$88))</f>
        <v/>
      </c>
      <c r="AR96" s="21" t="str">
        <f>IF(SUMIFS(AJ$11:AJ$1008,$AB$11:$AB$1008,$AN96,$AK$11:$AK$1008,$AP$88)=0,"",SUMIFS(AJ$11:AJ$1008,$AB$11:$AB$1008,$AN96,$AK$11:$AK$1008,$AP$88))</f>
        <v/>
      </c>
      <c r="AS96" s="4" t="str">
        <f>IF(AP88="","",7)</f>
        <v/>
      </c>
      <c r="AT96" s="99" t="str">
        <f t="array" ref="AT96">IFERROR(INDEX($AF$1:$AF$1200,SMALL(IF($AK$1:$AK$1200=$AP$88,ROW($AF$1:$AF$1200),""),$AS96)),"")</f>
        <v/>
      </c>
      <c r="AU96" s="105" t="str">
        <f t="array" ref="AU96">IFERROR(INDEX($AA$1:$AA$1200,SMALL(IF($AK$1:$AK$1200=$AP$88,ROW($AA$1:$AA$1200),""),$AS96)),"")</f>
        <v/>
      </c>
      <c r="AV96" s="93" t="str">
        <f t="array" ref="AV96">IFERROR(INDEX($AB$1:$AB$1200,SMALL(IF($AK$1:$AK$1200=$AP$88,ROW($AB$1:$AB$1200),""),$AS96)),"")</f>
        <v/>
      </c>
      <c r="AW96" s="4"/>
      <c r="AX96" s="3"/>
    </row>
    <row r="97" spans="27:50">
      <c r="AA97" s="78"/>
      <c r="AB97" s="78"/>
      <c r="AC97" s="79" t="str">
        <f t="shared" si="16"/>
        <v/>
      </c>
      <c r="AD97" s="89"/>
      <c r="AE97" s="89"/>
      <c r="AF97" s="79">
        <f t="shared" si="17"/>
        <v>0</v>
      </c>
      <c r="AG97" s="79" t="str">
        <f t="shared" si="12"/>
        <v/>
      </c>
      <c r="AH97" s="79" t="str">
        <f t="shared" si="13"/>
        <v/>
      </c>
      <c r="AI97" s="79" t="str">
        <f t="shared" si="14"/>
        <v/>
      </c>
      <c r="AJ97" s="79" t="str">
        <f t="shared" si="15"/>
        <v/>
      </c>
      <c r="AK97" s="80" t="str">
        <f t="shared" si="18"/>
        <v/>
      </c>
      <c r="AN97" s="11">
        <v>5.0999999999999996</v>
      </c>
      <c r="AO97" s="23" t="str">
        <f>IF(SUMIFS(AG$11:AG$1008,$AB$11:$AB$1008,$AN97,$AK$11:$AK$1008,$AP$88)=0,"",SUMIFS(AG$11:AG$1008,$AB$11:$AB$1008,$AN97,$AK$11:$AK$1008,$AP$88))</f>
        <v/>
      </c>
      <c r="AP97" s="23" t="str">
        <f>IF(SUMIFS(AH$11:AH$1008,$AB$11:$AB$1008,$AN97,$AK$11:$AK$1008,$AP$88)=0,"",SUMIFS(AH$11:AH$1008,$AB$11:$AB$1008,$AN97,$AK$11:$AK$1008,$AP$88))</f>
        <v/>
      </c>
      <c r="AQ97" s="23" t="str">
        <f>IF(SUMIFS(AI$11:AI$1008,$AB$11:$AB$1008,$AN97,$AK$11:$AK$1008,$AP$88)=0,"",SUMIFS(AI$11:AI$1008,$AB$11:$AB$1008,$AN97,$AK$11:$AK$1008,$AP$88))</f>
        <v/>
      </c>
      <c r="AR97" s="23" t="str">
        <f>IF(SUMIFS(AJ$11:AJ$1008,$AB$11:$AB$1008,$AN97,$AK$11:$AK$1008,$AP$88)=0,"",SUMIFS(AJ$11:AJ$1008,$AB$11:$AB$1008,$AN97,$AK$11:$AK$1008,$AP$88))</f>
        <v/>
      </c>
      <c r="AS97" s="4" t="str">
        <f>IF(AP88="","",8)</f>
        <v/>
      </c>
      <c r="AT97" s="99" t="str">
        <f t="array" ref="AT97">IFERROR(INDEX($AF$1:$AF$1200,SMALL(IF($AK$1:$AK$1200=$AP$88,ROW($AF$1:$AF$1200),""),$AS97)),"")</f>
        <v/>
      </c>
      <c r="AU97" s="105" t="str">
        <f t="array" ref="AU97">IFERROR(INDEX($AA$1:$AA$1200,SMALL(IF($AK$1:$AK$1200=$AP$88,ROW($AA$1:$AA$1200),""),$AS97)),"")</f>
        <v/>
      </c>
      <c r="AV97" s="93" t="str">
        <f t="array" ref="AV97">IFERROR(INDEX($AB$1:$AB$1200,SMALL(IF($AK$1:$AK$1200=$AP$88,ROW($AB$1:$AB$1200),""),$AS97)),"")</f>
        <v/>
      </c>
      <c r="AW97" s="4"/>
      <c r="AX97" s="3"/>
    </row>
    <row r="98" spans="27:50">
      <c r="AA98" s="81"/>
      <c r="AB98" s="81"/>
      <c r="AC98" s="82" t="str">
        <f t="shared" si="16"/>
        <v/>
      </c>
      <c r="AD98" s="90"/>
      <c r="AE98" s="90"/>
      <c r="AF98" s="82">
        <f t="shared" si="17"/>
        <v>0</v>
      </c>
      <c r="AG98" s="82" t="str">
        <f t="shared" si="12"/>
        <v/>
      </c>
      <c r="AH98" s="82" t="str">
        <f t="shared" si="13"/>
        <v/>
      </c>
      <c r="AI98" s="82" t="str">
        <f t="shared" si="14"/>
        <v/>
      </c>
      <c r="AJ98" s="82" t="str">
        <f t="shared" si="15"/>
        <v/>
      </c>
      <c r="AK98" s="83" t="str">
        <f t="shared" si="18"/>
        <v/>
      </c>
      <c r="AN98" s="11">
        <v>5.2</v>
      </c>
      <c r="AO98" s="23" t="str">
        <f>IF(SUMIFS(AG$11:AG$1008,$AB$11:$AB$1008,$AN98,$AK$11:$AK$1008,$AP$88)=0,"",SUMIFS(AG$11:AG$1008,$AB$11:$AB$1008,$AN98,$AK$11:$AK$1008,$AP$88))</f>
        <v/>
      </c>
      <c r="AP98" s="23" t="str">
        <f>IF(SUMIFS(AH$11:AH$1008,$AB$11:$AB$1008,$AN98,$AK$11:$AK$1008,$AP$88)=0,"",SUMIFS(AH$11:AH$1008,$AB$11:$AB$1008,$AN98,$AK$11:$AK$1008,$AP$88))</f>
        <v/>
      </c>
      <c r="AQ98" s="23" t="str">
        <f>IF(SUMIFS(AI$11:AI$1008,$AB$11:$AB$1008,$AN98,$AK$11:$AK$1008,$AP$88)=0,"",SUMIFS(AI$11:AI$1008,$AB$11:$AB$1008,$AN98,$AK$11:$AK$1008,$AP$88))</f>
        <v/>
      </c>
      <c r="AR98" s="23" t="str">
        <f>IF(SUMIFS(AJ$11:AJ$1008,$AB$11:$AB$1008,$AN98,$AK$11:$AK$1008,$AP$88)=0,"",SUMIFS(AJ$11:AJ$1008,$AB$11:$AB$1008,$AN98,$AK$11:$AK$1008,$AP$88))</f>
        <v/>
      </c>
      <c r="AS98" s="4" t="str">
        <f>IF(AP88="","",9)</f>
        <v/>
      </c>
      <c r="AT98" s="99" t="str">
        <f t="array" ref="AT98">IFERROR(INDEX($AF$1:$AF$1200,SMALL(IF($AK$1:$AK$1200=$AP$88,ROW($AF$1:$AF$1200),""),$AS98)),"")</f>
        <v/>
      </c>
      <c r="AU98" s="105" t="str">
        <f t="array" ref="AU98">IFERROR(INDEX($AA$1:$AA$1200,SMALL(IF($AK$1:$AK$1200=$AP$88,ROW($AA$1:$AA$1200),""),$AS98)),"")</f>
        <v/>
      </c>
      <c r="AV98" s="93" t="str">
        <f t="array" ref="AV98">IFERROR(INDEX($AB$1:$AB$1200,SMALL(IF($AK$1:$AK$1200=$AP$88,ROW($AB$1:$AB$1200),""),$AS98)),"")</f>
        <v/>
      </c>
      <c r="AW98" s="4"/>
      <c r="AX98" s="3"/>
    </row>
    <row r="99" spans="27:50">
      <c r="AA99" s="78"/>
      <c r="AB99" s="78"/>
      <c r="AC99" s="79" t="str">
        <f t="shared" si="16"/>
        <v/>
      </c>
      <c r="AD99" s="89"/>
      <c r="AE99" s="89"/>
      <c r="AF99" s="79">
        <f t="shared" si="17"/>
        <v>0</v>
      </c>
      <c r="AG99" s="79" t="str">
        <f t="shared" si="12"/>
        <v/>
      </c>
      <c r="AH99" s="79" t="str">
        <f t="shared" si="13"/>
        <v/>
      </c>
      <c r="AI99" s="79" t="str">
        <f t="shared" si="14"/>
        <v/>
      </c>
      <c r="AJ99" s="79" t="str">
        <f t="shared" si="15"/>
        <v/>
      </c>
      <c r="AK99" s="80" t="str">
        <f t="shared" si="18"/>
        <v/>
      </c>
      <c r="AN99" s="12">
        <v>5.3</v>
      </c>
      <c r="AO99" s="19" t="str">
        <f>IF(SUMIFS(AG$11:AG$1008,$AB$11:$AB$1008,$AN99,$AK$11:$AK$1008,$AP$88)=0,"",SUMIFS(AG$11:AG$1008,$AB$11:$AB$1008,$AN99,$AK$11:$AK$1008,$AP$88))</f>
        <v/>
      </c>
      <c r="AP99" s="19" t="str">
        <f>IF(SUMIFS(AH$11:AH$1008,$AB$11:$AB$1008,$AN99,$AK$11:$AK$1008,$AP$88)=0,"",SUMIFS(AH$11:AH$1008,$AB$11:$AB$1008,$AN99,$AK$11:$AK$1008,$AP$88))</f>
        <v/>
      </c>
      <c r="AQ99" s="19" t="str">
        <f>IF(SUMIFS(AI$11:AI$1008,$AB$11:$AB$1008,$AN99,$AK$11:$AK$1008,$AP$88)=0,"",SUMIFS(AI$11:AI$1008,$AB$11:$AB$1008,$AN99,$AK$11:$AK$1008,$AP$88))</f>
        <v/>
      </c>
      <c r="AR99" s="19" t="str">
        <f>IF(SUMIFS(AJ$11:AJ$1008,$AB$11:$AB$1008,$AN99,$AK$11:$AK$1008,$AP$88)=0,"",SUMIFS(AJ$11:AJ$1008,$AB$11:$AB$1008,$AN99,$AK$11:$AK$1008,$AP$88))</f>
        <v/>
      </c>
      <c r="AS99" s="4" t="str">
        <f>IF(AP88="","",10)</f>
        <v/>
      </c>
      <c r="AT99" s="99" t="str">
        <f t="array" ref="AT99">IFERROR(INDEX($AF$1:$AF$1200,SMALL(IF($AK$1:$AK$1200=$AP$88,ROW($AF$1:$AF$1200),""),$AS99)),"")</f>
        <v/>
      </c>
      <c r="AU99" s="105" t="str">
        <f t="array" ref="AU99">IFERROR(INDEX($AA$1:$AA$1200,SMALL(IF($AK$1:$AK$1200=$AP$88,ROW($AA$1:$AA$1200),""),$AS99)),"")</f>
        <v/>
      </c>
      <c r="AV99" s="93" t="str">
        <f t="array" ref="AV99">IFERROR(INDEX($AB$1:$AB$1200,SMALL(IF($AK$1:$AK$1200=$AP$88,ROW($AB$1:$AB$1200),""),$AS99)),"")</f>
        <v/>
      </c>
      <c r="AW99" s="4"/>
      <c r="AX99" s="3"/>
    </row>
    <row r="100" spans="27:50">
      <c r="AA100" s="81"/>
      <c r="AB100" s="81"/>
      <c r="AC100" s="82" t="str">
        <f t="shared" si="16"/>
        <v/>
      </c>
      <c r="AD100" s="90"/>
      <c r="AE100" s="90"/>
      <c r="AF100" s="82">
        <f t="shared" si="17"/>
        <v>0</v>
      </c>
      <c r="AG100" s="82" t="str">
        <f t="shared" si="12"/>
        <v/>
      </c>
      <c r="AH100" s="82" t="str">
        <f t="shared" si="13"/>
        <v/>
      </c>
      <c r="AI100" s="82" t="str">
        <f t="shared" si="14"/>
        <v/>
      </c>
      <c r="AJ100" s="82" t="str">
        <f t="shared" si="15"/>
        <v/>
      </c>
      <c r="AK100" s="83" t="str">
        <f t="shared" si="18"/>
        <v/>
      </c>
      <c r="AN100" s="10">
        <v>6</v>
      </c>
      <c r="AO100" s="21" t="str">
        <f>IF(SUMIFS(AG$11:AG$1008,$AB$11:$AB$1008,$AN100,$AK$11:$AK$1008,$AP$88)=0,"",SUMIFS(AG$11:AG$1008,$AB$11:$AB$1008,$AN100,$AK$11:$AK$1008,$AP$88))</f>
        <v/>
      </c>
      <c r="AP100" s="21" t="str">
        <f>IF(SUMIFS(AH$11:AH$1008,$AB$11:$AB$1008,$AN100,$AK$11:$AK$1008,$AP$88)=0,"",SUMIFS(AH$11:AH$1008,$AB$11:$AB$1008,$AN100,$AK$11:$AK$1008,$AP$88))</f>
        <v/>
      </c>
      <c r="AQ100" s="21" t="str">
        <f>IF(SUMIFS(AI$11:AI$1008,$AB$11:$AB$1008,$AN100,$AK$11:$AK$1008,$AP$88)=0,"",SUMIFS(AI$11:AI$1008,$AB$11:$AB$1008,$AN100,$AK$11:$AK$1008,$AP$88))</f>
        <v/>
      </c>
      <c r="AR100" s="21" t="str">
        <f>IF(SUMIFS(AJ$11:AJ$1008,$AB$11:$AB$1008,$AN100,$AK$11:$AK$1008,$AP$88)=0,"",SUMIFS(AJ$11:AJ$1008,$AB$11:$AB$1008,$AN100,$AK$11:$AK$1008,$AP$88))</f>
        <v/>
      </c>
      <c r="AS100" s="4" t="str">
        <f>IF(AP88="","",11)</f>
        <v/>
      </c>
      <c r="AT100" s="99" t="str">
        <f t="array" ref="AT100">IFERROR(INDEX($AF$1:$AF$1200,SMALL(IF($AK$1:$AK$1200=$AP$88,ROW($AF$1:$AF$1200),""),$AS100)),"")</f>
        <v/>
      </c>
      <c r="AU100" s="105" t="str">
        <f t="array" ref="AU100">IFERROR(INDEX($AA$1:$AA$1200,SMALL(IF($AK$1:$AK$1200=$AP$88,ROW($AA$1:$AA$1200),""),$AS100)),"")</f>
        <v/>
      </c>
      <c r="AV100" s="93" t="str">
        <f t="array" ref="AV100">IFERROR(INDEX($AB$1:$AB$1200,SMALL(IF($AK$1:$AK$1200=$AP$88,ROW($AB$1:$AB$1200),""),$AS100)),"")</f>
        <v/>
      </c>
      <c r="AW100" s="4"/>
      <c r="AX100" s="3"/>
    </row>
    <row r="101" spans="27:50">
      <c r="AA101" s="78"/>
      <c r="AB101" s="78"/>
      <c r="AC101" s="79" t="str">
        <f t="shared" si="16"/>
        <v/>
      </c>
      <c r="AD101" s="89"/>
      <c r="AE101" s="89"/>
      <c r="AF101" s="79">
        <f t="shared" si="17"/>
        <v>0</v>
      </c>
      <c r="AG101" s="79" t="str">
        <f t="shared" si="12"/>
        <v/>
      </c>
      <c r="AH101" s="79" t="str">
        <f t="shared" si="13"/>
        <v/>
      </c>
      <c r="AI101" s="79" t="str">
        <f t="shared" si="14"/>
        <v/>
      </c>
      <c r="AJ101" s="79" t="str">
        <f t="shared" si="15"/>
        <v/>
      </c>
      <c r="AK101" s="80" t="str">
        <f t="shared" si="18"/>
        <v/>
      </c>
      <c r="AN101" s="11">
        <v>6.1</v>
      </c>
      <c r="AO101" s="23" t="str">
        <f>IF(SUMIFS(AG$11:AG$1008,$AB$11:$AB$1008,$AN101,$AK$11:$AK$1008,$AP$88)=0,"",SUMIFS(AG$11:AG$1008,$AB$11:$AB$1008,$AN101,$AK$11:$AK$1008,$AP$88))</f>
        <v/>
      </c>
      <c r="AP101" s="23" t="str">
        <f>IF(SUMIFS(AH$11:AH$1008,$AB$11:$AB$1008,$AN101,$AK$11:$AK$1008,$AP$88)=0,"",SUMIFS(AH$11:AH$1008,$AB$11:$AB$1008,$AN101,$AK$11:$AK$1008,$AP$88))</f>
        <v/>
      </c>
      <c r="AQ101" s="23" t="str">
        <f>IF(SUMIFS(AI$11:AI$1008,$AB$11:$AB$1008,$AN101,$AK$11:$AK$1008,$AP$88)=0,"",SUMIFS(AI$11:AI$1008,$AB$11:$AB$1008,$AN101,$AK$11:$AK$1008,$AP$88))</f>
        <v/>
      </c>
      <c r="AR101" s="23" t="str">
        <f>IF(SUMIFS(AJ$11:AJ$1008,$AB$11:$AB$1008,$AN101,$AK$11:$AK$1008,$AP$88)=0,"",SUMIFS(AJ$11:AJ$1008,$AB$11:$AB$1008,$AN101,$AK$11:$AK$1008,$AP$88))</f>
        <v/>
      </c>
      <c r="AS101" s="4" t="str">
        <f>IF(AP88="","",12)</f>
        <v/>
      </c>
      <c r="AT101" s="99" t="str">
        <f t="array" ref="AT101">IFERROR(INDEX($AF$1:$AF$1200,SMALL(IF($AK$1:$AK$1200=$AP$88,ROW($AF$1:$AF$1200),""),$AS101)),"")</f>
        <v/>
      </c>
      <c r="AU101" s="105" t="str">
        <f t="array" ref="AU101">IFERROR(INDEX($AA$1:$AA$1200,SMALL(IF($AK$1:$AK$1200=$AP$88,ROW($AA$1:$AA$1200),""),$AS101)),"")</f>
        <v/>
      </c>
      <c r="AV101" s="93" t="str">
        <f t="array" ref="AV101">IFERROR(INDEX($AB$1:$AB$1200,SMALL(IF($AK$1:$AK$1200=$AP$88,ROW($AB$1:$AB$1200),""),$AS101)),"")</f>
        <v/>
      </c>
      <c r="AW101" s="4"/>
      <c r="AX101" s="3"/>
    </row>
    <row r="102" spans="27:50">
      <c r="AA102" s="81"/>
      <c r="AB102" s="81"/>
      <c r="AC102" s="82" t="str">
        <f t="shared" si="16"/>
        <v/>
      </c>
      <c r="AD102" s="90"/>
      <c r="AE102" s="90"/>
      <c r="AF102" s="82">
        <f t="shared" si="17"/>
        <v>0</v>
      </c>
      <c r="AG102" s="82" t="str">
        <f t="shared" si="12"/>
        <v/>
      </c>
      <c r="AH102" s="82" t="str">
        <f t="shared" si="13"/>
        <v/>
      </c>
      <c r="AI102" s="82" t="str">
        <f t="shared" si="14"/>
        <v/>
      </c>
      <c r="AJ102" s="82" t="str">
        <f t="shared" si="15"/>
        <v/>
      </c>
      <c r="AK102" s="83" t="str">
        <f t="shared" si="18"/>
        <v/>
      </c>
      <c r="AM102" s="30"/>
      <c r="AN102" s="11">
        <v>6.2</v>
      </c>
      <c r="AO102" s="23" t="str">
        <f>IF(SUMIFS(AG$11:AG$1008,$AB$11:$AB$1008,$AN102,$AK$11:$AK$1008,$AP$88)=0,"",SUMIFS(AG$11:AG$1008,$AB$11:$AB$1008,$AN102,$AK$11:$AK$1008,$AP$88))</f>
        <v/>
      </c>
      <c r="AP102" s="23" t="str">
        <f>IF(SUMIFS(AH$11:AH$1008,$AB$11:$AB$1008,$AN102,$AK$11:$AK$1008,$AP$88)=0,"",SUMIFS(AH$11:AH$1008,$AB$11:$AB$1008,$AN102,$AK$11:$AK$1008,$AP$88))</f>
        <v/>
      </c>
      <c r="AQ102" s="23" t="str">
        <f>IF(SUMIFS(AI$11:AI$1008,$AB$11:$AB$1008,$AN102,$AK$11:$AK$1008,$AP$88)=0,"",SUMIFS(AI$11:AI$1008,$AB$11:$AB$1008,$AN102,$AK$11:$AK$1008,$AP$88))</f>
        <v/>
      </c>
      <c r="AR102" s="23" t="str">
        <f>IF(SUMIFS(AJ$11:AJ$1008,$AB$11:$AB$1008,$AN102,$AK$11:$AK$1008,$AP$88)=0,"",SUMIFS(AJ$11:AJ$1008,$AB$11:$AB$1008,$AN102,$AK$11:$AK$1008,$AP$88))</f>
        <v/>
      </c>
      <c r="AS102" s="4" t="str">
        <f>IF(AP88="","",13)</f>
        <v/>
      </c>
      <c r="AT102" s="99" t="str">
        <f t="array" ref="AT102">IFERROR(INDEX($AF$1:$AF$1200,SMALL(IF($AK$1:$AK$1200=$AP$88,ROW($AF$1:$AF$1200),""),$AS102)),"")</f>
        <v/>
      </c>
      <c r="AU102" s="105" t="str">
        <f t="array" ref="AU102">IFERROR(INDEX($AA$1:$AA$1200,SMALL(IF($AK$1:$AK$1200=$AP$88,ROW($AA$1:$AA$1200),""),$AS102)),"")</f>
        <v/>
      </c>
      <c r="AV102" s="93" t="str">
        <f t="array" ref="AV102">IFERROR(INDEX($AB$1:$AB$1200,SMALL(IF($AK$1:$AK$1200=$AP$88,ROW($AB$1:$AB$1200),""),$AS102)),"")</f>
        <v/>
      </c>
      <c r="AW102" s="4"/>
      <c r="AX102" s="3"/>
    </row>
    <row r="103" spans="27:50">
      <c r="AA103" s="78"/>
      <c r="AB103" s="78"/>
      <c r="AC103" s="79" t="str">
        <f t="shared" si="16"/>
        <v/>
      </c>
      <c r="AD103" s="89"/>
      <c r="AE103" s="89"/>
      <c r="AF103" s="79">
        <f t="shared" si="17"/>
        <v>0</v>
      </c>
      <c r="AG103" s="79" t="str">
        <f t="shared" si="12"/>
        <v/>
      </c>
      <c r="AH103" s="79" t="str">
        <f t="shared" si="13"/>
        <v/>
      </c>
      <c r="AI103" s="79" t="str">
        <f t="shared" si="14"/>
        <v/>
      </c>
      <c r="AJ103" s="79" t="str">
        <f t="shared" si="15"/>
        <v/>
      </c>
      <c r="AK103" s="80" t="str">
        <f t="shared" si="18"/>
        <v/>
      </c>
      <c r="AM103" s="30"/>
      <c r="AN103" s="12">
        <v>6.3</v>
      </c>
      <c r="AO103" s="19" t="str">
        <f>IF(SUMIFS(AG$11:AG$1008,$AB$11:$AB$1008,$AN103,$AK$11:$AK$1008,$AP$88)=0,"",SUMIFS(AG$11:AG$1008,$AB$11:$AB$1008,$AN103,$AK$11:$AK$1008,$AP$88))</f>
        <v/>
      </c>
      <c r="AP103" s="19" t="str">
        <f>IF(SUMIFS(AH$11:AH$1008,$AB$11:$AB$1008,$AN103,$AK$11:$AK$1008,$AP$88)=0,"",SUMIFS(AH$11:AH$1008,$AB$11:$AB$1008,$AN103,$AK$11:$AK$1008,$AP$88))</f>
        <v/>
      </c>
      <c r="AQ103" s="19" t="str">
        <f>IF(SUMIFS(AI$11:AI$1008,$AB$11:$AB$1008,$AN103,$AK$11:$AK$1008,$AP$88)=0,"",SUMIFS(AI$11:AI$1008,$AB$11:$AB$1008,$AN103,$AK$11:$AK$1008,$AP$88))</f>
        <v/>
      </c>
      <c r="AR103" s="19" t="str">
        <f>IF(SUMIFS(AJ$11:AJ$1008,$AB$11:$AB$1008,$AN103,$AK$11:$AK$1008,$AP$88)=0,"",SUMIFS(AJ$11:AJ$1008,$AB$11:$AB$1008,$AN103,$AK$11:$AK$1008,$AP$88))</f>
        <v/>
      </c>
      <c r="AS103" s="4" t="str">
        <f>IF(AP88="","",14)</f>
        <v/>
      </c>
      <c r="AT103" s="99" t="str">
        <f t="array" ref="AT103">IFERROR(INDEX($AF$1:$AF$1200,SMALL(IF($AK$1:$AK$1200=$AP$88,ROW($AF$1:$AF$1200),""),$AS103)),"")</f>
        <v/>
      </c>
      <c r="AU103" s="105" t="str">
        <f t="array" ref="AU103">IFERROR(INDEX($AA$1:$AA$1200,SMALL(IF($AK$1:$AK$1200=$AP$88,ROW($AA$1:$AA$1200),""),$AS103)),"")</f>
        <v/>
      </c>
      <c r="AV103" s="93" t="str">
        <f t="array" ref="AV103">IFERROR(INDEX($AB$1:$AB$1200,SMALL(IF($AK$1:$AK$1200=$AP$88,ROW($AB$1:$AB$1200),""),$AS103)),"")</f>
        <v/>
      </c>
      <c r="AW103" s="4"/>
      <c r="AX103" s="3"/>
    </row>
    <row r="104" spans="27:50">
      <c r="AA104" s="81"/>
      <c r="AB104" s="81"/>
      <c r="AC104" s="82" t="str">
        <f t="shared" si="16"/>
        <v/>
      </c>
      <c r="AD104" s="90"/>
      <c r="AE104" s="90"/>
      <c r="AF104" s="82">
        <f t="shared" si="17"/>
        <v>0</v>
      </c>
      <c r="AG104" s="82" t="str">
        <f t="shared" si="12"/>
        <v/>
      </c>
      <c r="AH104" s="82" t="str">
        <f t="shared" si="13"/>
        <v/>
      </c>
      <c r="AI104" s="82" t="str">
        <f t="shared" si="14"/>
        <v/>
      </c>
      <c r="AJ104" s="82" t="str">
        <f t="shared" si="15"/>
        <v/>
      </c>
      <c r="AK104" s="83" t="str">
        <f t="shared" si="18"/>
        <v/>
      </c>
      <c r="AM104" s="30"/>
      <c r="AN104" s="10">
        <v>7</v>
      </c>
      <c r="AO104" s="21" t="str">
        <f>IF(SUMIFS(AG$11:AG$1008,$AB$11:$AB$1008,$AN104,$AK$11:$AK$1008,$AP$88)=0,"",SUMIFS(AG$11:AG$1008,$AB$11:$AB$1008,$AN104,$AK$11:$AK$1008,$AP$88))</f>
        <v/>
      </c>
      <c r="AP104" s="21" t="str">
        <f>IF(SUMIFS(AH$11:AH$1008,$AB$11:$AB$1008,$AN104,$AK$11:$AK$1008,$AP$88)=0,"",SUMIFS(AH$11:AH$1008,$AB$11:$AB$1008,$AN104,$AK$11:$AK$1008,$AP$88))</f>
        <v/>
      </c>
      <c r="AQ104" s="21" t="str">
        <f>IF(SUMIFS(AI$11:AI$1008,$AB$11:$AB$1008,$AN104,$AK$11:$AK$1008,$AP$88)=0,"",SUMIFS(AI$11:AI$1008,$AB$11:$AB$1008,$AN104,$AK$11:$AK$1008,$AP$88))</f>
        <v/>
      </c>
      <c r="AR104" s="21" t="str">
        <f>IF(SUMIFS(AJ$11:AJ$1008,$AB$11:$AB$1008,$AN104,$AK$11:$AK$1008,$AP$88)=0,"",SUMIFS(AJ$11:AJ$1008,$AB$11:$AB$1008,$AN104,$AK$11:$AK$1008,$AP$88))</f>
        <v/>
      </c>
      <c r="AS104" s="4" t="str">
        <f>IF(AP88="","",15)</f>
        <v/>
      </c>
      <c r="AT104" s="99" t="str">
        <f t="array" ref="AT104">IFERROR(INDEX($AF$1:$AF$1200,SMALL(IF($AK$1:$AK$1200=$AP$88,ROW($AF$1:$AF$1200),""),$AS104)),"")</f>
        <v/>
      </c>
      <c r="AU104" s="105" t="str">
        <f t="array" ref="AU104">IFERROR(INDEX($AA$1:$AA$1200,SMALL(IF($AK$1:$AK$1200=$AP$88,ROW($AA$1:$AA$1200),""),$AS104)),"")</f>
        <v/>
      </c>
      <c r="AV104" s="93" t="str">
        <f t="array" ref="AV104">IFERROR(INDEX($AB$1:$AB$1200,SMALL(IF($AK$1:$AK$1200=$AP$88,ROW($AB$1:$AB$1200),""),$AS104)),"")</f>
        <v/>
      </c>
      <c r="AW104" s="4"/>
      <c r="AX104" s="3"/>
    </row>
    <row r="105" spans="27:50">
      <c r="AA105" s="78"/>
      <c r="AB105" s="78"/>
      <c r="AC105" s="79" t="str">
        <f t="shared" si="16"/>
        <v/>
      </c>
      <c r="AD105" s="89"/>
      <c r="AE105" s="89"/>
      <c r="AF105" s="79">
        <f t="shared" si="17"/>
        <v>0</v>
      </c>
      <c r="AG105" s="79" t="str">
        <f t="shared" si="12"/>
        <v/>
      </c>
      <c r="AH105" s="79" t="str">
        <f t="shared" si="13"/>
        <v/>
      </c>
      <c r="AI105" s="79" t="str">
        <f t="shared" si="14"/>
        <v/>
      </c>
      <c r="AJ105" s="79" t="str">
        <f t="shared" si="15"/>
        <v/>
      </c>
      <c r="AK105" s="80" t="str">
        <f t="shared" si="18"/>
        <v/>
      </c>
      <c r="AM105" s="30"/>
      <c r="AN105" s="11">
        <v>7.1</v>
      </c>
      <c r="AO105" s="23" t="str">
        <f>IF(SUMIFS(AG$11:AG$1008,$AB$11:$AB$1008,$AN105,$AK$11:$AK$1008,$AP$88)=0,"",SUMIFS(AG$11:AG$1008,$AB$11:$AB$1008,$AN105,$AK$11:$AK$1008,$AP$88))</f>
        <v/>
      </c>
      <c r="AP105" s="23" t="str">
        <f>IF(SUMIFS(AH$11:AH$1008,$AB$11:$AB$1008,$AN105,$AK$11:$AK$1008,$AP$88)=0,"",SUMIFS(AH$11:AH$1008,$AB$11:$AB$1008,$AN105,$AK$11:$AK$1008,$AP$88))</f>
        <v/>
      </c>
      <c r="AQ105" s="23" t="str">
        <f>IF(SUMIFS(AI$11:AI$1008,$AB$11:$AB$1008,$AN105,$AK$11:$AK$1008,$AP$88)=0,"",SUMIFS(AI$11:AI$1008,$AB$11:$AB$1008,$AN105,$AK$11:$AK$1008,$AP$88))</f>
        <v/>
      </c>
      <c r="AR105" s="23" t="str">
        <f>IF(SUMIFS(AJ$11:AJ$1008,$AB$11:$AB$1008,$AN105,$AK$11:$AK$1008,$AP$88)=0,"",SUMIFS(AJ$11:AJ$1008,$AB$11:$AB$1008,$AN105,$AK$11:$AK$1008,$AP$88))</f>
        <v/>
      </c>
      <c r="AS105" s="4" t="str">
        <f>IF(AP88="","",16)</f>
        <v/>
      </c>
      <c r="AT105" s="99" t="str">
        <f t="array" ref="AT105">IFERROR(INDEX($AF$1:$AF$1200,SMALL(IF($AK$1:$AK$1200=$AP$88,ROW($AF$1:$AF$1200),""),$AS105)),"")</f>
        <v/>
      </c>
      <c r="AU105" s="105" t="str">
        <f t="array" ref="AU105">IFERROR(INDEX($AA$1:$AA$1200,SMALL(IF($AK$1:$AK$1200=$AP$88,ROW($AA$1:$AA$1200),""),$AS105)),"")</f>
        <v/>
      </c>
      <c r="AV105" s="93" t="str">
        <f t="array" ref="AV105">IFERROR(INDEX($AB$1:$AB$1200,SMALL(IF($AK$1:$AK$1200=$AP$88,ROW($AB$1:$AB$1200),""),$AS105)),"")</f>
        <v/>
      </c>
      <c r="AW105" s="4"/>
      <c r="AX105" s="3"/>
    </row>
    <row r="106" spans="27:50">
      <c r="AA106" s="81"/>
      <c r="AB106" s="81"/>
      <c r="AC106" s="82" t="str">
        <f t="shared" si="16"/>
        <v/>
      </c>
      <c r="AD106" s="90"/>
      <c r="AE106" s="90"/>
      <c r="AF106" s="82">
        <f t="shared" si="17"/>
        <v>0</v>
      </c>
      <c r="AG106" s="82" t="str">
        <f t="shared" si="12"/>
        <v/>
      </c>
      <c r="AH106" s="82" t="str">
        <f t="shared" si="13"/>
        <v/>
      </c>
      <c r="AI106" s="82" t="str">
        <f t="shared" si="14"/>
        <v/>
      </c>
      <c r="AJ106" s="82" t="str">
        <f t="shared" si="15"/>
        <v/>
      </c>
      <c r="AK106" s="83" t="str">
        <f t="shared" si="18"/>
        <v/>
      </c>
      <c r="AM106" s="30"/>
      <c r="AN106" s="11">
        <v>7.2</v>
      </c>
      <c r="AO106" s="23" t="str">
        <f>IF(SUMIFS(AG$11:AG$1008,$AB$11:$AB$1008,$AN106,$AK$11:$AK$1008,$AP$88)=0,"",SUMIFS(AG$11:AG$1008,$AB$11:$AB$1008,$AN106,$AK$11:$AK$1008,$AP$88))</f>
        <v/>
      </c>
      <c r="AP106" s="23" t="str">
        <f>IF(SUMIFS(AH$11:AH$1008,$AB$11:$AB$1008,$AN106,$AK$11:$AK$1008,$AP$88)=0,"",SUMIFS(AH$11:AH$1008,$AB$11:$AB$1008,$AN106,$AK$11:$AK$1008,$AP$88))</f>
        <v/>
      </c>
      <c r="AQ106" s="23" t="str">
        <f>IF(SUMIFS(AI$11:AI$1008,$AB$11:$AB$1008,$AN106,$AK$11:$AK$1008,$AP$88)=0,"",SUMIFS(AI$11:AI$1008,$AB$11:$AB$1008,$AN106,$AK$11:$AK$1008,$AP$88))</f>
        <v/>
      </c>
      <c r="AR106" s="23" t="str">
        <f>IF(SUMIFS(AJ$11:AJ$1008,$AB$11:$AB$1008,$AN106,$AK$11:$AK$1008,$AP$88)=0,"",SUMIFS(AJ$11:AJ$1008,$AB$11:$AB$1008,$AN106,$AK$11:$AK$1008,$AP$88))</f>
        <v/>
      </c>
      <c r="AS106" s="4" t="str">
        <f>IF(AP88="","",17)</f>
        <v/>
      </c>
      <c r="AT106" s="99" t="str">
        <f t="array" ref="AT106">IFERROR(INDEX($AF$1:$AF$1200,SMALL(IF($AK$1:$AK$1200=$AP$88,ROW($AF$1:$AF$1200),""),$AS106)),"")</f>
        <v/>
      </c>
      <c r="AU106" s="105" t="str">
        <f t="array" ref="AU106">IFERROR(INDEX($AA$1:$AA$1200,SMALL(IF($AK$1:$AK$1200=$AP$88,ROW($AA$1:$AA$1200),""),$AS106)),"")</f>
        <v/>
      </c>
      <c r="AV106" s="93" t="str">
        <f t="array" ref="AV106">IFERROR(INDEX($AB$1:$AB$1200,SMALL(IF($AK$1:$AK$1200=$AP$88,ROW($AB$1:$AB$1200),""),$AS106)),"")</f>
        <v/>
      </c>
      <c r="AW106" s="4"/>
      <c r="AX106" s="3"/>
    </row>
    <row r="107" spans="27:50">
      <c r="AA107" s="78"/>
      <c r="AB107" s="78"/>
      <c r="AC107" s="79" t="str">
        <f t="shared" si="16"/>
        <v/>
      </c>
      <c r="AD107" s="89"/>
      <c r="AE107" s="89"/>
      <c r="AF107" s="79">
        <f t="shared" si="17"/>
        <v>0</v>
      </c>
      <c r="AG107" s="79" t="str">
        <f t="shared" si="12"/>
        <v/>
      </c>
      <c r="AH107" s="79" t="str">
        <f t="shared" si="13"/>
        <v/>
      </c>
      <c r="AI107" s="79" t="str">
        <f t="shared" si="14"/>
        <v/>
      </c>
      <c r="AJ107" s="79" t="str">
        <f t="shared" si="15"/>
        <v/>
      </c>
      <c r="AK107" s="80" t="str">
        <f t="shared" si="18"/>
        <v/>
      </c>
      <c r="AM107" s="30"/>
      <c r="AN107" s="12">
        <v>7.3</v>
      </c>
      <c r="AO107" s="19" t="str">
        <f>IF(SUMIFS(AG$11:AG$1008,$AB$11:$AB$1008,$AN107,$AK$11:$AK$1008,$AP$88)=0,"",SUMIFS(AG$11:AG$1008,$AB$11:$AB$1008,$AN107,$AK$11:$AK$1008,$AP$88))</f>
        <v/>
      </c>
      <c r="AP107" s="19" t="str">
        <f>IF(SUMIFS(AH$11:AH$1008,$AB$11:$AB$1008,$AN107,$AK$11:$AK$1008,$AP$88)=0,"",SUMIFS(AH$11:AH$1008,$AB$11:$AB$1008,$AN107,$AK$11:$AK$1008,$AP$88))</f>
        <v/>
      </c>
      <c r="AQ107" s="19" t="str">
        <f>IF(SUMIFS(AI$11:AI$1008,$AB$11:$AB$1008,$AN107,$AK$11:$AK$1008,$AP$88)=0,"",SUMIFS(AI$11:AI$1008,$AB$11:$AB$1008,$AN107,$AK$11:$AK$1008,$AP$88))</f>
        <v/>
      </c>
      <c r="AR107" s="19" t="str">
        <f>IF(SUMIFS(AJ$11:AJ$1008,$AB$11:$AB$1008,$AN107,$AK$11:$AK$1008,$AP$88)=0,"",SUMIFS(AJ$11:AJ$1008,$AB$11:$AB$1008,$AN107,$AK$11:$AK$1008,$AP$88))</f>
        <v/>
      </c>
      <c r="AS107" s="4" t="str">
        <f>IF(AP88="","",18)</f>
        <v/>
      </c>
      <c r="AT107" s="99" t="str">
        <f t="array" ref="AT107">IFERROR(INDEX($AF$1:$AF$1200,SMALL(IF($AK$1:$AK$1200=$AP$88,ROW($AF$1:$AF$1200),""),$AS107)),"")</f>
        <v/>
      </c>
      <c r="AU107" s="105" t="str">
        <f t="array" ref="AU107">IFERROR(INDEX($AA$1:$AA$1200,SMALL(IF($AK$1:$AK$1200=$AP$88,ROW($AA$1:$AA$1200),""),$AS107)),"")</f>
        <v/>
      </c>
      <c r="AV107" s="93" t="str">
        <f t="array" ref="AV107">IFERROR(INDEX($AB$1:$AB$1200,SMALL(IF($AK$1:$AK$1200=$AP$88,ROW($AB$1:$AB$1200),""),$AS107)),"")</f>
        <v/>
      </c>
      <c r="AW107" s="4"/>
      <c r="AX107" s="3"/>
    </row>
    <row r="108" spans="27:50">
      <c r="AA108" s="81"/>
      <c r="AB108" s="81"/>
      <c r="AC108" s="82" t="str">
        <f t="shared" si="16"/>
        <v/>
      </c>
      <c r="AD108" s="90"/>
      <c r="AE108" s="90"/>
      <c r="AF108" s="82">
        <f t="shared" si="17"/>
        <v>0</v>
      </c>
      <c r="AG108" s="82" t="str">
        <f t="shared" si="12"/>
        <v/>
      </c>
      <c r="AH108" s="82" t="str">
        <f t="shared" si="13"/>
        <v/>
      </c>
      <c r="AI108" s="82" t="str">
        <f t="shared" si="14"/>
        <v/>
      </c>
      <c r="AJ108" s="82" t="str">
        <f t="shared" si="15"/>
        <v/>
      </c>
      <c r="AK108" s="83" t="str">
        <f t="shared" si="18"/>
        <v/>
      </c>
      <c r="AM108" s="30"/>
      <c r="AN108" s="10">
        <v>8</v>
      </c>
      <c r="AO108" s="21" t="str">
        <f>IF(SUMIFS(AG$11:AG$1008,$AB$11:$AB$1008,$AN108,$AK$11:$AK$1008,$AP$88)=0,"",SUMIFS(AG$11:AG$1008,$AB$11:$AB$1008,$AN108,$AK$11:$AK$1008,$AP$88))</f>
        <v/>
      </c>
      <c r="AP108" s="21" t="str">
        <f>IF(SUMIFS(AH$11:AH$1008,$AB$11:$AB$1008,$AN108,$AK$11:$AK$1008,$AP$88)=0,"",SUMIFS(AH$11:AH$1008,$AB$11:$AB$1008,$AN108,$AK$11:$AK$1008,$AP$88))</f>
        <v/>
      </c>
      <c r="AQ108" s="21" t="str">
        <f>IF(SUMIFS(AI$11:AI$1008,$AB$11:$AB$1008,$AN108,$AK$11:$AK$1008,$AP$88)=0,"",SUMIFS(AI$11:AI$1008,$AB$11:$AB$1008,$AN108,$AK$11:$AK$1008,$AP$88))</f>
        <v/>
      </c>
      <c r="AR108" s="21" t="str">
        <f>IF(SUMIFS(AJ$11:AJ$1008,$AB$11:$AB$1008,$AN108,$AK$11:$AK$1008,$AP$88)=0,"",SUMIFS(AJ$11:AJ$1008,$AB$11:$AB$1008,$AN108,$AK$11:$AK$1008,$AP$88))</f>
        <v/>
      </c>
      <c r="AS108" s="4" t="str">
        <f>IF(AP88="","",19)</f>
        <v/>
      </c>
      <c r="AT108" s="99" t="str">
        <f t="array" ref="AT108">IFERROR(INDEX($AF$1:$AF$1200,SMALL(IF($AK$1:$AK$1200=$AP$88,ROW($AF$1:$AF$1200),""),$AS108)),"")</f>
        <v/>
      </c>
      <c r="AU108" s="105" t="str">
        <f t="array" ref="AU108">IFERROR(INDEX($AA$1:$AA$1200,SMALL(IF($AK$1:$AK$1200=$AP$88,ROW($AA$1:$AA$1200),""),$AS108)),"")</f>
        <v/>
      </c>
      <c r="AV108" s="93" t="str">
        <f t="array" ref="AV108">IFERROR(INDEX($AB$1:$AB$1200,SMALL(IF($AK$1:$AK$1200=$AP$88,ROW($AB$1:$AB$1200),""),$AS108)),"")</f>
        <v/>
      </c>
      <c r="AW108" s="4"/>
      <c r="AX108" s="3"/>
    </row>
    <row r="109" spans="27:50">
      <c r="AA109" s="78"/>
      <c r="AB109" s="78"/>
      <c r="AC109" s="79" t="str">
        <f t="shared" si="16"/>
        <v/>
      </c>
      <c r="AD109" s="89"/>
      <c r="AE109" s="89"/>
      <c r="AF109" s="79">
        <f t="shared" si="17"/>
        <v>0</v>
      </c>
      <c r="AG109" s="79" t="str">
        <f t="shared" si="12"/>
        <v/>
      </c>
      <c r="AH109" s="79" t="str">
        <f t="shared" si="13"/>
        <v/>
      </c>
      <c r="AI109" s="79" t="str">
        <f t="shared" si="14"/>
        <v/>
      </c>
      <c r="AJ109" s="79" t="str">
        <f t="shared" si="15"/>
        <v/>
      </c>
      <c r="AK109" s="80" t="str">
        <f t="shared" si="18"/>
        <v/>
      </c>
      <c r="AM109" s="30"/>
      <c r="AN109" s="11">
        <v>8.1</v>
      </c>
      <c r="AO109" s="23" t="str">
        <f>IF(SUMIFS(AG$11:AG$1008,$AB$11:$AB$1008,$AN109,$AK$11:$AK$1008,$AP$88)=0,"",SUMIFS(AG$11:AG$1008,$AB$11:$AB$1008,$AN109,$AK$11:$AK$1008,$AP$88))</f>
        <v/>
      </c>
      <c r="AP109" s="23" t="str">
        <f>IF(SUMIFS(AH$11:AH$1008,$AB$11:$AB$1008,$AN109,$AK$11:$AK$1008,$AP$88)=0,"",SUMIFS(AH$11:AH$1008,$AB$11:$AB$1008,$AN109,$AK$11:$AK$1008,$AP$88))</f>
        <v/>
      </c>
      <c r="AQ109" s="23" t="str">
        <f>IF(SUMIFS(AI$11:AI$1008,$AB$11:$AB$1008,$AN109,$AK$11:$AK$1008,$AP$88)=0,"",SUMIFS(AI$11:AI$1008,$AB$11:$AB$1008,$AN109,$AK$11:$AK$1008,$AP$88))</f>
        <v/>
      </c>
      <c r="AR109" s="23" t="str">
        <f>IF(SUMIFS(AJ$11:AJ$1008,$AB$11:$AB$1008,$AN109,$AK$11:$AK$1008,$AP$88)=0,"",SUMIFS(AJ$11:AJ$1008,$AB$11:$AB$1008,$AN109,$AK$11:$AK$1008,$AP$88))</f>
        <v/>
      </c>
      <c r="AS109" s="4" t="str">
        <f>IF(AP88="","",20)</f>
        <v/>
      </c>
      <c r="AT109" s="99" t="str">
        <f t="array" ref="AT109">IFERROR(INDEX($AF$1:$AF$1200,SMALL(IF($AK$1:$AK$1200=$AP$88,ROW($AF$1:$AF$1200),""),$AS109)),"")</f>
        <v/>
      </c>
      <c r="AU109" s="105" t="str">
        <f t="array" ref="AU109">IFERROR(INDEX($AA$1:$AA$1200,SMALL(IF($AK$1:$AK$1200=$AP$88,ROW($AA$1:$AA$1200),""),$AS109)),"")</f>
        <v/>
      </c>
      <c r="AV109" s="93" t="str">
        <f t="array" ref="AV109">IFERROR(INDEX($AB$1:$AB$1200,SMALL(IF($AK$1:$AK$1200=$AP$88,ROW($AB$1:$AB$1200),""),$AS109)),"")</f>
        <v/>
      </c>
      <c r="AW109" s="4"/>
      <c r="AX109" s="3"/>
    </row>
    <row r="110" spans="27:50">
      <c r="AA110" s="81"/>
      <c r="AB110" s="81"/>
      <c r="AC110" s="82" t="str">
        <f t="shared" si="16"/>
        <v/>
      </c>
      <c r="AD110" s="90"/>
      <c r="AE110" s="90"/>
      <c r="AF110" s="82">
        <f t="shared" si="17"/>
        <v>0</v>
      </c>
      <c r="AG110" s="82" t="str">
        <f t="shared" si="12"/>
        <v/>
      </c>
      <c r="AH110" s="82" t="str">
        <f t="shared" si="13"/>
        <v/>
      </c>
      <c r="AI110" s="82" t="str">
        <f t="shared" si="14"/>
        <v/>
      </c>
      <c r="AJ110" s="82" t="str">
        <f t="shared" si="15"/>
        <v/>
      </c>
      <c r="AK110" s="83" t="str">
        <f t="shared" si="18"/>
        <v/>
      </c>
      <c r="AM110" s="30"/>
      <c r="AN110" s="11">
        <v>8.1999999999999993</v>
      </c>
      <c r="AO110" s="23" t="str">
        <f>IF(SUMIFS(AG$11:AG$1008,$AB$11:$AB$1008,$AN110,$AK$11:$AK$1008,$AP$88)=0,"",SUMIFS(AG$11:AG$1008,$AB$11:$AB$1008,$AN110,$AK$11:$AK$1008,$AP$88))</f>
        <v/>
      </c>
      <c r="AP110" s="23" t="str">
        <f>IF(SUMIFS(AH$11:AH$1008,$AB$11:$AB$1008,$AN110,$AK$11:$AK$1008,$AP$88)=0,"",SUMIFS(AH$11:AH$1008,$AB$11:$AB$1008,$AN110,$AK$11:$AK$1008,$AP$88))</f>
        <v/>
      </c>
      <c r="AQ110" s="23" t="str">
        <f>IF(SUMIFS(AI$11:AI$1008,$AB$11:$AB$1008,$AN110,$AK$11:$AK$1008,$AP$88)=0,"",SUMIFS(AI$11:AI$1008,$AB$11:$AB$1008,$AN110,$AK$11:$AK$1008,$AP$88))</f>
        <v/>
      </c>
      <c r="AR110" s="23" t="str">
        <f>IF(SUMIFS(AJ$11:AJ$1008,$AB$11:$AB$1008,$AN110,$AK$11:$AK$1008,$AP$88)=0,"",SUMIFS(AJ$11:AJ$1008,$AB$11:$AB$1008,$AN110,$AK$11:$AK$1008,$AP$88))</f>
        <v/>
      </c>
      <c r="AS110" s="4" t="str">
        <f>IF(AP88="","",21)</f>
        <v/>
      </c>
      <c r="AT110" s="99" t="str">
        <f t="array" ref="AT110">IFERROR(INDEX($AF$1:$AF$1200,SMALL(IF($AK$1:$AK$1200=$AP$88,ROW($AF$1:$AF$1200),""),$AS110)),"")</f>
        <v/>
      </c>
      <c r="AU110" s="105" t="str">
        <f t="array" ref="AU110">IFERROR(INDEX($AA$1:$AA$1200,SMALL(IF($AK$1:$AK$1200=$AP$88,ROW($AA$1:$AA$1200),""),$AS110)),"")</f>
        <v/>
      </c>
      <c r="AV110" s="93" t="str">
        <f t="array" ref="AV110">IFERROR(INDEX($AB$1:$AB$1200,SMALL(IF($AK$1:$AK$1200=$AP$88,ROW($AB$1:$AB$1200),""),$AS110)),"")</f>
        <v/>
      </c>
      <c r="AW110" s="4"/>
      <c r="AX110" s="3"/>
    </row>
    <row r="111" spans="27:50" ht="15.75" thickBot="1">
      <c r="AA111" s="78"/>
      <c r="AB111" s="78"/>
      <c r="AC111" s="79" t="str">
        <f t="shared" si="16"/>
        <v/>
      </c>
      <c r="AD111" s="89"/>
      <c r="AE111" s="89"/>
      <c r="AF111" s="79">
        <f t="shared" si="17"/>
        <v>0</v>
      </c>
      <c r="AG111" s="79" t="str">
        <f t="shared" si="12"/>
        <v/>
      </c>
      <c r="AH111" s="79" t="str">
        <f t="shared" si="13"/>
        <v/>
      </c>
      <c r="AI111" s="79" t="str">
        <f t="shared" si="14"/>
        <v/>
      </c>
      <c r="AJ111" s="79" t="str">
        <f t="shared" si="15"/>
        <v/>
      </c>
      <c r="AK111" s="80" t="str">
        <f t="shared" si="18"/>
        <v/>
      </c>
      <c r="AM111" s="30"/>
      <c r="AN111" s="13">
        <v>8.3000000000000007</v>
      </c>
      <c r="AO111" s="25" t="str">
        <f>IF(SUMIFS(AG$11:AG$1008,$AB$11:$AB$1008,$AN111,$AK$11:$AK$1008,$AP$88)=0,"",SUMIFS(AG$11:AG$1008,$AB$11:$AB$1008,$AN111,$AK$11:$AK$1008,$AP$88))</f>
        <v/>
      </c>
      <c r="AP111" s="25" t="str">
        <f>IF(SUMIFS(AH$11:AH$1008,$AB$11:$AB$1008,$AN111,$AK$11:$AK$1008,$AP$88)=0,"",SUMIFS(AH$11:AH$1008,$AB$11:$AB$1008,$AN111,$AK$11:$AK$1008,$AP$88))</f>
        <v/>
      </c>
      <c r="AQ111" s="25" t="str">
        <f>IF(SUMIFS(AI$11:AI$1008,$AB$11:$AB$1008,$AN111,$AK$11:$AK$1008,$AP$88)=0,"",SUMIFS(AI$11:AI$1008,$AB$11:$AB$1008,$AN111,$AK$11:$AK$1008,$AP$88))</f>
        <v/>
      </c>
      <c r="AR111" s="25" t="str">
        <f>IF(SUMIFS(AJ$11:AJ$1008,$AB$11:$AB$1008,$AN111,$AK$11:$AK$1008,$AP$88)=0,"",SUMIFS(AJ$11:AJ$1008,$AB$11:$AB$1008,$AN111,$AK$11:$AK$1008,$AP$88))</f>
        <v/>
      </c>
      <c r="AS111" s="4" t="str">
        <f>IF(AP88="","",22)</f>
        <v/>
      </c>
      <c r="AT111" s="100" t="str">
        <f t="array" ref="AT111">IFERROR(INDEX($AF$1:$AF$1200,SMALL(IF($AK$1:$AK$1200=$AP$88,ROW($AF$1:$AF$1200),""),$AS111)),"")</f>
        <v/>
      </c>
      <c r="AU111" s="106" t="str">
        <f t="array" ref="AU111">IFERROR(INDEX($AA$1:$AA$1200,SMALL(IF($AK$1:$AK$1200=$AP$88,ROW($AA$1:$AA$1200),""),$AS111)),"")</f>
        <v/>
      </c>
      <c r="AV111" s="94" t="str">
        <f t="array" ref="AV111">IFERROR(INDEX($AB$1:$AB$1200,SMALL(IF($AK$1:$AK$1200=$AP$88,ROW($AB$1:$AB$1200),""),$AS111)),"")</f>
        <v/>
      </c>
      <c r="AW111" s="4"/>
      <c r="AX111" s="3"/>
    </row>
    <row r="112" spans="27:50">
      <c r="AA112" s="81"/>
      <c r="AB112" s="81"/>
      <c r="AC112" s="82" t="str">
        <f t="shared" si="16"/>
        <v/>
      </c>
      <c r="AD112" s="90"/>
      <c r="AE112" s="90"/>
      <c r="AF112" s="82">
        <f t="shared" si="17"/>
        <v>0</v>
      </c>
      <c r="AG112" s="82" t="str">
        <f t="shared" si="12"/>
        <v/>
      </c>
      <c r="AH112" s="82" t="str">
        <f t="shared" si="13"/>
        <v/>
      </c>
      <c r="AI112" s="82" t="str">
        <f t="shared" si="14"/>
        <v/>
      </c>
      <c r="AJ112" s="82" t="str">
        <f t="shared" si="15"/>
        <v/>
      </c>
      <c r="AK112" s="83" t="str">
        <f t="shared" si="18"/>
        <v/>
      </c>
      <c r="AQ112" s="3"/>
      <c r="AR112" s="3"/>
      <c r="AS112" s="4"/>
      <c r="AT112" s="4"/>
      <c r="AU112" s="4"/>
      <c r="AV112" s="4"/>
      <c r="AW112" s="4"/>
      <c r="AX112" s="3"/>
    </row>
    <row r="113" spans="27:50" ht="15.75" thickBot="1">
      <c r="AA113" s="78"/>
      <c r="AB113" s="78"/>
      <c r="AC113" s="79" t="str">
        <f t="shared" si="16"/>
        <v/>
      </c>
      <c r="AD113" s="89"/>
      <c r="AE113" s="89"/>
      <c r="AF113" s="79">
        <f t="shared" si="17"/>
        <v>0</v>
      </c>
      <c r="AG113" s="79" t="str">
        <f t="shared" si="12"/>
        <v/>
      </c>
      <c r="AH113" s="79" t="str">
        <f t="shared" si="13"/>
        <v/>
      </c>
      <c r="AI113" s="79" t="str">
        <f t="shared" si="14"/>
        <v/>
      </c>
      <c r="AJ113" s="79" t="str">
        <f t="shared" si="15"/>
        <v/>
      </c>
      <c r="AK113" s="80" t="str">
        <f t="shared" si="18"/>
        <v/>
      </c>
      <c r="AM113" s="1" t="s">
        <v>127</v>
      </c>
      <c r="AS113" s="103"/>
      <c r="AT113" s="103"/>
      <c r="AU113" s="103"/>
      <c r="AV113" s="4"/>
      <c r="AW113" s="4"/>
      <c r="AX113" s="3"/>
    </row>
    <row r="114" spans="27:50" ht="15" customHeight="1" thickBot="1">
      <c r="AA114" s="81"/>
      <c r="AB114" s="81"/>
      <c r="AC114" s="82" t="str">
        <f t="shared" si="16"/>
        <v/>
      </c>
      <c r="AD114" s="90"/>
      <c r="AE114" s="90"/>
      <c r="AF114" s="82">
        <f t="shared" si="17"/>
        <v>0</v>
      </c>
      <c r="AG114" s="82" t="str">
        <f t="shared" si="12"/>
        <v/>
      </c>
      <c r="AH114" s="82" t="str">
        <f t="shared" si="13"/>
        <v/>
      </c>
      <c r="AI114" s="82" t="str">
        <f t="shared" si="14"/>
        <v/>
      </c>
      <c r="AJ114" s="82" t="str">
        <f t="shared" si="15"/>
        <v/>
      </c>
      <c r="AK114" s="83" t="str">
        <f t="shared" si="18"/>
        <v/>
      </c>
      <c r="AM114" s="30" t="str">
        <f t="array" ref="AM114">IFERROR(INDEX(AK$11:AK$1008,MATCH(SMALL(IF((COUNTIF(AM$34:AM113,AK$11:AK$1008)=0)*(AK$11:AK$1008&lt;&gt;""),COUNTIF(AK$11:AK$1008,"&lt;"&amp;AK$11:AK$1008)),1),IF(AK$11:AK$1008&lt;&gt;"",COUNTIF(AK$11:AK$1008,"&lt;"&amp;AK$11:AK$1008)),0)),"")</f>
        <v/>
      </c>
      <c r="AN114" s="60" t="s">
        <v>125</v>
      </c>
      <c r="AO114" s="61"/>
      <c r="AP114" s="60" t="str">
        <f>IF(AM114="","",AM114)</f>
        <v/>
      </c>
      <c r="AQ114" s="61"/>
      <c r="AR114" s="62"/>
      <c r="AS114" s="101"/>
      <c r="AT114" s="101"/>
      <c r="AU114" s="101"/>
      <c r="AV114" s="101"/>
      <c r="AW114" s="101"/>
      <c r="AX114" s="3"/>
    </row>
    <row r="115" spans="27:50" ht="15.75" customHeight="1" thickBot="1">
      <c r="AA115" s="78"/>
      <c r="AB115" s="78"/>
      <c r="AC115" s="79" t="str">
        <f t="shared" si="16"/>
        <v/>
      </c>
      <c r="AD115" s="89"/>
      <c r="AE115" s="89"/>
      <c r="AF115" s="79">
        <f t="shared" si="17"/>
        <v>0</v>
      </c>
      <c r="AG115" s="79" t="str">
        <f t="shared" si="12"/>
        <v/>
      </c>
      <c r="AH115" s="79" t="str">
        <f t="shared" si="13"/>
        <v/>
      </c>
      <c r="AI115" s="79" t="str">
        <f t="shared" si="14"/>
        <v/>
      </c>
      <c r="AJ115" s="79" t="str">
        <f t="shared" si="15"/>
        <v/>
      </c>
      <c r="AK115" s="80" t="str">
        <f t="shared" si="18"/>
        <v/>
      </c>
      <c r="AM115" s="30"/>
      <c r="AN115" s="63"/>
      <c r="AO115" s="64"/>
      <c r="AP115" s="63"/>
      <c r="AQ115" s="64"/>
      <c r="AR115" s="65"/>
      <c r="AS115" s="50"/>
      <c r="AT115" s="87" t="str">
        <f>$AF$10</f>
        <v>besoin</v>
      </c>
      <c r="AU115" s="95" t="str">
        <f>$AA$10</f>
        <v>Nom</v>
      </c>
      <c r="AV115" s="88" t="str">
        <f>$AB$10</f>
        <v>tier</v>
      </c>
      <c r="AW115" s="102"/>
      <c r="AX115" s="3"/>
    </row>
    <row r="116" spans="27:50">
      <c r="AA116" s="81"/>
      <c r="AB116" s="81"/>
      <c r="AC116" s="82" t="str">
        <f t="shared" si="16"/>
        <v/>
      </c>
      <c r="AD116" s="90"/>
      <c r="AE116" s="90"/>
      <c r="AF116" s="82">
        <f t="shared" si="17"/>
        <v>0</v>
      </c>
      <c r="AG116" s="82" t="str">
        <f t="shared" si="12"/>
        <v/>
      </c>
      <c r="AH116" s="82" t="str">
        <f t="shared" si="13"/>
        <v/>
      </c>
      <c r="AI116" s="82" t="str">
        <f t="shared" si="14"/>
        <v/>
      </c>
      <c r="AJ116" s="82" t="str">
        <f t="shared" si="15"/>
        <v/>
      </c>
      <c r="AK116" s="83" t="str">
        <f t="shared" si="18"/>
        <v/>
      </c>
      <c r="AM116" s="30"/>
      <c r="AN116" s="35"/>
      <c r="AO116" s="31" t="s">
        <v>4</v>
      </c>
      <c r="AP116" s="32" t="s">
        <v>5</v>
      </c>
      <c r="AQ116" s="31" t="s">
        <v>14</v>
      </c>
      <c r="AR116" s="31" t="s">
        <v>6</v>
      </c>
      <c r="AS116" s="4" t="str">
        <f>IF(AP114="","",1)</f>
        <v/>
      </c>
      <c r="AT116" s="99" t="str">
        <f t="array" ref="AT116">IFERROR(INDEX($AF$1:$AF$1200,SMALL(IF($AK$1:$AK$1200=$AP$114,ROW($AF$1:$AF$1200),""),$AS116)),"")</f>
        <v/>
      </c>
      <c r="AU116" s="104" t="str">
        <f t="array" ref="AU116">IFERROR(INDEX($AA$1:$AA$1200,SMALL(IF($AK$1:$AK$1200=$AP$114,ROW($AA$1:$AA$1200),""),$AS116)),"")</f>
        <v/>
      </c>
      <c r="AV116" s="92" t="str">
        <f t="array" ref="AV116">IFERROR(INDEX($AB$1:$AB$1200,SMALL(IF($AK$1:$AK$1200=$AP$114,ROW($AB$1:$AB$1200),""),$AS116)),"")</f>
        <v/>
      </c>
      <c r="AW116" s="4"/>
      <c r="AX116" s="3"/>
    </row>
    <row r="117" spans="27:50">
      <c r="AA117" s="78"/>
      <c r="AB117" s="78"/>
      <c r="AC117" s="79" t="str">
        <f t="shared" si="16"/>
        <v/>
      </c>
      <c r="AD117" s="89"/>
      <c r="AE117" s="89"/>
      <c r="AF117" s="79">
        <f t="shared" si="17"/>
        <v>0</v>
      </c>
      <c r="AG117" s="79" t="str">
        <f t="shared" si="12"/>
        <v/>
      </c>
      <c r="AH117" s="79" t="str">
        <f t="shared" si="13"/>
        <v/>
      </c>
      <c r="AI117" s="79" t="str">
        <f t="shared" si="14"/>
        <v/>
      </c>
      <c r="AJ117" s="79" t="str">
        <f t="shared" si="15"/>
        <v/>
      </c>
      <c r="AK117" s="80" t="str">
        <f t="shared" si="18"/>
        <v/>
      </c>
      <c r="AM117" s="30"/>
      <c r="AN117" s="9">
        <v>3</v>
      </c>
      <c r="AO117" s="14" t="str">
        <f>IF(SUMIFS(AG$11:AG$1008,$AB$11:$AB$1008,$AN117,$AK$11:$AK$1008,$AP$114)=0,"",SUMIFS(AG$11:AG$1008,$AB$11:$AB$1008,$AN117,$AK$11:$AK$1008,$AP$114))</f>
        <v/>
      </c>
      <c r="AP117" s="14" t="str">
        <f>IF(SUMIFS(AH$11:AH$1008,$AB$11:$AB$1008,$AN117,$AK$11:$AK$1008,$AP$114)=0,"",SUMIFS(AH$11:AH$1008,$AB$11:$AB$1008,$AN117,$AK$11:$AK$1008,$AP$114))</f>
        <v/>
      </c>
      <c r="AQ117" s="14" t="str">
        <f>IF(SUMIFS(AI$11:AI$1008,$AB$11:$AB$1008,$AN117,$AK$11:$AK$1008,$AP$114)=0,"",SUMIFS(AI$11:AI$1008,$AB$11:$AB$1008,$AN117,$AK$11:$AK$1008,$AP$114))</f>
        <v/>
      </c>
      <c r="AR117" s="14" t="str">
        <f>IF(SUMIFS(AJ$11:AJ$1008,$AB$11:$AB$1008,$AN117,$AK$11:$AK$1008,$AP$114)=0,"",SUMIFS(AJ$11:AJ$1008,$AB$11:$AB$1008,$AN117,$AK$11:$AK$1008,$AP$114))</f>
        <v/>
      </c>
      <c r="AS117" s="4" t="str">
        <f>IF(AP114="","",2)</f>
        <v/>
      </c>
      <c r="AT117" s="99" t="str">
        <f t="array" ref="AT117">IFERROR(INDEX($AF$1:$AF$1200,SMALL(IF($AK$1:$AK$1200=$AP$114,ROW($AF$1:$AF$1200),""),$AS117)),"")</f>
        <v/>
      </c>
      <c r="AU117" s="105" t="str">
        <f t="array" ref="AU117">IFERROR(INDEX($AA$1:$AA$1200,SMALL(IF($AK$1:$AK$1200=$AP$114,ROW($AA$1:$AA$1200),""),$AS117)),"")</f>
        <v/>
      </c>
      <c r="AV117" s="93" t="str">
        <f t="array" ref="AV117">IFERROR(INDEX($AB$1:$AB$1200,SMALL(IF($AK$1:$AK$1200=$AP$114,ROW($AB$1:$AB$1200),""),$AS117)),"")</f>
        <v/>
      </c>
      <c r="AW117" s="4"/>
      <c r="AX117" s="3"/>
    </row>
    <row r="118" spans="27:50">
      <c r="AA118" s="81"/>
      <c r="AB118" s="81"/>
      <c r="AC118" s="82" t="str">
        <f t="shared" si="16"/>
        <v/>
      </c>
      <c r="AD118" s="90"/>
      <c r="AE118" s="90"/>
      <c r="AF118" s="82">
        <f t="shared" si="17"/>
        <v>0</v>
      </c>
      <c r="AG118" s="82" t="str">
        <f t="shared" si="12"/>
        <v/>
      </c>
      <c r="AH118" s="82" t="str">
        <f t="shared" si="13"/>
        <v/>
      </c>
      <c r="AI118" s="82" t="str">
        <f t="shared" si="14"/>
        <v/>
      </c>
      <c r="AJ118" s="82" t="str">
        <f t="shared" si="15"/>
        <v/>
      </c>
      <c r="AK118" s="83" t="str">
        <f t="shared" si="18"/>
        <v/>
      </c>
      <c r="AN118" s="10">
        <v>4</v>
      </c>
      <c r="AO118" s="15" t="str">
        <f>IF(SUMIFS(AG$11:AG$1008,$AB$11:$AB$1008,$AN118,$AK$11:$AK$1008,$AP$114)=0,"",SUMIFS(AG$11:AG$1008,$AB$11:$AB$1008,$AN118,$AK$11:$AK$1008,$AP$114))</f>
        <v/>
      </c>
      <c r="AP118" s="15" t="str">
        <f>IF(SUMIFS(AH$11:AH$1008,$AB$11:$AB$1008,$AN118,$AK$11:$AK$1008,$AP$114)=0,"",SUMIFS(AH$11:AH$1008,$AB$11:$AB$1008,$AN118,$AK$11:$AK$1008,$AP$114))</f>
        <v/>
      </c>
      <c r="AQ118" s="15" t="str">
        <f>IF(SUMIFS(AI$11:AI$1008,$AB$11:$AB$1008,$AN118,$AK$11:$AK$1008,$AP$114)=0,"",SUMIFS(AI$11:AI$1008,$AB$11:$AB$1008,$AN118,$AK$11:$AK$1008,$AP$114))</f>
        <v/>
      </c>
      <c r="AR118" s="15" t="str">
        <f>IF(SUMIFS(AJ$11:AJ$1008,$AB$11:$AB$1008,$AN118,$AK$11:$AK$1008,$AP$114)=0,"",SUMIFS(AJ$11:AJ$1008,$AB$11:$AB$1008,$AN118,$AK$11:$AK$1008,$AP$114))</f>
        <v/>
      </c>
      <c r="AS118" s="4" t="str">
        <f>IF(AP114="","",3)</f>
        <v/>
      </c>
      <c r="AT118" s="99" t="str">
        <f t="array" ref="AT118">IFERROR(INDEX($AF$1:$AF$1200,SMALL(IF($AK$1:$AK$1200=$AP$114,ROW($AF$1:$AF$1200),""),$AS118)),"")</f>
        <v/>
      </c>
      <c r="AU118" s="105" t="str">
        <f t="array" ref="AU118">IFERROR(INDEX($AA$1:$AA$1200,SMALL(IF($AK$1:$AK$1200=$AP$114,ROW($AA$1:$AA$1200),""),$AS118)),"")</f>
        <v/>
      </c>
      <c r="AV118" s="93" t="str">
        <f t="array" ref="AV118">IFERROR(INDEX($AB$1:$AB$1200,SMALL(IF($AK$1:$AK$1200=$AP$114,ROW($AB$1:$AB$1200),""),$AS118)),"")</f>
        <v/>
      </c>
      <c r="AW118" s="4"/>
      <c r="AX118" s="3"/>
    </row>
    <row r="119" spans="27:50">
      <c r="AA119" s="78"/>
      <c r="AB119" s="78"/>
      <c r="AC119" s="79" t="str">
        <f t="shared" si="16"/>
        <v/>
      </c>
      <c r="AD119" s="89"/>
      <c r="AE119" s="89"/>
      <c r="AF119" s="79">
        <f t="shared" si="17"/>
        <v>0</v>
      </c>
      <c r="AG119" s="79" t="str">
        <f t="shared" si="12"/>
        <v/>
      </c>
      <c r="AH119" s="79" t="str">
        <f t="shared" si="13"/>
        <v/>
      </c>
      <c r="AI119" s="79" t="str">
        <f t="shared" si="14"/>
        <v/>
      </c>
      <c r="AJ119" s="79" t="str">
        <f t="shared" si="15"/>
        <v/>
      </c>
      <c r="AK119" s="80" t="str">
        <f t="shared" si="18"/>
        <v/>
      </c>
      <c r="AN119" s="11">
        <v>4.0999999999999996</v>
      </c>
      <c r="AO119" s="17" t="str">
        <f>IF(SUMIFS(AG$11:AG$1008,$AB$11:$AB$1008,$AN119,$AK$11:$AK$1008,$AP$114)=0,"",SUMIFS(AG$11:AG$1008,$AB$11:$AB$1008,$AN119,$AK$11:$AK$1008,$AP$114))</f>
        <v/>
      </c>
      <c r="AP119" s="17" t="str">
        <f>IF(SUMIFS(AH$11:AH$1008,$AB$11:$AB$1008,$AN119,$AK$11:$AK$1008,$AP$114)=0,"",SUMIFS(AH$11:AH$1008,$AB$11:$AB$1008,$AN119,$AK$11:$AK$1008,$AP$114))</f>
        <v/>
      </c>
      <c r="AQ119" s="17" t="str">
        <f>IF(SUMIFS(AI$11:AI$1008,$AB$11:$AB$1008,$AN119,$AK$11:$AK$1008,$AP$114)=0,"",SUMIFS(AI$11:AI$1008,$AB$11:$AB$1008,$AN119,$AK$11:$AK$1008,$AP$114))</f>
        <v/>
      </c>
      <c r="AR119" s="17" t="str">
        <f>IF(SUMIFS(AJ$11:AJ$1008,$AB$11:$AB$1008,$AN119,$AK$11:$AK$1008,$AP$114)=0,"",SUMIFS(AJ$11:AJ$1008,$AB$11:$AB$1008,$AN119,$AK$11:$AK$1008,$AP$114))</f>
        <v/>
      </c>
      <c r="AS119" s="4" t="str">
        <f>IF(AP114="","",4)</f>
        <v/>
      </c>
      <c r="AT119" s="99" t="str">
        <f t="array" ref="AT119">IFERROR(INDEX($AF$1:$AF$1200,SMALL(IF($AK$1:$AK$1200=$AP$114,ROW($AF$1:$AF$1200),""),$AS119)),"")</f>
        <v/>
      </c>
      <c r="AU119" s="105" t="str">
        <f t="array" ref="AU119">IFERROR(INDEX($AA$1:$AA$1200,SMALL(IF($AK$1:$AK$1200=$AP$114,ROW($AA$1:$AA$1200),""),$AS119)),"")</f>
        <v/>
      </c>
      <c r="AV119" s="93" t="str">
        <f t="array" ref="AV119">IFERROR(INDEX($AB$1:$AB$1200,SMALL(IF($AK$1:$AK$1200=$AP$114,ROW($AB$1:$AB$1200),""),$AS119)),"")</f>
        <v/>
      </c>
      <c r="AW119" s="4"/>
      <c r="AX119" s="3"/>
    </row>
    <row r="120" spans="27:50">
      <c r="AA120" s="81"/>
      <c r="AB120" s="81"/>
      <c r="AC120" s="82" t="str">
        <f t="shared" si="16"/>
        <v/>
      </c>
      <c r="AD120" s="90"/>
      <c r="AE120" s="90"/>
      <c r="AF120" s="82">
        <f t="shared" si="17"/>
        <v>0</v>
      </c>
      <c r="AG120" s="82" t="str">
        <f t="shared" si="12"/>
        <v/>
      </c>
      <c r="AH120" s="82" t="str">
        <f t="shared" si="13"/>
        <v/>
      </c>
      <c r="AI120" s="82" t="str">
        <f t="shared" si="14"/>
        <v/>
      </c>
      <c r="AJ120" s="82" t="str">
        <f t="shared" si="15"/>
        <v/>
      </c>
      <c r="AK120" s="83" t="str">
        <f t="shared" si="18"/>
        <v/>
      </c>
      <c r="AN120" s="11">
        <v>4.2</v>
      </c>
      <c r="AO120" s="17" t="str">
        <f>IF(SUMIFS(AG$11:AG$1008,$AB$11:$AB$1008,$AN120,$AK$11:$AK$1008,$AP$114)=0,"",SUMIFS(AG$11:AG$1008,$AB$11:$AB$1008,$AN120,$AK$11:$AK$1008,$AP$114))</f>
        <v/>
      </c>
      <c r="AP120" s="17" t="str">
        <f>IF(SUMIFS(AH$11:AH$1008,$AB$11:$AB$1008,$AN120,$AK$11:$AK$1008,$AP$114)=0,"",SUMIFS(AH$11:AH$1008,$AB$11:$AB$1008,$AN120,$AK$11:$AK$1008,$AP$114))</f>
        <v/>
      </c>
      <c r="AQ120" s="17" t="str">
        <f>IF(SUMIFS(AI$11:AI$1008,$AB$11:$AB$1008,$AN120,$AK$11:$AK$1008,$AP$114)=0,"",SUMIFS(AI$11:AI$1008,$AB$11:$AB$1008,$AN120,$AK$11:$AK$1008,$AP$114))</f>
        <v/>
      </c>
      <c r="AR120" s="17" t="str">
        <f>IF(SUMIFS(AJ$11:AJ$1008,$AB$11:$AB$1008,$AN120,$AK$11:$AK$1008,$AP$114)=0,"",SUMIFS(AJ$11:AJ$1008,$AB$11:$AB$1008,$AN120,$AK$11:$AK$1008,$AP$114))</f>
        <v/>
      </c>
      <c r="AS120" s="4" t="str">
        <f>IF(AP114="","",5)</f>
        <v/>
      </c>
      <c r="AT120" s="99" t="str">
        <f t="array" ref="AT120">IFERROR(INDEX($AF$1:$AF$1200,SMALL(IF($AK$1:$AK$1200=$AP$114,ROW($AF$1:$AF$1200),""),$AS120)),"")</f>
        <v/>
      </c>
      <c r="AU120" s="105" t="str">
        <f t="array" ref="AU120">IFERROR(INDEX($AA$1:$AA$1200,SMALL(IF($AK$1:$AK$1200=$AP$114,ROW($AA$1:$AA$1200),""),$AS120)),"")</f>
        <v/>
      </c>
      <c r="AV120" s="93" t="str">
        <f t="array" ref="AV120">IFERROR(INDEX($AB$1:$AB$1200,SMALL(IF($AK$1:$AK$1200=$AP$114,ROW($AB$1:$AB$1200),""),$AS120)),"")</f>
        <v/>
      </c>
      <c r="AW120" s="4"/>
      <c r="AX120" s="3"/>
    </row>
    <row r="121" spans="27:50">
      <c r="AA121" s="78"/>
      <c r="AB121" s="78"/>
      <c r="AC121" s="79" t="str">
        <f t="shared" si="16"/>
        <v/>
      </c>
      <c r="AD121" s="89"/>
      <c r="AE121" s="89"/>
      <c r="AF121" s="79">
        <f t="shared" si="17"/>
        <v>0</v>
      </c>
      <c r="AG121" s="79" t="str">
        <f t="shared" si="12"/>
        <v/>
      </c>
      <c r="AH121" s="79" t="str">
        <f t="shared" si="13"/>
        <v/>
      </c>
      <c r="AI121" s="79" t="str">
        <f t="shared" si="14"/>
        <v/>
      </c>
      <c r="AJ121" s="79" t="str">
        <f t="shared" si="15"/>
        <v/>
      </c>
      <c r="AK121" s="80" t="str">
        <f t="shared" si="18"/>
        <v/>
      </c>
      <c r="AN121" s="12">
        <v>4.3</v>
      </c>
      <c r="AO121" s="19" t="str">
        <f>IF(SUMIFS(AG$11:AG$1008,$AB$11:$AB$1008,$AN121,$AK$11:$AK$1008,$AP$114)=0,"",SUMIFS(AG$11:AG$1008,$AB$11:$AB$1008,$AN121,$AK$11:$AK$1008,$AP$114))</f>
        <v/>
      </c>
      <c r="AP121" s="19" t="str">
        <f>IF(SUMIFS(AH$11:AH$1008,$AB$11:$AB$1008,$AN121,$AK$11:$AK$1008,$AP$114)=0,"",SUMIFS(AH$11:AH$1008,$AB$11:$AB$1008,$AN121,$AK$11:$AK$1008,$AP$114))</f>
        <v/>
      </c>
      <c r="AQ121" s="19" t="str">
        <f>IF(SUMIFS(AI$11:AI$1008,$AB$11:$AB$1008,$AN121,$AK$11:$AK$1008,$AP$114)=0,"",SUMIFS(AI$11:AI$1008,$AB$11:$AB$1008,$AN121,$AK$11:$AK$1008,$AP$114))</f>
        <v/>
      </c>
      <c r="AR121" s="19" t="str">
        <f>IF(SUMIFS(AJ$11:AJ$1008,$AB$11:$AB$1008,$AN121,$AK$11:$AK$1008,$AP$114)=0,"",SUMIFS(AJ$11:AJ$1008,$AB$11:$AB$1008,$AN121,$AK$11:$AK$1008,$AP$114))</f>
        <v/>
      </c>
      <c r="AS121" s="4" t="str">
        <f>IF(AP114="","",6)</f>
        <v/>
      </c>
      <c r="AT121" s="99" t="str">
        <f t="array" ref="AT121">IFERROR(INDEX($AF$1:$AF$1200,SMALL(IF($AK$1:$AK$1200=$AP$114,ROW($AF$1:$AF$1200),""),$AS121)),"")</f>
        <v/>
      </c>
      <c r="AU121" s="105" t="str">
        <f t="array" ref="AU121">IFERROR(INDEX($AA$1:$AA$1200,SMALL(IF($AK$1:$AK$1200=$AP$114,ROW($AA$1:$AA$1200),""),$AS121)),"")</f>
        <v/>
      </c>
      <c r="AV121" s="93" t="str">
        <f t="array" ref="AV121">IFERROR(INDEX($AB$1:$AB$1200,SMALL(IF($AK$1:$AK$1200=$AP$114,ROW($AB$1:$AB$1200),""),$AS121)),"")</f>
        <v/>
      </c>
      <c r="AW121" s="4"/>
      <c r="AX121" s="3"/>
    </row>
    <row r="122" spans="27:50">
      <c r="AA122" s="81"/>
      <c r="AB122" s="81"/>
      <c r="AC122" s="82" t="str">
        <f t="shared" si="16"/>
        <v/>
      </c>
      <c r="AD122" s="90"/>
      <c r="AE122" s="90"/>
      <c r="AF122" s="82">
        <f t="shared" si="17"/>
        <v>0</v>
      </c>
      <c r="AG122" s="82" t="str">
        <f t="shared" si="12"/>
        <v/>
      </c>
      <c r="AH122" s="82" t="str">
        <f t="shared" si="13"/>
        <v/>
      </c>
      <c r="AI122" s="82" t="str">
        <f t="shared" si="14"/>
        <v/>
      </c>
      <c r="AJ122" s="82" t="str">
        <f t="shared" si="15"/>
        <v/>
      </c>
      <c r="AK122" s="83" t="str">
        <f t="shared" si="18"/>
        <v/>
      </c>
      <c r="AN122" s="10">
        <v>5</v>
      </c>
      <c r="AO122" s="21" t="str">
        <f>IF(SUMIFS(AG$11:AG$1008,$AB$11:$AB$1008,$AN122,$AK$11:$AK$1008,$AP$114)=0,"",SUMIFS(AG$11:AG$1008,$AB$11:$AB$1008,$AN122,$AK$11:$AK$1008,$AP$114))</f>
        <v/>
      </c>
      <c r="AP122" s="21" t="str">
        <f>IF(SUMIFS(AH$11:AH$1008,$AB$11:$AB$1008,$AN122,$AK$11:$AK$1008,$AP$114)=0,"",SUMIFS(AH$11:AH$1008,$AB$11:$AB$1008,$AN122,$AK$11:$AK$1008,$AP$114))</f>
        <v/>
      </c>
      <c r="AQ122" s="21" t="str">
        <f>IF(SUMIFS(AI$11:AI$1008,$AB$11:$AB$1008,$AN122,$AK$11:$AK$1008,$AP$114)=0,"",SUMIFS(AI$11:AI$1008,$AB$11:$AB$1008,$AN122,$AK$11:$AK$1008,$AP$114))</f>
        <v/>
      </c>
      <c r="AR122" s="21" t="str">
        <f>IF(SUMIFS(AJ$11:AJ$1008,$AB$11:$AB$1008,$AN122,$AK$11:$AK$1008,$AP$114)=0,"",SUMIFS(AJ$11:AJ$1008,$AB$11:$AB$1008,$AN122,$AK$11:$AK$1008,$AP$114))</f>
        <v/>
      </c>
      <c r="AS122" s="4" t="str">
        <f>IF(AP114="","",7)</f>
        <v/>
      </c>
      <c r="AT122" s="99" t="str">
        <f t="array" ref="AT122">IFERROR(INDEX($AF$1:$AF$1200,SMALL(IF($AK$1:$AK$1200=$AP$114,ROW($AF$1:$AF$1200),""),$AS122)),"")</f>
        <v/>
      </c>
      <c r="AU122" s="105" t="str">
        <f t="array" ref="AU122">IFERROR(INDEX($AA$1:$AA$1200,SMALL(IF($AK$1:$AK$1200=$AP$114,ROW($AA$1:$AA$1200),""),$AS122)),"")</f>
        <v/>
      </c>
      <c r="AV122" s="93" t="str">
        <f t="array" ref="AV122">IFERROR(INDEX($AB$1:$AB$1200,SMALL(IF($AK$1:$AK$1200=$AP$114,ROW($AB$1:$AB$1200),""),$AS122)),"")</f>
        <v/>
      </c>
      <c r="AW122" s="4"/>
      <c r="AX122" s="3"/>
    </row>
    <row r="123" spans="27:50">
      <c r="AA123" s="78"/>
      <c r="AB123" s="78"/>
      <c r="AC123" s="79" t="str">
        <f t="shared" si="16"/>
        <v/>
      </c>
      <c r="AD123" s="89"/>
      <c r="AE123" s="89"/>
      <c r="AF123" s="79">
        <f t="shared" si="17"/>
        <v>0</v>
      </c>
      <c r="AG123" s="79" t="str">
        <f t="shared" si="12"/>
        <v/>
      </c>
      <c r="AH123" s="79" t="str">
        <f t="shared" si="13"/>
        <v/>
      </c>
      <c r="AI123" s="79" t="str">
        <f t="shared" si="14"/>
        <v/>
      </c>
      <c r="AJ123" s="79" t="str">
        <f t="shared" si="15"/>
        <v/>
      </c>
      <c r="AK123" s="80" t="str">
        <f t="shared" si="18"/>
        <v/>
      </c>
      <c r="AN123" s="11">
        <v>5.0999999999999996</v>
      </c>
      <c r="AO123" s="23" t="str">
        <f>IF(SUMIFS(AG$11:AG$1008,$AB$11:$AB$1008,$AN123,$AK$11:$AK$1008,$AP$114)=0,"",SUMIFS(AG$11:AG$1008,$AB$11:$AB$1008,$AN123,$AK$11:$AK$1008,$AP$114))</f>
        <v/>
      </c>
      <c r="AP123" s="23" t="str">
        <f>IF(SUMIFS(AH$11:AH$1008,$AB$11:$AB$1008,$AN123,$AK$11:$AK$1008,$AP$114)=0,"",SUMIFS(AH$11:AH$1008,$AB$11:$AB$1008,$AN123,$AK$11:$AK$1008,$AP$114))</f>
        <v/>
      </c>
      <c r="AQ123" s="23" t="str">
        <f>IF(SUMIFS(AI$11:AI$1008,$AB$11:$AB$1008,$AN123,$AK$11:$AK$1008,$AP$114)=0,"",SUMIFS(AI$11:AI$1008,$AB$11:$AB$1008,$AN123,$AK$11:$AK$1008,$AP$114))</f>
        <v/>
      </c>
      <c r="AR123" s="23" t="str">
        <f>IF(SUMIFS(AJ$11:AJ$1008,$AB$11:$AB$1008,$AN123,$AK$11:$AK$1008,$AP$114)=0,"",SUMIFS(AJ$11:AJ$1008,$AB$11:$AB$1008,$AN123,$AK$11:$AK$1008,$AP$114))</f>
        <v/>
      </c>
      <c r="AS123" s="4" t="str">
        <f>IF(AP114="","",8)</f>
        <v/>
      </c>
      <c r="AT123" s="99" t="str">
        <f t="array" ref="AT123">IFERROR(INDEX($AF$1:$AF$1200,SMALL(IF($AK$1:$AK$1200=$AP$114,ROW($AF$1:$AF$1200),""),$AS123)),"")</f>
        <v/>
      </c>
      <c r="AU123" s="105" t="str">
        <f t="array" ref="AU123">IFERROR(INDEX($AA$1:$AA$1200,SMALL(IF($AK$1:$AK$1200=$AP$114,ROW($AA$1:$AA$1200),""),$AS123)),"")</f>
        <v/>
      </c>
      <c r="AV123" s="93" t="str">
        <f t="array" ref="AV123">IFERROR(INDEX($AB$1:$AB$1200,SMALL(IF($AK$1:$AK$1200=$AP$114,ROW($AB$1:$AB$1200),""),$AS123)),"")</f>
        <v/>
      </c>
      <c r="AW123" s="4"/>
      <c r="AX123" s="3"/>
    </row>
    <row r="124" spans="27:50">
      <c r="AA124" s="81"/>
      <c r="AB124" s="81"/>
      <c r="AC124" s="82" t="str">
        <f t="shared" si="16"/>
        <v/>
      </c>
      <c r="AD124" s="90"/>
      <c r="AE124" s="90"/>
      <c r="AF124" s="82">
        <f t="shared" si="17"/>
        <v>0</v>
      </c>
      <c r="AG124" s="82" t="str">
        <f t="shared" si="12"/>
        <v/>
      </c>
      <c r="AH124" s="82" t="str">
        <f t="shared" si="13"/>
        <v/>
      </c>
      <c r="AI124" s="82" t="str">
        <f t="shared" si="14"/>
        <v/>
      </c>
      <c r="AJ124" s="82" t="str">
        <f t="shared" si="15"/>
        <v/>
      </c>
      <c r="AK124" s="83" t="str">
        <f t="shared" si="18"/>
        <v/>
      </c>
      <c r="AN124" s="11">
        <v>5.2</v>
      </c>
      <c r="AO124" s="23" t="str">
        <f>IF(SUMIFS(AG$11:AG$1008,$AB$11:$AB$1008,$AN124,$AK$11:$AK$1008,$AP$114)=0,"",SUMIFS(AG$11:AG$1008,$AB$11:$AB$1008,$AN124,$AK$11:$AK$1008,$AP$114))</f>
        <v/>
      </c>
      <c r="AP124" s="23" t="str">
        <f>IF(SUMIFS(AH$11:AH$1008,$AB$11:$AB$1008,$AN124,$AK$11:$AK$1008,$AP$114)=0,"",SUMIFS(AH$11:AH$1008,$AB$11:$AB$1008,$AN124,$AK$11:$AK$1008,$AP$114))</f>
        <v/>
      </c>
      <c r="AQ124" s="23" t="str">
        <f>IF(SUMIFS(AI$11:AI$1008,$AB$11:$AB$1008,$AN124,$AK$11:$AK$1008,$AP$114)=0,"",SUMIFS(AI$11:AI$1008,$AB$11:$AB$1008,$AN124,$AK$11:$AK$1008,$AP$114))</f>
        <v/>
      </c>
      <c r="AR124" s="23" t="str">
        <f>IF(SUMIFS(AJ$11:AJ$1008,$AB$11:$AB$1008,$AN124,$AK$11:$AK$1008,$AP$114)=0,"",SUMIFS(AJ$11:AJ$1008,$AB$11:$AB$1008,$AN124,$AK$11:$AK$1008,$AP$114))</f>
        <v/>
      </c>
      <c r="AS124" s="4" t="str">
        <f>IF(AP114="","",9)</f>
        <v/>
      </c>
      <c r="AT124" s="99" t="str">
        <f t="array" ref="AT124">IFERROR(INDEX($AF$1:$AF$1200,SMALL(IF($AK$1:$AK$1200=$AP$114,ROW($AF$1:$AF$1200),""),$AS124)),"")</f>
        <v/>
      </c>
      <c r="AU124" s="105" t="str">
        <f t="array" ref="AU124">IFERROR(INDEX($AA$1:$AA$1200,SMALL(IF($AK$1:$AK$1200=$AP$114,ROW($AA$1:$AA$1200),""),$AS124)),"")</f>
        <v/>
      </c>
      <c r="AV124" s="93" t="str">
        <f t="array" ref="AV124">IFERROR(INDEX($AB$1:$AB$1200,SMALL(IF($AK$1:$AK$1200=$AP$114,ROW($AB$1:$AB$1200),""),$AS124)),"")</f>
        <v/>
      </c>
      <c r="AW124" s="4"/>
      <c r="AX124" s="3"/>
    </row>
    <row r="125" spans="27:50">
      <c r="AA125" s="78"/>
      <c r="AB125" s="78"/>
      <c r="AC125" s="79" t="str">
        <f t="shared" si="16"/>
        <v/>
      </c>
      <c r="AD125" s="89"/>
      <c r="AE125" s="89"/>
      <c r="AF125" s="79">
        <f t="shared" si="17"/>
        <v>0</v>
      </c>
      <c r="AG125" s="79" t="str">
        <f t="shared" si="12"/>
        <v/>
      </c>
      <c r="AH125" s="79" t="str">
        <f t="shared" si="13"/>
        <v/>
      </c>
      <c r="AI125" s="79" t="str">
        <f t="shared" si="14"/>
        <v/>
      </c>
      <c r="AJ125" s="79" t="str">
        <f t="shared" si="15"/>
        <v/>
      </c>
      <c r="AK125" s="80" t="str">
        <f t="shared" si="18"/>
        <v/>
      </c>
      <c r="AN125" s="12">
        <v>5.3</v>
      </c>
      <c r="AO125" s="19" t="str">
        <f>IF(SUMIFS(AG$11:AG$1008,$AB$11:$AB$1008,$AN125,$AK$11:$AK$1008,$AP$114)=0,"",SUMIFS(AG$11:AG$1008,$AB$11:$AB$1008,$AN125,$AK$11:$AK$1008,$AP$114))</f>
        <v/>
      </c>
      <c r="AP125" s="19" t="str">
        <f>IF(SUMIFS(AH$11:AH$1008,$AB$11:$AB$1008,$AN125,$AK$11:$AK$1008,$AP$114)=0,"",SUMIFS(AH$11:AH$1008,$AB$11:$AB$1008,$AN125,$AK$11:$AK$1008,$AP$114))</f>
        <v/>
      </c>
      <c r="AQ125" s="19" t="str">
        <f>IF(SUMIFS(AI$11:AI$1008,$AB$11:$AB$1008,$AN125,$AK$11:$AK$1008,$AP$114)=0,"",SUMIFS(AI$11:AI$1008,$AB$11:$AB$1008,$AN125,$AK$11:$AK$1008,$AP$114))</f>
        <v/>
      </c>
      <c r="AR125" s="19" t="str">
        <f>IF(SUMIFS(AJ$11:AJ$1008,$AB$11:$AB$1008,$AN125,$AK$11:$AK$1008,$AP$114)=0,"",SUMIFS(AJ$11:AJ$1008,$AB$11:$AB$1008,$AN125,$AK$11:$AK$1008,$AP$114))</f>
        <v/>
      </c>
      <c r="AS125" s="4" t="str">
        <f>IF(AP114="","",10)</f>
        <v/>
      </c>
      <c r="AT125" s="99" t="str">
        <f t="array" ref="AT125">IFERROR(INDEX($AF$1:$AF$1200,SMALL(IF($AK$1:$AK$1200=$AP$114,ROW($AF$1:$AF$1200),""),$AS125)),"")</f>
        <v/>
      </c>
      <c r="AU125" s="105" t="str">
        <f t="array" ref="AU125">IFERROR(INDEX($AA$1:$AA$1200,SMALL(IF($AK$1:$AK$1200=$AP$114,ROW($AA$1:$AA$1200),""),$AS125)),"")</f>
        <v/>
      </c>
      <c r="AV125" s="93" t="str">
        <f t="array" ref="AV125">IFERROR(INDEX($AB$1:$AB$1200,SMALL(IF($AK$1:$AK$1200=$AP$114,ROW($AB$1:$AB$1200),""),$AS125)),"")</f>
        <v/>
      </c>
      <c r="AW125" s="4"/>
      <c r="AX125" s="3"/>
    </row>
    <row r="126" spans="27:50">
      <c r="AA126" s="81"/>
      <c r="AB126" s="81"/>
      <c r="AC126" s="82" t="str">
        <f t="shared" si="16"/>
        <v/>
      </c>
      <c r="AD126" s="90"/>
      <c r="AE126" s="90"/>
      <c r="AF126" s="82">
        <f t="shared" si="17"/>
        <v>0</v>
      </c>
      <c r="AG126" s="82" t="str">
        <f t="shared" si="12"/>
        <v/>
      </c>
      <c r="AH126" s="82" t="str">
        <f t="shared" si="13"/>
        <v/>
      </c>
      <c r="AI126" s="82" t="str">
        <f t="shared" si="14"/>
        <v/>
      </c>
      <c r="AJ126" s="82" t="str">
        <f t="shared" si="15"/>
        <v/>
      </c>
      <c r="AK126" s="83" t="str">
        <f t="shared" si="18"/>
        <v/>
      </c>
      <c r="AN126" s="10">
        <v>6</v>
      </c>
      <c r="AO126" s="21" t="str">
        <f>IF(SUMIFS(AG$11:AG$1008,$AB$11:$AB$1008,$AN126,$AK$11:$AK$1008,$AP$114)=0,"",SUMIFS(AG$11:AG$1008,$AB$11:$AB$1008,$AN126,$AK$11:$AK$1008,$AP$114))</f>
        <v/>
      </c>
      <c r="AP126" s="21" t="str">
        <f>IF(SUMIFS(AH$11:AH$1008,$AB$11:$AB$1008,$AN126,$AK$11:$AK$1008,$AP$114)=0,"",SUMIFS(AH$11:AH$1008,$AB$11:$AB$1008,$AN126,$AK$11:$AK$1008,$AP$114))</f>
        <v/>
      </c>
      <c r="AQ126" s="21" t="str">
        <f>IF(SUMIFS(AI$11:AI$1008,$AB$11:$AB$1008,$AN126,$AK$11:$AK$1008,$AP$114)=0,"",SUMIFS(AI$11:AI$1008,$AB$11:$AB$1008,$AN126,$AK$11:$AK$1008,$AP$114))</f>
        <v/>
      </c>
      <c r="AR126" s="21" t="str">
        <f>IF(SUMIFS(AJ$11:AJ$1008,$AB$11:$AB$1008,$AN126,$AK$11:$AK$1008,$AP$114)=0,"",SUMIFS(AJ$11:AJ$1008,$AB$11:$AB$1008,$AN126,$AK$11:$AK$1008,$AP$114))</f>
        <v/>
      </c>
      <c r="AS126" s="4" t="str">
        <f>IF(AP114="","",11)</f>
        <v/>
      </c>
      <c r="AT126" s="99" t="str">
        <f t="array" ref="AT126">IFERROR(INDEX($AF$1:$AF$1200,SMALL(IF($AK$1:$AK$1200=$AP$114,ROW($AF$1:$AF$1200),""),$AS126)),"")</f>
        <v/>
      </c>
      <c r="AU126" s="105" t="str">
        <f t="array" ref="AU126">IFERROR(INDEX($AA$1:$AA$1200,SMALL(IF($AK$1:$AK$1200=$AP$114,ROW($AA$1:$AA$1200),""),$AS126)),"")</f>
        <v/>
      </c>
      <c r="AV126" s="93" t="str">
        <f t="array" ref="AV126">IFERROR(INDEX($AB$1:$AB$1200,SMALL(IF($AK$1:$AK$1200=$AP$114,ROW($AB$1:$AB$1200),""),$AS126)),"")</f>
        <v/>
      </c>
      <c r="AW126" s="4"/>
      <c r="AX126" s="3"/>
    </row>
    <row r="127" spans="27:50">
      <c r="AA127" s="78"/>
      <c r="AB127" s="78"/>
      <c r="AC127" s="79" t="str">
        <f t="shared" si="16"/>
        <v/>
      </c>
      <c r="AD127" s="89"/>
      <c r="AE127" s="89"/>
      <c r="AF127" s="79">
        <f t="shared" si="17"/>
        <v>0</v>
      </c>
      <c r="AG127" s="79" t="str">
        <f t="shared" si="12"/>
        <v/>
      </c>
      <c r="AH127" s="79" t="str">
        <f t="shared" si="13"/>
        <v/>
      </c>
      <c r="AI127" s="79" t="str">
        <f t="shared" si="14"/>
        <v/>
      </c>
      <c r="AJ127" s="79" t="str">
        <f t="shared" si="15"/>
        <v/>
      </c>
      <c r="AK127" s="80" t="str">
        <f t="shared" si="18"/>
        <v/>
      </c>
      <c r="AN127" s="11">
        <v>6.1</v>
      </c>
      <c r="AO127" s="23" t="str">
        <f>IF(SUMIFS(AG$11:AG$1008,$AB$11:$AB$1008,$AN127,$AK$11:$AK$1008,$AP$114)=0,"",SUMIFS(AG$11:AG$1008,$AB$11:$AB$1008,$AN127,$AK$11:$AK$1008,$AP$114))</f>
        <v/>
      </c>
      <c r="AP127" s="23" t="str">
        <f>IF(SUMIFS(AH$11:AH$1008,$AB$11:$AB$1008,$AN127,$AK$11:$AK$1008,$AP$114)=0,"",SUMIFS(AH$11:AH$1008,$AB$11:$AB$1008,$AN127,$AK$11:$AK$1008,$AP$114))</f>
        <v/>
      </c>
      <c r="AQ127" s="23" t="str">
        <f>IF(SUMIFS(AI$11:AI$1008,$AB$11:$AB$1008,$AN127,$AK$11:$AK$1008,$AP$114)=0,"",SUMIFS(AI$11:AI$1008,$AB$11:$AB$1008,$AN127,$AK$11:$AK$1008,$AP$114))</f>
        <v/>
      </c>
      <c r="AR127" s="23" t="str">
        <f>IF(SUMIFS(AJ$11:AJ$1008,$AB$11:$AB$1008,$AN127,$AK$11:$AK$1008,$AP$114)=0,"",SUMIFS(AJ$11:AJ$1008,$AB$11:$AB$1008,$AN127,$AK$11:$AK$1008,$AP$114))</f>
        <v/>
      </c>
      <c r="AS127" s="4" t="str">
        <f>IF(AP114="","",12)</f>
        <v/>
      </c>
      <c r="AT127" s="99" t="str">
        <f t="array" ref="AT127">IFERROR(INDEX($AF$1:$AF$1200,SMALL(IF($AK$1:$AK$1200=$AP$114,ROW($AF$1:$AF$1200),""),$AS127)),"")</f>
        <v/>
      </c>
      <c r="AU127" s="105" t="str">
        <f t="array" ref="AU127">IFERROR(INDEX($AA$1:$AA$1200,SMALL(IF($AK$1:$AK$1200=$AP$114,ROW($AA$1:$AA$1200),""),$AS127)),"")</f>
        <v/>
      </c>
      <c r="AV127" s="93" t="str">
        <f t="array" ref="AV127">IFERROR(INDEX($AB$1:$AB$1200,SMALL(IF($AK$1:$AK$1200=$AP$114,ROW($AB$1:$AB$1200),""),$AS127)),"")</f>
        <v/>
      </c>
      <c r="AW127" s="4"/>
      <c r="AX127" s="3"/>
    </row>
    <row r="128" spans="27:50">
      <c r="AA128" s="81"/>
      <c r="AB128" s="81"/>
      <c r="AC128" s="82" t="str">
        <f t="shared" si="16"/>
        <v/>
      </c>
      <c r="AD128" s="90"/>
      <c r="AE128" s="90"/>
      <c r="AF128" s="82">
        <f t="shared" si="17"/>
        <v>0</v>
      </c>
      <c r="AG128" s="82" t="str">
        <f t="shared" si="12"/>
        <v/>
      </c>
      <c r="AH128" s="82" t="str">
        <f t="shared" si="13"/>
        <v/>
      </c>
      <c r="AI128" s="82" t="str">
        <f t="shared" si="14"/>
        <v/>
      </c>
      <c r="AJ128" s="82" t="str">
        <f t="shared" si="15"/>
        <v/>
      </c>
      <c r="AK128" s="83" t="str">
        <f t="shared" si="18"/>
        <v/>
      </c>
      <c r="AM128" s="30"/>
      <c r="AN128" s="11">
        <v>6.2</v>
      </c>
      <c r="AO128" s="23" t="str">
        <f>IF(SUMIFS(AG$11:AG$1008,$AB$11:$AB$1008,$AN128,$AK$11:$AK$1008,$AP$114)=0,"",SUMIFS(AG$11:AG$1008,$AB$11:$AB$1008,$AN128,$AK$11:$AK$1008,$AP$114))</f>
        <v/>
      </c>
      <c r="AP128" s="23" t="str">
        <f>IF(SUMIFS(AH$11:AH$1008,$AB$11:$AB$1008,$AN128,$AK$11:$AK$1008,$AP$114)=0,"",SUMIFS(AH$11:AH$1008,$AB$11:$AB$1008,$AN128,$AK$11:$AK$1008,$AP$114))</f>
        <v/>
      </c>
      <c r="AQ128" s="23" t="str">
        <f>IF(SUMIFS(AI$11:AI$1008,$AB$11:$AB$1008,$AN128,$AK$11:$AK$1008,$AP$114)=0,"",SUMIFS(AI$11:AI$1008,$AB$11:$AB$1008,$AN128,$AK$11:$AK$1008,$AP$114))</f>
        <v/>
      </c>
      <c r="AR128" s="23" t="str">
        <f>IF(SUMIFS(AJ$11:AJ$1008,$AB$11:$AB$1008,$AN128,$AK$11:$AK$1008,$AP$114)=0,"",SUMIFS(AJ$11:AJ$1008,$AB$11:$AB$1008,$AN128,$AK$11:$AK$1008,$AP$114))</f>
        <v/>
      </c>
      <c r="AS128" s="4" t="str">
        <f>IF(AP114="","",13)</f>
        <v/>
      </c>
      <c r="AT128" s="99" t="str">
        <f t="array" ref="AT128">IFERROR(INDEX($AF$1:$AF$1200,SMALL(IF($AK$1:$AK$1200=$AP$114,ROW($AF$1:$AF$1200),""),$AS128)),"")</f>
        <v/>
      </c>
      <c r="AU128" s="105" t="str">
        <f t="array" ref="AU128">IFERROR(INDEX($AA$1:$AA$1200,SMALL(IF($AK$1:$AK$1200=$AP$114,ROW($AA$1:$AA$1200),""),$AS128)),"")</f>
        <v/>
      </c>
      <c r="AV128" s="93" t="str">
        <f t="array" ref="AV128">IFERROR(INDEX($AB$1:$AB$1200,SMALL(IF($AK$1:$AK$1200=$AP$114,ROW($AB$1:$AB$1200),""),$AS128)),"")</f>
        <v/>
      </c>
      <c r="AW128" s="4"/>
      <c r="AX128" s="3"/>
    </row>
    <row r="129" spans="27:50">
      <c r="AA129" s="78"/>
      <c r="AB129" s="78"/>
      <c r="AC129" s="79" t="str">
        <f t="shared" si="16"/>
        <v/>
      </c>
      <c r="AD129" s="89"/>
      <c r="AE129" s="89"/>
      <c r="AF129" s="79">
        <f t="shared" si="17"/>
        <v>0</v>
      </c>
      <c r="AG129" s="79" t="str">
        <f t="shared" si="12"/>
        <v/>
      </c>
      <c r="AH129" s="79" t="str">
        <f t="shared" si="13"/>
        <v/>
      </c>
      <c r="AI129" s="79" t="str">
        <f t="shared" si="14"/>
        <v/>
      </c>
      <c r="AJ129" s="79" t="str">
        <f t="shared" si="15"/>
        <v/>
      </c>
      <c r="AK129" s="80" t="str">
        <f t="shared" si="18"/>
        <v/>
      </c>
      <c r="AM129" s="30"/>
      <c r="AN129" s="12">
        <v>6.3</v>
      </c>
      <c r="AO129" s="19" t="str">
        <f>IF(SUMIFS(AG$11:AG$1008,$AB$11:$AB$1008,$AN129,$AK$11:$AK$1008,$AP$114)=0,"",SUMIFS(AG$11:AG$1008,$AB$11:$AB$1008,$AN129,$AK$11:$AK$1008,$AP$114))</f>
        <v/>
      </c>
      <c r="AP129" s="19" t="str">
        <f>IF(SUMIFS(AH$11:AH$1008,$AB$11:$AB$1008,$AN129,$AK$11:$AK$1008,$AP$114)=0,"",SUMIFS(AH$11:AH$1008,$AB$11:$AB$1008,$AN129,$AK$11:$AK$1008,$AP$114))</f>
        <v/>
      </c>
      <c r="AQ129" s="19" t="str">
        <f>IF(SUMIFS(AI$11:AI$1008,$AB$11:$AB$1008,$AN129,$AK$11:$AK$1008,$AP$114)=0,"",SUMIFS(AI$11:AI$1008,$AB$11:$AB$1008,$AN129,$AK$11:$AK$1008,$AP$114))</f>
        <v/>
      </c>
      <c r="AR129" s="19" t="str">
        <f>IF(SUMIFS(AJ$11:AJ$1008,$AB$11:$AB$1008,$AN129,$AK$11:$AK$1008,$AP$114)=0,"",SUMIFS(AJ$11:AJ$1008,$AB$11:$AB$1008,$AN129,$AK$11:$AK$1008,$AP$114))</f>
        <v/>
      </c>
      <c r="AS129" s="4" t="str">
        <f>IF(AP114="","",14)</f>
        <v/>
      </c>
      <c r="AT129" s="99" t="str">
        <f t="array" ref="AT129">IFERROR(INDEX($AF$1:$AF$1200,SMALL(IF($AK$1:$AK$1200=$AP$114,ROW($AF$1:$AF$1200),""),$AS129)),"")</f>
        <v/>
      </c>
      <c r="AU129" s="105" t="str">
        <f t="array" ref="AU129">IFERROR(INDEX($AA$1:$AA$1200,SMALL(IF($AK$1:$AK$1200=$AP$114,ROW($AA$1:$AA$1200),""),$AS129)),"")</f>
        <v/>
      </c>
      <c r="AV129" s="93" t="str">
        <f t="array" ref="AV129">IFERROR(INDEX($AB$1:$AB$1200,SMALL(IF($AK$1:$AK$1200=$AP$114,ROW($AB$1:$AB$1200),""),$AS129)),"")</f>
        <v/>
      </c>
      <c r="AW129" s="4"/>
      <c r="AX129" s="3"/>
    </row>
    <row r="130" spans="27:50">
      <c r="AA130" s="81"/>
      <c r="AB130" s="81"/>
      <c r="AC130" s="82" t="str">
        <f t="shared" si="16"/>
        <v/>
      </c>
      <c r="AD130" s="90"/>
      <c r="AE130" s="90"/>
      <c r="AF130" s="82">
        <f t="shared" si="17"/>
        <v>0</v>
      </c>
      <c r="AG130" s="82" t="str">
        <f t="shared" si="12"/>
        <v/>
      </c>
      <c r="AH130" s="82" t="str">
        <f t="shared" si="13"/>
        <v/>
      </c>
      <c r="AI130" s="82" t="str">
        <f t="shared" si="14"/>
        <v/>
      </c>
      <c r="AJ130" s="82" t="str">
        <f t="shared" si="15"/>
        <v/>
      </c>
      <c r="AK130" s="83" t="str">
        <f t="shared" si="18"/>
        <v/>
      </c>
      <c r="AM130" s="30"/>
      <c r="AN130" s="10">
        <v>7</v>
      </c>
      <c r="AO130" s="21" t="str">
        <f>IF(SUMIFS(AG$11:AG$1008,$AB$11:$AB$1008,$AN130,$AK$11:$AK$1008,$AP$114)=0,"",SUMIFS(AG$11:AG$1008,$AB$11:$AB$1008,$AN130,$AK$11:$AK$1008,$AP$114))</f>
        <v/>
      </c>
      <c r="AP130" s="21" t="str">
        <f>IF(SUMIFS(AH$11:AH$1008,$AB$11:$AB$1008,$AN130,$AK$11:$AK$1008,$AP$114)=0,"",SUMIFS(AH$11:AH$1008,$AB$11:$AB$1008,$AN130,$AK$11:$AK$1008,$AP$114))</f>
        <v/>
      </c>
      <c r="AQ130" s="21" t="str">
        <f>IF(SUMIFS(AI$11:AI$1008,$AB$11:$AB$1008,$AN130,$AK$11:$AK$1008,$AP$114)=0,"",SUMIFS(AI$11:AI$1008,$AB$11:$AB$1008,$AN130,$AK$11:$AK$1008,$AP$114))</f>
        <v/>
      </c>
      <c r="AR130" s="21" t="str">
        <f>IF(SUMIFS(AJ$11:AJ$1008,$AB$11:$AB$1008,$AN130,$AK$11:$AK$1008,$AP$114)=0,"",SUMIFS(AJ$11:AJ$1008,$AB$11:$AB$1008,$AN130,$AK$11:$AK$1008,$AP$114))</f>
        <v/>
      </c>
      <c r="AS130" s="4" t="str">
        <f>IF(AP114="","",15)</f>
        <v/>
      </c>
      <c r="AT130" s="99" t="str">
        <f t="array" ref="AT130">IFERROR(INDEX($AF$1:$AF$1200,SMALL(IF($AK$1:$AK$1200=$AP$114,ROW($AF$1:$AF$1200),""),$AS130)),"")</f>
        <v/>
      </c>
      <c r="AU130" s="105" t="str">
        <f t="array" ref="AU130">IFERROR(INDEX($AA$1:$AA$1200,SMALL(IF($AK$1:$AK$1200=$AP$114,ROW($AA$1:$AA$1200),""),$AS130)),"")</f>
        <v/>
      </c>
      <c r="AV130" s="93" t="str">
        <f t="array" ref="AV130">IFERROR(INDEX($AB$1:$AB$1200,SMALL(IF($AK$1:$AK$1200=$AP$114,ROW($AB$1:$AB$1200),""),$AS130)),"")</f>
        <v/>
      </c>
      <c r="AW130" s="4"/>
      <c r="AX130" s="3"/>
    </row>
    <row r="131" spans="27:50">
      <c r="AA131" s="78"/>
      <c r="AB131" s="78"/>
      <c r="AC131" s="79" t="str">
        <f t="shared" si="16"/>
        <v/>
      </c>
      <c r="AD131" s="89"/>
      <c r="AE131" s="89"/>
      <c r="AF131" s="79">
        <f t="shared" si="17"/>
        <v>0</v>
      </c>
      <c r="AG131" s="79" t="str">
        <f t="shared" si="12"/>
        <v/>
      </c>
      <c r="AH131" s="79" t="str">
        <f t="shared" si="13"/>
        <v/>
      </c>
      <c r="AI131" s="79" t="str">
        <f t="shared" si="14"/>
        <v/>
      </c>
      <c r="AJ131" s="79" t="str">
        <f t="shared" si="15"/>
        <v/>
      </c>
      <c r="AK131" s="80" t="str">
        <f t="shared" si="18"/>
        <v/>
      </c>
      <c r="AM131" s="30"/>
      <c r="AN131" s="11">
        <v>7.1</v>
      </c>
      <c r="AO131" s="23" t="str">
        <f>IF(SUMIFS(AG$11:AG$1008,$AB$11:$AB$1008,$AN131,$AK$11:$AK$1008,$AP$114)=0,"",SUMIFS(AG$11:AG$1008,$AB$11:$AB$1008,$AN131,$AK$11:$AK$1008,$AP$114))</f>
        <v/>
      </c>
      <c r="AP131" s="23" t="str">
        <f>IF(SUMIFS(AH$11:AH$1008,$AB$11:$AB$1008,$AN131,$AK$11:$AK$1008,$AP$114)=0,"",SUMIFS(AH$11:AH$1008,$AB$11:$AB$1008,$AN131,$AK$11:$AK$1008,$AP$114))</f>
        <v/>
      </c>
      <c r="AQ131" s="23" t="str">
        <f>IF(SUMIFS(AI$11:AI$1008,$AB$11:$AB$1008,$AN131,$AK$11:$AK$1008,$AP$114)=0,"",SUMIFS(AI$11:AI$1008,$AB$11:$AB$1008,$AN131,$AK$11:$AK$1008,$AP$114))</f>
        <v/>
      </c>
      <c r="AR131" s="23" t="str">
        <f>IF(SUMIFS(AJ$11:AJ$1008,$AB$11:$AB$1008,$AN131,$AK$11:$AK$1008,$AP$114)=0,"",SUMIFS(AJ$11:AJ$1008,$AB$11:$AB$1008,$AN131,$AK$11:$AK$1008,$AP$114))</f>
        <v/>
      </c>
      <c r="AS131" s="4" t="str">
        <f>IF(AP114="","",16)</f>
        <v/>
      </c>
      <c r="AT131" s="99" t="str">
        <f t="array" ref="AT131">IFERROR(INDEX($AF$1:$AF$1200,SMALL(IF($AK$1:$AK$1200=$AP$114,ROW($AF$1:$AF$1200),""),$AS131)),"")</f>
        <v/>
      </c>
      <c r="AU131" s="105" t="str">
        <f t="array" ref="AU131">IFERROR(INDEX($AA$1:$AA$1200,SMALL(IF($AK$1:$AK$1200=$AP$114,ROW($AA$1:$AA$1200),""),$AS131)),"")</f>
        <v/>
      </c>
      <c r="AV131" s="93" t="str">
        <f t="array" ref="AV131">IFERROR(INDEX($AB$1:$AB$1200,SMALL(IF($AK$1:$AK$1200=$AP$114,ROW($AB$1:$AB$1200),""),$AS131)),"")</f>
        <v/>
      </c>
      <c r="AW131" s="4"/>
      <c r="AX131" s="3"/>
    </row>
    <row r="132" spans="27:50">
      <c r="AA132" s="81"/>
      <c r="AB132" s="81"/>
      <c r="AC132" s="82" t="str">
        <f t="shared" si="16"/>
        <v/>
      </c>
      <c r="AD132" s="90"/>
      <c r="AE132" s="90"/>
      <c r="AF132" s="82">
        <f t="shared" si="17"/>
        <v>0</v>
      </c>
      <c r="AG132" s="82" t="str">
        <f t="shared" si="12"/>
        <v/>
      </c>
      <c r="AH132" s="82" t="str">
        <f t="shared" si="13"/>
        <v/>
      </c>
      <c r="AI132" s="82" t="str">
        <f t="shared" si="14"/>
        <v/>
      </c>
      <c r="AJ132" s="82" t="str">
        <f t="shared" si="15"/>
        <v/>
      </c>
      <c r="AK132" s="83" t="str">
        <f t="shared" si="18"/>
        <v/>
      </c>
      <c r="AM132" s="30"/>
      <c r="AN132" s="11">
        <v>7.2</v>
      </c>
      <c r="AO132" s="23" t="str">
        <f>IF(SUMIFS(AG$11:AG$1008,$AB$11:$AB$1008,$AN132,$AK$11:$AK$1008,$AP$114)=0,"",SUMIFS(AG$11:AG$1008,$AB$11:$AB$1008,$AN132,$AK$11:$AK$1008,$AP$114))</f>
        <v/>
      </c>
      <c r="AP132" s="23" t="str">
        <f>IF(SUMIFS(AH$11:AH$1008,$AB$11:$AB$1008,$AN132,$AK$11:$AK$1008,$AP$114)=0,"",SUMIFS(AH$11:AH$1008,$AB$11:$AB$1008,$AN132,$AK$11:$AK$1008,$AP$114))</f>
        <v/>
      </c>
      <c r="AQ132" s="23" t="str">
        <f>IF(SUMIFS(AI$11:AI$1008,$AB$11:$AB$1008,$AN132,$AK$11:$AK$1008,$AP$114)=0,"",SUMIFS(AI$11:AI$1008,$AB$11:$AB$1008,$AN132,$AK$11:$AK$1008,$AP$114))</f>
        <v/>
      </c>
      <c r="AR132" s="23" t="str">
        <f>IF(SUMIFS(AJ$11:AJ$1008,$AB$11:$AB$1008,$AN132,$AK$11:$AK$1008,$AP$114)=0,"",SUMIFS(AJ$11:AJ$1008,$AB$11:$AB$1008,$AN132,$AK$11:$AK$1008,$AP$114))</f>
        <v/>
      </c>
      <c r="AS132" s="4" t="str">
        <f>IF(AP114="","",17)</f>
        <v/>
      </c>
      <c r="AT132" s="99" t="str">
        <f t="array" ref="AT132">IFERROR(INDEX($AF$1:$AF$1200,SMALL(IF($AK$1:$AK$1200=$AP$114,ROW($AF$1:$AF$1200),""),$AS132)),"")</f>
        <v/>
      </c>
      <c r="AU132" s="105" t="str">
        <f t="array" ref="AU132">IFERROR(INDEX($AA$1:$AA$1200,SMALL(IF($AK$1:$AK$1200=$AP$114,ROW($AA$1:$AA$1200),""),$AS132)),"")</f>
        <v/>
      </c>
      <c r="AV132" s="93" t="str">
        <f t="array" ref="AV132">IFERROR(INDEX($AB$1:$AB$1200,SMALL(IF($AK$1:$AK$1200=$AP$114,ROW($AB$1:$AB$1200),""),$AS132)),"")</f>
        <v/>
      </c>
      <c r="AW132" s="4"/>
      <c r="AX132" s="3"/>
    </row>
    <row r="133" spans="27:50">
      <c r="AA133" s="78"/>
      <c r="AB133" s="78"/>
      <c r="AC133" s="79" t="str">
        <f t="shared" si="16"/>
        <v/>
      </c>
      <c r="AD133" s="89"/>
      <c r="AE133" s="89"/>
      <c r="AF133" s="79">
        <f t="shared" si="17"/>
        <v>0</v>
      </c>
      <c r="AG133" s="79" t="str">
        <f t="shared" si="12"/>
        <v/>
      </c>
      <c r="AH133" s="79" t="str">
        <f t="shared" si="13"/>
        <v/>
      </c>
      <c r="AI133" s="79" t="str">
        <f t="shared" si="14"/>
        <v/>
      </c>
      <c r="AJ133" s="79" t="str">
        <f t="shared" si="15"/>
        <v/>
      </c>
      <c r="AK133" s="80" t="str">
        <f t="shared" si="18"/>
        <v/>
      </c>
      <c r="AM133" s="30"/>
      <c r="AN133" s="12">
        <v>7.3</v>
      </c>
      <c r="AO133" s="19" t="str">
        <f>IF(SUMIFS(AG$11:AG$1008,$AB$11:$AB$1008,$AN133,$AK$11:$AK$1008,$AP$114)=0,"",SUMIFS(AG$11:AG$1008,$AB$11:$AB$1008,$AN133,$AK$11:$AK$1008,$AP$114))</f>
        <v/>
      </c>
      <c r="AP133" s="19" t="str">
        <f>IF(SUMIFS(AH$11:AH$1008,$AB$11:$AB$1008,$AN133,$AK$11:$AK$1008,$AP$114)=0,"",SUMIFS(AH$11:AH$1008,$AB$11:$AB$1008,$AN133,$AK$11:$AK$1008,$AP$114))</f>
        <v/>
      </c>
      <c r="AQ133" s="19" t="str">
        <f>IF(SUMIFS(AI$11:AI$1008,$AB$11:$AB$1008,$AN133,$AK$11:$AK$1008,$AP$114)=0,"",SUMIFS(AI$11:AI$1008,$AB$11:$AB$1008,$AN133,$AK$11:$AK$1008,$AP$114))</f>
        <v/>
      </c>
      <c r="AR133" s="19" t="str">
        <f>IF(SUMIFS(AJ$11:AJ$1008,$AB$11:$AB$1008,$AN133,$AK$11:$AK$1008,$AP$114)=0,"",SUMIFS(AJ$11:AJ$1008,$AB$11:$AB$1008,$AN133,$AK$11:$AK$1008,$AP$114))</f>
        <v/>
      </c>
      <c r="AS133" s="4" t="str">
        <f>IF(AP114="","",18)</f>
        <v/>
      </c>
      <c r="AT133" s="99" t="str">
        <f t="array" ref="AT133">IFERROR(INDEX($AF$1:$AF$1200,SMALL(IF($AK$1:$AK$1200=$AP$114,ROW($AF$1:$AF$1200),""),$AS133)),"")</f>
        <v/>
      </c>
      <c r="AU133" s="105" t="str">
        <f t="array" ref="AU133">IFERROR(INDEX($AA$1:$AA$1200,SMALL(IF($AK$1:$AK$1200=$AP$114,ROW($AA$1:$AA$1200),""),$AS133)),"")</f>
        <v/>
      </c>
      <c r="AV133" s="93" t="str">
        <f t="array" ref="AV133">IFERROR(INDEX($AB$1:$AB$1200,SMALL(IF($AK$1:$AK$1200=$AP$114,ROW($AB$1:$AB$1200),""),$AS133)),"")</f>
        <v/>
      </c>
      <c r="AW133" s="4"/>
      <c r="AX133" s="3"/>
    </row>
    <row r="134" spans="27:50">
      <c r="AA134" s="81"/>
      <c r="AB134" s="81"/>
      <c r="AC134" s="82" t="str">
        <f t="shared" si="16"/>
        <v/>
      </c>
      <c r="AD134" s="90"/>
      <c r="AE134" s="90"/>
      <c r="AF134" s="82">
        <f t="shared" si="17"/>
        <v>0</v>
      </c>
      <c r="AG134" s="82" t="str">
        <f t="shared" si="12"/>
        <v/>
      </c>
      <c r="AH134" s="82" t="str">
        <f t="shared" si="13"/>
        <v/>
      </c>
      <c r="AI134" s="82" t="str">
        <f t="shared" si="14"/>
        <v/>
      </c>
      <c r="AJ134" s="82" t="str">
        <f t="shared" si="15"/>
        <v/>
      </c>
      <c r="AK134" s="83" t="str">
        <f t="shared" si="18"/>
        <v/>
      </c>
      <c r="AM134" s="30"/>
      <c r="AN134" s="10">
        <v>8</v>
      </c>
      <c r="AO134" s="21" t="str">
        <f>IF(SUMIFS(AG$11:AG$1008,$AB$11:$AB$1008,$AN134,$AK$11:$AK$1008,$AP$114)=0,"",SUMIFS(AG$11:AG$1008,$AB$11:$AB$1008,$AN134,$AK$11:$AK$1008,$AP$114))</f>
        <v/>
      </c>
      <c r="AP134" s="21" t="str">
        <f>IF(SUMIFS(AH$11:AH$1008,$AB$11:$AB$1008,$AN134,$AK$11:$AK$1008,$AP$114)=0,"",SUMIFS(AH$11:AH$1008,$AB$11:$AB$1008,$AN134,$AK$11:$AK$1008,$AP$114))</f>
        <v/>
      </c>
      <c r="AQ134" s="21" t="str">
        <f>IF(SUMIFS(AI$11:AI$1008,$AB$11:$AB$1008,$AN134,$AK$11:$AK$1008,$AP$114)=0,"",SUMIFS(AI$11:AI$1008,$AB$11:$AB$1008,$AN134,$AK$11:$AK$1008,$AP$114))</f>
        <v/>
      </c>
      <c r="AR134" s="21" t="str">
        <f>IF(SUMIFS(AJ$11:AJ$1008,$AB$11:$AB$1008,$AN134,$AK$11:$AK$1008,$AP$114)=0,"",SUMIFS(AJ$11:AJ$1008,$AB$11:$AB$1008,$AN134,$AK$11:$AK$1008,$AP$114))</f>
        <v/>
      </c>
      <c r="AS134" s="4" t="str">
        <f>IF(AP114="","",19)</f>
        <v/>
      </c>
      <c r="AT134" s="99" t="str">
        <f t="array" ref="AT134">IFERROR(INDEX($AF$1:$AF$1200,SMALL(IF($AK$1:$AK$1200=$AP$114,ROW($AF$1:$AF$1200),""),$AS134)),"")</f>
        <v/>
      </c>
      <c r="AU134" s="105" t="str">
        <f t="array" ref="AU134">IFERROR(INDEX($AA$1:$AA$1200,SMALL(IF($AK$1:$AK$1200=$AP$114,ROW($AA$1:$AA$1200),""),$AS134)),"")</f>
        <v/>
      </c>
      <c r="AV134" s="93" t="str">
        <f t="array" ref="AV134">IFERROR(INDEX($AB$1:$AB$1200,SMALL(IF($AK$1:$AK$1200=$AP$114,ROW($AB$1:$AB$1200),""),$AS134)),"")</f>
        <v/>
      </c>
      <c r="AW134" s="4"/>
      <c r="AX134" s="3"/>
    </row>
    <row r="135" spans="27:50">
      <c r="AA135" s="78"/>
      <c r="AB135" s="78"/>
      <c r="AC135" s="79" t="str">
        <f t="shared" si="16"/>
        <v/>
      </c>
      <c r="AD135" s="89"/>
      <c r="AE135" s="89"/>
      <c r="AF135" s="79">
        <f t="shared" si="17"/>
        <v>0</v>
      </c>
      <c r="AG135" s="79" t="str">
        <f t="shared" si="12"/>
        <v/>
      </c>
      <c r="AH135" s="79" t="str">
        <f t="shared" si="13"/>
        <v/>
      </c>
      <c r="AI135" s="79" t="str">
        <f t="shared" si="14"/>
        <v/>
      </c>
      <c r="AJ135" s="79" t="str">
        <f t="shared" si="15"/>
        <v/>
      </c>
      <c r="AK135" s="80" t="str">
        <f t="shared" si="18"/>
        <v/>
      </c>
      <c r="AM135" s="30"/>
      <c r="AN135" s="11">
        <v>8.1</v>
      </c>
      <c r="AO135" s="23" t="str">
        <f>IF(SUMIFS(AG$11:AG$1008,$AB$11:$AB$1008,$AN135,$AK$11:$AK$1008,$AP$114)=0,"",SUMIFS(AG$11:AG$1008,$AB$11:$AB$1008,$AN135,$AK$11:$AK$1008,$AP$114))</f>
        <v/>
      </c>
      <c r="AP135" s="23" t="str">
        <f>IF(SUMIFS(AH$11:AH$1008,$AB$11:$AB$1008,$AN135,$AK$11:$AK$1008,$AP$114)=0,"",SUMIFS(AH$11:AH$1008,$AB$11:$AB$1008,$AN135,$AK$11:$AK$1008,$AP$114))</f>
        <v/>
      </c>
      <c r="AQ135" s="23" t="str">
        <f>IF(SUMIFS(AI$11:AI$1008,$AB$11:$AB$1008,$AN135,$AK$11:$AK$1008,$AP$114)=0,"",SUMIFS(AI$11:AI$1008,$AB$11:$AB$1008,$AN135,$AK$11:$AK$1008,$AP$114))</f>
        <v/>
      </c>
      <c r="AR135" s="23" t="str">
        <f>IF(SUMIFS(AJ$11:AJ$1008,$AB$11:$AB$1008,$AN135,$AK$11:$AK$1008,$AP$114)=0,"",SUMIFS(AJ$11:AJ$1008,$AB$11:$AB$1008,$AN135,$AK$11:$AK$1008,$AP$114))</f>
        <v/>
      </c>
      <c r="AS135" s="4" t="str">
        <f>IF(AP114="","",20)</f>
        <v/>
      </c>
      <c r="AT135" s="99" t="str">
        <f t="array" ref="AT135">IFERROR(INDEX($AF$1:$AF$1200,SMALL(IF($AK$1:$AK$1200=$AP$114,ROW($AF$1:$AF$1200),""),$AS135)),"")</f>
        <v/>
      </c>
      <c r="AU135" s="105" t="str">
        <f t="array" ref="AU135">IFERROR(INDEX($AA$1:$AA$1200,SMALL(IF($AK$1:$AK$1200=$AP$114,ROW($AA$1:$AA$1200),""),$AS135)),"")</f>
        <v/>
      </c>
      <c r="AV135" s="93" t="str">
        <f t="array" ref="AV135">IFERROR(INDEX($AB$1:$AB$1200,SMALL(IF($AK$1:$AK$1200=$AP$114,ROW($AB$1:$AB$1200),""),$AS135)),"")</f>
        <v/>
      </c>
      <c r="AW135" s="4"/>
      <c r="AX135" s="3"/>
    </row>
    <row r="136" spans="27:50">
      <c r="AA136" s="81"/>
      <c r="AB136" s="81"/>
      <c r="AC136" s="82" t="str">
        <f t="shared" si="16"/>
        <v/>
      </c>
      <c r="AD136" s="90"/>
      <c r="AE136" s="90"/>
      <c r="AF136" s="82">
        <f t="shared" si="17"/>
        <v>0</v>
      </c>
      <c r="AG136" s="82" t="str">
        <f t="shared" si="12"/>
        <v/>
      </c>
      <c r="AH136" s="82" t="str">
        <f t="shared" si="13"/>
        <v/>
      </c>
      <c r="AI136" s="82" t="str">
        <f t="shared" si="14"/>
        <v/>
      </c>
      <c r="AJ136" s="82" t="str">
        <f t="shared" si="15"/>
        <v/>
      </c>
      <c r="AK136" s="83" t="str">
        <f t="shared" si="18"/>
        <v/>
      </c>
      <c r="AM136" s="30"/>
      <c r="AN136" s="11">
        <v>8.1999999999999993</v>
      </c>
      <c r="AO136" s="23" t="str">
        <f>IF(SUMIFS(AG$11:AG$1008,$AB$11:$AB$1008,$AN136,$AK$11:$AK$1008,$AP$114)=0,"",SUMIFS(AG$11:AG$1008,$AB$11:$AB$1008,$AN136,$AK$11:$AK$1008,$AP$114))</f>
        <v/>
      </c>
      <c r="AP136" s="23" t="str">
        <f>IF(SUMIFS(AH$11:AH$1008,$AB$11:$AB$1008,$AN136,$AK$11:$AK$1008,$AP$114)=0,"",SUMIFS(AH$11:AH$1008,$AB$11:$AB$1008,$AN136,$AK$11:$AK$1008,$AP$114))</f>
        <v/>
      </c>
      <c r="AQ136" s="23" t="str">
        <f>IF(SUMIFS(AI$11:AI$1008,$AB$11:$AB$1008,$AN136,$AK$11:$AK$1008,$AP$114)=0,"",SUMIFS(AI$11:AI$1008,$AB$11:$AB$1008,$AN136,$AK$11:$AK$1008,$AP$114))</f>
        <v/>
      </c>
      <c r="AR136" s="23" t="str">
        <f>IF(SUMIFS(AJ$11:AJ$1008,$AB$11:$AB$1008,$AN136,$AK$11:$AK$1008,$AP$114)=0,"",SUMIFS(AJ$11:AJ$1008,$AB$11:$AB$1008,$AN136,$AK$11:$AK$1008,$AP$114))</f>
        <v/>
      </c>
      <c r="AS136" s="4" t="str">
        <f>IF(AP114="","",21)</f>
        <v/>
      </c>
      <c r="AT136" s="99" t="str">
        <f t="array" ref="AT136">IFERROR(INDEX($AF$1:$AF$1200,SMALL(IF($AK$1:$AK$1200=$AP$114,ROW($AF$1:$AF$1200),""),$AS136)),"")</f>
        <v/>
      </c>
      <c r="AU136" s="105" t="str">
        <f t="array" ref="AU136">IFERROR(INDEX($AA$1:$AA$1200,SMALL(IF($AK$1:$AK$1200=$AP$114,ROW($AA$1:$AA$1200),""),$AS136)),"")</f>
        <v/>
      </c>
      <c r="AV136" s="93" t="str">
        <f t="array" ref="AV136">IFERROR(INDEX($AB$1:$AB$1200,SMALL(IF($AK$1:$AK$1200=$AP$114,ROW($AB$1:$AB$1200),""),$AS136)),"")</f>
        <v/>
      </c>
      <c r="AW136" s="4"/>
      <c r="AX136" s="3"/>
    </row>
    <row r="137" spans="27:50" ht="15.75" thickBot="1">
      <c r="AA137" s="78"/>
      <c r="AB137" s="78"/>
      <c r="AC137" s="79" t="str">
        <f t="shared" si="16"/>
        <v/>
      </c>
      <c r="AD137" s="89"/>
      <c r="AE137" s="89"/>
      <c r="AF137" s="79">
        <f t="shared" si="17"/>
        <v>0</v>
      </c>
      <c r="AG137" s="79" t="str">
        <f t="shared" si="12"/>
        <v/>
      </c>
      <c r="AH137" s="79" t="str">
        <f t="shared" si="13"/>
        <v/>
      </c>
      <c r="AI137" s="79" t="str">
        <f t="shared" si="14"/>
        <v/>
      </c>
      <c r="AJ137" s="79" t="str">
        <f t="shared" si="15"/>
        <v/>
      </c>
      <c r="AK137" s="80" t="str">
        <f t="shared" si="18"/>
        <v/>
      </c>
      <c r="AM137" s="30"/>
      <c r="AN137" s="13">
        <v>8.3000000000000007</v>
      </c>
      <c r="AO137" s="25" t="str">
        <f>IF(SUMIFS(AG$11:AG$1008,$AB$11:$AB$1008,$AN137,$AK$11:$AK$1008,$AP$114)=0,"",SUMIFS(AG$11:AG$1008,$AB$11:$AB$1008,$AN137,$AK$11:$AK$1008,$AP$114))</f>
        <v/>
      </c>
      <c r="AP137" s="25" t="str">
        <f>IF(SUMIFS(AH$11:AH$1008,$AB$11:$AB$1008,$AN137,$AK$11:$AK$1008,$AP$114)=0,"",SUMIFS(AH$11:AH$1008,$AB$11:$AB$1008,$AN137,$AK$11:$AK$1008,$AP$114))</f>
        <v/>
      </c>
      <c r="AQ137" s="25" t="str">
        <f>IF(SUMIFS(AI$11:AI$1008,$AB$11:$AB$1008,$AN137,$AK$11:$AK$1008,$AP$114)=0,"",SUMIFS(AI$11:AI$1008,$AB$11:$AB$1008,$AN137,$AK$11:$AK$1008,$AP$114))</f>
        <v/>
      </c>
      <c r="AR137" s="25" t="str">
        <f>IF(SUMIFS(AJ$11:AJ$1008,$AB$11:$AB$1008,$AN137,$AK$11:$AK$1008,$AP$114)=0,"",SUMIFS(AJ$11:AJ$1008,$AB$11:$AB$1008,$AN137,$AK$11:$AK$1008,$AP$114))</f>
        <v/>
      </c>
      <c r="AS137" s="4" t="str">
        <f>IF(AP114="","",22)</f>
        <v/>
      </c>
      <c r="AT137" s="100" t="str">
        <f t="array" ref="AT137">IFERROR(INDEX($AF$1:$AF$1200,SMALL(IF($AK$1:$AK$1200=$AP$114,ROW($AF$1:$AF$1200),""),$AS137)),"")</f>
        <v/>
      </c>
      <c r="AU137" s="106" t="str">
        <f t="array" ref="AU137">IFERROR(INDEX($AA$1:$AA$1200,SMALL(IF($AK$1:$AK$1200=$AP$114,ROW($AA$1:$AA$1200),""),$AS137)),"")</f>
        <v/>
      </c>
      <c r="AV137" s="94" t="str">
        <f t="array" ref="AV137">IFERROR(INDEX($AB$1:$AB$1200,SMALL(IF($AK$1:$AK$1200=$AP$114,ROW($AB$1:$AB$1200),""),$AS137)),"")</f>
        <v/>
      </c>
      <c r="AW137" s="4"/>
      <c r="AX137" s="3"/>
    </row>
    <row r="138" spans="27:50">
      <c r="AA138" s="81"/>
      <c r="AB138" s="81"/>
      <c r="AC138" s="82" t="str">
        <f t="shared" si="16"/>
        <v/>
      </c>
      <c r="AD138" s="90"/>
      <c r="AE138" s="90"/>
      <c r="AF138" s="82">
        <f t="shared" si="17"/>
        <v>0</v>
      </c>
      <c r="AG138" s="82" t="str">
        <f t="shared" si="12"/>
        <v/>
      </c>
      <c r="AH138" s="82" t="str">
        <f t="shared" si="13"/>
        <v/>
      </c>
      <c r="AI138" s="82" t="str">
        <f t="shared" si="14"/>
        <v/>
      </c>
      <c r="AJ138" s="82" t="str">
        <f t="shared" si="15"/>
        <v/>
      </c>
      <c r="AK138" s="83" t="str">
        <f t="shared" si="18"/>
        <v/>
      </c>
      <c r="AQ138" s="3"/>
      <c r="AR138" s="3"/>
      <c r="AS138" s="4"/>
      <c r="AT138" s="4"/>
      <c r="AU138" s="4"/>
      <c r="AV138" s="4"/>
      <c r="AW138" s="4"/>
      <c r="AX138" s="3"/>
    </row>
    <row r="139" spans="27:50" ht="15.75" thickBot="1">
      <c r="AA139" s="78"/>
      <c r="AB139" s="78"/>
      <c r="AC139" s="79" t="str">
        <f t="shared" si="16"/>
        <v/>
      </c>
      <c r="AD139" s="89"/>
      <c r="AE139" s="89"/>
      <c r="AF139" s="79">
        <f t="shared" si="17"/>
        <v>0</v>
      </c>
      <c r="AG139" s="79" t="str">
        <f t="shared" ref="AG139:AG202" si="19">IF($AA139="","",IF(VLOOKUP($AA139,$AZ$17:$BD$42,2,0)=0,"",VLOOKUP($AA139,$AZ$17:$BD$42,2,0)*AF139))</f>
        <v/>
      </c>
      <c r="AH139" s="79" t="str">
        <f t="shared" ref="AH139:AH202" si="20">IF($AA139="","",IF(VLOOKUP($AA139,$AZ$17:$BD$42,3,0)=0,"",VLOOKUP($AA139,$AZ$17:$BD$42,3,0)*AF139))</f>
        <v/>
      </c>
      <c r="AI139" s="79" t="str">
        <f t="shared" ref="AI139:AI202" si="21">IF($AA139="","",IF(VLOOKUP($AA139,$AZ$17:$BD$42,4,0)=0,"",VLOOKUP($AA139,$AZ$17:$BD$42,4,0)*AF139))</f>
        <v/>
      </c>
      <c r="AJ139" s="79" t="str">
        <f t="shared" ref="AJ139:AJ202" si="22">IF($AA139="","",IF(VLOOKUP($AA139,$AZ$17:$BD$42,5,0)=0,"",VLOOKUP($AA139,$AZ$17:$BD$42,5,0)*AF139))</f>
        <v/>
      </c>
      <c r="AK139" s="80" t="str">
        <f t="shared" si="18"/>
        <v/>
      </c>
      <c r="AM139" s="1" t="s">
        <v>127</v>
      </c>
      <c r="AS139" s="103"/>
      <c r="AT139" s="103"/>
      <c r="AU139" s="103"/>
      <c r="AV139" s="4"/>
      <c r="AW139" s="4"/>
      <c r="AX139" s="3"/>
    </row>
    <row r="140" spans="27:50" ht="15" customHeight="1" thickBot="1">
      <c r="AA140" s="81"/>
      <c r="AB140" s="81"/>
      <c r="AC140" s="82" t="str">
        <f t="shared" ref="AC140:AC203" si="23">IF(ISERROR(VLOOKUP($AA140,$A$13:$V$38,MATCH($AB140,$A$12:$V$12,0),0)),"",VLOOKUP($AA140,$A$13:$V$38,MATCH($AB140,$A$12:$V$12,0),0))</f>
        <v/>
      </c>
      <c r="AD140" s="90"/>
      <c r="AE140" s="90"/>
      <c r="AF140" s="82">
        <f t="shared" ref="AF140:AF203" si="24">IF(IF($AB140="",0,IF(AC140="",0,AC140-AD140-AE140))&lt;0,0,IF($AB140="",0,IF(AC140="",0,AC140-AD140-AE140)))</f>
        <v>0</v>
      </c>
      <c r="AG140" s="82" t="str">
        <f t="shared" si="19"/>
        <v/>
      </c>
      <c r="AH140" s="82" t="str">
        <f t="shared" si="20"/>
        <v/>
      </c>
      <c r="AI140" s="82" t="str">
        <f t="shared" si="21"/>
        <v/>
      </c>
      <c r="AJ140" s="82" t="str">
        <f t="shared" si="22"/>
        <v/>
      </c>
      <c r="AK140" s="83" t="str">
        <f t="shared" ref="AK140:AK203" si="25">IF($AF140=0,"",IF(VLOOKUP($AA140,$A$46:$Y$71,IF($AB140=3,2,IF($AB140&lt;4+1,6,IF($AB140&lt;5+1,10,IF($AB140&lt;6+1,14,IF($AB140&lt;7+1,18,IF($AB140&lt;8+1,22,0)))))),0)=0,"pas de crafteur",VLOOKUP($AA140,$A$46:$Y$71,IF($AB140=3,2,IF($AB140&lt;4+1,6,IF($AB140&lt;5+1,10,IF($AB140&lt;6+1,14,IF($AB140&lt;7+1,18,IF($AB140&lt;8+1,22,)))))),0)))</f>
        <v/>
      </c>
      <c r="AM140" s="30" t="str">
        <f t="array" ref="AM140">IFERROR(INDEX(AK$11:AK$1008,MATCH(SMALL(IF((COUNTIF(AM$34:AM139,AK$11:AK$1008)=0)*(AK$11:AK$1008&lt;&gt;""),COUNTIF(AK$11:AK$1008,"&lt;"&amp;AK$11:AK$1008)),1),IF(AK$11:AK$1008&lt;&gt;"",COUNTIF(AK$11:AK$1008,"&lt;"&amp;AK$11:AK$1008)),0)),"")</f>
        <v/>
      </c>
      <c r="AN140" s="60" t="s">
        <v>125</v>
      </c>
      <c r="AO140" s="61"/>
      <c r="AP140" s="60" t="str">
        <f>IF(AM140="","",AM140)</f>
        <v/>
      </c>
      <c r="AQ140" s="61"/>
      <c r="AR140" s="62"/>
      <c r="AS140" s="101"/>
      <c r="AT140" s="101"/>
      <c r="AU140" s="101"/>
      <c r="AV140" s="101"/>
      <c r="AW140" s="101"/>
      <c r="AX140" s="3"/>
    </row>
    <row r="141" spans="27:50" ht="15.75" customHeight="1" thickBot="1">
      <c r="AA141" s="78"/>
      <c r="AB141" s="78"/>
      <c r="AC141" s="79" t="str">
        <f t="shared" si="23"/>
        <v/>
      </c>
      <c r="AD141" s="89"/>
      <c r="AE141" s="89"/>
      <c r="AF141" s="79">
        <f t="shared" si="24"/>
        <v>0</v>
      </c>
      <c r="AG141" s="79" t="str">
        <f t="shared" si="19"/>
        <v/>
      </c>
      <c r="AH141" s="79" t="str">
        <f t="shared" si="20"/>
        <v/>
      </c>
      <c r="AI141" s="79" t="str">
        <f t="shared" si="21"/>
        <v/>
      </c>
      <c r="AJ141" s="79" t="str">
        <f t="shared" si="22"/>
        <v/>
      </c>
      <c r="AK141" s="80" t="str">
        <f t="shared" si="25"/>
        <v/>
      </c>
      <c r="AM141" s="30"/>
      <c r="AN141" s="63"/>
      <c r="AO141" s="64"/>
      <c r="AP141" s="63"/>
      <c r="AQ141" s="64"/>
      <c r="AR141" s="65"/>
      <c r="AS141" s="50"/>
      <c r="AT141" s="87" t="str">
        <f>$AF$10</f>
        <v>besoin</v>
      </c>
      <c r="AU141" s="95" t="str">
        <f>$AA$10</f>
        <v>Nom</v>
      </c>
      <c r="AV141" s="88" t="str">
        <f>$AB$10</f>
        <v>tier</v>
      </c>
      <c r="AW141" s="102"/>
      <c r="AX141" s="3"/>
    </row>
    <row r="142" spans="27:50">
      <c r="AA142" s="81"/>
      <c r="AB142" s="81"/>
      <c r="AC142" s="82" t="str">
        <f t="shared" si="23"/>
        <v/>
      </c>
      <c r="AD142" s="90"/>
      <c r="AE142" s="90"/>
      <c r="AF142" s="82">
        <f t="shared" si="24"/>
        <v>0</v>
      </c>
      <c r="AG142" s="82" t="str">
        <f t="shared" si="19"/>
        <v/>
      </c>
      <c r="AH142" s="82" t="str">
        <f t="shared" si="20"/>
        <v/>
      </c>
      <c r="AI142" s="82" t="str">
        <f t="shared" si="21"/>
        <v/>
      </c>
      <c r="AJ142" s="82" t="str">
        <f t="shared" si="22"/>
        <v/>
      </c>
      <c r="AK142" s="83" t="str">
        <f t="shared" si="25"/>
        <v/>
      </c>
      <c r="AM142" s="30"/>
      <c r="AN142" s="35"/>
      <c r="AO142" s="31" t="s">
        <v>4</v>
      </c>
      <c r="AP142" s="32" t="s">
        <v>5</v>
      </c>
      <c r="AQ142" s="31" t="s">
        <v>14</v>
      </c>
      <c r="AR142" s="31" t="s">
        <v>6</v>
      </c>
      <c r="AS142" s="4" t="str">
        <f>IF(AP140="","",1)</f>
        <v/>
      </c>
      <c r="AT142" s="99" t="str">
        <f t="array" ref="AT142">IFERROR(INDEX($AF$1:$AF$1200,SMALL(IF($AK$1:$AK$1200=$AP$140,ROW($AF$1:$AF$1200),""),$AS142)),"")</f>
        <v/>
      </c>
      <c r="AU142" s="104" t="str">
        <f t="array" ref="AU142">IFERROR(INDEX($AA$1:$AA$1200,SMALL(IF($AK$1:$AK$1200=$AP$140,ROW($AA$1:$AA$1200),""),$AS142)),"")</f>
        <v/>
      </c>
      <c r="AV142" s="92" t="str">
        <f t="array" ref="AV142">IFERROR(INDEX($AB$1:$AB$1200,SMALL(IF($AK$1:$AK$1200=$AP$140,ROW($AB$1:$AB$1200),""),$AS142)),"")</f>
        <v/>
      </c>
      <c r="AW142" s="4"/>
      <c r="AX142" s="3"/>
    </row>
    <row r="143" spans="27:50">
      <c r="AA143" s="78"/>
      <c r="AB143" s="78"/>
      <c r="AC143" s="79" t="str">
        <f t="shared" si="23"/>
        <v/>
      </c>
      <c r="AD143" s="89"/>
      <c r="AE143" s="89"/>
      <c r="AF143" s="79">
        <f t="shared" si="24"/>
        <v>0</v>
      </c>
      <c r="AG143" s="79" t="str">
        <f t="shared" si="19"/>
        <v/>
      </c>
      <c r="AH143" s="79" t="str">
        <f t="shared" si="20"/>
        <v/>
      </c>
      <c r="AI143" s="79" t="str">
        <f t="shared" si="21"/>
        <v/>
      </c>
      <c r="AJ143" s="79" t="str">
        <f t="shared" si="22"/>
        <v/>
      </c>
      <c r="AK143" s="80" t="str">
        <f t="shared" si="25"/>
        <v/>
      </c>
      <c r="AM143" s="30"/>
      <c r="AN143" s="9">
        <v>3</v>
      </c>
      <c r="AO143" s="14" t="str">
        <f>IF(SUMIFS(AG$11:AG$1008,$AB$11:$AB$1008,$AN143,$AK$11:$AK$1008,$AP$140)=0,"",SUMIFS(AG$11:AG$1008,$AB$11:$AB$1008,$AN143,$AK$11:$AK$1008,$AP$140))</f>
        <v/>
      </c>
      <c r="AP143" s="14" t="str">
        <f>IF(SUMIFS(AH$11:AH$1008,$AB$11:$AB$1008,$AN143,$AK$11:$AK$1008,$AP$140)=0,"",SUMIFS(AH$11:AH$1008,$AB$11:$AB$1008,$AN143,$AK$11:$AK$1008,$AP$140))</f>
        <v/>
      </c>
      <c r="AQ143" s="14" t="str">
        <f>IF(SUMIFS(AI$11:AI$1008,$AB$11:$AB$1008,$AN143,$AK$11:$AK$1008,$AP$140)=0,"",SUMIFS(AI$11:AI$1008,$AB$11:$AB$1008,$AN143,$AK$11:$AK$1008,$AP$140))</f>
        <v/>
      </c>
      <c r="AR143" s="14" t="str">
        <f>IF(SUMIFS(AJ$11:AJ$1008,$AB$11:$AB$1008,$AN143,$AK$11:$AK$1008,$AP$140)=0,"",SUMIFS(AJ$11:AJ$1008,$AB$11:$AB$1008,$AN143,$AK$11:$AK$1008,$AP$140))</f>
        <v/>
      </c>
      <c r="AS143" s="4" t="str">
        <f>IF(AP140="","",2)</f>
        <v/>
      </c>
      <c r="AT143" s="99" t="str">
        <f t="array" ref="AT143">IFERROR(INDEX($AF$1:$AF$1200,SMALL(IF($AK$1:$AK$1200=$AP$140,ROW($AF$1:$AF$1200),""),$AS143)),"")</f>
        <v/>
      </c>
      <c r="AU143" s="105" t="str">
        <f t="array" ref="AU143">IFERROR(INDEX($AA$1:$AA$1200,SMALL(IF($AK$1:$AK$1200=$AP$140,ROW($AA$1:$AA$1200),""),$AS143)),"")</f>
        <v/>
      </c>
      <c r="AV143" s="93" t="str">
        <f t="array" ref="AV143">IFERROR(INDEX($AB$1:$AB$1200,SMALL(IF($AK$1:$AK$1200=$AP$140,ROW($AB$1:$AB$1200),""),$AS143)),"")</f>
        <v/>
      </c>
      <c r="AW143" s="4"/>
      <c r="AX143" s="3"/>
    </row>
    <row r="144" spans="27:50">
      <c r="AA144" s="81"/>
      <c r="AB144" s="81"/>
      <c r="AC144" s="82" t="str">
        <f t="shared" si="23"/>
        <v/>
      </c>
      <c r="AD144" s="90"/>
      <c r="AE144" s="90"/>
      <c r="AF144" s="82">
        <f t="shared" si="24"/>
        <v>0</v>
      </c>
      <c r="AG144" s="82" t="str">
        <f t="shared" si="19"/>
        <v/>
      </c>
      <c r="AH144" s="82" t="str">
        <f t="shared" si="20"/>
        <v/>
      </c>
      <c r="AI144" s="82" t="str">
        <f t="shared" si="21"/>
        <v/>
      </c>
      <c r="AJ144" s="82" t="str">
        <f t="shared" si="22"/>
        <v/>
      </c>
      <c r="AK144" s="83" t="str">
        <f t="shared" si="25"/>
        <v/>
      </c>
      <c r="AN144" s="10">
        <v>4</v>
      </c>
      <c r="AO144" s="15" t="str">
        <f>IF(SUMIFS(AG$11:AG$1008,$AB$11:$AB$1008,$AN144,$AK$11:$AK$1008,$AP$140)=0,"",SUMIFS(AG$11:AG$1008,$AB$11:$AB$1008,$AN144,$AK$11:$AK$1008,$AP$140))</f>
        <v/>
      </c>
      <c r="AP144" s="15" t="str">
        <f>IF(SUMIFS(AH$11:AH$1008,$AB$11:$AB$1008,$AN144,$AK$11:$AK$1008,$AP$140)=0,"",SUMIFS(AH$11:AH$1008,$AB$11:$AB$1008,$AN144,$AK$11:$AK$1008,$AP$140))</f>
        <v/>
      </c>
      <c r="AQ144" s="15" t="str">
        <f>IF(SUMIFS(AI$11:AI$1008,$AB$11:$AB$1008,$AN144,$AK$11:$AK$1008,$AP$140)=0,"",SUMIFS(AI$11:AI$1008,$AB$11:$AB$1008,$AN144,$AK$11:$AK$1008,$AP$140))</f>
        <v/>
      </c>
      <c r="AR144" s="15" t="str">
        <f>IF(SUMIFS(AJ$11:AJ$1008,$AB$11:$AB$1008,$AN144,$AK$11:$AK$1008,$AP$140)=0,"",SUMIFS(AJ$11:AJ$1008,$AB$11:$AB$1008,$AN144,$AK$11:$AK$1008,$AP$140))</f>
        <v/>
      </c>
      <c r="AS144" s="4" t="str">
        <f>IF(AP140="","",3)</f>
        <v/>
      </c>
      <c r="AT144" s="99" t="str">
        <f t="array" ref="AT144">IFERROR(INDEX($AF$1:$AF$1200,SMALL(IF($AK$1:$AK$1200=$AP$140,ROW($AF$1:$AF$1200),""),$AS144)),"")</f>
        <v/>
      </c>
      <c r="AU144" s="105" t="str">
        <f t="array" ref="AU144">IFERROR(INDEX($AA$1:$AA$1200,SMALL(IF($AK$1:$AK$1200=$AP$140,ROW($AA$1:$AA$1200),""),$AS144)),"")</f>
        <v/>
      </c>
      <c r="AV144" s="93" t="str">
        <f t="array" ref="AV144">IFERROR(INDEX($AB$1:$AB$1200,SMALL(IF($AK$1:$AK$1200=$AP$140,ROW($AB$1:$AB$1200),""),$AS144)),"")</f>
        <v/>
      </c>
      <c r="AW144" s="4"/>
      <c r="AX144" s="3"/>
    </row>
    <row r="145" spans="27:50">
      <c r="AA145" s="78"/>
      <c r="AB145" s="78"/>
      <c r="AC145" s="79" t="str">
        <f t="shared" si="23"/>
        <v/>
      </c>
      <c r="AD145" s="89"/>
      <c r="AE145" s="89"/>
      <c r="AF145" s="79">
        <f t="shared" si="24"/>
        <v>0</v>
      </c>
      <c r="AG145" s="79" t="str">
        <f t="shared" si="19"/>
        <v/>
      </c>
      <c r="AH145" s="79" t="str">
        <f t="shared" si="20"/>
        <v/>
      </c>
      <c r="AI145" s="79" t="str">
        <f t="shared" si="21"/>
        <v/>
      </c>
      <c r="AJ145" s="79" t="str">
        <f t="shared" si="22"/>
        <v/>
      </c>
      <c r="AK145" s="80" t="str">
        <f t="shared" si="25"/>
        <v/>
      </c>
      <c r="AN145" s="11">
        <v>4.0999999999999996</v>
      </c>
      <c r="AO145" s="17" t="str">
        <f>IF(SUMIFS(AG$11:AG$1008,$AB$11:$AB$1008,$AN145,$AK$11:$AK$1008,$AP$140)=0,"",SUMIFS(AG$11:AG$1008,$AB$11:$AB$1008,$AN145,$AK$11:$AK$1008,$AP$140))</f>
        <v/>
      </c>
      <c r="AP145" s="17" t="str">
        <f>IF(SUMIFS(AH$11:AH$1008,$AB$11:$AB$1008,$AN145,$AK$11:$AK$1008,$AP$140)=0,"",SUMIFS(AH$11:AH$1008,$AB$11:$AB$1008,$AN145,$AK$11:$AK$1008,$AP$140))</f>
        <v/>
      </c>
      <c r="AQ145" s="17" t="str">
        <f>IF(SUMIFS(AI$11:AI$1008,$AB$11:$AB$1008,$AN145,$AK$11:$AK$1008,$AP$140)=0,"",SUMIFS(AI$11:AI$1008,$AB$11:$AB$1008,$AN145,$AK$11:$AK$1008,$AP$140))</f>
        <v/>
      </c>
      <c r="AR145" s="17" t="str">
        <f>IF(SUMIFS(AJ$11:AJ$1008,$AB$11:$AB$1008,$AN145,$AK$11:$AK$1008,$AP$140)=0,"",SUMIFS(AJ$11:AJ$1008,$AB$11:$AB$1008,$AN145,$AK$11:$AK$1008,$AP$140))</f>
        <v/>
      </c>
      <c r="AS145" s="4" t="str">
        <f>IF(AP140="","",4)</f>
        <v/>
      </c>
      <c r="AT145" s="99" t="str">
        <f t="array" ref="AT145">IFERROR(INDEX($AF$1:$AF$1200,SMALL(IF($AK$1:$AK$1200=$AP$140,ROW($AF$1:$AF$1200),""),$AS145)),"")</f>
        <v/>
      </c>
      <c r="AU145" s="105" t="str">
        <f t="array" ref="AU145">IFERROR(INDEX($AA$1:$AA$1200,SMALL(IF($AK$1:$AK$1200=$AP$140,ROW($AA$1:$AA$1200),""),$AS145)),"")</f>
        <v/>
      </c>
      <c r="AV145" s="93" t="str">
        <f t="array" ref="AV145">IFERROR(INDEX($AB$1:$AB$1200,SMALL(IF($AK$1:$AK$1200=$AP$140,ROW($AB$1:$AB$1200),""),$AS145)),"")</f>
        <v/>
      </c>
      <c r="AW145" s="4"/>
      <c r="AX145" s="3"/>
    </row>
    <row r="146" spans="27:50">
      <c r="AA146" s="81"/>
      <c r="AB146" s="81"/>
      <c r="AC146" s="82" t="str">
        <f t="shared" si="23"/>
        <v/>
      </c>
      <c r="AD146" s="90"/>
      <c r="AE146" s="90"/>
      <c r="AF146" s="82">
        <f t="shared" si="24"/>
        <v>0</v>
      </c>
      <c r="AG146" s="82" t="str">
        <f t="shared" si="19"/>
        <v/>
      </c>
      <c r="AH146" s="82" t="str">
        <f t="shared" si="20"/>
        <v/>
      </c>
      <c r="AI146" s="82" t="str">
        <f t="shared" si="21"/>
        <v/>
      </c>
      <c r="AJ146" s="82" t="str">
        <f t="shared" si="22"/>
        <v/>
      </c>
      <c r="AK146" s="83" t="str">
        <f t="shared" si="25"/>
        <v/>
      </c>
      <c r="AN146" s="11">
        <v>4.2</v>
      </c>
      <c r="AO146" s="17" t="str">
        <f>IF(SUMIFS(AG$11:AG$1008,$AB$11:$AB$1008,$AN146,$AK$11:$AK$1008,$AP$140)=0,"",SUMIFS(AG$11:AG$1008,$AB$11:$AB$1008,$AN146,$AK$11:$AK$1008,$AP$140))</f>
        <v/>
      </c>
      <c r="AP146" s="17" t="str">
        <f>IF(SUMIFS(AH$11:AH$1008,$AB$11:$AB$1008,$AN146,$AK$11:$AK$1008,$AP$140)=0,"",SUMIFS(AH$11:AH$1008,$AB$11:$AB$1008,$AN146,$AK$11:$AK$1008,$AP$140))</f>
        <v/>
      </c>
      <c r="AQ146" s="17" t="str">
        <f>IF(SUMIFS(AI$11:AI$1008,$AB$11:$AB$1008,$AN146,$AK$11:$AK$1008,$AP$140)=0,"",SUMIFS(AI$11:AI$1008,$AB$11:$AB$1008,$AN146,$AK$11:$AK$1008,$AP$140))</f>
        <v/>
      </c>
      <c r="AR146" s="17" t="str">
        <f>IF(SUMIFS(AJ$11:AJ$1008,$AB$11:$AB$1008,$AN146,$AK$11:$AK$1008,$AP$140)=0,"",SUMIFS(AJ$11:AJ$1008,$AB$11:$AB$1008,$AN146,$AK$11:$AK$1008,$AP$140))</f>
        <v/>
      </c>
      <c r="AS146" s="4" t="str">
        <f>IF(AP140="","",5)</f>
        <v/>
      </c>
      <c r="AT146" s="99" t="str">
        <f t="array" ref="AT146">IFERROR(INDEX($AF$1:$AF$1200,SMALL(IF($AK$1:$AK$1200=$AP$140,ROW($AF$1:$AF$1200),""),$AS146)),"")</f>
        <v/>
      </c>
      <c r="AU146" s="105" t="str">
        <f t="array" ref="AU146">IFERROR(INDEX($AA$1:$AA$1200,SMALL(IF($AK$1:$AK$1200=$AP$140,ROW($AA$1:$AA$1200),""),$AS146)),"")</f>
        <v/>
      </c>
      <c r="AV146" s="93" t="str">
        <f t="array" ref="AV146">IFERROR(INDEX($AB$1:$AB$1200,SMALL(IF($AK$1:$AK$1200=$AP$140,ROW($AB$1:$AB$1200),""),$AS146)),"")</f>
        <v/>
      </c>
      <c r="AW146" s="4"/>
      <c r="AX146" s="3"/>
    </row>
    <row r="147" spans="27:50">
      <c r="AA147" s="78"/>
      <c r="AB147" s="78"/>
      <c r="AC147" s="79" t="str">
        <f t="shared" si="23"/>
        <v/>
      </c>
      <c r="AD147" s="89"/>
      <c r="AE147" s="89"/>
      <c r="AF147" s="79">
        <f t="shared" si="24"/>
        <v>0</v>
      </c>
      <c r="AG147" s="79" t="str">
        <f t="shared" si="19"/>
        <v/>
      </c>
      <c r="AH147" s="79" t="str">
        <f t="shared" si="20"/>
        <v/>
      </c>
      <c r="AI147" s="79" t="str">
        <f t="shared" si="21"/>
        <v/>
      </c>
      <c r="AJ147" s="79" t="str">
        <f t="shared" si="22"/>
        <v/>
      </c>
      <c r="AK147" s="80" t="str">
        <f t="shared" si="25"/>
        <v/>
      </c>
      <c r="AN147" s="12">
        <v>4.3</v>
      </c>
      <c r="AO147" s="19" t="str">
        <f>IF(SUMIFS(AG$11:AG$1008,$AB$11:$AB$1008,$AN147,$AK$11:$AK$1008,$AP$140)=0,"",SUMIFS(AG$11:AG$1008,$AB$11:$AB$1008,$AN147,$AK$11:$AK$1008,$AP$140))</f>
        <v/>
      </c>
      <c r="AP147" s="19" t="str">
        <f>IF(SUMIFS(AH$11:AH$1008,$AB$11:$AB$1008,$AN147,$AK$11:$AK$1008,$AP$140)=0,"",SUMIFS(AH$11:AH$1008,$AB$11:$AB$1008,$AN147,$AK$11:$AK$1008,$AP$140))</f>
        <v/>
      </c>
      <c r="AQ147" s="19" t="str">
        <f>IF(SUMIFS(AI$11:AI$1008,$AB$11:$AB$1008,$AN147,$AK$11:$AK$1008,$AP$140)=0,"",SUMIFS(AI$11:AI$1008,$AB$11:$AB$1008,$AN147,$AK$11:$AK$1008,$AP$140))</f>
        <v/>
      </c>
      <c r="AR147" s="19" t="str">
        <f>IF(SUMIFS(AJ$11:AJ$1008,$AB$11:$AB$1008,$AN147,$AK$11:$AK$1008,$AP$140)=0,"",SUMIFS(AJ$11:AJ$1008,$AB$11:$AB$1008,$AN147,$AK$11:$AK$1008,$AP$140))</f>
        <v/>
      </c>
      <c r="AS147" s="4" t="str">
        <f>IF(AP140="","",6)</f>
        <v/>
      </c>
      <c r="AT147" s="99" t="str">
        <f t="array" ref="AT147">IFERROR(INDEX($AF$1:$AF$1200,SMALL(IF($AK$1:$AK$1200=$AP$140,ROW($AF$1:$AF$1200),""),$AS147)),"")</f>
        <v/>
      </c>
      <c r="AU147" s="105" t="str">
        <f t="array" ref="AU147">IFERROR(INDEX($AA$1:$AA$1200,SMALL(IF($AK$1:$AK$1200=$AP$140,ROW($AA$1:$AA$1200),""),$AS147)),"")</f>
        <v/>
      </c>
      <c r="AV147" s="93" t="str">
        <f t="array" ref="AV147">IFERROR(INDEX($AB$1:$AB$1200,SMALL(IF($AK$1:$AK$1200=$AP$140,ROW($AB$1:$AB$1200),""),$AS147)),"")</f>
        <v/>
      </c>
      <c r="AW147" s="4"/>
      <c r="AX147" s="3"/>
    </row>
    <row r="148" spans="27:50">
      <c r="AA148" s="81"/>
      <c r="AB148" s="81"/>
      <c r="AC148" s="82" t="str">
        <f t="shared" si="23"/>
        <v/>
      </c>
      <c r="AD148" s="90"/>
      <c r="AE148" s="90"/>
      <c r="AF148" s="82">
        <f t="shared" si="24"/>
        <v>0</v>
      </c>
      <c r="AG148" s="82" t="str">
        <f t="shared" si="19"/>
        <v/>
      </c>
      <c r="AH148" s="82" t="str">
        <f t="shared" si="20"/>
        <v/>
      </c>
      <c r="AI148" s="82" t="str">
        <f t="shared" si="21"/>
        <v/>
      </c>
      <c r="AJ148" s="82" t="str">
        <f t="shared" si="22"/>
        <v/>
      </c>
      <c r="AK148" s="83" t="str">
        <f t="shared" si="25"/>
        <v/>
      </c>
      <c r="AN148" s="10">
        <v>5</v>
      </c>
      <c r="AO148" s="21" t="str">
        <f>IF(SUMIFS(AG$11:AG$1008,$AB$11:$AB$1008,$AN148,$AK$11:$AK$1008,$AP$140)=0,"",SUMIFS(AG$11:AG$1008,$AB$11:$AB$1008,$AN148,$AK$11:$AK$1008,$AP$140))</f>
        <v/>
      </c>
      <c r="AP148" s="21" t="str">
        <f>IF(SUMIFS(AH$11:AH$1008,$AB$11:$AB$1008,$AN148,$AK$11:$AK$1008,$AP$140)=0,"",SUMIFS(AH$11:AH$1008,$AB$11:$AB$1008,$AN148,$AK$11:$AK$1008,$AP$140))</f>
        <v/>
      </c>
      <c r="AQ148" s="21" t="str">
        <f>IF(SUMIFS(AI$11:AI$1008,$AB$11:$AB$1008,$AN148,$AK$11:$AK$1008,$AP$140)=0,"",SUMIFS(AI$11:AI$1008,$AB$11:$AB$1008,$AN148,$AK$11:$AK$1008,$AP$140))</f>
        <v/>
      </c>
      <c r="AR148" s="21" t="str">
        <f>IF(SUMIFS(AJ$11:AJ$1008,$AB$11:$AB$1008,$AN148,$AK$11:$AK$1008,$AP$140)=0,"",SUMIFS(AJ$11:AJ$1008,$AB$11:$AB$1008,$AN148,$AK$11:$AK$1008,$AP$140))</f>
        <v/>
      </c>
      <c r="AS148" s="4" t="str">
        <f>IF(AP140="","",7)</f>
        <v/>
      </c>
      <c r="AT148" s="99" t="str">
        <f t="array" ref="AT148">IFERROR(INDEX($AF$1:$AF$1200,SMALL(IF($AK$1:$AK$1200=$AP$140,ROW($AF$1:$AF$1200),""),$AS148)),"")</f>
        <v/>
      </c>
      <c r="AU148" s="105" t="str">
        <f t="array" ref="AU148">IFERROR(INDEX($AA$1:$AA$1200,SMALL(IF($AK$1:$AK$1200=$AP$140,ROW($AA$1:$AA$1200),""),$AS148)),"")</f>
        <v/>
      </c>
      <c r="AV148" s="93" t="str">
        <f t="array" ref="AV148">IFERROR(INDEX($AB$1:$AB$1200,SMALL(IF($AK$1:$AK$1200=$AP$140,ROW($AB$1:$AB$1200),""),$AS148)),"")</f>
        <v/>
      </c>
      <c r="AW148" s="4"/>
      <c r="AX148" s="3"/>
    </row>
    <row r="149" spans="27:50">
      <c r="AA149" s="78"/>
      <c r="AB149" s="78"/>
      <c r="AC149" s="79" t="str">
        <f t="shared" si="23"/>
        <v/>
      </c>
      <c r="AD149" s="89"/>
      <c r="AE149" s="89"/>
      <c r="AF149" s="79">
        <f t="shared" si="24"/>
        <v>0</v>
      </c>
      <c r="AG149" s="79" t="str">
        <f t="shared" si="19"/>
        <v/>
      </c>
      <c r="AH149" s="79" t="str">
        <f t="shared" si="20"/>
        <v/>
      </c>
      <c r="AI149" s="79" t="str">
        <f t="shared" si="21"/>
        <v/>
      </c>
      <c r="AJ149" s="79" t="str">
        <f t="shared" si="22"/>
        <v/>
      </c>
      <c r="AK149" s="80" t="str">
        <f t="shared" si="25"/>
        <v/>
      </c>
      <c r="AN149" s="11">
        <v>5.0999999999999996</v>
      </c>
      <c r="AO149" s="23" t="str">
        <f>IF(SUMIFS(AG$11:AG$1008,$AB$11:$AB$1008,$AN149,$AK$11:$AK$1008,$AP$140)=0,"",SUMIFS(AG$11:AG$1008,$AB$11:$AB$1008,$AN149,$AK$11:$AK$1008,$AP$140))</f>
        <v/>
      </c>
      <c r="AP149" s="23" t="str">
        <f>IF(SUMIFS(AH$11:AH$1008,$AB$11:$AB$1008,$AN149,$AK$11:$AK$1008,$AP$140)=0,"",SUMIFS(AH$11:AH$1008,$AB$11:$AB$1008,$AN149,$AK$11:$AK$1008,$AP$140))</f>
        <v/>
      </c>
      <c r="AQ149" s="23" t="str">
        <f>IF(SUMIFS(AI$11:AI$1008,$AB$11:$AB$1008,$AN149,$AK$11:$AK$1008,$AP$140)=0,"",SUMIFS(AI$11:AI$1008,$AB$11:$AB$1008,$AN149,$AK$11:$AK$1008,$AP$140))</f>
        <v/>
      </c>
      <c r="AR149" s="23" t="str">
        <f>IF(SUMIFS(AJ$11:AJ$1008,$AB$11:$AB$1008,$AN149,$AK$11:$AK$1008,$AP$140)=0,"",SUMIFS(AJ$11:AJ$1008,$AB$11:$AB$1008,$AN149,$AK$11:$AK$1008,$AP$140))</f>
        <v/>
      </c>
      <c r="AS149" s="4" t="str">
        <f>IF(AP140="","",8)</f>
        <v/>
      </c>
      <c r="AT149" s="99" t="str">
        <f t="array" ref="AT149">IFERROR(INDEX($AF$1:$AF$1200,SMALL(IF($AK$1:$AK$1200=$AP$140,ROW($AF$1:$AF$1200),""),$AS149)),"")</f>
        <v/>
      </c>
      <c r="AU149" s="105" t="str">
        <f t="array" ref="AU149">IFERROR(INDEX($AA$1:$AA$1200,SMALL(IF($AK$1:$AK$1200=$AP$140,ROW($AA$1:$AA$1200),""),$AS149)),"")</f>
        <v/>
      </c>
      <c r="AV149" s="93" t="str">
        <f t="array" ref="AV149">IFERROR(INDEX($AB$1:$AB$1200,SMALL(IF($AK$1:$AK$1200=$AP$140,ROW($AB$1:$AB$1200),""),$AS149)),"")</f>
        <v/>
      </c>
      <c r="AW149" s="4"/>
      <c r="AX149" s="3"/>
    </row>
    <row r="150" spans="27:50">
      <c r="AA150" s="81"/>
      <c r="AB150" s="81"/>
      <c r="AC150" s="82" t="str">
        <f t="shared" si="23"/>
        <v/>
      </c>
      <c r="AD150" s="90"/>
      <c r="AE150" s="90"/>
      <c r="AF150" s="82">
        <f t="shared" si="24"/>
        <v>0</v>
      </c>
      <c r="AG150" s="82" t="str">
        <f t="shared" si="19"/>
        <v/>
      </c>
      <c r="AH150" s="82" t="str">
        <f t="shared" si="20"/>
        <v/>
      </c>
      <c r="AI150" s="82" t="str">
        <f t="shared" si="21"/>
        <v/>
      </c>
      <c r="AJ150" s="82" t="str">
        <f t="shared" si="22"/>
        <v/>
      </c>
      <c r="AK150" s="83" t="str">
        <f t="shared" si="25"/>
        <v/>
      </c>
      <c r="AN150" s="11">
        <v>5.2</v>
      </c>
      <c r="AO150" s="23" t="str">
        <f>IF(SUMIFS(AG$11:AG$1008,$AB$11:$AB$1008,$AN150,$AK$11:$AK$1008,$AP$140)=0,"",SUMIFS(AG$11:AG$1008,$AB$11:$AB$1008,$AN150,$AK$11:$AK$1008,$AP$140))</f>
        <v/>
      </c>
      <c r="AP150" s="23" t="str">
        <f>IF(SUMIFS(AH$11:AH$1008,$AB$11:$AB$1008,$AN150,$AK$11:$AK$1008,$AP$140)=0,"",SUMIFS(AH$11:AH$1008,$AB$11:$AB$1008,$AN150,$AK$11:$AK$1008,$AP$140))</f>
        <v/>
      </c>
      <c r="AQ150" s="23" t="str">
        <f>IF(SUMIFS(AI$11:AI$1008,$AB$11:$AB$1008,$AN150,$AK$11:$AK$1008,$AP$140)=0,"",SUMIFS(AI$11:AI$1008,$AB$11:$AB$1008,$AN150,$AK$11:$AK$1008,$AP$140))</f>
        <v/>
      </c>
      <c r="AR150" s="23" t="str">
        <f>IF(SUMIFS(AJ$11:AJ$1008,$AB$11:$AB$1008,$AN150,$AK$11:$AK$1008,$AP$140)=0,"",SUMIFS(AJ$11:AJ$1008,$AB$11:$AB$1008,$AN150,$AK$11:$AK$1008,$AP$140))</f>
        <v/>
      </c>
      <c r="AS150" s="4" t="str">
        <f>IF(AP140="","",9)</f>
        <v/>
      </c>
      <c r="AT150" s="99" t="str">
        <f t="array" ref="AT150">IFERROR(INDEX($AF$1:$AF$1200,SMALL(IF($AK$1:$AK$1200=$AP$140,ROW($AF$1:$AF$1200),""),$AS150)),"")</f>
        <v/>
      </c>
      <c r="AU150" s="105" t="str">
        <f t="array" ref="AU150">IFERROR(INDEX($AA$1:$AA$1200,SMALL(IF($AK$1:$AK$1200=$AP$140,ROW($AA$1:$AA$1200),""),$AS150)),"")</f>
        <v/>
      </c>
      <c r="AV150" s="93" t="str">
        <f t="array" ref="AV150">IFERROR(INDEX($AB$1:$AB$1200,SMALL(IF($AK$1:$AK$1200=$AP$140,ROW($AB$1:$AB$1200),""),$AS150)),"")</f>
        <v/>
      </c>
      <c r="AW150" s="4"/>
      <c r="AX150" s="3"/>
    </row>
    <row r="151" spans="27:50">
      <c r="AA151" s="78"/>
      <c r="AB151" s="78"/>
      <c r="AC151" s="79" t="str">
        <f t="shared" si="23"/>
        <v/>
      </c>
      <c r="AD151" s="89"/>
      <c r="AE151" s="89"/>
      <c r="AF151" s="79">
        <f t="shared" si="24"/>
        <v>0</v>
      </c>
      <c r="AG151" s="79" t="str">
        <f t="shared" si="19"/>
        <v/>
      </c>
      <c r="AH151" s="79" t="str">
        <f t="shared" si="20"/>
        <v/>
      </c>
      <c r="AI151" s="79" t="str">
        <f t="shared" si="21"/>
        <v/>
      </c>
      <c r="AJ151" s="79" t="str">
        <f t="shared" si="22"/>
        <v/>
      </c>
      <c r="AK151" s="80" t="str">
        <f t="shared" si="25"/>
        <v/>
      </c>
      <c r="AN151" s="12">
        <v>5.3</v>
      </c>
      <c r="AO151" s="19" t="str">
        <f>IF(SUMIFS(AG$11:AG$1008,$AB$11:$AB$1008,$AN151,$AK$11:$AK$1008,$AP$140)=0,"",SUMIFS(AG$11:AG$1008,$AB$11:$AB$1008,$AN151,$AK$11:$AK$1008,$AP$140))</f>
        <v/>
      </c>
      <c r="AP151" s="19" t="str">
        <f>IF(SUMIFS(AH$11:AH$1008,$AB$11:$AB$1008,$AN151,$AK$11:$AK$1008,$AP$140)=0,"",SUMIFS(AH$11:AH$1008,$AB$11:$AB$1008,$AN151,$AK$11:$AK$1008,$AP$140))</f>
        <v/>
      </c>
      <c r="AQ151" s="19" t="str">
        <f>IF(SUMIFS(AI$11:AI$1008,$AB$11:$AB$1008,$AN151,$AK$11:$AK$1008,$AP$140)=0,"",SUMIFS(AI$11:AI$1008,$AB$11:$AB$1008,$AN151,$AK$11:$AK$1008,$AP$140))</f>
        <v/>
      </c>
      <c r="AR151" s="19" t="str">
        <f>IF(SUMIFS(AJ$11:AJ$1008,$AB$11:$AB$1008,$AN151,$AK$11:$AK$1008,$AP$140)=0,"",SUMIFS(AJ$11:AJ$1008,$AB$11:$AB$1008,$AN151,$AK$11:$AK$1008,$AP$140))</f>
        <v/>
      </c>
      <c r="AS151" s="4" t="str">
        <f>IF(AP140="","",10)</f>
        <v/>
      </c>
      <c r="AT151" s="99" t="str">
        <f t="array" ref="AT151">IFERROR(INDEX($AF$1:$AF$1200,SMALL(IF($AK$1:$AK$1200=$AP$140,ROW($AF$1:$AF$1200),""),$AS151)),"")</f>
        <v/>
      </c>
      <c r="AU151" s="105" t="str">
        <f t="array" ref="AU151">IFERROR(INDEX($AA$1:$AA$1200,SMALL(IF($AK$1:$AK$1200=$AP$140,ROW($AA$1:$AA$1200),""),$AS151)),"")</f>
        <v/>
      </c>
      <c r="AV151" s="93" t="str">
        <f t="array" ref="AV151">IFERROR(INDEX($AB$1:$AB$1200,SMALL(IF($AK$1:$AK$1200=$AP$140,ROW($AB$1:$AB$1200),""),$AS151)),"")</f>
        <v/>
      </c>
      <c r="AW151" s="4"/>
      <c r="AX151" s="3"/>
    </row>
    <row r="152" spans="27:50">
      <c r="AA152" s="81"/>
      <c r="AB152" s="81"/>
      <c r="AC152" s="82" t="str">
        <f t="shared" si="23"/>
        <v/>
      </c>
      <c r="AD152" s="90"/>
      <c r="AE152" s="90"/>
      <c r="AF152" s="82">
        <f t="shared" si="24"/>
        <v>0</v>
      </c>
      <c r="AG152" s="82" t="str">
        <f t="shared" si="19"/>
        <v/>
      </c>
      <c r="AH152" s="82" t="str">
        <f t="shared" si="20"/>
        <v/>
      </c>
      <c r="AI152" s="82" t="str">
        <f t="shared" si="21"/>
        <v/>
      </c>
      <c r="AJ152" s="82" t="str">
        <f t="shared" si="22"/>
        <v/>
      </c>
      <c r="AK152" s="83" t="str">
        <f t="shared" si="25"/>
        <v/>
      </c>
      <c r="AN152" s="10">
        <v>6</v>
      </c>
      <c r="AO152" s="21" t="str">
        <f>IF(SUMIFS(AG$11:AG$1008,$AB$11:$AB$1008,$AN152,$AK$11:$AK$1008,$AP$140)=0,"",SUMIFS(AG$11:AG$1008,$AB$11:$AB$1008,$AN152,$AK$11:$AK$1008,$AP$140))</f>
        <v/>
      </c>
      <c r="AP152" s="21" t="str">
        <f>IF(SUMIFS(AH$11:AH$1008,$AB$11:$AB$1008,$AN152,$AK$11:$AK$1008,$AP$140)=0,"",SUMIFS(AH$11:AH$1008,$AB$11:$AB$1008,$AN152,$AK$11:$AK$1008,$AP$140))</f>
        <v/>
      </c>
      <c r="AQ152" s="21" t="str">
        <f>IF(SUMIFS(AI$11:AI$1008,$AB$11:$AB$1008,$AN152,$AK$11:$AK$1008,$AP$140)=0,"",SUMIFS(AI$11:AI$1008,$AB$11:$AB$1008,$AN152,$AK$11:$AK$1008,$AP$140))</f>
        <v/>
      </c>
      <c r="AR152" s="21" t="str">
        <f>IF(SUMIFS(AJ$11:AJ$1008,$AB$11:$AB$1008,$AN152,$AK$11:$AK$1008,$AP$140)=0,"",SUMIFS(AJ$11:AJ$1008,$AB$11:$AB$1008,$AN152,$AK$11:$AK$1008,$AP$140))</f>
        <v/>
      </c>
      <c r="AS152" s="4" t="str">
        <f>IF(AP140="","",11)</f>
        <v/>
      </c>
      <c r="AT152" s="99" t="str">
        <f t="array" ref="AT152">IFERROR(INDEX($AF$1:$AF$1200,SMALL(IF($AK$1:$AK$1200=$AP$140,ROW($AF$1:$AF$1200),""),$AS152)),"")</f>
        <v/>
      </c>
      <c r="AU152" s="105" t="str">
        <f t="array" ref="AU152">IFERROR(INDEX($AA$1:$AA$1200,SMALL(IF($AK$1:$AK$1200=$AP$140,ROW($AA$1:$AA$1200),""),$AS152)),"")</f>
        <v/>
      </c>
      <c r="AV152" s="93" t="str">
        <f t="array" ref="AV152">IFERROR(INDEX($AB$1:$AB$1200,SMALL(IF($AK$1:$AK$1200=$AP$140,ROW($AB$1:$AB$1200),""),$AS152)),"")</f>
        <v/>
      </c>
      <c r="AW152" s="4"/>
      <c r="AX152" s="3"/>
    </row>
    <row r="153" spans="27:50">
      <c r="AA153" s="78"/>
      <c r="AB153" s="78"/>
      <c r="AC153" s="79" t="str">
        <f t="shared" si="23"/>
        <v/>
      </c>
      <c r="AD153" s="89"/>
      <c r="AE153" s="89"/>
      <c r="AF153" s="79">
        <f t="shared" si="24"/>
        <v>0</v>
      </c>
      <c r="AG153" s="79" t="str">
        <f t="shared" si="19"/>
        <v/>
      </c>
      <c r="AH153" s="79" t="str">
        <f t="shared" si="20"/>
        <v/>
      </c>
      <c r="AI153" s="79" t="str">
        <f t="shared" si="21"/>
        <v/>
      </c>
      <c r="AJ153" s="79" t="str">
        <f t="shared" si="22"/>
        <v/>
      </c>
      <c r="AK153" s="80" t="str">
        <f t="shared" si="25"/>
        <v/>
      </c>
      <c r="AN153" s="11">
        <v>6.1</v>
      </c>
      <c r="AO153" s="23" t="str">
        <f>IF(SUMIFS(AG$11:AG$1008,$AB$11:$AB$1008,$AN153,$AK$11:$AK$1008,$AP$140)=0,"",SUMIFS(AG$11:AG$1008,$AB$11:$AB$1008,$AN153,$AK$11:$AK$1008,$AP$140))</f>
        <v/>
      </c>
      <c r="AP153" s="23" t="str">
        <f>IF(SUMIFS(AH$11:AH$1008,$AB$11:$AB$1008,$AN153,$AK$11:$AK$1008,$AP$140)=0,"",SUMIFS(AH$11:AH$1008,$AB$11:$AB$1008,$AN153,$AK$11:$AK$1008,$AP$140))</f>
        <v/>
      </c>
      <c r="AQ153" s="23" t="str">
        <f>IF(SUMIFS(AI$11:AI$1008,$AB$11:$AB$1008,$AN153,$AK$11:$AK$1008,$AP$140)=0,"",SUMIFS(AI$11:AI$1008,$AB$11:$AB$1008,$AN153,$AK$11:$AK$1008,$AP$140))</f>
        <v/>
      </c>
      <c r="AR153" s="23" t="str">
        <f>IF(SUMIFS(AJ$11:AJ$1008,$AB$11:$AB$1008,$AN153,$AK$11:$AK$1008,$AP$140)=0,"",SUMIFS(AJ$11:AJ$1008,$AB$11:$AB$1008,$AN153,$AK$11:$AK$1008,$AP$140))</f>
        <v/>
      </c>
      <c r="AS153" s="4" t="str">
        <f>IF(AP140="","",12)</f>
        <v/>
      </c>
      <c r="AT153" s="99" t="str">
        <f t="array" ref="AT153">IFERROR(INDEX($AF$1:$AF$1200,SMALL(IF($AK$1:$AK$1200=$AP$140,ROW($AF$1:$AF$1200),""),$AS153)),"")</f>
        <v/>
      </c>
      <c r="AU153" s="105" t="str">
        <f t="array" ref="AU153">IFERROR(INDEX($AA$1:$AA$1200,SMALL(IF($AK$1:$AK$1200=$AP$140,ROW($AA$1:$AA$1200),""),$AS153)),"")</f>
        <v/>
      </c>
      <c r="AV153" s="93" t="str">
        <f t="array" ref="AV153">IFERROR(INDEX($AB$1:$AB$1200,SMALL(IF($AK$1:$AK$1200=$AP$140,ROW($AB$1:$AB$1200),""),$AS153)),"")</f>
        <v/>
      </c>
      <c r="AW153" s="4"/>
      <c r="AX153" s="3"/>
    </row>
    <row r="154" spans="27:50">
      <c r="AA154" s="81"/>
      <c r="AB154" s="81"/>
      <c r="AC154" s="82" t="str">
        <f t="shared" si="23"/>
        <v/>
      </c>
      <c r="AD154" s="90"/>
      <c r="AE154" s="90"/>
      <c r="AF154" s="82">
        <f t="shared" si="24"/>
        <v>0</v>
      </c>
      <c r="AG154" s="82" t="str">
        <f t="shared" si="19"/>
        <v/>
      </c>
      <c r="AH154" s="82" t="str">
        <f t="shared" si="20"/>
        <v/>
      </c>
      <c r="AI154" s="82" t="str">
        <f t="shared" si="21"/>
        <v/>
      </c>
      <c r="AJ154" s="82" t="str">
        <f t="shared" si="22"/>
        <v/>
      </c>
      <c r="AK154" s="83" t="str">
        <f t="shared" si="25"/>
        <v/>
      </c>
      <c r="AM154" s="30"/>
      <c r="AN154" s="11">
        <v>6.2</v>
      </c>
      <c r="AO154" s="23" t="str">
        <f>IF(SUMIFS(AG$11:AG$1008,$AB$11:$AB$1008,$AN154,$AK$11:$AK$1008,$AP$140)=0,"",SUMIFS(AG$11:AG$1008,$AB$11:$AB$1008,$AN154,$AK$11:$AK$1008,$AP$140))</f>
        <v/>
      </c>
      <c r="AP154" s="23" t="str">
        <f>IF(SUMIFS(AH$11:AH$1008,$AB$11:$AB$1008,$AN154,$AK$11:$AK$1008,$AP$140)=0,"",SUMIFS(AH$11:AH$1008,$AB$11:$AB$1008,$AN154,$AK$11:$AK$1008,$AP$140))</f>
        <v/>
      </c>
      <c r="AQ154" s="23" t="str">
        <f>IF(SUMIFS(AI$11:AI$1008,$AB$11:$AB$1008,$AN154,$AK$11:$AK$1008,$AP$140)=0,"",SUMIFS(AI$11:AI$1008,$AB$11:$AB$1008,$AN154,$AK$11:$AK$1008,$AP$140))</f>
        <v/>
      </c>
      <c r="AR154" s="23" t="str">
        <f>IF(SUMIFS(AJ$11:AJ$1008,$AB$11:$AB$1008,$AN154,$AK$11:$AK$1008,$AP$140)=0,"",SUMIFS(AJ$11:AJ$1008,$AB$11:$AB$1008,$AN154,$AK$11:$AK$1008,$AP$140))</f>
        <v/>
      </c>
      <c r="AS154" s="4" t="str">
        <f>IF(AP140="","",13)</f>
        <v/>
      </c>
      <c r="AT154" s="99" t="str">
        <f t="array" ref="AT154">IFERROR(INDEX($AF$1:$AF$1200,SMALL(IF($AK$1:$AK$1200=$AP$140,ROW($AF$1:$AF$1200),""),$AS154)),"")</f>
        <v/>
      </c>
      <c r="AU154" s="105" t="str">
        <f t="array" ref="AU154">IFERROR(INDEX($AA$1:$AA$1200,SMALL(IF($AK$1:$AK$1200=$AP$140,ROW($AA$1:$AA$1200),""),$AS154)),"")</f>
        <v/>
      </c>
      <c r="AV154" s="93" t="str">
        <f t="array" ref="AV154">IFERROR(INDEX($AB$1:$AB$1200,SMALL(IF($AK$1:$AK$1200=$AP$140,ROW($AB$1:$AB$1200),""),$AS154)),"")</f>
        <v/>
      </c>
      <c r="AW154" s="4"/>
      <c r="AX154" s="3"/>
    </row>
    <row r="155" spans="27:50">
      <c r="AA155" s="78"/>
      <c r="AB155" s="78"/>
      <c r="AC155" s="79" t="str">
        <f t="shared" si="23"/>
        <v/>
      </c>
      <c r="AD155" s="89"/>
      <c r="AE155" s="89"/>
      <c r="AF155" s="79">
        <f t="shared" si="24"/>
        <v>0</v>
      </c>
      <c r="AG155" s="79" t="str">
        <f t="shared" si="19"/>
        <v/>
      </c>
      <c r="AH155" s="79" t="str">
        <f t="shared" si="20"/>
        <v/>
      </c>
      <c r="AI155" s="79" t="str">
        <f t="shared" si="21"/>
        <v/>
      </c>
      <c r="AJ155" s="79" t="str">
        <f t="shared" si="22"/>
        <v/>
      </c>
      <c r="AK155" s="80" t="str">
        <f t="shared" si="25"/>
        <v/>
      </c>
      <c r="AM155" s="30"/>
      <c r="AN155" s="12">
        <v>6.3</v>
      </c>
      <c r="AO155" s="19" t="str">
        <f>IF(SUMIFS(AG$11:AG$1008,$AB$11:$AB$1008,$AN155,$AK$11:$AK$1008,$AP$140)=0,"",SUMIFS(AG$11:AG$1008,$AB$11:$AB$1008,$AN155,$AK$11:$AK$1008,$AP$140))</f>
        <v/>
      </c>
      <c r="AP155" s="19" t="str">
        <f>IF(SUMIFS(AH$11:AH$1008,$AB$11:$AB$1008,$AN155,$AK$11:$AK$1008,$AP$140)=0,"",SUMIFS(AH$11:AH$1008,$AB$11:$AB$1008,$AN155,$AK$11:$AK$1008,$AP$140))</f>
        <v/>
      </c>
      <c r="AQ155" s="19" t="str">
        <f>IF(SUMIFS(AI$11:AI$1008,$AB$11:$AB$1008,$AN155,$AK$11:$AK$1008,$AP$140)=0,"",SUMIFS(AI$11:AI$1008,$AB$11:$AB$1008,$AN155,$AK$11:$AK$1008,$AP$140))</f>
        <v/>
      </c>
      <c r="AR155" s="19" t="str">
        <f>IF(SUMIFS(AJ$11:AJ$1008,$AB$11:$AB$1008,$AN155,$AK$11:$AK$1008,$AP$140)=0,"",SUMIFS(AJ$11:AJ$1008,$AB$11:$AB$1008,$AN155,$AK$11:$AK$1008,$AP$140))</f>
        <v/>
      </c>
      <c r="AS155" s="4" t="str">
        <f>IF(AP140="","",14)</f>
        <v/>
      </c>
      <c r="AT155" s="99" t="str">
        <f t="array" ref="AT155">IFERROR(INDEX($AF$1:$AF$1200,SMALL(IF($AK$1:$AK$1200=$AP$140,ROW($AF$1:$AF$1200),""),$AS155)),"")</f>
        <v/>
      </c>
      <c r="AU155" s="105" t="str">
        <f t="array" ref="AU155">IFERROR(INDEX($AA$1:$AA$1200,SMALL(IF($AK$1:$AK$1200=$AP$140,ROW($AA$1:$AA$1200),""),$AS155)),"")</f>
        <v/>
      </c>
      <c r="AV155" s="93" t="str">
        <f t="array" ref="AV155">IFERROR(INDEX($AB$1:$AB$1200,SMALL(IF($AK$1:$AK$1200=$AP$140,ROW($AB$1:$AB$1200),""),$AS155)),"")</f>
        <v/>
      </c>
      <c r="AW155" s="4"/>
      <c r="AX155" s="3"/>
    </row>
    <row r="156" spans="27:50">
      <c r="AA156" s="81"/>
      <c r="AB156" s="81"/>
      <c r="AC156" s="82" t="str">
        <f t="shared" si="23"/>
        <v/>
      </c>
      <c r="AD156" s="90"/>
      <c r="AE156" s="90"/>
      <c r="AF156" s="82">
        <f t="shared" si="24"/>
        <v>0</v>
      </c>
      <c r="AG156" s="82" t="str">
        <f t="shared" si="19"/>
        <v/>
      </c>
      <c r="AH156" s="82" t="str">
        <f t="shared" si="20"/>
        <v/>
      </c>
      <c r="AI156" s="82" t="str">
        <f t="shared" si="21"/>
        <v/>
      </c>
      <c r="AJ156" s="82" t="str">
        <f t="shared" si="22"/>
        <v/>
      </c>
      <c r="AK156" s="83" t="str">
        <f t="shared" si="25"/>
        <v/>
      </c>
      <c r="AM156" s="30"/>
      <c r="AN156" s="10">
        <v>7</v>
      </c>
      <c r="AO156" s="21" t="str">
        <f>IF(SUMIFS(AG$11:AG$1008,$AB$11:$AB$1008,$AN156,$AK$11:$AK$1008,$AP$140)=0,"",SUMIFS(AG$11:AG$1008,$AB$11:$AB$1008,$AN156,$AK$11:$AK$1008,$AP$140))</f>
        <v/>
      </c>
      <c r="AP156" s="21" t="str">
        <f>IF(SUMIFS(AH$11:AH$1008,$AB$11:$AB$1008,$AN156,$AK$11:$AK$1008,$AP$140)=0,"",SUMIFS(AH$11:AH$1008,$AB$11:$AB$1008,$AN156,$AK$11:$AK$1008,$AP$140))</f>
        <v/>
      </c>
      <c r="AQ156" s="21" t="str">
        <f>IF(SUMIFS(AI$11:AI$1008,$AB$11:$AB$1008,$AN156,$AK$11:$AK$1008,$AP$140)=0,"",SUMIFS(AI$11:AI$1008,$AB$11:$AB$1008,$AN156,$AK$11:$AK$1008,$AP$140))</f>
        <v/>
      </c>
      <c r="AR156" s="21" t="str">
        <f>IF(SUMIFS(AJ$11:AJ$1008,$AB$11:$AB$1008,$AN156,$AK$11:$AK$1008,$AP$140)=0,"",SUMIFS(AJ$11:AJ$1008,$AB$11:$AB$1008,$AN156,$AK$11:$AK$1008,$AP$140))</f>
        <v/>
      </c>
      <c r="AS156" s="4" t="str">
        <f>IF(AP140="","",15)</f>
        <v/>
      </c>
      <c r="AT156" s="99" t="str">
        <f t="array" ref="AT156">IFERROR(INDEX($AF$1:$AF$1200,SMALL(IF($AK$1:$AK$1200=$AP$140,ROW($AF$1:$AF$1200),""),$AS156)),"")</f>
        <v/>
      </c>
      <c r="AU156" s="105" t="str">
        <f t="array" ref="AU156">IFERROR(INDEX($AA$1:$AA$1200,SMALL(IF($AK$1:$AK$1200=$AP$140,ROW($AA$1:$AA$1200),""),$AS156)),"")</f>
        <v/>
      </c>
      <c r="AV156" s="93" t="str">
        <f t="array" ref="AV156">IFERROR(INDEX($AB$1:$AB$1200,SMALL(IF($AK$1:$AK$1200=$AP$140,ROW($AB$1:$AB$1200),""),$AS156)),"")</f>
        <v/>
      </c>
      <c r="AW156" s="4"/>
      <c r="AX156" s="3"/>
    </row>
    <row r="157" spans="27:50">
      <c r="AA157" s="78"/>
      <c r="AB157" s="78"/>
      <c r="AC157" s="79" t="str">
        <f t="shared" si="23"/>
        <v/>
      </c>
      <c r="AD157" s="89"/>
      <c r="AE157" s="89"/>
      <c r="AF157" s="79">
        <f t="shared" si="24"/>
        <v>0</v>
      </c>
      <c r="AG157" s="79" t="str">
        <f t="shared" si="19"/>
        <v/>
      </c>
      <c r="AH157" s="79" t="str">
        <f t="shared" si="20"/>
        <v/>
      </c>
      <c r="AI157" s="79" t="str">
        <f t="shared" si="21"/>
        <v/>
      </c>
      <c r="AJ157" s="79" t="str">
        <f t="shared" si="22"/>
        <v/>
      </c>
      <c r="AK157" s="80" t="str">
        <f t="shared" si="25"/>
        <v/>
      </c>
      <c r="AM157" s="30"/>
      <c r="AN157" s="11">
        <v>7.1</v>
      </c>
      <c r="AO157" s="23" t="str">
        <f>IF(SUMIFS(AG$11:AG$1008,$AB$11:$AB$1008,$AN157,$AK$11:$AK$1008,$AP$140)=0,"",SUMIFS(AG$11:AG$1008,$AB$11:$AB$1008,$AN157,$AK$11:$AK$1008,$AP$140))</f>
        <v/>
      </c>
      <c r="AP157" s="23" t="str">
        <f>IF(SUMIFS(AH$11:AH$1008,$AB$11:$AB$1008,$AN157,$AK$11:$AK$1008,$AP$140)=0,"",SUMIFS(AH$11:AH$1008,$AB$11:$AB$1008,$AN157,$AK$11:$AK$1008,$AP$140))</f>
        <v/>
      </c>
      <c r="AQ157" s="23" t="str">
        <f>IF(SUMIFS(AI$11:AI$1008,$AB$11:$AB$1008,$AN157,$AK$11:$AK$1008,$AP$140)=0,"",SUMIFS(AI$11:AI$1008,$AB$11:$AB$1008,$AN157,$AK$11:$AK$1008,$AP$140))</f>
        <v/>
      </c>
      <c r="AR157" s="23" t="str">
        <f>IF(SUMIFS(AJ$11:AJ$1008,$AB$11:$AB$1008,$AN157,$AK$11:$AK$1008,$AP$140)=0,"",SUMIFS(AJ$11:AJ$1008,$AB$11:$AB$1008,$AN157,$AK$11:$AK$1008,$AP$140))</f>
        <v/>
      </c>
      <c r="AS157" s="4" t="str">
        <f>IF(AP140="","",16)</f>
        <v/>
      </c>
      <c r="AT157" s="99" t="str">
        <f t="array" ref="AT157">IFERROR(INDEX($AF$1:$AF$1200,SMALL(IF($AK$1:$AK$1200=$AP$140,ROW($AF$1:$AF$1200),""),$AS157)),"")</f>
        <v/>
      </c>
      <c r="AU157" s="105" t="str">
        <f t="array" ref="AU157">IFERROR(INDEX($AA$1:$AA$1200,SMALL(IF($AK$1:$AK$1200=$AP$140,ROW($AA$1:$AA$1200),""),$AS157)),"")</f>
        <v/>
      </c>
      <c r="AV157" s="93" t="str">
        <f t="array" ref="AV157">IFERROR(INDEX($AB$1:$AB$1200,SMALL(IF($AK$1:$AK$1200=$AP$140,ROW($AB$1:$AB$1200),""),$AS157)),"")</f>
        <v/>
      </c>
      <c r="AW157" s="4"/>
      <c r="AX157" s="3"/>
    </row>
    <row r="158" spans="27:50">
      <c r="AA158" s="81"/>
      <c r="AB158" s="81"/>
      <c r="AC158" s="82" t="str">
        <f t="shared" si="23"/>
        <v/>
      </c>
      <c r="AD158" s="90"/>
      <c r="AE158" s="90"/>
      <c r="AF158" s="82">
        <f t="shared" si="24"/>
        <v>0</v>
      </c>
      <c r="AG158" s="82" t="str">
        <f t="shared" si="19"/>
        <v/>
      </c>
      <c r="AH158" s="82" t="str">
        <f t="shared" si="20"/>
        <v/>
      </c>
      <c r="AI158" s="82" t="str">
        <f t="shared" si="21"/>
        <v/>
      </c>
      <c r="AJ158" s="82" t="str">
        <f t="shared" si="22"/>
        <v/>
      </c>
      <c r="AK158" s="83" t="str">
        <f t="shared" si="25"/>
        <v/>
      </c>
      <c r="AM158" s="30"/>
      <c r="AN158" s="11">
        <v>7.2</v>
      </c>
      <c r="AO158" s="23" t="str">
        <f>IF(SUMIFS(AG$11:AG$1008,$AB$11:$AB$1008,$AN158,$AK$11:$AK$1008,$AP$140)=0,"",SUMIFS(AG$11:AG$1008,$AB$11:$AB$1008,$AN158,$AK$11:$AK$1008,$AP$140))</f>
        <v/>
      </c>
      <c r="AP158" s="23" t="str">
        <f>IF(SUMIFS(AH$11:AH$1008,$AB$11:$AB$1008,$AN158,$AK$11:$AK$1008,$AP$140)=0,"",SUMIFS(AH$11:AH$1008,$AB$11:$AB$1008,$AN158,$AK$11:$AK$1008,$AP$140))</f>
        <v/>
      </c>
      <c r="AQ158" s="23" t="str">
        <f>IF(SUMIFS(AI$11:AI$1008,$AB$11:$AB$1008,$AN158,$AK$11:$AK$1008,$AP$140)=0,"",SUMIFS(AI$11:AI$1008,$AB$11:$AB$1008,$AN158,$AK$11:$AK$1008,$AP$140))</f>
        <v/>
      </c>
      <c r="AR158" s="23" t="str">
        <f>IF(SUMIFS(AJ$11:AJ$1008,$AB$11:$AB$1008,$AN158,$AK$11:$AK$1008,$AP$140)=0,"",SUMIFS(AJ$11:AJ$1008,$AB$11:$AB$1008,$AN158,$AK$11:$AK$1008,$AP$140))</f>
        <v/>
      </c>
      <c r="AS158" s="4" t="str">
        <f>IF(AP140="","",17)</f>
        <v/>
      </c>
      <c r="AT158" s="99" t="str">
        <f t="array" ref="AT158">IFERROR(INDEX($AF$1:$AF$1200,SMALL(IF($AK$1:$AK$1200=$AP$140,ROW($AF$1:$AF$1200),""),$AS158)),"")</f>
        <v/>
      </c>
      <c r="AU158" s="105" t="str">
        <f t="array" ref="AU158">IFERROR(INDEX($AA$1:$AA$1200,SMALL(IF($AK$1:$AK$1200=$AP$140,ROW($AA$1:$AA$1200),""),$AS158)),"")</f>
        <v/>
      </c>
      <c r="AV158" s="93" t="str">
        <f t="array" ref="AV158">IFERROR(INDEX($AB$1:$AB$1200,SMALL(IF($AK$1:$AK$1200=$AP$140,ROW($AB$1:$AB$1200),""),$AS158)),"")</f>
        <v/>
      </c>
      <c r="AW158" s="4"/>
      <c r="AX158" s="3"/>
    </row>
    <row r="159" spans="27:50">
      <c r="AA159" s="78"/>
      <c r="AB159" s="78"/>
      <c r="AC159" s="79" t="str">
        <f t="shared" si="23"/>
        <v/>
      </c>
      <c r="AD159" s="89"/>
      <c r="AE159" s="89"/>
      <c r="AF159" s="79">
        <f t="shared" si="24"/>
        <v>0</v>
      </c>
      <c r="AG159" s="79" t="str">
        <f t="shared" si="19"/>
        <v/>
      </c>
      <c r="AH159" s="79" t="str">
        <f t="shared" si="20"/>
        <v/>
      </c>
      <c r="AI159" s="79" t="str">
        <f t="shared" si="21"/>
        <v/>
      </c>
      <c r="AJ159" s="79" t="str">
        <f t="shared" si="22"/>
        <v/>
      </c>
      <c r="AK159" s="80" t="str">
        <f t="shared" si="25"/>
        <v/>
      </c>
      <c r="AM159" s="30"/>
      <c r="AN159" s="12">
        <v>7.3</v>
      </c>
      <c r="AO159" s="19" t="str">
        <f>IF(SUMIFS(AG$11:AG$1008,$AB$11:$AB$1008,$AN159,$AK$11:$AK$1008,$AP$140)=0,"",SUMIFS(AG$11:AG$1008,$AB$11:$AB$1008,$AN159,$AK$11:$AK$1008,$AP$140))</f>
        <v/>
      </c>
      <c r="AP159" s="19" t="str">
        <f>IF(SUMIFS(AH$11:AH$1008,$AB$11:$AB$1008,$AN159,$AK$11:$AK$1008,$AP$140)=0,"",SUMIFS(AH$11:AH$1008,$AB$11:$AB$1008,$AN159,$AK$11:$AK$1008,$AP$140))</f>
        <v/>
      </c>
      <c r="AQ159" s="19" t="str">
        <f>IF(SUMIFS(AI$11:AI$1008,$AB$11:$AB$1008,$AN159,$AK$11:$AK$1008,$AP$140)=0,"",SUMIFS(AI$11:AI$1008,$AB$11:$AB$1008,$AN159,$AK$11:$AK$1008,$AP$140))</f>
        <v/>
      </c>
      <c r="AR159" s="19" t="str">
        <f>IF(SUMIFS(AJ$11:AJ$1008,$AB$11:$AB$1008,$AN159,$AK$11:$AK$1008,$AP$140)=0,"",SUMIFS(AJ$11:AJ$1008,$AB$11:$AB$1008,$AN159,$AK$11:$AK$1008,$AP$140))</f>
        <v/>
      </c>
      <c r="AS159" s="4" t="str">
        <f>IF(AP140="","",18)</f>
        <v/>
      </c>
      <c r="AT159" s="99" t="str">
        <f t="array" ref="AT159">IFERROR(INDEX($AF$1:$AF$1200,SMALL(IF($AK$1:$AK$1200=$AP$140,ROW($AF$1:$AF$1200),""),$AS159)),"")</f>
        <v/>
      </c>
      <c r="AU159" s="105" t="str">
        <f t="array" ref="AU159">IFERROR(INDEX($AA$1:$AA$1200,SMALL(IF($AK$1:$AK$1200=$AP$140,ROW($AA$1:$AA$1200),""),$AS159)),"")</f>
        <v/>
      </c>
      <c r="AV159" s="93" t="str">
        <f t="array" ref="AV159">IFERROR(INDEX($AB$1:$AB$1200,SMALL(IF($AK$1:$AK$1200=$AP$140,ROW($AB$1:$AB$1200),""),$AS159)),"")</f>
        <v/>
      </c>
      <c r="AW159" s="4"/>
      <c r="AX159" s="3"/>
    </row>
    <row r="160" spans="27:50">
      <c r="AA160" s="81"/>
      <c r="AB160" s="81"/>
      <c r="AC160" s="82" t="str">
        <f t="shared" si="23"/>
        <v/>
      </c>
      <c r="AD160" s="90"/>
      <c r="AE160" s="90"/>
      <c r="AF160" s="82">
        <f t="shared" si="24"/>
        <v>0</v>
      </c>
      <c r="AG160" s="82" t="str">
        <f t="shared" si="19"/>
        <v/>
      </c>
      <c r="AH160" s="82" t="str">
        <f t="shared" si="20"/>
        <v/>
      </c>
      <c r="AI160" s="82" t="str">
        <f t="shared" si="21"/>
        <v/>
      </c>
      <c r="AJ160" s="82" t="str">
        <f t="shared" si="22"/>
        <v/>
      </c>
      <c r="AK160" s="83" t="str">
        <f t="shared" si="25"/>
        <v/>
      </c>
      <c r="AM160" s="30"/>
      <c r="AN160" s="10">
        <v>8</v>
      </c>
      <c r="AO160" s="21" t="str">
        <f>IF(SUMIFS(AG$11:AG$1008,$AB$11:$AB$1008,$AN160,$AK$11:$AK$1008,$AP$140)=0,"",SUMIFS(AG$11:AG$1008,$AB$11:$AB$1008,$AN160,$AK$11:$AK$1008,$AP$140))</f>
        <v/>
      </c>
      <c r="AP160" s="21" t="str">
        <f>IF(SUMIFS(AH$11:AH$1008,$AB$11:$AB$1008,$AN160,$AK$11:$AK$1008,$AP$140)=0,"",SUMIFS(AH$11:AH$1008,$AB$11:$AB$1008,$AN160,$AK$11:$AK$1008,$AP$140))</f>
        <v/>
      </c>
      <c r="AQ160" s="21" t="str">
        <f>IF(SUMIFS(AI$11:AI$1008,$AB$11:$AB$1008,$AN160,$AK$11:$AK$1008,$AP$140)=0,"",SUMIFS(AI$11:AI$1008,$AB$11:$AB$1008,$AN160,$AK$11:$AK$1008,$AP$140))</f>
        <v/>
      </c>
      <c r="AR160" s="21" t="str">
        <f>IF(SUMIFS(AJ$11:AJ$1008,$AB$11:$AB$1008,$AN160,$AK$11:$AK$1008,$AP$140)=0,"",SUMIFS(AJ$11:AJ$1008,$AB$11:$AB$1008,$AN160,$AK$11:$AK$1008,$AP$140))</f>
        <v/>
      </c>
      <c r="AS160" s="4" t="str">
        <f>IF(AP140="","",19)</f>
        <v/>
      </c>
      <c r="AT160" s="99" t="str">
        <f t="array" ref="AT160">IFERROR(INDEX($AF$1:$AF$1200,SMALL(IF($AK$1:$AK$1200=$AP$140,ROW($AF$1:$AF$1200),""),$AS160)),"")</f>
        <v/>
      </c>
      <c r="AU160" s="105" t="str">
        <f t="array" ref="AU160">IFERROR(INDEX($AA$1:$AA$1200,SMALL(IF($AK$1:$AK$1200=$AP$140,ROW($AA$1:$AA$1200),""),$AS160)),"")</f>
        <v/>
      </c>
      <c r="AV160" s="93" t="str">
        <f t="array" ref="AV160">IFERROR(INDEX($AB$1:$AB$1200,SMALL(IF($AK$1:$AK$1200=$AP$140,ROW($AB$1:$AB$1200),""),$AS160)),"")</f>
        <v/>
      </c>
      <c r="AW160" s="4"/>
      <c r="AX160" s="3"/>
    </row>
    <row r="161" spans="27:50">
      <c r="AA161" s="78"/>
      <c r="AB161" s="78"/>
      <c r="AC161" s="79" t="str">
        <f t="shared" si="23"/>
        <v/>
      </c>
      <c r="AD161" s="89"/>
      <c r="AE161" s="89"/>
      <c r="AF161" s="79">
        <f t="shared" si="24"/>
        <v>0</v>
      </c>
      <c r="AG161" s="79" t="str">
        <f t="shared" si="19"/>
        <v/>
      </c>
      <c r="AH161" s="79" t="str">
        <f t="shared" si="20"/>
        <v/>
      </c>
      <c r="AI161" s="79" t="str">
        <f t="shared" si="21"/>
        <v/>
      </c>
      <c r="AJ161" s="79" t="str">
        <f t="shared" si="22"/>
        <v/>
      </c>
      <c r="AK161" s="80" t="str">
        <f t="shared" si="25"/>
        <v/>
      </c>
      <c r="AM161" s="30"/>
      <c r="AN161" s="11">
        <v>8.1</v>
      </c>
      <c r="AO161" s="23" t="str">
        <f>IF(SUMIFS(AG$11:AG$1008,$AB$11:$AB$1008,$AN161,$AK$11:$AK$1008,$AP$140)=0,"",SUMIFS(AG$11:AG$1008,$AB$11:$AB$1008,$AN161,$AK$11:$AK$1008,$AP$140))</f>
        <v/>
      </c>
      <c r="AP161" s="23" t="str">
        <f>IF(SUMIFS(AH$11:AH$1008,$AB$11:$AB$1008,$AN161,$AK$11:$AK$1008,$AP$140)=0,"",SUMIFS(AH$11:AH$1008,$AB$11:$AB$1008,$AN161,$AK$11:$AK$1008,$AP$140))</f>
        <v/>
      </c>
      <c r="AQ161" s="23" t="str">
        <f>IF(SUMIFS(AI$11:AI$1008,$AB$11:$AB$1008,$AN161,$AK$11:$AK$1008,$AP$140)=0,"",SUMIFS(AI$11:AI$1008,$AB$11:$AB$1008,$AN161,$AK$11:$AK$1008,$AP$140))</f>
        <v/>
      </c>
      <c r="AR161" s="23" t="str">
        <f>IF(SUMIFS(AJ$11:AJ$1008,$AB$11:$AB$1008,$AN161,$AK$11:$AK$1008,$AP$140)=0,"",SUMIFS(AJ$11:AJ$1008,$AB$11:$AB$1008,$AN161,$AK$11:$AK$1008,$AP$140))</f>
        <v/>
      </c>
      <c r="AS161" s="4" t="str">
        <f>IF(AP140="","",20)</f>
        <v/>
      </c>
      <c r="AT161" s="99" t="str">
        <f t="array" ref="AT161">IFERROR(INDEX($AF$1:$AF$1200,SMALL(IF($AK$1:$AK$1200=$AP$140,ROW($AF$1:$AF$1200),""),$AS161)),"")</f>
        <v/>
      </c>
      <c r="AU161" s="105" t="str">
        <f t="array" ref="AU161">IFERROR(INDEX($AA$1:$AA$1200,SMALL(IF($AK$1:$AK$1200=$AP$140,ROW($AA$1:$AA$1200),""),$AS161)),"")</f>
        <v/>
      </c>
      <c r="AV161" s="93" t="str">
        <f t="array" ref="AV161">IFERROR(INDEX($AB$1:$AB$1200,SMALL(IF($AK$1:$AK$1200=$AP$140,ROW($AB$1:$AB$1200),""),$AS161)),"")</f>
        <v/>
      </c>
      <c r="AW161" s="4"/>
      <c r="AX161" s="3"/>
    </row>
    <row r="162" spans="27:50">
      <c r="AA162" s="81"/>
      <c r="AB162" s="81"/>
      <c r="AC162" s="82" t="str">
        <f t="shared" si="23"/>
        <v/>
      </c>
      <c r="AD162" s="90"/>
      <c r="AE162" s="90"/>
      <c r="AF162" s="82">
        <f t="shared" si="24"/>
        <v>0</v>
      </c>
      <c r="AG162" s="82" t="str">
        <f t="shared" si="19"/>
        <v/>
      </c>
      <c r="AH162" s="82" t="str">
        <f t="shared" si="20"/>
        <v/>
      </c>
      <c r="AI162" s="82" t="str">
        <f t="shared" si="21"/>
        <v/>
      </c>
      <c r="AJ162" s="82" t="str">
        <f t="shared" si="22"/>
        <v/>
      </c>
      <c r="AK162" s="83" t="str">
        <f t="shared" si="25"/>
        <v/>
      </c>
      <c r="AM162" s="30"/>
      <c r="AN162" s="11">
        <v>8.1999999999999993</v>
      </c>
      <c r="AO162" s="23" t="str">
        <f>IF(SUMIFS(AG$11:AG$1008,$AB$11:$AB$1008,$AN162,$AK$11:$AK$1008,$AP$140)=0,"",SUMIFS(AG$11:AG$1008,$AB$11:$AB$1008,$AN162,$AK$11:$AK$1008,$AP$140))</f>
        <v/>
      </c>
      <c r="AP162" s="23" t="str">
        <f>IF(SUMIFS(AH$11:AH$1008,$AB$11:$AB$1008,$AN162,$AK$11:$AK$1008,$AP$140)=0,"",SUMIFS(AH$11:AH$1008,$AB$11:$AB$1008,$AN162,$AK$11:$AK$1008,$AP$140))</f>
        <v/>
      </c>
      <c r="AQ162" s="23" t="str">
        <f>IF(SUMIFS(AI$11:AI$1008,$AB$11:$AB$1008,$AN162,$AK$11:$AK$1008,$AP$140)=0,"",SUMIFS(AI$11:AI$1008,$AB$11:$AB$1008,$AN162,$AK$11:$AK$1008,$AP$140))</f>
        <v/>
      </c>
      <c r="AR162" s="23" t="str">
        <f>IF(SUMIFS(AJ$11:AJ$1008,$AB$11:$AB$1008,$AN162,$AK$11:$AK$1008,$AP$140)=0,"",SUMIFS(AJ$11:AJ$1008,$AB$11:$AB$1008,$AN162,$AK$11:$AK$1008,$AP$140))</f>
        <v/>
      </c>
      <c r="AS162" s="4" t="str">
        <f>IF(AP140="","",21)</f>
        <v/>
      </c>
      <c r="AT162" s="99" t="str">
        <f t="array" ref="AT162">IFERROR(INDEX($AF$1:$AF$1200,SMALL(IF($AK$1:$AK$1200=$AP$140,ROW($AF$1:$AF$1200),""),$AS162)),"")</f>
        <v/>
      </c>
      <c r="AU162" s="105" t="str">
        <f t="array" ref="AU162">IFERROR(INDEX($AA$1:$AA$1200,SMALL(IF($AK$1:$AK$1200=$AP$140,ROW($AA$1:$AA$1200),""),$AS162)),"")</f>
        <v/>
      </c>
      <c r="AV162" s="93" t="str">
        <f t="array" ref="AV162">IFERROR(INDEX($AB$1:$AB$1200,SMALL(IF($AK$1:$AK$1200=$AP$140,ROW($AB$1:$AB$1200),""),$AS162)),"")</f>
        <v/>
      </c>
      <c r="AW162" s="4"/>
      <c r="AX162" s="3"/>
    </row>
    <row r="163" spans="27:50" ht="15.75" thickBot="1">
      <c r="AA163" s="78"/>
      <c r="AB163" s="78"/>
      <c r="AC163" s="79" t="str">
        <f t="shared" si="23"/>
        <v/>
      </c>
      <c r="AD163" s="89"/>
      <c r="AE163" s="89"/>
      <c r="AF163" s="79">
        <f t="shared" si="24"/>
        <v>0</v>
      </c>
      <c r="AG163" s="79" t="str">
        <f t="shared" si="19"/>
        <v/>
      </c>
      <c r="AH163" s="79" t="str">
        <f t="shared" si="20"/>
        <v/>
      </c>
      <c r="AI163" s="79" t="str">
        <f t="shared" si="21"/>
        <v/>
      </c>
      <c r="AJ163" s="79" t="str">
        <f t="shared" si="22"/>
        <v/>
      </c>
      <c r="AK163" s="80" t="str">
        <f t="shared" si="25"/>
        <v/>
      </c>
      <c r="AM163" s="30"/>
      <c r="AN163" s="13">
        <v>8.3000000000000007</v>
      </c>
      <c r="AO163" s="25" t="str">
        <f>IF(SUMIFS(AG$11:AG$1008,$AB$11:$AB$1008,$AN163,$AK$11:$AK$1008,$AP$140)=0,"",SUMIFS(AG$11:AG$1008,$AB$11:$AB$1008,$AN163,$AK$11:$AK$1008,$AP$140))</f>
        <v/>
      </c>
      <c r="AP163" s="25" t="str">
        <f>IF(SUMIFS(AH$11:AH$1008,$AB$11:$AB$1008,$AN163,$AK$11:$AK$1008,$AP$140)=0,"",SUMIFS(AH$11:AH$1008,$AB$11:$AB$1008,$AN163,$AK$11:$AK$1008,$AP$140))</f>
        <v/>
      </c>
      <c r="AQ163" s="25" t="str">
        <f>IF(SUMIFS(AI$11:AI$1008,$AB$11:$AB$1008,$AN163,$AK$11:$AK$1008,$AP$140)=0,"",SUMIFS(AI$11:AI$1008,$AB$11:$AB$1008,$AN163,$AK$11:$AK$1008,$AP$140))</f>
        <v/>
      </c>
      <c r="AR163" s="25" t="str">
        <f>IF(SUMIFS(AJ$11:AJ$1008,$AB$11:$AB$1008,$AN163,$AK$11:$AK$1008,$AP$140)=0,"",SUMIFS(AJ$11:AJ$1008,$AB$11:$AB$1008,$AN163,$AK$11:$AK$1008,$AP$140))</f>
        <v/>
      </c>
      <c r="AS163" s="4" t="str">
        <f>IF(AP140="","",22)</f>
        <v/>
      </c>
      <c r="AT163" s="100" t="str">
        <f t="array" ref="AT163">IFERROR(INDEX($AF$1:$AF$1200,SMALL(IF($AK$1:$AK$1200=$AP$140,ROW($AF$1:$AF$1200),""),$AS163)),"")</f>
        <v/>
      </c>
      <c r="AU163" s="106" t="str">
        <f t="array" ref="AU163">IFERROR(INDEX($AA$1:$AA$1200,SMALL(IF($AK$1:$AK$1200=$AP$140,ROW($AA$1:$AA$1200),""),$AS163)),"")</f>
        <v/>
      </c>
      <c r="AV163" s="94" t="str">
        <f t="array" ref="AV163">IFERROR(INDEX($AB$1:$AB$1200,SMALL(IF($AK$1:$AK$1200=$AP$140,ROW($AB$1:$AB$1200),""),$AS163)),"")</f>
        <v/>
      </c>
      <c r="AW163" s="4"/>
      <c r="AX163" s="3"/>
    </row>
    <row r="164" spans="27:50">
      <c r="AA164" s="81"/>
      <c r="AB164" s="81"/>
      <c r="AC164" s="82" t="str">
        <f t="shared" si="23"/>
        <v/>
      </c>
      <c r="AD164" s="90"/>
      <c r="AE164" s="90"/>
      <c r="AF164" s="82">
        <f t="shared" si="24"/>
        <v>0</v>
      </c>
      <c r="AG164" s="82" t="str">
        <f t="shared" si="19"/>
        <v/>
      </c>
      <c r="AH164" s="82" t="str">
        <f t="shared" si="20"/>
        <v/>
      </c>
      <c r="AI164" s="82" t="str">
        <f t="shared" si="21"/>
        <v/>
      </c>
      <c r="AJ164" s="82" t="str">
        <f t="shared" si="22"/>
        <v/>
      </c>
      <c r="AK164" s="83" t="str">
        <f t="shared" si="25"/>
        <v/>
      </c>
      <c r="AQ164" s="3"/>
      <c r="AR164" s="3"/>
      <c r="AS164" s="4"/>
      <c r="AT164" s="4"/>
      <c r="AU164" s="4"/>
      <c r="AV164" s="4"/>
      <c r="AW164" s="4"/>
      <c r="AX164" s="3"/>
    </row>
    <row r="165" spans="27:50" ht="15.75" thickBot="1">
      <c r="AA165" s="78"/>
      <c r="AB165" s="78"/>
      <c r="AC165" s="79" t="str">
        <f t="shared" si="23"/>
        <v/>
      </c>
      <c r="AD165" s="89"/>
      <c r="AE165" s="89"/>
      <c r="AF165" s="79">
        <f t="shared" si="24"/>
        <v>0</v>
      </c>
      <c r="AG165" s="79" t="str">
        <f t="shared" si="19"/>
        <v/>
      </c>
      <c r="AH165" s="79" t="str">
        <f t="shared" si="20"/>
        <v/>
      </c>
      <c r="AI165" s="79" t="str">
        <f t="shared" si="21"/>
        <v/>
      </c>
      <c r="AJ165" s="79" t="str">
        <f t="shared" si="22"/>
        <v/>
      </c>
      <c r="AK165" s="80" t="str">
        <f t="shared" si="25"/>
        <v/>
      </c>
      <c r="AM165" s="1" t="s">
        <v>127</v>
      </c>
      <c r="AS165" s="103"/>
      <c r="AT165" s="103"/>
      <c r="AU165" s="103"/>
      <c r="AV165" s="4"/>
      <c r="AW165" s="4"/>
      <c r="AX165" s="3"/>
    </row>
    <row r="166" spans="27:50" ht="15" customHeight="1" thickBot="1">
      <c r="AA166" s="81"/>
      <c r="AB166" s="81"/>
      <c r="AC166" s="82" t="str">
        <f t="shared" si="23"/>
        <v/>
      </c>
      <c r="AD166" s="90"/>
      <c r="AE166" s="90"/>
      <c r="AF166" s="82">
        <f t="shared" si="24"/>
        <v>0</v>
      </c>
      <c r="AG166" s="82" t="str">
        <f t="shared" si="19"/>
        <v/>
      </c>
      <c r="AH166" s="82" t="str">
        <f t="shared" si="20"/>
        <v/>
      </c>
      <c r="AI166" s="82" t="str">
        <f t="shared" si="21"/>
        <v/>
      </c>
      <c r="AJ166" s="82" t="str">
        <f t="shared" si="22"/>
        <v/>
      </c>
      <c r="AK166" s="83" t="str">
        <f t="shared" si="25"/>
        <v/>
      </c>
      <c r="AM166" s="30" t="str">
        <f t="array" ref="AM166">IFERROR(INDEX(AK$11:AK$1008,MATCH(SMALL(IF((COUNTIF(AM$34:AM165,AK$11:AK$1008)=0)*(AK$11:AK$1008&lt;&gt;""),COUNTIF(AK$11:AK$1008,"&lt;"&amp;AK$11:AK$1008)),1),IF(AK$11:AK$1008&lt;&gt;"",COUNTIF(AK$11:AK$1008,"&lt;"&amp;AK$11:AK$1008)),0)),"")</f>
        <v/>
      </c>
      <c r="AN166" s="60" t="s">
        <v>125</v>
      </c>
      <c r="AO166" s="62"/>
      <c r="AP166" s="60" t="str">
        <f>IF(AM166="","",AM166)</f>
        <v/>
      </c>
      <c r="AQ166" s="61"/>
      <c r="AR166" s="62"/>
      <c r="AS166" s="101"/>
      <c r="AT166" s="101"/>
      <c r="AU166" s="101"/>
      <c r="AV166" s="101"/>
      <c r="AW166" s="101"/>
    </row>
    <row r="167" spans="27:50" ht="15.75" customHeight="1" thickBot="1">
      <c r="AA167" s="78"/>
      <c r="AB167" s="78"/>
      <c r="AC167" s="79" t="str">
        <f t="shared" si="23"/>
        <v/>
      </c>
      <c r="AD167" s="89"/>
      <c r="AE167" s="89"/>
      <c r="AF167" s="79">
        <f t="shared" si="24"/>
        <v>0</v>
      </c>
      <c r="AG167" s="79" t="str">
        <f t="shared" si="19"/>
        <v/>
      </c>
      <c r="AH167" s="79" t="str">
        <f t="shared" si="20"/>
        <v/>
      </c>
      <c r="AI167" s="79" t="str">
        <f t="shared" si="21"/>
        <v/>
      </c>
      <c r="AJ167" s="79" t="str">
        <f t="shared" si="22"/>
        <v/>
      </c>
      <c r="AK167" s="80" t="str">
        <f t="shared" si="25"/>
        <v/>
      </c>
      <c r="AM167" s="30"/>
      <c r="AN167" s="63"/>
      <c r="AO167" s="65"/>
      <c r="AP167" s="63"/>
      <c r="AQ167" s="64"/>
      <c r="AR167" s="65"/>
      <c r="AS167" s="50"/>
      <c r="AT167" s="87" t="str">
        <f>$AF$10</f>
        <v>besoin</v>
      </c>
      <c r="AU167" s="95" t="str">
        <f>$AA$10</f>
        <v>Nom</v>
      </c>
      <c r="AV167" s="88" t="str">
        <f>$AB$10</f>
        <v>tier</v>
      </c>
      <c r="AW167" s="102"/>
    </row>
    <row r="168" spans="27:50">
      <c r="AA168" s="81"/>
      <c r="AB168" s="81"/>
      <c r="AC168" s="82" t="str">
        <f t="shared" si="23"/>
        <v/>
      </c>
      <c r="AD168" s="90"/>
      <c r="AE168" s="90"/>
      <c r="AF168" s="82">
        <f t="shared" si="24"/>
        <v>0</v>
      </c>
      <c r="AG168" s="82" t="str">
        <f t="shared" si="19"/>
        <v/>
      </c>
      <c r="AH168" s="82" t="str">
        <f t="shared" si="20"/>
        <v/>
      </c>
      <c r="AI168" s="82" t="str">
        <f t="shared" si="21"/>
        <v/>
      </c>
      <c r="AJ168" s="82" t="str">
        <f t="shared" si="22"/>
        <v/>
      </c>
      <c r="AK168" s="83" t="str">
        <f t="shared" si="25"/>
        <v/>
      </c>
      <c r="AM168" s="30"/>
      <c r="AN168" s="35"/>
      <c r="AO168" s="31" t="s">
        <v>4</v>
      </c>
      <c r="AP168" s="32" t="s">
        <v>5</v>
      </c>
      <c r="AQ168" s="31" t="s">
        <v>14</v>
      </c>
      <c r="AR168" s="31" t="s">
        <v>6</v>
      </c>
      <c r="AS168" s="4" t="str">
        <f>IF(AP166="","",1)</f>
        <v/>
      </c>
      <c r="AT168" s="99" t="str">
        <f t="array" ref="AT168">IFERROR(INDEX($AF$1:$AF$1200,SMALL(IF($AK$1:$AK$1200=$AP$166,ROW($AF$1:$AF$1200),""),$AS168)),"")</f>
        <v/>
      </c>
      <c r="AU168" s="104" t="str">
        <f t="array" ref="AU168">IFERROR(INDEX($AA$1:$AA$1200,SMALL(IF($AK$1:$AK$1200=$AP$166,ROW($AA$1:$AA$1200),""),$AS168)),"")</f>
        <v/>
      </c>
      <c r="AV168" s="92" t="str">
        <f t="array" ref="AV168">IFERROR(INDEX($AB$1:$AB$1200,SMALL(IF($AK$1:$AK$1200=$AP$166,ROW($AB$1:$AB$1200),""),$AS168)),"")</f>
        <v/>
      </c>
      <c r="AW168" s="4"/>
    </row>
    <row r="169" spans="27:50">
      <c r="AA169" s="78"/>
      <c r="AB169" s="78"/>
      <c r="AC169" s="79" t="str">
        <f t="shared" si="23"/>
        <v/>
      </c>
      <c r="AD169" s="89"/>
      <c r="AE169" s="89"/>
      <c r="AF169" s="79">
        <f t="shared" si="24"/>
        <v>0</v>
      </c>
      <c r="AG169" s="79" t="str">
        <f t="shared" si="19"/>
        <v/>
      </c>
      <c r="AH169" s="79" t="str">
        <f t="shared" si="20"/>
        <v/>
      </c>
      <c r="AI169" s="79" t="str">
        <f t="shared" si="21"/>
        <v/>
      </c>
      <c r="AJ169" s="79" t="str">
        <f t="shared" si="22"/>
        <v/>
      </c>
      <c r="AK169" s="80" t="str">
        <f t="shared" si="25"/>
        <v/>
      </c>
      <c r="AM169" s="30"/>
      <c r="AN169" s="9">
        <v>3</v>
      </c>
      <c r="AO169" s="14" t="str">
        <f>IF(SUMIFS(AG$11:AG$1008,$AB$11:$AB$1008,$AN169,$AK$11:$AK$1008,$AP$166)=0,"",SUMIFS(AG$11:AG$1008,$AB$11:$AB$1008,$AN169,$AK$11:$AK$1008,$AP$166))</f>
        <v/>
      </c>
      <c r="AP169" s="14" t="str">
        <f>IF(SUMIFS(AH$11:AH$1008,$AB$11:$AB$1008,$AN169,$AK$11:$AK$1008,$AP$166)=0,"",SUMIFS(AH$11:AH$1008,$AB$11:$AB$1008,$AN169,$AK$11:$AK$1008,$AP$166))</f>
        <v/>
      </c>
      <c r="AQ169" s="14" t="str">
        <f>IF(SUMIFS(AI$11:AI$1008,$AB$11:$AB$1008,$AN169,$AK$11:$AK$1008,$AP$166)=0,"",SUMIFS(AI$11:AI$1008,$AB$11:$AB$1008,$AN169,$AK$11:$AK$1008,$AP$166))</f>
        <v/>
      </c>
      <c r="AR169" s="14" t="str">
        <f>IF(SUMIFS(AJ$11:AJ$1008,$AB$11:$AB$1008,$AN169,$AK$11:$AK$1008,$AP$166)=0,"",SUMIFS(AJ$11:AJ$1008,$AB$11:$AB$1008,$AN169,$AK$11:$AK$1008,$AP$166))</f>
        <v/>
      </c>
      <c r="AS169" s="4" t="str">
        <f>IF(AP166="","",2)</f>
        <v/>
      </c>
      <c r="AT169" s="99" t="str">
        <f t="array" ref="AT169">IFERROR(INDEX($AF$1:$AF$1200,SMALL(IF($AK$1:$AK$1200=$AP$166,ROW($AF$1:$AF$1200),""),$AS169)),"")</f>
        <v/>
      </c>
      <c r="AU169" s="105" t="str">
        <f t="array" ref="AU169">IFERROR(INDEX($AA$1:$AA$1200,SMALL(IF($AK$1:$AK$1200=$AP$166,ROW($AA$1:$AA$1200),""),$AS169)),"")</f>
        <v/>
      </c>
      <c r="AV169" s="93" t="str">
        <f t="array" ref="AV169">IFERROR(INDEX($AB$1:$AB$1200,SMALL(IF($AK$1:$AK$1200=$AP$166,ROW($AB$1:$AB$1200),""),$AS169)),"")</f>
        <v/>
      </c>
      <c r="AW169" s="4"/>
    </row>
    <row r="170" spans="27:50">
      <c r="AA170" s="81"/>
      <c r="AB170" s="81"/>
      <c r="AC170" s="82" t="str">
        <f t="shared" si="23"/>
        <v/>
      </c>
      <c r="AD170" s="90"/>
      <c r="AE170" s="90"/>
      <c r="AF170" s="82">
        <f t="shared" si="24"/>
        <v>0</v>
      </c>
      <c r="AG170" s="82" t="str">
        <f t="shared" si="19"/>
        <v/>
      </c>
      <c r="AH170" s="82" t="str">
        <f t="shared" si="20"/>
        <v/>
      </c>
      <c r="AI170" s="82" t="str">
        <f t="shared" si="21"/>
        <v/>
      </c>
      <c r="AJ170" s="82" t="str">
        <f t="shared" si="22"/>
        <v/>
      </c>
      <c r="AK170" s="83" t="str">
        <f t="shared" si="25"/>
        <v/>
      </c>
      <c r="AN170" s="10">
        <v>4</v>
      </c>
      <c r="AO170" s="15" t="str">
        <f>IF(SUMIFS(AG$11:AG$1008,$AB$11:$AB$1008,$AN170,$AK$11:$AK$1008,$AP$166)=0,"",SUMIFS(AG$11:AG$1008,$AB$11:$AB$1008,$AN170,$AK$11:$AK$1008,$AP$166))</f>
        <v/>
      </c>
      <c r="AP170" s="15" t="str">
        <f>IF(SUMIFS(AH$11:AH$1008,$AB$11:$AB$1008,$AN170,$AK$11:$AK$1008,$AP$166)=0,"",SUMIFS(AH$11:AH$1008,$AB$11:$AB$1008,$AN170,$AK$11:$AK$1008,$AP$166))</f>
        <v/>
      </c>
      <c r="AQ170" s="15" t="str">
        <f>IF(SUMIFS(AI$11:AI$1008,$AB$11:$AB$1008,$AN170,$AK$11:$AK$1008,$AP$166)=0,"",SUMIFS(AI$11:AI$1008,$AB$11:$AB$1008,$AN170,$AK$11:$AK$1008,$AP$166))</f>
        <v/>
      </c>
      <c r="AR170" s="15" t="str">
        <f>IF(SUMIFS(AJ$11:AJ$1008,$AB$11:$AB$1008,$AN170,$AK$11:$AK$1008,$AP$166)=0,"",SUMIFS(AJ$11:AJ$1008,$AB$11:$AB$1008,$AN170,$AK$11:$AK$1008,$AP$166))</f>
        <v/>
      </c>
      <c r="AS170" s="4" t="str">
        <f>IF(AP166="","",3)</f>
        <v/>
      </c>
      <c r="AT170" s="99" t="str">
        <f t="array" ref="AT170">IFERROR(INDEX($AF$1:$AF$1200,SMALL(IF($AK$1:$AK$1200=$AP$166,ROW($AF$1:$AF$1200),""),$AS170)),"")</f>
        <v/>
      </c>
      <c r="AU170" s="105" t="str">
        <f t="array" ref="AU170">IFERROR(INDEX($AA$1:$AA$1200,SMALL(IF($AK$1:$AK$1200=$AP$166,ROW($AA$1:$AA$1200),""),$AS170)),"")</f>
        <v/>
      </c>
      <c r="AV170" s="93" t="str">
        <f t="array" ref="AV170">IFERROR(INDEX($AB$1:$AB$1200,SMALL(IF($AK$1:$AK$1200=$AP$166,ROW($AB$1:$AB$1200),""),$AS170)),"")</f>
        <v/>
      </c>
      <c r="AW170" s="4"/>
    </row>
    <row r="171" spans="27:50">
      <c r="AA171" s="78"/>
      <c r="AB171" s="78"/>
      <c r="AC171" s="79" t="str">
        <f t="shared" si="23"/>
        <v/>
      </c>
      <c r="AD171" s="89"/>
      <c r="AE171" s="89"/>
      <c r="AF171" s="79">
        <f t="shared" si="24"/>
        <v>0</v>
      </c>
      <c r="AG171" s="79" t="str">
        <f t="shared" si="19"/>
        <v/>
      </c>
      <c r="AH171" s="79" t="str">
        <f t="shared" si="20"/>
        <v/>
      </c>
      <c r="AI171" s="79" t="str">
        <f t="shared" si="21"/>
        <v/>
      </c>
      <c r="AJ171" s="79" t="str">
        <f t="shared" si="22"/>
        <v/>
      </c>
      <c r="AK171" s="80" t="str">
        <f t="shared" si="25"/>
        <v/>
      </c>
      <c r="AN171" s="11">
        <v>4.0999999999999996</v>
      </c>
      <c r="AO171" s="17" t="str">
        <f>IF(SUMIFS(AG$11:AG$1008,$AB$11:$AB$1008,$AN171,$AK$11:$AK$1008,$AP$166)=0,"",SUMIFS(AG$11:AG$1008,$AB$11:$AB$1008,$AN171,$AK$11:$AK$1008,$AP$166))</f>
        <v/>
      </c>
      <c r="AP171" s="17" t="str">
        <f>IF(SUMIFS(AH$11:AH$1008,$AB$11:$AB$1008,$AN171,$AK$11:$AK$1008,$AP$166)=0,"",SUMIFS(AH$11:AH$1008,$AB$11:$AB$1008,$AN171,$AK$11:$AK$1008,$AP$166))</f>
        <v/>
      </c>
      <c r="AQ171" s="17" t="str">
        <f>IF(SUMIFS(AI$11:AI$1008,$AB$11:$AB$1008,$AN171,$AK$11:$AK$1008,$AP$166)=0,"",SUMIFS(AI$11:AI$1008,$AB$11:$AB$1008,$AN171,$AK$11:$AK$1008,$AP$166))</f>
        <v/>
      </c>
      <c r="AR171" s="17" t="str">
        <f>IF(SUMIFS(AJ$11:AJ$1008,$AB$11:$AB$1008,$AN171,$AK$11:$AK$1008,$AP$166)=0,"",SUMIFS(AJ$11:AJ$1008,$AB$11:$AB$1008,$AN171,$AK$11:$AK$1008,$AP$166))</f>
        <v/>
      </c>
      <c r="AS171" s="4" t="str">
        <f>IF(AP166="","",4)</f>
        <v/>
      </c>
      <c r="AT171" s="99" t="str">
        <f t="array" ref="AT171">IFERROR(INDEX($AF$1:$AF$1200,SMALL(IF($AK$1:$AK$1200=$AP$166,ROW($AF$1:$AF$1200),""),$AS171)),"")</f>
        <v/>
      </c>
      <c r="AU171" s="105" t="str">
        <f t="array" ref="AU171">IFERROR(INDEX($AA$1:$AA$1200,SMALL(IF($AK$1:$AK$1200=$AP$166,ROW($AA$1:$AA$1200),""),$AS171)),"")</f>
        <v/>
      </c>
      <c r="AV171" s="93" t="str">
        <f t="array" ref="AV171">IFERROR(INDEX($AB$1:$AB$1200,SMALL(IF($AK$1:$AK$1200=$AP$166,ROW($AB$1:$AB$1200),""),$AS171)),"")</f>
        <v/>
      </c>
      <c r="AW171" s="4"/>
    </row>
    <row r="172" spans="27:50">
      <c r="AA172" s="81"/>
      <c r="AB172" s="81"/>
      <c r="AC172" s="82" t="str">
        <f t="shared" si="23"/>
        <v/>
      </c>
      <c r="AD172" s="90"/>
      <c r="AE172" s="90"/>
      <c r="AF172" s="82">
        <f t="shared" si="24"/>
        <v>0</v>
      </c>
      <c r="AG172" s="82" t="str">
        <f t="shared" si="19"/>
        <v/>
      </c>
      <c r="AH172" s="82" t="str">
        <f t="shared" si="20"/>
        <v/>
      </c>
      <c r="AI172" s="82" t="str">
        <f t="shared" si="21"/>
        <v/>
      </c>
      <c r="AJ172" s="82" t="str">
        <f t="shared" si="22"/>
        <v/>
      </c>
      <c r="AK172" s="83" t="str">
        <f t="shared" si="25"/>
        <v/>
      </c>
      <c r="AN172" s="11">
        <v>4.2</v>
      </c>
      <c r="AO172" s="17" t="str">
        <f>IF(SUMIFS(AG$11:AG$1008,$AB$11:$AB$1008,$AN172,$AK$11:$AK$1008,$AP$166)=0,"",SUMIFS(AG$11:AG$1008,$AB$11:$AB$1008,$AN172,$AK$11:$AK$1008,$AP$166))</f>
        <v/>
      </c>
      <c r="AP172" s="17" t="str">
        <f>IF(SUMIFS(AH$11:AH$1008,$AB$11:$AB$1008,$AN172,$AK$11:$AK$1008,$AP$166)=0,"",SUMIFS(AH$11:AH$1008,$AB$11:$AB$1008,$AN172,$AK$11:$AK$1008,$AP$166))</f>
        <v/>
      </c>
      <c r="AQ172" s="17" t="str">
        <f>IF(SUMIFS(AI$11:AI$1008,$AB$11:$AB$1008,$AN172,$AK$11:$AK$1008,$AP$166)=0,"",SUMIFS(AI$11:AI$1008,$AB$11:$AB$1008,$AN172,$AK$11:$AK$1008,$AP$166))</f>
        <v/>
      </c>
      <c r="AR172" s="17" t="str">
        <f>IF(SUMIFS(AJ$11:AJ$1008,$AB$11:$AB$1008,$AN172,$AK$11:$AK$1008,$AP$166)=0,"",SUMIFS(AJ$11:AJ$1008,$AB$11:$AB$1008,$AN172,$AK$11:$AK$1008,$AP$166))</f>
        <v/>
      </c>
      <c r="AS172" s="4" t="str">
        <f>IF(AP166="","",5)</f>
        <v/>
      </c>
      <c r="AT172" s="99" t="str">
        <f t="array" ref="AT172">IFERROR(INDEX($AF$1:$AF$1200,SMALL(IF($AK$1:$AK$1200=$AP$166,ROW($AF$1:$AF$1200),""),$AS172)),"")</f>
        <v/>
      </c>
      <c r="AU172" s="105" t="str">
        <f t="array" ref="AU172">IFERROR(INDEX($AA$1:$AA$1200,SMALL(IF($AK$1:$AK$1200=$AP$166,ROW($AA$1:$AA$1200),""),$AS172)),"")</f>
        <v/>
      </c>
      <c r="AV172" s="93" t="str">
        <f t="array" ref="AV172">IFERROR(INDEX($AB$1:$AB$1200,SMALL(IF($AK$1:$AK$1200=$AP$166,ROW($AB$1:$AB$1200),""),$AS172)),"")</f>
        <v/>
      </c>
      <c r="AW172" s="4"/>
    </row>
    <row r="173" spans="27:50">
      <c r="AA173" s="78"/>
      <c r="AB173" s="78"/>
      <c r="AC173" s="79" t="str">
        <f t="shared" si="23"/>
        <v/>
      </c>
      <c r="AD173" s="89"/>
      <c r="AE173" s="89"/>
      <c r="AF173" s="79">
        <f t="shared" si="24"/>
        <v>0</v>
      </c>
      <c r="AG173" s="79" t="str">
        <f t="shared" si="19"/>
        <v/>
      </c>
      <c r="AH173" s="79" t="str">
        <f t="shared" si="20"/>
        <v/>
      </c>
      <c r="AI173" s="79" t="str">
        <f t="shared" si="21"/>
        <v/>
      </c>
      <c r="AJ173" s="79" t="str">
        <f t="shared" si="22"/>
        <v/>
      </c>
      <c r="AK173" s="80" t="str">
        <f t="shared" si="25"/>
        <v/>
      </c>
      <c r="AN173" s="12">
        <v>4.3</v>
      </c>
      <c r="AO173" s="19" t="str">
        <f>IF(SUMIFS(AG$11:AG$1008,$AB$11:$AB$1008,$AN173,$AK$11:$AK$1008,$AP$166)=0,"",SUMIFS(AG$11:AG$1008,$AB$11:$AB$1008,$AN173,$AK$11:$AK$1008,$AP$166))</f>
        <v/>
      </c>
      <c r="AP173" s="19" t="str">
        <f>IF(SUMIFS(AH$11:AH$1008,$AB$11:$AB$1008,$AN173,$AK$11:$AK$1008,$AP$166)=0,"",SUMIFS(AH$11:AH$1008,$AB$11:$AB$1008,$AN173,$AK$11:$AK$1008,$AP$166))</f>
        <v/>
      </c>
      <c r="AQ173" s="19" t="str">
        <f>IF(SUMIFS(AI$11:AI$1008,$AB$11:$AB$1008,$AN173,$AK$11:$AK$1008,$AP$166)=0,"",SUMIFS(AI$11:AI$1008,$AB$11:$AB$1008,$AN173,$AK$11:$AK$1008,$AP$166))</f>
        <v/>
      </c>
      <c r="AR173" s="19" t="str">
        <f>IF(SUMIFS(AJ$11:AJ$1008,$AB$11:$AB$1008,$AN173,$AK$11:$AK$1008,$AP$166)=0,"",SUMIFS(AJ$11:AJ$1008,$AB$11:$AB$1008,$AN173,$AK$11:$AK$1008,$AP$166))</f>
        <v/>
      </c>
      <c r="AS173" s="4" t="str">
        <f>IF(AP166="","",6)</f>
        <v/>
      </c>
      <c r="AT173" s="99" t="str">
        <f t="array" ref="AT173">IFERROR(INDEX($AF$1:$AF$1200,SMALL(IF($AK$1:$AK$1200=$AP$166,ROW($AF$1:$AF$1200),""),$AS173)),"")</f>
        <v/>
      </c>
      <c r="AU173" s="105" t="str">
        <f t="array" ref="AU173">IFERROR(INDEX($AA$1:$AA$1200,SMALL(IF($AK$1:$AK$1200=$AP$166,ROW($AA$1:$AA$1200),""),$AS173)),"")</f>
        <v/>
      </c>
      <c r="AV173" s="93" t="str">
        <f t="array" ref="AV173">IFERROR(INDEX($AB$1:$AB$1200,SMALL(IF($AK$1:$AK$1200=$AP$166,ROW($AB$1:$AB$1200),""),$AS173)),"")</f>
        <v/>
      </c>
      <c r="AW173" s="4"/>
    </row>
    <row r="174" spans="27:50">
      <c r="AA174" s="81"/>
      <c r="AB174" s="81"/>
      <c r="AC174" s="82" t="str">
        <f t="shared" si="23"/>
        <v/>
      </c>
      <c r="AD174" s="90"/>
      <c r="AE174" s="90"/>
      <c r="AF174" s="82">
        <f t="shared" si="24"/>
        <v>0</v>
      </c>
      <c r="AG174" s="82" t="str">
        <f t="shared" si="19"/>
        <v/>
      </c>
      <c r="AH174" s="82" t="str">
        <f t="shared" si="20"/>
        <v/>
      </c>
      <c r="AI174" s="82" t="str">
        <f t="shared" si="21"/>
        <v/>
      </c>
      <c r="AJ174" s="82" t="str">
        <f t="shared" si="22"/>
        <v/>
      </c>
      <c r="AK174" s="83" t="str">
        <f t="shared" si="25"/>
        <v/>
      </c>
      <c r="AN174" s="10">
        <v>5</v>
      </c>
      <c r="AO174" s="21" t="str">
        <f>IF(SUMIFS(AG$11:AG$1008,$AB$11:$AB$1008,$AN174,$AK$11:$AK$1008,$AP$166)=0,"",SUMIFS(AG$11:AG$1008,$AB$11:$AB$1008,$AN174,$AK$11:$AK$1008,$AP$166))</f>
        <v/>
      </c>
      <c r="AP174" s="21" t="str">
        <f>IF(SUMIFS(AH$11:AH$1008,$AB$11:$AB$1008,$AN174,$AK$11:$AK$1008,$AP$166)=0,"",SUMIFS(AH$11:AH$1008,$AB$11:$AB$1008,$AN174,$AK$11:$AK$1008,$AP$166))</f>
        <v/>
      </c>
      <c r="AQ174" s="21" t="str">
        <f>IF(SUMIFS(AI$11:AI$1008,$AB$11:$AB$1008,$AN174,$AK$11:$AK$1008,$AP$166)=0,"",SUMIFS(AI$11:AI$1008,$AB$11:$AB$1008,$AN174,$AK$11:$AK$1008,$AP$166))</f>
        <v/>
      </c>
      <c r="AR174" s="21" t="str">
        <f>IF(SUMIFS(AJ$11:AJ$1008,$AB$11:$AB$1008,$AN174,$AK$11:$AK$1008,$AP$166)=0,"",SUMIFS(AJ$11:AJ$1008,$AB$11:$AB$1008,$AN174,$AK$11:$AK$1008,$AP$166))</f>
        <v/>
      </c>
      <c r="AS174" s="4" t="str">
        <f>IF(AP166="","",7)</f>
        <v/>
      </c>
      <c r="AT174" s="99" t="str">
        <f t="array" ref="AT174">IFERROR(INDEX($AF$1:$AF$1200,SMALL(IF($AK$1:$AK$1200=$AP$166,ROW($AF$1:$AF$1200),""),$AS174)),"")</f>
        <v/>
      </c>
      <c r="AU174" s="105" t="str">
        <f t="array" ref="AU174">IFERROR(INDEX($AA$1:$AA$1200,SMALL(IF($AK$1:$AK$1200=$AP$166,ROW($AA$1:$AA$1200),""),$AS174)),"")</f>
        <v/>
      </c>
      <c r="AV174" s="93" t="str">
        <f t="array" ref="AV174">IFERROR(INDEX($AB$1:$AB$1200,SMALL(IF($AK$1:$AK$1200=$AP$166,ROW($AB$1:$AB$1200),""),$AS174)),"")</f>
        <v/>
      </c>
      <c r="AW174" s="4"/>
    </row>
    <row r="175" spans="27:50">
      <c r="AA175" s="78"/>
      <c r="AB175" s="78"/>
      <c r="AC175" s="79" t="str">
        <f t="shared" si="23"/>
        <v/>
      </c>
      <c r="AD175" s="89"/>
      <c r="AE175" s="89"/>
      <c r="AF175" s="79">
        <f t="shared" si="24"/>
        <v>0</v>
      </c>
      <c r="AG175" s="79" t="str">
        <f t="shared" si="19"/>
        <v/>
      </c>
      <c r="AH175" s="79" t="str">
        <f t="shared" si="20"/>
        <v/>
      </c>
      <c r="AI175" s="79" t="str">
        <f t="shared" si="21"/>
        <v/>
      </c>
      <c r="AJ175" s="79" t="str">
        <f t="shared" si="22"/>
        <v/>
      </c>
      <c r="AK175" s="80" t="str">
        <f t="shared" si="25"/>
        <v/>
      </c>
      <c r="AN175" s="11">
        <v>5.0999999999999996</v>
      </c>
      <c r="AO175" s="23" t="str">
        <f>IF(SUMIFS(AG$11:AG$1008,$AB$11:$AB$1008,$AN175,$AK$11:$AK$1008,$AP$166)=0,"",SUMIFS(AG$11:AG$1008,$AB$11:$AB$1008,$AN175,$AK$11:$AK$1008,$AP$166))</f>
        <v/>
      </c>
      <c r="AP175" s="23" t="str">
        <f>IF(SUMIFS(AH$11:AH$1008,$AB$11:$AB$1008,$AN175,$AK$11:$AK$1008,$AP$166)=0,"",SUMIFS(AH$11:AH$1008,$AB$11:$AB$1008,$AN175,$AK$11:$AK$1008,$AP$166))</f>
        <v/>
      </c>
      <c r="AQ175" s="23" t="str">
        <f>IF(SUMIFS(AI$11:AI$1008,$AB$11:$AB$1008,$AN175,$AK$11:$AK$1008,$AP$166)=0,"",SUMIFS(AI$11:AI$1008,$AB$11:$AB$1008,$AN175,$AK$11:$AK$1008,$AP$166))</f>
        <v/>
      </c>
      <c r="AR175" s="23" t="str">
        <f>IF(SUMIFS(AJ$11:AJ$1008,$AB$11:$AB$1008,$AN175,$AK$11:$AK$1008,$AP$166)=0,"",SUMIFS(AJ$11:AJ$1008,$AB$11:$AB$1008,$AN175,$AK$11:$AK$1008,$AP$166))</f>
        <v/>
      </c>
      <c r="AS175" s="4" t="str">
        <f>IF(AP166="","",8)</f>
        <v/>
      </c>
      <c r="AT175" s="99" t="str">
        <f t="array" ref="AT175">IFERROR(INDEX($AF$1:$AF$1200,SMALL(IF($AK$1:$AK$1200=$AP$166,ROW($AF$1:$AF$1200),""),$AS175)),"")</f>
        <v/>
      </c>
      <c r="AU175" s="105" t="str">
        <f t="array" ref="AU175">IFERROR(INDEX($AA$1:$AA$1200,SMALL(IF($AK$1:$AK$1200=$AP$166,ROW($AA$1:$AA$1200),""),$AS175)),"")</f>
        <v/>
      </c>
      <c r="AV175" s="93" t="str">
        <f t="array" ref="AV175">IFERROR(INDEX($AB$1:$AB$1200,SMALL(IF($AK$1:$AK$1200=$AP$166,ROW($AB$1:$AB$1200),""),$AS175)),"")</f>
        <v/>
      </c>
      <c r="AW175" s="4"/>
    </row>
    <row r="176" spans="27:50">
      <c r="AA176" s="81"/>
      <c r="AB176" s="81"/>
      <c r="AC176" s="82" t="str">
        <f t="shared" si="23"/>
        <v/>
      </c>
      <c r="AD176" s="90"/>
      <c r="AE176" s="90"/>
      <c r="AF176" s="82">
        <f t="shared" si="24"/>
        <v>0</v>
      </c>
      <c r="AG176" s="82" t="str">
        <f t="shared" si="19"/>
        <v/>
      </c>
      <c r="AH176" s="82" t="str">
        <f t="shared" si="20"/>
        <v/>
      </c>
      <c r="AI176" s="82" t="str">
        <f t="shared" si="21"/>
        <v/>
      </c>
      <c r="AJ176" s="82" t="str">
        <f t="shared" si="22"/>
        <v/>
      </c>
      <c r="AK176" s="83" t="str">
        <f t="shared" si="25"/>
        <v/>
      </c>
      <c r="AN176" s="11">
        <v>5.2</v>
      </c>
      <c r="AO176" s="23" t="str">
        <f>IF(SUMIFS(AG$11:AG$1008,$AB$11:$AB$1008,$AN176,$AK$11:$AK$1008,$AP$166)=0,"",SUMIFS(AG$11:AG$1008,$AB$11:$AB$1008,$AN176,$AK$11:$AK$1008,$AP$166))</f>
        <v/>
      </c>
      <c r="AP176" s="23" t="str">
        <f>IF(SUMIFS(AH$11:AH$1008,$AB$11:$AB$1008,$AN176,$AK$11:$AK$1008,$AP$166)=0,"",SUMIFS(AH$11:AH$1008,$AB$11:$AB$1008,$AN176,$AK$11:$AK$1008,$AP$166))</f>
        <v/>
      </c>
      <c r="AQ176" s="23" t="str">
        <f>IF(SUMIFS(AI$11:AI$1008,$AB$11:$AB$1008,$AN176,$AK$11:$AK$1008,$AP$166)=0,"",SUMIFS(AI$11:AI$1008,$AB$11:$AB$1008,$AN176,$AK$11:$AK$1008,$AP$166))</f>
        <v/>
      </c>
      <c r="AR176" s="23" t="str">
        <f>IF(SUMIFS(AJ$11:AJ$1008,$AB$11:$AB$1008,$AN176,$AK$11:$AK$1008,$AP$166)=0,"",SUMIFS(AJ$11:AJ$1008,$AB$11:$AB$1008,$AN176,$AK$11:$AK$1008,$AP$166))</f>
        <v/>
      </c>
      <c r="AS176" s="4" t="str">
        <f>IF(AP166="","",9)</f>
        <v/>
      </c>
      <c r="AT176" s="99" t="str">
        <f t="array" ref="AT176">IFERROR(INDEX($AF$1:$AF$1200,SMALL(IF($AK$1:$AK$1200=$AP$166,ROW($AF$1:$AF$1200),""),$AS176)),"")</f>
        <v/>
      </c>
      <c r="AU176" s="105" t="str">
        <f t="array" ref="AU176">IFERROR(INDEX($AA$1:$AA$1200,SMALL(IF($AK$1:$AK$1200=$AP$166,ROW($AA$1:$AA$1200),""),$AS176)),"")</f>
        <v/>
      </c>
      <c r="AV176" s="93" t="str">
        <f t="array" ref="AV176">IFERROR(INDEX($AB$1:$AB$1200,SMALL(IF($AK$1:$AK$1200=$AP$166,ROW($AB$1:$AB$1200),""),$AS176)),"")</f>
        <v/>
      </c>
      <c r="AW176" s="4"/>
    </row>
    <row r="177" spans="27:49">
      <c r="AA177" s="78"/>
      <c r="AB177" s="78"/>
      <c r="AC177" s="79" t="str">
        <f t="shared" si="23"/>
        <v/>
      </c>
      <c r="AD177" s="89"/>
      <c r="AE177" s="89"/>
      <c r="AF177" s="79">
        <f t="shared" si="24"/>
        <v>0</v>
      </c>
      <c r="AG177" s="79" t="str">
        <f t="shared" si="19"/>
        <v/>
      </c>
      <c r="AH177" s="79" t="str">
        <f t="shared" si="20"/>
        <v/>
      </c>
      <c r="AI177" s="79" t="str">
        <f t="shared" si="21"/>
        <v/>
      </c>
      <c r="AJ177" s="79" t="str">
        <f t="shared" si="22"/>
        <v/>
      </c>
      <c r="AK177" s="80" t="str">
        <f t="shared" si="25"/>
        <v/>
      </c>
      <c r="AN177" s="12">
        <v>5.3</v>
      </c>
      <c r="AO177" s="19" t="str">
        <f>IF(SUMIFS(AG$11:AG$1008,$AB$11:$AB$1008,$AN177,$AK$11:$AK$1008,$AP$166)=0,"",SUMIFS(AG$11:AG$1008,$AB$11:$AB$1008,$AN177,$AK$11:$AK$1008,$AP$166))</f>
        <v/>
      </c>
      <c r="AP177" s="19" t="str">
        <f>IF(SUMIFS(AH$11:AH$1008,$AB$11:$AB$1008,$AN177,$AK$11:$AK$1008,$AP$166)=0,"",SUMIFS(AH$11:AH$1008,$AB$11:$AB$1008,$AN177,$AK$11:$AK$1008,$AP$166))</f>
        <v/>
      </c>
      <c r="AQ177" s="19" t="str">
        <f>IF(SUMIFS(AI$11:AI$1008,$AB$11:$AB$1008,$AN177,$AK$11:$AK$1008,$AP$166)=0,"",SUMIFS(AI$11:AI$1008,$AB$11:$AB$1008,$AN177,$AK$11:$AK$1008,$AP$166))</f>
        <v/>
      </c>
      <c r="AR177" s="19" t="str">
        <f>IF(SUMIFS(AJ$11:AJ$1008,$AB$11:$AB$1008,$AN177,$AK$11:$AK$1008,$AP$166)=0,"",SUMIFS(AJ$11:AJ$1008,$AB$11:$AB$1008,$AN177,$AK$11:$AK$1008,$AP$166))</f>
        <v/>
      </c>
      <c r="AS177" s="4" t="str">
        <f>IF(AP166="","",10)</f>
        <v/>
      </c>
      <c r="AT177" s="99" t="str">
        <f t="array" ref="AT177">IFERROR(INDEX($AF$1:$AF$1200,SMALL(IF($AK$1:$AK$1200=$AP$166,ROW($AF$1:$AF$1200),""),$AS177)),"")</f>
        <v/>
      </c>
      <c r="AU177" s="105" t="str">
        <f t="array" ref="AU177">IFERROR(INDEX($AA$1:$AA$1200,SMALL(IF($AK$1:$AK$1200=$AP$166,ROW($AA$1:$AA$1200),""),$AS177)),"")</f>
        <v/>
      </c>
      <c r="AV177" s="93" t="str">
        <f t="array" ref="AV177">IFERROR(INDEX($AB$1:$AB$1200,SMALL(IF($AK$1:$AK$1200=$AP$166,ROW($AB$1:$AB$1200),""),$AS177)),"")</f>
        <v/>
      </c>
      <c r="AW177" s="4"/>
    </row>
    <row r="178" spans="27:49">
      <c r="AA178" s="81"/>
      <c r="AB178" s="81"/>
      <c r="AC178" s="82" t="str">
        <f t="shared" si="23"/>
        <v/>
      </c>
      <c r="AD178" s="90"/>
      <c r="AE178" s="90"/>
      <c r="AF178" s="82">
        <f t="shared" si="24"/>
        <v>0</v>
      </c>
      <c r="AG178" s="82" t="str">
        <f t="shared" si="19"/>
        <v/>
      </c>
      <c r="AH178" s="82" t="str">
        <f t="shared" si="20"/>
        <v/>
      </c>
      <c r="AI178" s="82" t="str">
        <f t="shared" si="21"/>
        <v/>
      </c>
      <c r="AJ178" s="82" t="str">
        <f t="shared" si="22"/>
        <v/>
      </c>
      <c r="AK178" s="83" t="str">
        <f t="shared" si="25"/>
        <v/>
      </c>
      <c r="AN178" s="10">
        <v>6</v>
      </c>
      <c r="AO178" s="21" t="str">
        <f>IF(SUMIFS(AG$11:AG$1008,$AB$11:$AB$1008,$AN178,$AK$11:$AK$1008,$AP$166)=0,"",SUMIFS(AG$11:AG$1008,$AB$11:$AB$1008,$AN178,$AK$11:$AK$1008,$AP$166))</f>
        <v/>
      </c>
      <c r="AP178" s="21" t="str">
        <f>IF(SUMIFS(AH$11:AH$1008,$AB$11:$AB$1008,$AN178,$AK$11:$AK$1008,$AP$166)=0,"",SUMIFS(AH$11:AH$1008,$AB$11:$AB$1008,$AN178,$AK$11:$AK$1008,$AP$166))</f>
        <v/>
      </c>
      <c r="AQ178" s="21" t="str">
        <f>IF(SUMIFS(AI$11:AI$1008,$AB$11:$AB$1008,$AN178,$AK$11:$AK$1008,$AP$166)=0,"",SUMIFS(AI$11:AI$1008,$AB$11:$AB$1008,$AN178,$AK$11:$AK$1008,$AP$166))</f>
        <v/>
      </c>
      <c r="AR178" s="21" t="str">
        <f>IF(SUMIFS(AJ$11:AJ$1008,$AB$11:$AB$1008,$AN178,$AK$11:$AK$1008,$AP$166)=0,"",SUMIFS(AJ$11:AJ$1008,$AB$11:$AB$1008,$AN178,$AK$11:$AK$1008,$AP$166))</f>
        <v/>
      </c>
      <c r="AS178" s="4" t="str">
        <f>IF(AP166="","",11)</f>
        <v/>
      </c>
      <c r="AT178" s="99" t="str">
        <f t="array" ref="AT178">IFERROR(INDEX($AF$1:$AF$1200,SMALL(IF($AK$1:$AK$1200=$AP$166,ROW($AF$1:$AF$1200),""),$AS178)),"")</f>
        <v/>
      </c>
      <c r="AU178" s="105" t="str">
        <f t="array" ref="AU178">IFERROR(INDEX($AA$1:$AA$1200,SMALL(IF($AK$1:$AK$1200=$AP$166,ROW($AA$1:$AA$1200),""),$AS178)),"")</f>
        <v/>
      </c>
      <c r="AV178" s="93" t="str">
        <f t="array" ref="AV178">IFERROR(INDEX($AB$1:$AB$1200,SMALL(IF($AK$1:$AK$1200=$AP$166,ROW($AB$1:$AB$1200),""),$AS178)),"")</f>
        <v/>
      </c>
      <c r="AW178" s="4"/>
    </row>
    <row r="179" spans="27:49">
      <c r="AA179" s="78"/>
      <c r="AB179" s="78"/>
      <c r="AC179" s="79" t="str">
        <f t="shared" si="23"/>
        <v/>
      </c>
      <c r="AD179" s="89"/>
      <c r="AE179" s="89"/>
      <c r="AF179" s="79">
        <f t="shared" si="24"/>
        <v>0</v>
      </c>
      <c r="AG179" s="79" t="str">
        <f t="shared" si="19"/>
        <v/>
      </c>
      <c r="AH179" s="79" t="str">
        <f t="shared" si="20"/>
        <v/>
      </c>
      <c r="AI179" s="79" t="str">
        <f t="shared" si="21"/>
        <v/>
      </c>
      <c r="AJ179" s="79" t="str">
        <f t="shared" si="22"/>
        <v/>
      </c>
      <c r="AK179" s="80" t="str">
        <f t="shared" si="25"/>
        <v/>
      </c>
      <c r="AN179" s="11">
        <v>6.1</v>
      </c>
      <c r="AO179" s="23" t="str">
        <f>IF(SUMIFS(AG$11:AG$1008,$AB$11:$AB$1008,$AN179,$AK$11:$AK$1008,$AP$166)=0,"",SUMIFS(AG$11:AG$1008,$AB$11:$AB$1008,$AN179,$AK$11:$AK$1008,$AP$166))</f>
        <v/>
      </c>
      <c r="AP179" s="23" t="str">
        <f>IF(SUMIFS(AH$11:AH$1008,$AB$11:$AB$1008,$AN179,$AK$11:$AK$1008,$AP$166)=0,"",SUMIFS(AH$11:AH$1008,$AB$11:$AB$1008,$AN179,$AK$11:$AK$1008,$AP$166))</f>
        <v/>
      </c>
      <c r="AQ179" s="23" t="str">
        <f>IF(SUMIFS(AI$11:AI$1008,$AB$11:$AB$1008,$AN179,$AK$11:$AK$1008,$AP$166)=0,"",SUMIFS(AI$11:AI$1008,$AB$11:$AB$1008,$AN179,$AK$11:$AK$1008,$AP$166))</f>
        <v/>
      </c>
      <c r="AR179" s="23" t="str">
        <f>IF(SUMIFS(AJ$11:AJ$1008,$AB$11:$AB$1008,$AN179,$AK$11:$AK$1008,$AP$166)=0,"",SUMIFS(AJ$11:AJ$1008,$AB$11:$AB$1008,$AN179,$AK$11:$AK$1008,$AP$166))</f>
        <v/>
      </c>
      <c r="AS179" s="4" t="str">
        <f>IF(AP166="","",12)</f>
        <v/>
      </c>
      <c r="AT179" s="99" t="str">
        <f t="array" ref="AT179">IFERROR(INDEX($AF$1:$AF$1200,SMALL(IF($AK$1:$AK$1200=$AP$166,ROW($AF$1:$AF$1200),""),$AS179)),"")</f>
        <v/>
      </c>
      <c r="AU179" s="105" t="str">
        <f t="array" ref="AU179">IFERROR(INDEX($AA$1:$AA$1200,SMALL(IF($AK$1:$AK$1200=$AP$166,ROW($AA$1:$AA$1200),""),$AS179)),"")</f>
        <v/>
      </c>
      <c r="AV179" s="93" t="str">
        <f t="array" ref="AV179">IFERROR(INDEX($AB$1:$AB$1200,SMALL(IF($AK$1:$AK$1200=$AP$166,ROW($AB$1:$AB$1200),""),$AS179)),"")</f>
        <v/>
      </c>
      <c r="AW179" s="4"/>
    </row>
    <row r="180" spans="27:49">
      <c r="AA180" s="81"/>
      <c r="AB180" s="81"/>
      <c r="AC180" s="82" t="str">
        <f t="shared" si="23"/>
        <v/>
      </c>
      <c r="AD180" s="90"/>
      <c r="AE180" s="90"/>
      <c r="AF180" s="82">
        <f t="shared" si="24"/>
        <v>0</v>
      </c>
      <c r="AG180" s="82" t="str">
        <f t="shared" si="19"/>
        <v/>
      </c>
      <c r="AH180" s="82" t="str">
        <f t="shared" si="20"/>
        <v/>
      </c>
      <c r="AI180" s="82" t="str">
        <f t="shared" si="21"/>
        <v/>
      </c>
      <c r="AJ180" s="82" t="str">
        <f t="shared" si="22"/>
        <v/>
      </c>
      <c r="AK180" s="83" t="str">
        <f t="shared" si="25"/>
        <v/>
      </c>
      <c r="AM180" s="30"/>
      <c r="AN180" s="11">
        <v>6.2</v>
      </c>
      <c r="AO180" s="23" t="str">
        <f>IF(SUMIFS(AG$11:AG$1008,$AB$11:$AB$1008,$AN180,$AK$11:$AK$1008,$AP$166)=0,"",SUMIFS(AG$11:AG$1008,$AB$11:$AB$1008,$AN180,$AK$11:$AK$1008,$AP$166))</f>
        <v/>
      </c>
      <c r="AP180" s="23" t="str">
        <f>IF(SUMIFS(AH$11:AH$1008,$AB$11:$AB$1008,$AN180,$AK$11:$AK$1008,$AP$166)=0,"",SUMIFS(AH$11:AH$1008,$AB$11:$AB$1008,$AN180,$AK$11:$AK$1008,$AP$166))</f>
        <v/>
      </c>
      <c r="AQ180" s="23" t="str">
        <f>IF(SUMIFS(AI$11:AI$1008,$AB$11:$AB$1008,$AN180,$AK$11:$AK$1008,$AP$166)=0,"",SUMIFS(AI$11:AI$1008,$AB$11:$AB$1008,$AN180,$AK$11:$AK$1008,$AP$166))</f>
        <v/>
      </c>
      <c r="AR180" s="23" t="str">
        <f>IF(SUMIFS(AJ$11:AJ$1008,$AB$11:$AB$1008,$AN180,$AK$11:$AK$1008,$AP$166)=0,"",SUMIFS(AJ$11:AJ$1008,$AB$11:$AB$1008,$AN180,$AK$11:$AK$1008,$AP$166))</f>
        <v/>
      </c>
      <c r="AS180" s="4" t="str">
        <f>IF(AP166="","",13)</f>
        <v/>
      </c>
      <c r="AT180" s="99" t="str">
        <f t="array" ref="AT180">IFERROR(INDEX($AF$1:$AF$1200,SMALL(IF($AK$1:$AK$1200=$AP$166,ROW($AF$1:$AF$1200),""),$AS180)),"")</f>
        <v/>
      </c>
      <c r="AU180" s="105" t="str">
        <f t="array" ref="AU180">IFERROR(INDEX($AA$1:$AA$1200,SMALL(IF($AK$1:$AK$1200=$AP$166,ROW($AA$1:$AA$1200),""),$AS180)),"")</f>
        <v/>
      </c>
      <c r="AV180" s="93" t="str">
        <f t="array" ref="AV180">IFERROR(INDEX($AB$1:$AB$1200,SMALL(IF($AK$1:$AK$1200=$AP$166,ROW($AB$1:$AB$1200),""),$AS180)),"")</f>
        <v/>
      </c>
      <c r="AW180" s="4"/>
    </row>
    <row r="181" spans="27:49">
      <c r="AA181" s="78"/>
      <c r="AB181" s="78"/>
      <c r="AC181" s="79" t="str">
        <f t="shared" si="23"/>
        <v/>
      </c>
      <c r="AD181" s="89"/>
      <c r="AE181" s="89"/>
      <c r="AF181" s="79">
        <f t="shared" si="24"/>
        <v>0</v>
      </c>
      <c r="AG181" s="79" t="str">
        <f t="shared" si="19"/>
        <v/>
      </c>
      <c r="AH181" s="79" t="str">
        <f t="shared" si="20"/>
        <v/>
      </c>
      <c r="AI181" s="79" t="str">
        <f t="shared" si="21"/>
        <v/>
      </c>
      <c r="AJ181" s="79" t="str">
        <f t="shared" si="22"/>
        <v/>
      </c>
      <c r="AK181" s="80" t="str">
        <f t="shared" si="25"/>
        <v/>
      </c>
      <c r="AM181" s="30"/>
      <c r="AN181" s="12">
        <v>6.3</v>
      </c>
      <c r="AO181" s="19" t="str">
        <f>IF(SUMIFS(AG$11:AG$1008,$AB$11:$AB$1008,$AN181,$AK$11:$AK$1008,$AP$166)=0,"",SUMIFS(AG$11:AG$1008,$AB$11:$AB$1008,$AN181,$AK$11:$AK$1008,$AP$166))</f>
        <v/>
      </c>
      <c r="AP181" s="19" t="str">
        <f>IF(SUMIFS(AH$11:AH$1008,$AB$11:$AB$1008,$AN181,$AK$11:$AK$1008,$AP$166)=0,"",SUMIFS(AH$11:AH$1008,$AB$11:$AB$1008,$AN181,$AK$11:$AK$1008,$AP$166))</f>
        <v/>
      </c>
      <c r="AQ181" s="19" t="str">
        <f>IF(SUMIFS(AI$11:AI$1008,$AB$11:$AB$1008,$AN181,$AK$11:$AK$1008,$AP$166)=0,"",SUMIFS(AI$11:AI$1008,$AB$11:$AB$1008,$AN181,$AK$11:$AK$1008,$AP$166))</f>
        <v/>
      </c>
      <c r="AR181" s="19" t="str">
        <f>IF(SUMIFS(AJ$11:AJ$1008,$AB$11:$AB$1008,$AN181,$AK$11:$AK$1008,$AP$166)=0,"",SUMIFS(AJ$11:AJ$1008,$AB$11:$AB$1008,$AN181,$AK$11:$AK$1008,$AP$166))</f>
        <v/>
      </c>
      <c r="AS181" s="4" t="str">
        <f>IF(AP166="","",14)</f>
        <v/>
      </c>
      <c r="AT181" s="99" t="str">
        <f t="array" ref="AT181">IFERROR(INDEX($AF$1:$AF$1200,SMALL(IF($AK$1:$AK$1200=$AP$166,ROW($AF$1:$AF$1200),""),$AS181)),"")</f>
        <v/>
      </c>
      <c r="AU181" s="105" t="str">
        <f t="array" ref="AU181">IFERROR(INDEX($AA$1:$AA$1200,SMALL(IF($AK$1:$AK$1200=$AP$166,ROW($AA$1:$AA$1200),""),$AS181)),"")</f>
        <v/>
      </c>
      <c r="AV181" s="93" t="str">
        <f t="array" ref="AV181">IFERROR(INDEX($AB$1:$AB$1200,SMALL(IF($AK$1:$AK$1200=$AP$166,ROW($AB$1:$AB$1200),""),$AS181)),"")</f>
        <v/>
      </c>
      <c r="AW181" s="4"/>
    </row>
    <row r="182" spans="27:49">
      <c r="AA182" s="81"/>
      <c r="AB182" s="81"/>
      <c r="AC182" s="82" t="str">
        <f t="shared" si="23"/>
        <v/>
      </c>
      <c r="AD182" s="90"/>
      <c r="AE182" s="90"/>
      <c r="AF182" s="82">
        <f t="shared" si="24"/>
        <v>0</v>
      </c>
      <c r="AG182" s="82" t="str">
        <f t="shared" si="19"/>
        <v/>
      </c>
      <c r="AH182" s="82" t="str">
        <f t="shared" si="20"/>
        <v/>
      </c>
      <c r="AI182" s="82" t="str">
        <f t="shared" si="21"/>
        <v/>
      </c>
      <c r="AJ182" s="82" t="str">
        <f t="shared" si="22"/>
        <v/>
      </c>
      <c r="AK182" s="83" t="str">
        <f t="shared" si="25"/>
        <v/>
      </c>
      <c r="AM182" s="30"/>
      <c r="AN182" s="10">
        <v>7</v>
      </c>
      <c r="AO182" s="21" t="str">
        <f>IF(SUMIFS(AG$11:AG$1008,$AB$11:$AB$1008,$AN182,$AK$11:$AK$1008,$AP$166)=0,"",SUMIFS(AG$11:AG$1008,$AB$11:$AB$1008,$AN182,$AK$11:$AK$1008,$AP$166))</f>
        <v/>
      </c>
      <c r="AP182" s="21" t="str">
        <f>IF(SUMIFS(AH$11:AH$1008,$AB$11:$AB$1008,$AN182,$AK$11:$AK$1008,$AP$166)=0,"",SUMIFS(AH$11:AH$1008,$AB$11:$AB$1008,$AN182,$AK$11:$AK$1008,$AP$166))</f>
        <v/>
      </c>
      <c r="AQ182" s="21" t="str">
        <f>IF(SUMIFS(AI$11:AI$1008,$AB$11:$AB$1008,$AN182,$AK$11:$AK$1008,$AP$166)=0,"",SUMIFS(AI$11:AI$1008,$AB$11:$AB$1008,$AN182,$AK$11:$AK$1008,$AP$166))</f>
        <v/>
      </c>
      <c r="AR182" s="21" t="str">
        <f>IF(SUMIFS(AJ$11:AJ$1008,$AB$11:$AB$1008,$AN182,$AK$11:$AK$1008,$AP$166)=0,"",SUMIFS(AJ$11:AJ$1008,$AB$11:$AB$1008,$AN182,$AK$11:$AK$1008,$AP$166))</f>
        <v/>
      </c>
      <c r="AS182" s="4" t="str">
        <f>IF(AP166="","",15)</f>
        <v/>
      </c>
      <c r="AT182" s="99" t="str">
        <f t="array" ref="AT182">IFERROR(INDEX($AF$1:$AF$1200,SMALL(IF($AK$1:$AK$1200=$AP$166,ROW($AF$1:$AF$1200),""),$AS182)),"")</f>
        <v/>
      </c>
      <c r="AU182" s="105" t="str">
        <f t="array" ref="AU182">IFERROR(INDEX($AA$1:$AA$1200,SMALL(IF($AK$1:$AK$1200=$AP$166,ROW($AA$1:$AA$1200),""),$AS182)),"")</f>
        <v/>
      </c>
      <c r="AV182" s="93" t="str">
        <f t="array" ref="AV182">IFERROR(INDEX($AB$1:$AB$1200,SMALL(IF($AK$1:$AK$1200=$AP$166,ROW($AB$1:$AB$1200),""),$AS182)),"")</f>
        <v/>
      </c>
      <c r="AW182" s="4"/>
    </row>
    <row r="183" spans="27:49">
      <c r="AA183" s="78"/>
      <c r="AB183" s="78"/>
      <c r="AC183" s="79" t="str">
        <f t="shared" si="23"/>
        <v/>
      </c>
      <c r="AD183" s="89"/>
      <c r="AE183" s="89"/>
      <c r="AF183" s="79">
        <f t="shared" si="24"/>
        <v>0</v>
      </c>
      <c r="AG183" s="79" t="str">
        <f t="shared" si="19"/>
        <v/>
      </c>
      <c r="AH183" s="79" t="str">
        <f t="shared" si="20"/>
        <v/>
      </c>
      <c r="AI183" s="79" t="str">
        <f t="shared" si="21"/>
        <v/>
      </c>
      <c r="AJ183" s="79" t="str">
        <f t="shared" si="22"/>
        <v/>
      </c>
      <c r="AK183" s="80" t="str">
        <f t="shared" si="25"/>
        <v/>
      </c>
      <c r="AM183" s="30"/>
      <c r="AN183" s="11">
        <v>7.1</v>
      </c>
      <c r="AO183" s="23" t="str">
        <f>IF(SUMIFS(AG$11:AG$1008,$AB$11:$AB$1008,$AN183,$AK$11:$AK$1008,$AP$166)=0,"",SUMIFS(AG$11:AG$1008,$AB$11:$AB$1008,$AN183,$AK$11:$AK$1008,$AP$166))</f>
        <v/>
      </c>
      <c r="AP183" s="23" t="str">
        <f>IF(SUMIFS(AH$11:AH$1008,$AB$11:$AB$1008,$AN183,$AK$11:$AK$1008,$AP$166)=0,"",SUMIFS(AH$11:AH$1008,$AB$11:$AB$1008,$AN183,$AK$11:$AK$1008,$AP$166))</f>
        <v/>
      </c>
      <c r="AQ183" s="23" t="str">
        <f>IF(SUMIFS(AI$11:AI$1008,$AB$11:$AB$1008,$AN183,$AK$11:$AK$1008,$AP$166)=0,"",SUMIFS(AI$11:AI$1008,$AB$11:$AB$1008,$AN183,$AK$11:$AK$1008,$AP$166))</f>
        <v/>
      </c>
      <c r="AR183" s="23" t="str">
        <f>IF(SUMIFS(AJ$11:AJ$1008,$AB$11:$AB$1008,$AN183,$AK$11:$AK$1008,$AP$166)=0,"",SUMIFS(AJ$11:AJ$1008,$AB$11:$AB$1008,$AN183,$AK$11:$AK$1008,$AP$166))</f>
        <v/>
      </c>
      <c r="AS183" s="4" t="str">
        <f>IF(AP166="","",16)</f>
        <v/>
      </c>
      <c r="AT183" s="99" t="str">
        <f t="array" ref="AT183">IFERROR(INDEX($AF$1:$AF$1200,SMALL(IF($AK$1:$AK$1200=$AP$166,ROW($AF$1:$AF$1200),""),$AS183)),"")</f>
        <v/>
      </c>
      <c r="AU183" s="105" t="str">
        <f t="array" ref="AU183">IFERROR(INDEX($AA$1:$AA$1200,SMALL(IF($AK$1:$AK$1200=$AP$166,ROW($AA$1:$AA$1200),""),$AS183)),"")</f>
        <v/>
      </c>
      <c r="AV183" s="93" t="str">
        <f t="array" ref="AV183">IFERROR(INDEX($AB$1:$AB$1200,SMALL(IF($AK$1:$AK$1200=$AP$166,ROW($AB$1:$AB$1200),""),$AS183)),"")</f>
        <v/>
      </c>
      <c r="AW183" s="4"/>
    </row>
    <row r="184" spans="27:49">
      <c r="AA184" s="81"/>
      <c r="AB184" s="81"/>
      <c r="AC184" s="82" t="str">
        <f t="shared" si="23"/>
        <v/>
      </c>
      <c r="AD184" s="90"/>
      <c r="AE184" s="90"/>
      <c r="AF184" s="82">
        <f t="shared" si="24"/>
        <v>0</v>
      </c>
      <c r="AG184" s="82" t="str">
        <f t="shared" si="19"/>
        <v/>
      </c>
      <c r="AH184" s="82" t="str">
        <f t="shared" si="20"/>
        <v/>
      </c>
      <c r="AI184" s="82" t="str">
        <f t="shared" si="21"/>
        <v/>
      </c>
      <c r="AJ184" s="82" t="str">
        <f t="shared" si="22"/>
        <v/>
      </c>
      <c r="AK184" s="83" t="str">
        <f t="shared" si="25"/>
        <v/>
      </c>
      <c r="AM184" s="30"/>
      <c r="AN184" s="11">
        <v>7.2</v>
      </c>
      <c r="AO184" s="23" t="str">
        <f>IF(SUMIFS(AG$11:AG$1008,$AB$11:$AB$1008,$AN184,$AK$11:$AK$1008,$AP$166)=0,"",SUMIFS(AG$11:AG$1008,$AB$11:$AB$1008,$AN184,$AK$11:$AK$1008,$AP$166))</f>
        <v/>
      </c>
      <c r="AP184" s="23" t="str">
        <f>IF(SUMIFS(AH$11:AH$1008,$AB$11:$AB$1008,$AN184,$AK$11:$AK$1008,$AP$166)=0,"",SUMIFS(AH$11:AH$1008,$AB$11:$AB$1008,$AN184,$AK$11:$AK$1008,$AP$166))</f>
        <v/>
      </c>
      <c r="AQ184" s="23" t="str">
        <f>IF(SUMIFS(AI$11:AI$1008,$AB$11:$AB$1008,$AN184,$AK$11:$AK$1008,$AP$166)=0,"",SUMIFS(AI$11:AI$1008,$AB$11:$AB$1008,$AN184,$AK$11:$AK$1008,$AP$166))</f>
        <v/>
      </c>
      <c r="AR184" s="23" t="str">
        <f>IF(SUMIFS(AJ$11:AJ$1008,$AB$11:$AB$1008,$AN184,$AK$11:$AK$1008,$AP$166)=0,"",SUMIFS(AJ$11:AJ$1008,$AB$11:$AB$1008,$AN184,$AK$11:$AK$1008,$AP$166))</f>
        <v/>
      </c>
      <c r="AS184" s="4" t="str">
        <f>IF(AP166="","",17)</f>
        <v/>
      </c>
      <c r="AT184" s="99" t="str">
        <f t="array" ref="AT184">IFERROR(INDEX($AF$1:$AF$1200,SMALL(IF($AK$1:$AK$1200=$AP$166,ROW($AF$1:$AF$1200),""),$AS184)),"")</f>
        <v/>
      </c>
      <c r="AU184" s="105" t="str">
        <f t="array" ref="AU184">IFERROR(INDEX($AA$1:$AA$1200,SMALL(IF($AK$1:$AK$1200=$AP$166,ROW($AA$1:$AA$1200),""),$AS184)),"")</f>
        <v/>
      </c>
      <c r="AV184" s="93" t="str">
        <f t="array" ref="AV184">IFERROR(INDEX($AB$1:$AB$1200,SMALL(IF($AK$1:$AK$1200=$AP$166,ROW($AB$1:$AB$1200),""),$AS184)),"")</f>
        <v/>
      </c>
      <c r="AW184" s="4"/>
    </row>
    <row r="185" spans="27:49">
      <c r="AA185" s="78"/>
      <c r="AB185" s="78"/>
      <c r="AC185" s="79" t="str">
        <f t="shared" si="23"/>
        <v/>
      </c>
      <c r="AD185" s="89"/>
      <c r="AE185" s="89"/>
      <c r="AF185" s="79">
        <f t="shared" si="24"/>
        <v>0</v>
      </c>
      <c r="AG185" s="79" t="str">
        <f t="shared" si="19"/>
        <v/>
      </c>
      <c r="AH185" s="79" t="str">
        <f t="shared" si="20"/>
        <v/>
      </c>
      <c r="AI185" s="79" t="str">
        <f t="shared" si="21"/>
        <v/>
      </c>
      <c r="AJ185" s="79" t="str">
        <f t="shared" si="22"/>
        <v/>
      </c>
      <c r="AK185" s="80" t="str">
        <f t="shared" si="25"/>
        <v/>
      </c>
      <c r="AM185" s="30"/>
      <c r="AN185" s="12">
        <v>7.3</v>
      </c>
      <c r="AO185" s="19" t="str">
        <f>IF(SUMIFS(AG$11:AG$1008,$AB$11:$AB$1008,$AN185,$AK$11:$AK$1008,$AP$166)=0,"",SUMIFS(AG$11:AG$1008,$AB$11:$AB$1008,$AN185,$AK$11:$AK$1008,$AP$166))</f>
        <v/>
      </c>
      <c r="AP185" s="19" t="str">
        <f>IF(SUMIFS(AH$11:AH$1008,$AB$11:$AB$1008,$AN185,$AK$11:$AK$1008,$AP$166)=0,"",SUMIFS(AH$11:AH$1008,$AB$11:$AB$1008,$AN185,$AK$11:$AK$1008,$AP$166))</f>
        <v/>
      </c>
      <c r="AQ185" s="19" t="str">
        <f>IF(SUMIFS(AI$11:AI$1008,$AB$11:$AB$1008,$AN185,$AK$11:$AK$1008,$AP$166)=0,"",SUMIFS(AI$11:AI$1008,$AB$11:$AB$1008,$AN185,$AK$11:$AK$1008,$AP$166))</f>
        <v/>
      </c>
      <c r="AR185" s="19" t="str">
        <f>IF(SUMIFS(AJ$11:AJ$1008,$AB$11:$AB$1008,$AN185,$AK$11:$AK$1008,$AP$166)=0,"",SUMIFS(AJ$11:AJ$1008,$AB$11:$AB$1008,$AN185,$AK$11:$AK$1008,$AP$166))</f>
        <v/>
      </c>
      <c r="AS185" s="4" t="str">
        <f>IF(AP166="","",18)</f>
        <v/>
      </c>
      <c r="AT185" s="99" t="str">
        <f t="array" ref="AT185">IFERROR(INDEX($AF$1:$AF$1200,SMALL(IF($AK$1:$AK$1200=$AP$166,ROW($AF$1:$AF$1200),""),$AS185)),"")</f>
        <v/>
      </c>
      <c r="AU185" s="105" t="str">
        <f t="array" ref="AU185">IFERROR(INDEX($AA$1:$AA$1200,SMALL(IF($AK$1:$AK$1200=$AP$166,ROW($AA$1:$AA$1200),""),$AS185)),"")</f>
        <v/>
      </c>
      <c r="AV185" s="93" t="str">
        <f t="array" ref="AV185">IFERROR(INDEX($AB$1:$AB$1200,SMALL(IF($AK$1:$AK$1200=$AP$166,ROW($AB$1:$AB$1200),""),$AS185)),"")</f>
        <v/>
      </c>
      <c r="AW185" s="4"/>
    </row>
    <row r="186" spans="27:49">
      <c r="AA186" s="81"/>
      <c r="AB186" s="81"/>
      <c r="AC186" s="82" t="str">
        <f t="shared" si="23"/>
        <v/>
      </c>
      <c r="AD186" s="90"/>
      <c r="AE186" s="90"/>
      <c r="AF186" s="82">
        <f t="shared" si="24"/>
        <v>0</v>
      </c>
      <c r="AG186" s="82" t="str">
        <f t="shared" si="19"/>
        <v/>
      </c>
      <c r="AH186" s="82" t="str">
        <f t="shared" si="20"/>
        <v/>
      </c>
      <c r="AI186" s="82" t="str">
        <f t="shared" si="21"/>
        <v/>
      </c>
      <c r="AJ186" s="82" t="str">
        <f t="shared" si="22"/>
        <v/>
      </c>
      <c r="AK186" s="83" t="str">
        <f t="shared" si="25"/>
        <v/>
      </c>
      <c r="AM186" s="30"/>
      <c r="AN186" s="10">
        <v>8</v>
      </c>
      <c r="AO186" s="21" t="str">
        <f>IF(SUMIFS(AG$11:AG$1008,$AB$11:$AB$1008,$AN186,$AK$11:$AK$1008,$AP$166)=0,"",SUMIFS(AG$11:AG$1008,$AB$11:$AB$1008,$AN186,$AK$11:$AK$1008,$AP$166))</f>
        <v/>
      </c>
      <c r="AP186" s="21" t="str">
        <f>IF(SUMIFS(AH$11:AH$1008,$AB$11:$AB$1008,$AN186,$AK$11:$AK$1008,$AP$166)=0,"",SUMIFS(AH$11:AH$1008,$AB$11:$AB$1008,$AN186,$AK$11:$AK$1008,$AP$166))</f>
        <v/>
      </c>
      <c r="AQ186" s="21" t="str">
        <f>IF(SUMIFS(AI$11:AI$1008,$AB$11:$AB$1008,$AN186,$AK$11:$AK$1008,$AP$166)=0,"",SUMIFS(AI$11:AI$1008,$AB$11:$AB$1008,$AN186,$AK$11:$AK$1008,$AP$166))</f>
        <v/>
      </c>
      <c r="AR186" s="21" t="str">
        <f>IF(SUMIFS(AJ$11:AJ$1008,$AB$11:$AB$1008,$AN186,$AK$11:$AK$1008,$AP$166)=0,"",SUMIFS(AJ$11:AJ$1008,$AB$11:$AB$1008,$AN186,$AK$11:$AK$1008,$AP$166))</f>
        <v/>
      </c>
      <c r="AS186" s="4" t="str">
        <f>IF(AP166="","",19)</f>
        <v/>
      </c>
      <c r="AT186" s="99" t="str">
        <f t="array" ref="AT186">IFERROR(INDEX($AF$1:$AF$1200,SMALL(IF($AK$1:$AK$1200=$AP$166,ROW($AF$1:$AF$1200),""),$AS186)),"")</f>
        <v/>
      </c>
      <c r="AU186" s="105" t="str">
        <f t="array" ref="AU186">IFERROR(INDEX($AA$1:$AA$1200,SMALL(IF($AK$1:$AK$1200=$AP$166,ROW($AA$1:$AA$1200),""),$AS186)),"")</f>
        <v/>
      </c>
      <c r="AV186" s="93" t="str">
        <f t="array" ref="AV186">IFERROR(INDEX($AB$1:$AB$1200,SMALL(IF($AK$1:$AK$1200=$AP$166,ROW($AB$1:$AB$1200),""),$AS186)),"")</f>
        <v/>
      </c>
      <c r="AW186" s="4"/>
    </row>
    <row r="187" spans="27:49">
      <c r="AA187" s="78"/>
      <c r="AB187" s="78"/>
      <c r="AC187" s="79" t="str">
        <f t="shared" si="23"/>
        <v/>
      </c>
      <c r="AD187" s="89"/>
      <c r="AE187" s="89"/>
      <c r="AF187" s="79">
        <f t="shared" si="24"/>
        <v>0</v>
      </c>
      <c r="AG187" s="79" t="str">
        <f t="shared" si="19"/>
        <v/>
      </c>
      <c r="AH187" s="79" t="str">
        <f t="shared" si="20"/>
        <v/>
      </c>
      <c r="AI187" s="79" t="str">
        <f t="shared" si="21"/>
        <v/>
      </c>
      <c r="AJ187" s="79" t="str">
        <f t="shared" si="22"/>
        <v/>
      </c>
      <c r="AK187" s="80" t="str">
        <f t="shared" si="25"/>
        <v/>
      </c>
      <c r="AM187" s="30"/>
      <c r="AN187" s="11">
        <v>8.1</v>
      </c>
      <c r="AO187" s="23" t="str">
        <f>IF(SUMIFS(AG$11:AG$1008,$AB$11:$AB$1008,$AN187,$AK$11:$AK$1008,$AP$166)=0,"",SUMIFS(AG$11:AG$1008,$AB$11:$AB$1008,$AN187,$AK$11:$AK$1008,$AP$166))</f>
        <v/>
      </c>
      <c r="AP187" s="23" t="str">
        <f>IF(SUMIFS(AH$11:AH$1008,$AB$11:$AB$1008,$AN187,$AK$11:$AK$1008,$AP$166)=0,"",SUMIFS(AH$11:AH$1008,$AB$11:$AB$1008,$AN187,$AK$11:$AK$1008,$AP$166))</f>
        <v/>
      </c>
      <c r="AQ187" s="23" t="str">
        <f>IF(SUMIFS(AI$11:AI$1008,$AB$11:$AB$1008,$AN187,$AK$11:$AK$1008,$AP$166)=0,"",SUMIFS(AI$11:AI$1008,$AB$11:$AB$1008,$AN187,$AK$11:$AK$1008,$AP$166))</f>
        <v/>
      </c>
      <c r="AR187" s="23" t="str">
        <f>IF(SUMIFS(AJ$11:AJ$1008,$AB$11:$AB$1008,$AN187,$AK$11:$AK$1008,$AP$166)=0,"",SUMIFS(AJ$11:AJ$1008,$AB$11:$AB$1008,$AN187,$AK$11:$AK$1008,$AP$166))</f>
        <v/>
      </c>
      <c r="AS187" s="4" t="str">
        <f>IF(AP166="","",20)</f>
        <v/>
      </c>
      <c r="AT187" s="99" t="str">
        <f t="array" ref="AT187">IFERROR(INDEX($AF$1:$AF$1200,SMALL(IF($AK$1:$AK$1200=$AP$166,ROW($AF$1:$AF$1200),""),$AS187)),"")</f>
        <v/>
      </c>
      <c r="AU187" s="105" t="str">
        <f t="array" ref="AU187">IFERROR(INDEX($AA$1:$AA$1200,SMALL(IF($AK$1:$AK$1200=$AP$166,ROW($AA$1:$AA$1200),""),$AS187)),"")</f>
        <v/>
      </c>
      <c r="AV187" s="93" t="str">
        <f t="array" ref="AV187">IFERROR(INDEX($AB$1:$AB$1200,SMALL(IF($AK$1:$AK$1200=$AP$166,ROW($AB$1:$AB$1200),""),$AS187)),"")</f>
        <v/>
      </c>
      <c r="AW187" s="4"/>
    </row>
    <row r="188" spans="27:49">
      <c r="AA188" s="81"/>
      <c r="AB188" s="81"/>
      <c r="AC188" s="82" t="str">
        <f t="shared" si="23"/>
        <v/>
      </c>
      <c r="AD188" s="90"/>
      <c r="AE188" s="90"/>
      <c r="AF188" s="82">
        <f t="shared" si="24"/>
        <v>0</v>
      </c>
      <c r="AG188" s="82" t="str">
        <f t="shared" si="19"/>
        <v/>
      </c>
      <c r="AH188" s="82" t="str">
        <f t="shared" si="20"/>
        <v/>
      </c>
      <c r="AI188" s="82" t="str">
        <f t="shared" si="21"/>
        <v/>
      </c>
      <c r="AJ188" s="82" t="str">
        <f t="shared" si="22"/>
        <v/>
      </c>
      <c r="AK188" s="83" t="str">
        <f t="shared" si="25"/>
        <v/>
      </c>
      <c r="AM188" s="30"/>
      <c r="AN188" s="11">
        <v>8.1999999999999993</v>
      </c>
      <c r="AO188" s="23" t="str">
        <f>IF(SUMIFS(AG$11:AG$1008,$AB$11:$AB$1008,$AN188,$AK$11:$AK$1008,$AP$166)=0,"",SUMIFS(AG$11:AG$1008,$AB$11:$AB$1008,$AN188,$AK$11:$AK$1008,$AP$166))</f>
        <v/>
      </c>
      <c r="AP188" s="23" t="str">
        <f>IF(SUMIFS(AH$11:AH$1008,$AB$11:$AB$1008,$AN188,$AK$11:$AK$1008,$AP$166)=0,"",SUMIFS(AH$11:AH$1008,$AB$11:$AB$1008,$AN188,$AK$11:$AK$1008,$AP$166))</f>
        <v/>
      </c>
      <c r="AQ188" s="23" t="str">
        <f>IF(SUMIFS(AI$11:AI$1008,$AB$11:$AB$1008,$AN188,$AK$11:$AK$1008,$AP$166)=0,"",SUMIFS(AI$11:AI$1008,$AB$11:$AB$1008,$AN188,$AK$11:$AK$1008,$AP$166))</f>
        <v/>
      </c>
      <c r="AR188" s="23" t="str">
        <f>IF(SUMIFS(AJ$11:AJ$1008,$AB$11:$AB$1008,$AN188,$AK$11:$AK$1008,$AP$166)=0,"",SUMIFS(AJ$11:AJ$1008,$AB$11:$AB$1008,$AN188,$AK$11:$AK$1008,$AP$166))</f>
        <v/>
      </c>
      <c r="AS188" s="4" t="str">
        <f>IF(AP166="","",21)</f>
        <v/>
      </c>
      <c r="AT188" s="99" t="str">
        <f t="array" ref="AT188">IFERROR(INDEX($AF$1:$AF$1200,SMALL(IF($AK$1:$AK$1200=$AP$166,ROW($AF$1:$AF$1200),""),$AS188)),"")</f>
        <v/>
      </c>
      <c r="AU188" s="105" t="str">
        <f t="array" ref="AU188">IFERROR(INDEX($AA$1:$AA$1200,SMALL(IF($AK$1:$AK$1200=$AP$166,ROW($AA$1:$AA$1200),""),$AS188)),"")</f>
        <v/>
      </c>
      <c r="AV188" s="93" t="str">
        <f t="array" ref="AV188">IFERROR(INDEX($AB$1:$AB$1200,SMALL(IF($AK$1:$AK$1200=$AP$166,ROW($AB$1:$AB$1200),""),$AS188)),"")</f>
        <v/>
      </c>
      <c r="AW188" s="4"/>
    </row>
    <row r="189" spans="27:49" ht="15.75" thickBot="1">
      <c r="AA189" s="78"/>
      <c r="AB189" s="78"/>
      <c r="AC189" s="79" t="str">
        <f t="shared" si="23"/>
        <v/>
      </c>
      <c r="AD189" s="89"/>
      <c r="AE189" s="89"/>
      <c r="AF189" s="79">
        <f t="shared" si="24"/>
        <v>0</v>
      </c>
      <c r="AG189" s="79" t="str">
        <f t="shared" si="19"/>
        <v/>
      </c>
      <c r="AH189" s="79" t="str">
        <f t="shared" si="20"/>
        <v/>
      </c>
      <c r="AI189" s="79" t="str">
        <f t="shared" si="21"/>
        <v/>
      </c>
      <c r="AJ189" s="79" t="str">
        <f t="shared" si="22"/>
        <v/>
      </c>
      <c r="AK189" s="80" t="str">
        <f t="shared" si="25"/>
        <v/>
      </c>
      <c r="AM189" s="30"/>
      <c r="AN189" s="13">
        <v>8.3000000000000007</v>
      </c>
      <c r="AO189" s="25" t="str">
        <f>IF(SUMIFS(AG$11:AG$1008,$AB$11:$AB$1008,$AN189,$AK$11:$AK$1008,$AP$166)=0,"",SUMIFS(AG$11:AG$1008,$AB$11:$AB$1008,$AN189,$AK$11:$AK$1008,$AP$166))</f>
        <v/>
      </c>
      <c r="AP189" s="25" t="str">
        <f>IF(SUMIFS(AH$11:AH$1008,$AB$11:$AB$1008,$AN189,$AK$11:$AK$1008,$AP$166)=0,"",SUMIFS(AH$11:AH$1008,$AB$11:$AB$1008,$AN189,$AK$11:$AK$1008,$AP$166))</f>
        <v/>
      </c>
      <c r="AQ189" s="25" t="str">
        <f>IF(SUMIFS(AI$11:AI$1008,$AB$11:$AB$1008,$AN189,$AK$11:$AK$1008,$AP$166)=0,"",SUMIFS(AI$11:AI$1008,$AB$11:$AB$1008,$AN189,$AK$11:$AK$1008,$AP$166))</f>
        <v/>
      </c>
      <c r="AR189" s="25" t="str">
        <f>IF(SUMIFS(AJ$11:AJ$1008,$AB$11:$AB$1008,$AN189,$AK$11:$AK$1008,$AP$166)=0,"",SUMIFS(AJ$11:AJ$1008,$AB$11:$AB$1008,$AN189,$AK$11:$AK$1008,$AP$166))</f>
        <v/>
      </c>
      <c r="AS189" s="4" t="str">
        <f>IF(AP166="","",22)</f>
        <v/>
      </c>
      <c r="AT189" s="100" t="str">
        <f t="array" ref="AT189">IFERROR(INDEX($AF$1:$AF$1200,SMALL(IF($AK$1:$AK$1200=$AP$166,ROW($AF$1:$AF$1200),""),$AS189)),"")</f>
        <v/>
      </c>
      <c r="AU189" s="106" t="str">
        <f t="array" ref="AU189">IFERROR(INDEX($AA$1:$AA$1200,SMALL(IF($AK$1:$AK$1200=$AP$166,ROW($AA$1:$AA$1200),""),$AS189)),"")</f>
        <v/>
      </c>
      <c r="AV189" s="94" t="str">
        <f t="array" ref="AV189">IFERROR(INDEX($AB$1:$AB$1200,SMALL(IF($AK$1:$AK$1200=$AP$166,ROW($AB$1:$AB$1200),""),$AS189)),"")</f>
        <v/>
      </c>
      <c r="AW189" s="4"/>
    </row>
    <row r="190" spans="27:49">
      <c r="AA190" s="81"/>
      <c r="AB190" s="81"/>
      <c r="AC190" s="82" t="str">
        <f t="shared" si="23"/>
        <v/>
      </c>
      <c r="AD190" s="90"/>
      <c r="AE190" s="90"/>
      <c r="AF190" s="82">
        <f t="shared" si="24"/>
        <v>0</v>
      </c>
      <c r="AG190" s="82" t="str">
        <f t="shared" si="19"/>
        <v/>
      </c>
      <c r="AH190" s="82" t="str">
        <f t="shared" si="20"/>
        <v/>
      </c>
      <c r="AI190" s="82" t="str">
        <f t="shared" si="21"/>
        <v/>
      </c>
      <c r="AJ190" s="82" t="str">
        <f t="shared" si="22"/>
        <v/>
      </c>
      <c r="AK190" s="83" t="str">
        <f t="shared" si="25"/>
        <v/>
      </c>
      <c r="AS190" s="103"/>
      <c r="AT190" s="103"/>
      <c r="AU190" s="103"/>
      <c r="AV190" s="4"/>
      <c r="AW190" s="4"/>
    </row>
    <row r="191" spans="27:49" ht="15.75" thickBot="1">
      <c r="AA191" s="78"/>
      <c r="AB191" s="78"/>
      <c r="AC191" s="79" t="str">
        <f t="shared" si="23"/>
        <v/>
      </c>
      <c r="AD191" s="89"/>
      <c r="AE191" s="89"/>
      <c r="AF191" s="79">
        <f t="shared" si="24"/>
        <v>0</v>
      </c>
      <c r="AG191" s="79" t="str">
        <f t="shared" si="19"/>
        <v/>
      </c>
      <c r="AH191" s="79" t="str">
        <f t="shared" si="20"/>
        <v/>
      </c>
      <c r="AI191" s="79" t="str">
        <f t="shared" si="21"/>
        <v/>
      </c>
      <c r="AJ191" s="79" t="str">
        <f t="shared" si="22"/>
        <v/>
      </c>
      <c r="AK191" s="80" t="str">
        <f t="shared" si="25"/>
        <v/>
      </c>
      <c r="AM191" s="1" t="s">
        <v>127</v>
      </c>
      <c r="AS191" s="103"/>
      <c r="AT191" s="103"/>
      <c r="AU191" s="103"/>
      <c r="AV191" s="4"/>
      <c r="AW191" s="4"/>
    </row>
    <row r="192" spans="27:49" ht="15" customHeight="1" thickBot="1">
      <c r="AA192" s="81"/>
      <c r="AB192" s="81"/>
      <c r="AC192" s="82" t="str">
        <f t="shared" si="23"/>
        <v/>
      </c>
      <c r="AD192" s="90"/>
      <c r="AE192" s="90"/>
      <c r="AF192" s="82">
        <f t="shared" si="24"/>
        <v>0</v>
      </c>
      <c r="AG192" s="82" t="str">
        <f t="shared" si="19"/>
        <v/>
      </c>
      <c r="AH192" s="82" t="str">
        <f t="shared" si="20"/>
        <v/>
      </c>
      <c r="AI192" s="82" t="str">
        <f t="shared" si="21"/>
        <v/>
      </c>
      <c r="AJ192" s="82" t="str">
        <f t="shared" si="22"/>
        <v/>
      </c>
      <c r="AK192" s="83" t="str">
        <f t="shared" si="25"/>
        <v/>
      </c>
      <c r="AM192" s="30" t="str">
        <f t="array" ref="AM192">IFERROR(INDEX(AK$11:AK$1008,MATCH(SMALL(IF((COUNTIF(AM$34:AM191,AK$11:AK$1008)=0)*(AK$11:AK$1008&lt;&gt;""),COUNTIF(AK$11:AK$1008,"&lt;"&amp;AK$11:AK$1008)),1),IF(AK$11:AK$1008&lt;&gt;"",COUNTIF(AK$11:AK$1008,"&lt;"&amp;AK$11:AK$1008)),0)),"")</f>
        <v/>
      </c>
      <c r="AN192" s="60" t="s">
        <v>125</v>
      </c>
      <c r="AO192" s="61"/>
      <c r="AP192" s="60" t="str">
        <f>IF(AM192="","",AM192)</f>
        <v/>
      </c>
      <c r="AQ192" s="61"/>
      <c r="AR192" s="62"/>
      <c r="AS192" s="101"/>
      <c r="AT192" s="101"/>
      <c r="AU192" s="101"/>
      <c r="AV192" s="101"/>
      <c r="AW192" s="101"/>
    </row>
    <row r="193" spans="27:49" ht="15.75" customHeight="1" thickBot="1">
      <c r="AA193" s="78"/>
      <c r="AB193" s="78"/>
      <c r="AC193" s="79" t="str">
        <f t="shared" si="23"/>
        <v/>
      </c>
      <c r="AD193" s="89"/>
      <c r="AE193" s="89"/>
      <c r="AF193" s="79">
        <f t="shared" si="24"/>
        <v>0</v>
      </c>
      <c r="AG193" s="79" t="str">
        <f t="shared" si="19"/>
        <v/>
      </c>
      <c r="AH193" s="79" t="str">
        <f t="shared" si="20"/>
        <v/>
      </c>
      <c r="AI193" s="79" t="str">
        <f t="shared" si="21"/>
        <v/>
      </c>
      <c r="AJ193" s="79" t="str">
        <f t="shared" si="22"/>
        <v/>
      </c>
      <c r="AK193" s="80" t="str">
        <f t="shared" si="25"/>
        <v/>
      </c>
      <c r="AM193" s="30"/>
      <c r="AN193" s="63"/>
      <c r="AO193" s="64"/>
      <c r="AP193" s="63"/>
      <c r="AQ193" s="64"/>
      <c r="AR193" s="65"/>
      <c r="AS193" s="50"/>
      <c r="AT193" s="87" t="str">
        <f>$AF$10</f>
        <v>besoin</v>
      </c>
      <c r="AU193" s="95" t="str">
        <f>$AA$10</f>
        <v>Nom</v>
      </c>
      <c r="AV193" s="88" t="str">
        <f>$AB$10</f>
        <v>tier</v>
      </c>
      <c r="AW193" s="102"/>
    </row>
    <row r="194" spans="27:49">
      <c r="AA194" s="81"/>
      <c r="AB194" s="81"/>
      <c r="AC194" s="82" t="str">
        <f t="shared" si="23"/>
        <v/>
      </c>
      <c r="AD194" s="90"/>
      <c r="AE194" s="90"/>
      <c r="AF194" s="82">
        <f t="shared" si="24"/>
        <v>0</v>
      </c>
      <c r="AG194" s="82" t="str">
        <f t="shared" si="19"/>
        <v/>
      </c>
      <c r="AH194" s="82" t="str">
        <f t="shared" si="20"/>
        <v/>
      </c>
      <c r="AI194" s="82" t="str">
        <f t="shared" si="21"/>
        <v/>
      </c>
      <c r="AJ194" s="82" t="str">
        <f t="shared" si="22"/>
        <v/>
      </c>
      <c r="AK194" s="83" t="str">
        <f t="shared" si="25"/>
        <v/>
      </c>
      <c r="AM194" s="30"/>
      <c r="AN194" s="35"/>
      <c r="AO194" s="31" t="s">
        <v>4</v>
      </c>
      <c r="AP194" s="32" t="s">
        <v>5</v>
      </c>
      <c r="AQ194" s="31" t="s">
        <v>14</v>
      </c>
      <c r="AR194" s="31" t="s">
        <v>6</v>
      </c>
      <c r="AS194" s="4" t="str">
        <f>IF(AP192="","",1)</f>
        <v/>
      </c>
      <c r="AT194" s="99" t="str">
        <f t="array" ref="AT194">IFERROR(INDEX($AF$1:$AF$1200,SMALL(IF($AK$1:$AK$1200=$AP$192,ROW($AF$1:$AF$1200),""),$AS194)),"")</f>
        <v/>
      </c>
      <c r="AU194" s="104" t="str">
        <f t="array" ref="AU194">IFERROR(INDEX($AA$1:$AA$1200,SMALL(IF($AK$1:$AK$1200=$AP$192,ROW($AA$1:$AA$1200),""),$AS194)),"")</f>
        <v/>
      </c>
      <c r="AV194" s="92" t="str">
        <f t="array" ref="AV194">IFERROR(INDEX($AB$1:$AB$1200,SMALL(IF($AK$1:$AK$1200=$AP$192,ROW($AB$1:$AB$1200),""),$AS194)),"")</f>
        <v/>
      </c>
      <c r="AW194" s="4"/>
    </row>
    <row r="195" spans="27:49">
      <c r="AA195" s="78"/>
      <c r="AB195" s="78"/>
      <c r="AC195" s="79" t="str">
        <f t="shared" si="23"/>
        <v/>
      </c>
      <c r="AD195" s="89"/>
      <c r="AE195" s="89"/>
      <c r="AF195" s="79">
        <f t="shared" si="24"/>
        <v>0</v>
      </c>
      <c r="AG195" s="79" t="str">
        <f t="shared" si="19"/>
        <v/>
      </c>
      <c r="AH195" s="79" t="str">
        <f t="shared" si="20"/>
        <v/>
      </c>
      <c r="AI195" s="79" t="str">
        <f t="shared" si="21"/>
        <v/>
      </c>
      <c r="AJ195" s="79" t="str">
        <f t="shared" si="22"/>
        <v/>
      </c>
      <c r="AK195" s="80" t="str">
        <f t="shared" si="25"/>
        <v/>
      </c>
      <c r="AM195" s="30"/>
      <c r="AN195" s="9">
        <v>3</v>
      </c>
      <c r="AO195" s="14" t="str">
        <f>IF(SUMIFS(AG$11:AG$1008,$AB$11:$AB$1008,$AN195,$AK$11:$AK$1008,$AP$192)=0,"",SUMIFS(AG$11:AG$1008,$AB$11:$AB$1008,$AN195,$AK$11:$AK$1008,$AP$192))</f>
        <v/>
      </c>
      <c r="AP195" s="14" t="str">
        <f>IF(SUMIFS(AH$11:AH$1008,$AB$11:$AB$1008,$AN195,$AK$11:$AK$1008,$AP$192)=0,"",SUMIFS(AH$11:AH$1008,$AB$11:$AB$1008,$AN195,$AK$11:$AK$1008,$AP$192))</f>
        <v/>
      </c>
      <c r="AQ195" s="14" t="str">
        <f>IF(SUMIFS(AI$11:AI$1008,$AB$11:$AB$1008,$AN195,$AK$11:$AK$1008,$AP$192)=0,"",SUMIFS(AI$11:AI$1008,$AB$11:$AB$1008,$AN195,$AK$11:$AK$1008,$AP$192))</f>
        <v/>
      </c>
      <c r="AR195" s="14" t="str">
        <f>IF(SUMIFS(AJ$11:AJ$1008,$AB$11:$AB$1008,$AN195,$AK$11:$AK$1008,$AP$192)=0,"",SUMIFS(AJ$11:AJ$1008,$AB$11:$AB$1008,$AN195,$AK$11:$AK$1008,$AP$192))</f>
        <v/>
      </c>
      <c r="AS195" s="4" t="str">
        <f>IF(AP192="","",2)</f>
        <v/>
      </c>
      <c r="AT195" s="99" t="str">
        <f t="array" ref="AT195">IFERROR(INDEX($AF$1:$AF$1200,SMALL(IF($AK$1:$AK$1200=$AP$192,ROW($AF$1:$AF$1200),""),$AS195)),"")</f>
        <v/>
      </c>
      <c r="AU195" s="105" t="str">
        <f t="array" ref="AU195">IFERROR(INDEX($AA$1:$AA$1200,SMALL(IF($AK$1:$AK$1200=$AP$192,ROW($AA$1:$AA$1200),""),$AS195)),"")</f>
        <v/>
      </c>
      <c r="AV195" s="93" t="str">
        <f t="array" ref="AV195">IFERROR(INDEX($AB$1:$AB$1200,SMALL(IF($AK$1:$AK$1200=$AP$192,ROW($AB$1:$AB$1200),""),$AS195)),"")</f>
        <v/>
      </c>
      <c r="AW195" s="4"/>
    </row>
    <row r="196" spans="27:49">
      <c r="AA196" s="81"/>
      <c r="AB196" s="81"/>
      <c r="AC196" s="82" t="str">
        <f t="shared" si="23"/>
        <v/>
      </c>
      <c r="AD196" s="90"/>
      <c r="AE196" s="90"/>
      <c r="AF196" s="82">
        <f t="shared" si="24"/>
        <v>0</v>
      </c>
      <c r="AG196" s="82" t="str">
        <f t="shared" si="19"/>
        <v/>
      </c>
      <c r="AH196" s="82" t="str">
        <f t="shared" si="20"/>
        <v/>
      </c>
      <c r="AI196" s="82" t="str">
        <f t="shared" si="21"/>
        <v/>
      </c>
      <c r="AJ196" s="82" t="str">
        <f t="shared" si="22"/>
        <v/>
      </c>
      <c r="AK196" s="83" t="str">
        <f t="shared" si="25"/>
        <v/>
      </c>
      <c r="AN196" s="10">
        <v>4</v>
      </c>
      <c r="AO196" s="15" t="str">
        <f>IF(SUMIFS(AG$11:AG$1008,$AB$11:$AB$1008,$AN196,$AK$11:$AK$1008,$AP$192)=0,"",SUMIFS(AG$11:AG$1008,$AB$11:$AB$1008,$AN196,$AK$11:$AK$1008,$AP$192))</f>
        <v/>
      </c>
      <c r="AP196" s="15" t="str">
        <f>IF(SUMIFS(AH$11:AH$1008,$AB$11:$AB$1008,$AN196,$AK$11:$AK$1008,$AP$192)=0,"",SUMIFS(AH$11:AH$1008,$AB$11:$AB$1008,$AN196,$AK$11:$AK$1008,$AP$192))</f>
        <v/>
      </c>
      <c r="AQ196" s="15" t="str">
        <f>IF(SUMIFS(AI$11:AI$1008,$AB$11:$AB$1008,$AN196,$AK$11:$AK$1008,$AP$192)=0,"",SUMIFS(AI$11:AI$1008,$AB$11:$AB$1008,$AN196,$AK$11:$AK$1008,$AP$192))</f>
        <v/>
      </c>
      <c r="AR196" s="15" t="str">
        <f>IF(SUMIFS(AJ$11:AJ$1008,$AB$11:$AB$1008,$AN196,$AK$11:$AK$1008,$AP$192)=0,"",SUMIFS(AJ$11:AJ$1008,$AB$11:$AB$1008,$AN196,$AK$11:$AK$1008,$AP$192))</f>
        <v/>
      </c>
      <c r="AS196" s="4" t="str">
        <f>IF(AP192="","",3)</f>
        <v/>
      </c>
      <c r="AT196" s="99" t="str">
        <f t="array" ref="AT196">IFERROR(INDEX($AF$1:$AF$1200,SMALL(IF($AK$1:$AK$1200=$AP$192,ROW($AF$1:$AF$1200),""),$AS196)),"")</f>
        <v/>
      </c>
      <c r="AU196" s="105" t="str">
        <f t="array" ref="AU196">IFERROR(INDEX($AA$1:$AA$1200,SMALL(IF($AK$1:$AK$1200=$AP$192,ROW($AA$1:$AA$1200),""),$AS196)),"")</f>
        <v/>
      </c>
      <c r="AV196" s="93" t="str">
        <f t="array" ref="AV196">IFERROR(INDEX($AB$1:$AB$1200,SMALL(IF($AK$1:$AK$1200=$AP$192,ROW($AB$1:$AB$1200),""),$AS196)),"")</f>
        <v/>
      </c>
      <c r="AW196" s="4"/>
    </row>
    <row r="197" spans="27:49">
      <c r="AA197" s="78"/>
      <c r="AB197" s="78"/>
      <c r="AC197" s="79" t="str">
        <f t="shared" si="23"/>
        <v/>
      </c>
      <c r="AD197" s="89"/>
      <c r="AE197" s="89"/>
      <c r="AF197" s="79">
        <f t="shared" si="24"/>
        <v>0</v>
      </c>
      <c r="AG197" s="79" t="str">
        <f t="shared" si="19"/>
        <v/>
      </c>
      <c r="AH197" s="79" t="str">
        <f t="shared" si="20"/>
        <v/>
      </c>
      <c r="AI197" s="79" t="str">
        <f t="shared" si="21"/>
        <v/>
      </c>
      <c r="AJ197" s="79" t="str">
        <f t="shared" si="22"/>
        <v/>
      </c>
      <c r="AK197" s="80" t="str">
        <f t="shared" si="25"/>
        <v/>
      </c>
      <c r="AN197" s="11">
        <v>4.0999999999999996</v>
      </c>
      <c r="AO197" s="17" t="str">
        <f>IF(SUMIFS(AG$11:AG$1008,$AB$11:$AB$1008,$AN197,$AK$11:$AK$1008,$AP$192)=0,"",SUMIFS(AG$11:AG$1008,$AB$11:$AB$1008,$AN197,$AK$11:$AK$1008,$AP$192))</f>
        <v/>
      </c>
      <c r="AP197" s="17" t="str">
        <f>IF(SUMIFS(AH$11:AH$1008,$AB$11:$AB$1008,$AN197,$AK$11:$AK$1008,$AP$192)=0,"",SUMIFS(AH$11:AH$1008,$AB$11:$AB$1008,$AN197,$AK$11:$AK$1008,$AP$192))</f>
        <v/>
      </c>
      <c r="AQ197" s="17" t="str">
        <f>IF(SUMIFS(AI$11:AI$1008,$AB$11:$AB$1008,$AN197,$AK$11:$AK$1008,$AP$192)=0,"",SUMIFS(AI$11:AI$1008,$AB$11:$AB$1008,$AN197,$AK$11:$AK$1008,$AP$192))</f>
        <v/>
      </c>
      <c r="AR197" s="17" t="str">
        <f>IF(SUMIFS(AJ$11:AJ$1008,$AB$11:$AB$1008,$AN197,$AK$11:$AK$1008,$AP$192)=0,"",SUMIFS(AJ$11:AJ$1008,$AB$11:$AB$1008,$AN197,$AK$11:$AK$1008,$AP$192))</f>
        <v/>
      </c>
      <c r="AS197" s="4" t="str">
        <f>IF(AP192="","",4)</f>
        <v/>
      </c>
      <c r="AT197" s="99" t="str">
        <f t="array" ref="AT197">IFERROR(INDEX($AF$1:$AF$1200,SMALL(IF($AK$1:$AK$1200=$AP$192,ROW($AF$1:$AF$1200),""),$AS197)),"")</f>
        <v/>
      </c>
      <c r="AU197" s="105" t="str">
        <f t="array" ref="AU197">IFERROR(INDEX($AA$1:$AA$1200,SMALL(IF($AK$1:$AK$1200=$AP$192,ROW($AA$1:$AA$1200),""),$AS197)),"")</f>
        <v/>
      </c>
      <c r="AV197" s="93" t="str">
        <f t="array" ref="AV197">IFERROR(INDEX($AB$1:$AB$1200,SMALL(IF($AK$1:$AK$1200=$AP$192,ROW($AB$1:$AB$1200),""),$AS197)),"")</f>
        <v/>
      </c>
      <c r="AW197" s="4"/>
    </row>
    <row r="198" spans="27:49">
      <c r="AA198" s="81"/>
      <c r="AB198" s="81"/>
      <c r="AC198" s="82" t="str">
        <f t="shared" si="23"/>
        <v/>
      </c>
      <c r="AD198" s="90"/>
      <c r="AE198" s="90"/>
      <c r="AF198" s="82">
        <f t="shared" si="24"/>
        <v>0</v>
      </c>
      <c r="AG198" s="82" t="str">
        <f t="shared" si="19"/>
        <v/>
      </c>
      <c r="AH198" s="82" t="str">
        <f t="shared" si="20"/>
        <v/>
      </c>
      <c r="AI198" s="82" t="str">
        <f t="shared" si="21"/>
        <v/>
      </c>
      <c r="AJ198" s="82" t="str">
        <f t="shared" si="22"/>
        <v/>
      </c>
      <c r="AK198" s="83" t="str">
        <f t="shared" si="25"/>
        <v/>
      </c>
      <c r="AN198" s="11">
        <v>4.2</v>
      </c>
      <c r="AO198" s="17" t="str">
        <f>IF(SUMIFS(AG$11:AG$1008,$AB$11:$AB$1008,$AN198,$AK$11:$AK$1008,$AP$192)=0,"",SUMIFS(AG$11:AG$1008,$AB$11:$AB$1008,$AN198,$AK$11:$AK$1008,$AP$192))</f>
        <v/>
      </c>
      <c r="AP198" s="17" t="str">
        <f>IF(SUMIFS(AH$11:AH$1008,$AB$11:$AB$1008,$AN198,$AK$11:$AK$1008,$AP$192)=0,"",SUMIFS(AH$11:AH$1008,$AB$11:$AB$1008,$AN198,$AK$11:$AK$1008,$AP$192))</f>
        <v/>
      </c>
      <c r="AQ198" s="17" t="str">
        <f>IF(SUMIFS(AI$11:AI$1008,$AB$11:$AB$1008,$AN198,$AK$11:$AK$1008,$AP$192)=0,"",SUMIFS(AI$11:AI$1008,$AB$11:$AB$1008,$AN198,$AK$11:$AK$1008,$AP$192))</f>
        <v/>
      </c>
      <c r="AR198" s="17" t="str">
        <f>IF(SUMIFS(AJ$11:AJ$1008,$AB$11:$AB$1008,$AN198,$AK$11:$AK$1008,$AP$192)=0,"",SUMIFS(AJ$11:AJ$1008,$AB$11:$AB$1008,$AN198,$AK$11:$AK$1008,$AP$192))</f>
        <v/>
      </c>
      <c r="AS198" s="4" t="str">
        <f>IF(AP192="","",5)</f>
        <v/>
      </c>
      <c r="AT198" s="99" t="str">
        <f t="array" ref="AT198">IFERROR(INDEX($AF$1:$AF$1200,SMALL(IF($AK$1:$AK$1200=$AP$192,ROW($AF$1:$AF$1200),""),$AS198)),"")</f>
        <v/>
      </c>
      <c r="AU198" s="105" t="str">
        <f t="array" ref="AU198">IFERROR(INDEX($AA$1:$AA$1200,SMALL(IF($AK$1:$AK$1200=$AP$192,ROW($AA$1:$AA$1200),""),$AS198)),"")</f>
        <v/>
      </c>
      <c r="AV198" s="93" t="str">
        <f t="array" ref="AV198">IFERROR(INDEX($AB$1:$AB$1200,SMALL(IF($AK$1:$AK$1200=$AP$192,ROW($AB$1:$AB$1200),""),$AS198)),"")</f>
        <v/>
      </c>
      <c r="AW198" s="4"/>
    </row>
    <row r="199" spans="27:49">
      <c r="AA199" s="78"/>
      <c r="AB199" s="78"/>
      <c r="AC199" s="79" t="str">
        <f t="shared" si="23"/>
        <v/>
      </c>
      <c r="AD199" s="89"/>
      <c r="AE199" s="89"/>
      <c r="AF199" s="79">
        <f t="shared" si="24"/>
        <v>0</v>
      </c>
      <c r="AG199" s="79" t="str">
        <f t="shared" si="19"/>
        <v/>
      </c>
      <c r="AH199" s="79" t="str">
        <f t="shared" si="20"/>
        <v/>
      </c>
      <c r="AI199" s="79" t="str">
        <f t="shared" si="21"/>
        <v/>
      </c>
      <c r="AJ199" s="79" t="str">
        <f t="shared" si="22"/>
        <v/>
      </c>
      <c r="AK199" s="80" t="str">
        <f t="shared" si="25"/>
        <v/>
      </c>
      <c r="AN199" s="12">
        <v>4.3</v>
      </c>
      <c r="AO199" s="19" t="str">
        <f>IF(SUMIFS(AG$11:AG$1008,$AB$11:$AB$1008,$AN199,$AK$11:$AK$1008,$AP$192)=0,"",SUMIFS(AG$11:AG$1008,$AB$11:$AB$1008,$AN199,$AK$11:$AK$1008,$AP$192))</f>
        <v/>
      </c>
      <c r="AP199" s="19" t="str">
        <f>IF(SUMIFS(AH$11:AH$1008,$AB$11:$AB$1008,$AN199,$AK$11:$AK$1008,$AP$192)=0,"",SUMIFS(AH$11:AH$1008,$AB$11:$AB$1008,$AN199,$AK$11:$AK$1008,$AP$192))</f>
        <v/>
      </c>
      <c r="AQ199" s="19" t="str">
        <f>IF(SUMIFS(AI$11:AI$1008,$AB$11:$AB$1008,$AN199,$AK$11:$AK$1008,$AP$192)=0,"",SUMIFS(AI$11:AI$1008,$AB$11:$AB$1008,$AN199,$AK$11:$AK$1008,$AP$192))</f>
        <v/>
      </c>
      <c r="AR199" s="19" t="str">
        <f>IF(SUMIFS(AJ$11:AJ$1008,$AB$11:$AB$1008,$AN199,$AK$11:$AK$1008,$AP$192)=0,"",SUMIFS(AJ$11:AJ$1008,$AB$11:$AB$1008,$AN199,$AK$11:$AK$1008,$AP$192))</f>
        <v/>
      </c>
      <c r="AS199" s="4" t="str">
        <f>IF(AP192="","",6)</f>
        <v/>
      </c>
      <c r="AT199" s="99" t="str">
        <f t="array" ref="AT199">IFERROR(INDEX($AF$1:$AF$1200,SMALL(IF($AK$1:$AK$1200=$AP$192,ROW($AF$1:$AF$1200),""),$AS199)),"")</f>
        <v/>
      </c>
      <c r="AU199" s="105" t="str">
        <f t="array" ref="AU199">IFERROR(INDEX($AA$1:$AA$1200,SMALL(IF($AK$1:$AK$1200=$AP$192,ROW($AA$1:$AA$1200),""),$AS199)),"")</f>
        <v/>
      </c>
      <c r="AV199" s="93" t="str">
        <f t="array" ref="AV199">IFERROR(INDEX($AB$1:$AB$1200,SMALL(IF($AK$1:$AK$1200=$AP$192,ROW($AB$1:$AB$1200),""),$AS199)),"")</f>
        <v/>
      </c>
      <c r="AW199" s="4"/>
    </row>
    <row r="200" spans="27:49">
      <c r="AA200" s="81"/>
      <c r="AB200" s="81"/>
      <c r="AC200" s="82" t="str">
        <f t="shared" si="23"/>
        <v/>
      </c>
      <c r="AD200" s="90"/>
      <c r="AE200" s="90"/>
      <c r="AF200" s="82">
        <f t="shared" si="24"/>
        <v>0</v>
      </c>
      <c r="AG200" s="82" t="str">
        <f t="shared" si="19"/>
        <v/>
      </c>
      <c r="AH200" s="82" t="str">
        <f t="shared" si="20"/>
        <v/>
      </c>
      <c r="AI200" s="82" t="str">
        <f t="shared" si="21"/>
        <v/>
      </c>
      <c r="AJ200" s="82" t="str">
        <f t="shared" si="22"/>
        <v/>
      </c>
      <c r="AK200" s="83" t="str">
        <f t="shared" si="25"/>
        <v/>
      </c>
      <c r="AN200" s="10">
        <v>5</v>
      </c>
      <c r="AO200" s="21" t="str">
        <f>IF(SUMIFS(AG$11:AG$1008,$AB$11:$AB$1008,$AN200,$AK$11:$AK$1008,$AP$192)=0,"",SUMIFS(AG$11:AG$1008,$AB$11:$AB$1008,$AN200,$AK$11:$AK$1008,$AP$192))</f>
        <v/>
      </c>
      <c r="AP200" s="21" t="str">
        <f>IF(SUMIFS(AH$11:AH$1008,$AB$11:$AB$1008,$AN200,$AK$11:$AK$1008,$AP$192)=0,"",SUMIFS(AH$11:AH$1008,$AB$11:$AB$1008,$AN200,$AK$11:$AK$1008,$AP$192))</f>
        <v/>
      </c>
      <c r="AQ200" s="21" t="str">
        <f>IF(SUMIFS(AI$11:AI$1008,$AB$11:$AB$1008,$AN200,$AK$11:$AK$1008,$AP$192)=0,"",SUMIFS(AI$11:AI$1008,$AB$11:$AB$1008,$AN200,$AK$11:$AK$1008,$AP$192))</f>
        <v/>
      </c>
      <c r="AR200" s="21" t="str">
        <f>IF(SUMIFS(AJ$11:AJ$1008,$AB$11:$AB$1008,$AN200,$AK$11:$AK$1008,$AP$192)=0,"",SUMIFS(AJ$11:AJ$1008,$AB$11:$AB$1008,$AN200,$AK$11:$AK$1008,$AP$192))</f>
        <v/>
      </c>
      <c r="AS200" s="4" t="str">
        <f>IF(AP192="","",7)</f>
        <v/>
      </c>
      <c r="AT200" s="99" t="str">
        <f t="array" ref="AT200">IFERROR(INDEX($AF$1:$AF$1200,SMALL(IF($AK$1:$AK$1200=$AP$192,ROW($AF$1:$AF$1200),""),$AS200)),"")</f>
        <v/>
      </c>
      <c r="AU200" s="105" t="str">
        <f t="array" ref="AU200">IFERROR(INDEX($AA$1:$AA$1200,SMALL(IF($AK$1:$AK$1200=$AP$192,ROW($AA$1:$AA$1200),""),$AS200)),"")</f>
        <v/>
      </c>
      <c r="AV200" s="93" t="str">
        <f t="array" ref="AV200">IFERROR(INDEX($AB$1:$AB$1200,SMALL(IF($AK$1:$AK$1200=$AP$192,ROW($AB$1:$AB$1200),""),$AS200)),"")</f>
        <v/>
      </c>
      <c r="AW200" s="4"/>
    </row>
    <row r="201" spans="27:49">
      <c r="AA201" s="78"/>
      <c r="AB201" s="78"/>
      <c r="AC201" s="79" t="str">
        <f t="shared" si="23"/>
        <v/>
      </c>
      <c r="AD201" s="89"/>
      <c r="AE201" s="89"/>
      <c r="AF201" s="79">
        <f t="shared" si="24"/>
        <v>0</v>
      </c>
      <c r="AG201" s="79" t="str">
        <f t="shared" si="19"/>
        <v/>
      </c>
      <c r="AH201" s="79" t="str">
        <f t="shared" si="20"/>
        <v/>
      </c>
      <c r="AI201" s="79" t="str">
        <f t="shared" si="21"/>
        <v/>
      </c>
      <c r="AJ201" s="79" t="str">
        <f t="shared" si="22"/>
        <v/>
      </c>
      <c r="AK201" s="80" t="str">
        <f t="shared" si="25"/>
        <v/>
      </c>
      <c r="AN201" s="11">
        <v>5.0999999999999996</v>
      </c>
      <c r="AO201" s="23" t="str">
        <f>IF(SUMIFS(AG$11:AG$1008,$AB$11:$AB$1008,$AN201,$AK$11:$AK$1008,$AP$192)=0,"",SUMIFS(AG$11:AG$1008,$AB$11:$AB$1008,$AN201,$AK$11:$AK$1008,$AP$192))</f>
        <v/>
      </c>
      <c r="AP201" s="23" t="str">
        <f>IF(SUMIFS(AH$11:AH$1008,$AB$11:$AB$1008,$AN201,$AK$11:$AK$1008,$AP$192)=0,"",SUMIFS(AH$11:AH$1008,$AB$11:$AB$1008,$AN201,$AK$11:$AK$1008,$AP$192))</f>
        <v/>
      </c>
      <c r="AQ201" s="23" t="str">
        <f>IF(SUMIFS(AI$11:AI$1008,$AB$11:$AB$1008,$AN201,$AK$11:$AK$1008,$AP$192)=0,"",SUMIFS(AI$11:AI$1008,$AB$11:$AB$1008,$AN201,$AK$11:$AK$1008,$AP$192))</f>
        <v/>
      </c>
      <c r="AR201" s="23" t="str">
        <f>IF(SUMIFS(AJ$11:AJ$1008,$AB$11:$AB$1008,$AN201,$AK$11:$AK$1008,$AP$192)=0,"",SUMIFS(AJ$11:AJ$1008,$AB$11:$AB$1008,$AN201,$AK$11:$AK$1008,$AP$192))</f>
        <v/>
      </c>
      <c r="AS201" s="4" t="str">
        <f>IF(AP192="","",8)</f>
        <v/>
      </c>
      <c r="AT201" s="99" t="str">
        <f t="array" ref="AT201">IFERROR(INDEX($AF$1:$AF$1200,SMALL(IF($AK$1:$AK$1200=$AP$192,ROW($AF$1:$AF$1200),""),$AS201)),"")</f>
        <v/>
      </c>
      <c r="AU201" s="105" t="str">
        <f t="array" ref="AU201">IFERROR(INDEX($AA$1:$AA$1200,SMALL(IF($AK$1:$AK$1200=$AP$192,ROW($AA$1:$AA$1200),""),$AS201)),"")</f>
        <v/>
      </c>
      <c r="AV201" s="93" t="str">
        <f t="array" ref="AV201">IFERROR(INDEX($AB$1:$AB$1200,SMALL(IF($AK$1:$AK$1200=$AP$192,ROW($AB$1:$AB$1200),""),$AS201)),"")</f>
        <v/>
      </c>
      <c r="AW201" s="4"/>
    </row>
    <row r="202" spans="27:49">
      <c r="AA202" s="81"/>
      <c r="AB202" s="81"/>
      <c r="AC202" s="82" t="str">
        <f t="shared" si="23"/>
        <v/>
      </c>
      <c r="AD202" s="90"/>
      <c r="AE202" s="90"/>
      <c r="AF202" s="82">
        <f t="shared" si="24"/>
        <v>0</v>
      </c>
      <c r="AG202" s="82" t="str">
        <f t="shared" si="19"/>
        <v/>
      </c>
      <c r="AH202" s="82" t="str">
        <f t="shared" si="20"/>
        <v/>
      </c>
      <c r="AI202" s="82" t="str">
        <f t="shared" si="21"/>
        <v/>
      </c>
      <c r="AJ202" s="82" t="str">
        <f t="shared" si="22"/>
        <v/>
      </c>
      <c r="AK202" s="83" t="str">
        <f t="shared" si="25"/>
        <v/>
      </c>
      <c r="AN202" s="11">
        <v>5.2</v>
      </c>
      <c r="AO202" s="23" t="str">
        <f>IF(SUMIFS(AG$11:AG$1008,$AB$11:$AB$1008,$AN202,$AK$11:$AK$1008,$AP$192)=0,"",SUMIFS(AG$11:AG$1008,$AB$11:$AB$1008,$AN202,$AK$11:$AK$1008,$AP$192))</f>
        <v/>
      </c>
      <c r="AP202" s="23" t="str">
        <f>IF(SUMIFS(AH$11:AH$1008,$AB$11:$AB$1008,$AN202,$AK$11:$AK$1008,$AP$192)=0,"",SUMIFS(AH$11:AH$1008,$AB$11:$AB$1008,$AN202,$AK$11:$AK$1008,$AP$192))</f>
        <v/>
      </c>
      <c r="AQ202" s="23" t="str">
        <f>IF(SUMIFS(AI$11:AI$1008,$AB$11:$AB$1008,$AN202,$AK$11:$AK$1008,$AP$192)=0,"",SUMIFS(AI$11:AI$1008,$AB$11:$AB$1008,$AN202,$AK$11:$AK$1008,$AP$192))</f>
        <v/>
      </c>
      <c r="AR202" s="23" t="str">
        <f>IF(SUMIFS(AJ$11:AJ$1008,$AB$11:$AB$1008,$AN202,$AK$11:$AK$1008,$AP$192)=0,"",SUMIFS(AJ$11:AJ$1008,$AB$11:$AB$1008,$AN202,$AK$11:$AK$1008,$AP$192))</f>
        <v/>
      </c>
      <c r="AS202" s="4" t="str">
        <f>IF(AP192="","",9)</f>
        <v/>
      </c>
      <c r="AT202" s="99" t="str">
        <f t="array" ref="AT202">IFERROR(INDEX($AF$1:$AF$1200,SMALL(IF($AK$1:$AK$1200=$AP$192,ROW($AF$1:$AF$1200),""),$AS202)),"")</f>
        <v/>
      </c>
      <c r="AU202" s="105" t="str">
        <f t="array" ref="AU202">IFERROR(INDEX($AA$1:$AA$1200,SMALL(IF($AK$1:$AK$1200=$AP$192,ROW($AA$1:$AA$1200),""),$AS202)),"")</f>
        <v/>
      </c>
      <c r="AV202" s="93" t="str">
        <f t="array" ref="AV202">IFERROR(INDEX($AB$1:$AB$1200,SMALL(IF($AK$1:$AK$1200=$AP$192,ROW($AB$1:$AB$1200),""),$AS202)),"")</f>
        <v/>
      </c>
      <c r="AW202" s="4"/>
    </row>
    <row r="203" spans="27:49">
      <c r="AA203" s="78"/>
      <c r="AB203" s="78"/>
      <c r="AC203" s="79" t="str">
        <f t="shared" si="23"/>
        <v/>
      </c>
      <c r="AD203" s="89"/>
      <c r="AE203" s="89"/>
      <c r="AF203" s="79">
        <f t="shared" si="24"/>
        <v>0</v>
      </c>
      <c r="AG203" s="79" t="str">
        <f t="shared" ref="AG203:AG266" si="26">IF($AA203="","",IF(VLOOKUP($AA203,$AZ$17:$BD$42,2,0)=0,"",VLOOKUP($AA203,$AZ$17:$BD$42,2,0)*AF203))</f>
        <v/>
      </c>
      <c r="AH203" s="79" t="str">
        <f t="shared" ref="AH203:AH266" si="27">IF($AA203="","",IF(VLOOKUP($AA203,$AZ$17:$BD$42,3,0)=0,"",VLOOKUP($AA203,$AZ$17:$BD$42,3,0)*AF203))</f>
        <v/>
      </c>
      <c r="AI203" s="79" t="str">
        <f t="shared" ref="AI203:AI266" si="28">IF($AA203="","",IF(VLOOKUP($AA203,$AZ$17:$BD$42,4,0)=0,"",VLOOKUP($AA203,$AZ$17:$BD$42,4,0)*AF203))</f>
        <v/>
      </c>
      <c r="AJ203" s="79" t="str">
        <f t="shared" ref="AJ203:AJ266" si="29">IF($AA203="","",IF(VLOOKUP($AA203,$AZ$17:$BD$42,5,0)=0,"",VLOOKUP($AA203,$AZ$17:$BD$42,5,0)*AF203))</f>
        <v/>
      </c>
      <c r="AK203" s="80" t="str">
        <f t="shared" si="25"/>
        <v/>
      </c>
      <c r="AN203" s="12">
        <v>5.3</v>
      </c>
      <c r="AO203" s="19" t="str">
        <f>IF(SUMIFS(AG$11:AG$1008,$AB$11:$AB$1008,$AN203,$AK$11:$AK$1008,$AP$192)=0,"",SUMIFS(AG$11:AG$1008,$AB$11:$AB$1008,$AN203,$AK$11:$AK$1008,$AP$192))</f>
        <v/>
      </c>
      <c r="AP203" s="19" t="str">
        <f>IF(SUMIFS(AH$11:AH$1008,$AB$11:$AB$1008,$AN203,$AK$11:$AK$1008,$AP$192)=0,"",SUMIFS(AH$11:AH$1008,$AB$11:$AB$1008,$AN203,$AK$11:$AK$1008,$AP$192))</f>
        <v/>
      </c>
      <c r="AQ203" s="19" t="str">
        <f>IF(SUMIFS(AI$11:AI$1008,$AB$11:$AB$1008,$AN203,$AK$11:$AK$1008,$AP$192)=0,"",SUMIFS(AI$11:AI$1008,$AB$11:$AB$1008,$AN203,$AK$11:$AK$1008,$AP$192))</f>
        <v/>
      </c>
      <c r="AR203" s="19" t="str">
        <f>IF(SUMIFS(AJ$11:AJ$1008,$AB$11:$AB$1008,$AN203,$AK$11:$AK$1008,$AP$192)=0,"",SUMIFS(AJ$11:AJ$1008,$AB$11:$AB$1008,$AN203,$AK$11:$AK$1008,$AP$192))</f>
        <v/>
      </c>
      <c r="AS203" s="4" t="str">
        <f>IF(AP192="","",10)</f>
        <v/>
      </c>
      <c r="AT203" s="99" t="str">
        <f t="array" ref="AT203">IFERROR(INDEX($AF$1:$AF$1200,SMALL(IF($AK$1:$AK$1200=$AP$192,ROW($AF$1:$AF$1200),""),$AS203)),"")</f>
        <v/>
      </c>
      <c r="AU203" s="105" t="str">
        <f t="array" ref="AU203">IFERROR(INDEX($AA$1:$AA$1200,SMALL(IF($AK$1:$AK$1200=$AP$192,ROW($AA$1:$AA$1200),""),$AS203)),"")</f>
        <v/>
      </c>
      <c r="AV203" s="93" t="str">
        <f t="array" ref="AV203">IFERROR(INDEX($AB$1:$AB$1200,SMALL(IF($AK$1:$AK$1200=$AP$192,ROW($AB$1:$AB$1200),""),$AS203)),"")</f>
        <v/>
      </c>
      <c r="AW203" s="4"/>
    </row>
    <row r="204" spans="27:49">
      <c r="AA204" s="81"/>
      <c r="AB204" s="81"/>
      <c r="AC204" s="82" t="str">
        <f t="shared" ref="AC204:AC267" si="30">IF(ISERROR(VLOOKUP($AA204,$A$13:$V$38,MATCH($AB204,$A$12:$V$12,0),0)),"",VLOOKUP($AA204,$A$13:$V$38,MATCH($AB204,$A$12:$V$12,0),0))</f>
        <v/>
      </c>
      <c r="AD204" s="90"/>
      <c r="AE204" s="90"/>
      <c r="AF204" s="82">
        <f t="shared" ref="AF204:AF267" si="31">IF(IF($AB204="",0,IF(AC204="",0,AC204-AD204-AE204))&lt;0,0,IF($AB204="",0,IF(AC204="",0,AC204-AD204-AE204)))</f>
        <v>0</v>
      </c>
      <c r="AG204" s="82" t="str">
        <f t="shared" si="26"/>
        <v/>
      </c>
      <c r="AH204" s="82" t="str">
        <f t="shared" si="27"/>
        <v/>
      </c>
      <c r="AI204" s="82" t="str">
        <f t="shared" si="28"/>
        <v/>
      </c>
      <c r="AJ204" s="82" t="str">
        <f t="shared" si="29"/>
        <v/>
      </c>
      <c r="AK204" s="83" t="str">
        <f t="shared" ref="AK204:AK267" si="32">IF($AF204=0,"",IF(VLOOKUP($AA204,$A$46:$Y$71,IF($AB204=3,2,IF($AB204&lt;4+1,6,IF($AB204&lt;5+1,10,IF($AB204&lt;6+1,14,IF($AB204&lt;7+1,18,IF($AB204&lt;8+1,22,0)))))),0)=0,"pas de crafteur",VLOOKUP($AA204,$A$46:$Y$71,IF($AB204=3,2,IF($AB204&lt;4+1,6,IF($AB204&lt;5+1,10,IF($AB204&lt;6+1,14,IF($AB204&lt;7+1,18,IF($AB204&lt;8+1,22,)))))),0)))</f>
        <v/>
      </c>
      <c r="AN204" s="10">
        <v>6</v>
      </c>
      <c r="AO204" s="21" t="str">
        <f>IF(SUMIFS(AG$11:AG$1008,$AB$11:$AB$1008,$AN204,$AK$11:$AK$1008,$AP$192)=0,"",SUMIFS(AG$11:AG$1008,$AB$11:$AB$1008,$AN204,$AK$11:$AK$1008,$AP$192))</f>
        <v/>
      </c>
      <c r="AP204" s="21" t="str">
        <f>IF(SUMIFS(AH$11:AH$1008,$AB$11:$AB$1008,$AN204,$AK$11:$AK$1008,$AP$192)=0,"",SUMIFS(AH$11:AH$1008,$AB$11:$AB$1008,$AN204,$AK$11:$AK$1008,$AP$192))</f>
        <v/>
      </c>
      <c r="AQ204" s="21" t="str">
        <f>IF(SUMIFS(AI$11:AI$1008,$AB$11:$AB$1008,$AN204,$AK$11:$AK$1008,$AP$192)=0,"",SUMIFS(AI$11:AI$1008,$AB$11:$AB$1008,$AN204,$AK$11:$AK$1008,$AP$192))</f>
        <v/>
      </c>
      <c r="AR204" s="21" t="str">
        <f>IF(SUMIFS(AJ$11:AJ$1008,$AB$11:$AB$1008,$AN204,$AK$11:$AK$1008,$AP$192)=0,"",SUMIFS(AJ$11:AJ$1008,$AB$11:$AB$1008,$AN204,$AK$11:$AK$1008,$AP$192))</f>
        <v/>
      </c>
      <c r="AS204" s="4" t="str">
        <f>IF(AP192="","",11)</f>
        <v/>
      </c>
      <c r="AT204" s="99" t="str">
        <f t="array" ref="AT204">IFERROR(INDEX($AF$1:$AF$1200,SMALL(IF($AK$1:$AK$1200=$AP$192,ROW($AF$1:$AF$1200),""),$AS204)),"")</f>
        <v/>
      </c>
      <c r="AU204" s="105" t="str">
        <f t="array" ref="AU204">IFERROR(INDEX($AA$1:$AA$1200,SMALL(IF($AK$1:$AK$1200=$AP$192,ROW($AA$1:$AA$1200),""),$AS204)),"")</f>
        <v/>
      </c>
      <c r="AV204" s="93" t="str">
        <f t="array" ref="AV204">IFERROR(INDEX($AB$1:$AB$1200,SMALL(IF($AK$1:$AK$1200=$AP$192,ROW($AB$1:$AB$1200),""),$AS204)),"")</f>
        <v/>
      </c>
      <c r="AW204" s="4"/>
    </row>
    <row r="205" spans="27:49">
      <c r="AA205" s="78"/>
      <c r="AB205" s="78"/>
      <c r="AC205" s="79" t="str">
        <f t="shared" si="30"/>
        <v/>
      </c>
      <c r="AD205" s="89"/>
      <c r="AE205" s="89"/>
      <c r="AF205" s="79">
        <f t="shared" si="31"/>
        <v>0</v>
      </c>
      <c r="AG205" s="79" t="str">
        <f t="shared" si="26"/>
        <v/>
      </c>
      <c r="AH205" s="79" t="str">
        <f t="shared" si="27"/>
        <v/>
      </c>
      <c r="AI205" s="79" t="str">
        <f t="shared" si="28"/>
        <v/>
      </c>
      <c r="AJ205" s="79" t="str">
        <f t="shared" si="29"/>
        <v/>
      </c>
      <c r="AK205" s="80" t="str">
        <f t="shared" si="32"/>
        <v/>
      </c>
      <c r="AN205" s="11">
        <v>6.1</v>
      </c>
      <c r="AO205" s="23" t="str">
        <f>IF(SUMIFS(AG$11:AG$1008,$AB$11:$AB$1008,$AN205,$AK$11:$AK$1008,$AP$192)=0,"",SUMIFS(AG$11:AG$1008,$AB$11:$AB$1008,$AN205,$AK$11:$AK$1008,$AP$192))</f>
        <v/>
      </c>
      <c r="AP205" s="23" t="str">
        <f>IF(SUMIFS(AH$11:AH$1008,$AB$11:$AB$1008,$AN205,$AK$11:$AK$1008,$AP$192)=0,"",SUMIFS(AH$11:AH$1008,$AB$11:$AB$1008,$AN205,$AK$11:$AK$1008,$AP$192))</f>
        <v/>
      </c>
      <c r="AQ205" s="23" t="str">
        <f>IF(SUMIFS(AI$11:AI$1008,$AB$11:$AB$1008,$AN205,$AK$11:$AK$1008,$AP$192)=0,"",SUMIFS(AI$11:AI$1008,$AB$11:$AB$1008,$AN205,$AK$11:$AK$1008,$AP$192))</f>
        <v/>
      </c>
      <c r="AR205" s="23" t="str">
        <f>IF(SUMIFS(AJ$11:AJ$1008,$AB$11:$AB$1008,$AN205,$AK$11:$AK$1008,$AP$192)=0,"",SUMIFS(AJ$11:AJ$1008,$AB$11:$AB$1008,$AN205,$AK$11:$AK$1008,$AP$192))</f>
        <v/>
      </c>
      <c r="AS205" s="4" t="str">
        <f>IF(AP192="","",12)</f>
        <v/>
      </c>
      <c r="AT205" s="99" t="str">
        <f t="array" ref="AT205">IFERROR(INDEX($AF$1:$AF$1200,SMALL(IF($AK$1:$AK$1200=$AP$192,ROW($AF$1:$AF$1200),""),$AS205)),"")</f>
        <v/>
      </c>
      <c r="AU205" s="105" t="str">
        <f t="array" ref="AU205">IFERROR(INDEX($AA$1:$AA$1200,SMALL(IF($AK$1:$AK$1200=$AP$192,ROW($AA$1:$AA$1200),""),$AS205)),"")</f>
        <v/>
      </c>
      <c r="AV205" s="93" t="str">
        <f t="array" ref="AV205">IFERROR(INDEX($AB$1:$AB$1200,SMALL(IF($AK$1:$AK$1200=$AP$192,ROW($AB$1:$AB$1200),""),$AS205)),"")</f>
        <v/>
      </c>
      <c r="AW205" s="4"/>
    </row>
    <row r="206" spans="27:49">
      <c r="AA206" s="81"/>
      <c r="AB206" s="81"/>
      <c r="AC206" s="82" t="str">
        <f t="shared" si="30"/>
        <v/>
      </c>
      <c r="AD206" s="90"/>
      <c r="AE206" s="90"/>
      <c r="AF206" s="82">
        <f t="shared" si="31"/>
        <v>0</v>
      </c>
      <c r="AG206" s="82" t="str">
        <f t="shared" si="26"/>
        <v/>
      </c>
      <c r="AH206" s="82" t="str">
        <f t="shared" si="27"/>
        <v/>
      </c>
      <c r="AI206" s="82" t="str">
        <f t="shared" si="28"/>
        <v/>
      </c>
      <c r="AJ206" s="82" t="str">
        <f t="shared" si="29"/>
        <v/>
      </c>
      <c r="AK206" s="83" t="str">
        <f t="shared" si="32"/>
        <v/>
      </c>
      <c r="AM206" s="30"/>
      <c r="AN206" s="11">
        <v>6.2</v>
      </c>
      <c r="AO206" s="23" t="str">
        <f>IF(SUMIFS(AG$11:AG$1008,$AB$11:$AB$1008,$AN206,$AK$11:$AK$1008,$AP$192)=0,"",SUMIFS(AG$11:AG$1008,$AB$11:$AB$1008,$AN206,$AK$11:$AK$1008,$AP$192))</f>
        <v/>
      </c>
      <c r="AP206" s="23" t="str">
        <f>IF(SUMIFS(AH$11:AH$1008,$AB$11:$AB$1008,$AN206,$AK$11:$AK$1008,$AP$192)=0,"",SUMIFS(AH$11:AH$1008,$AB$11:$AB$1008,$AN206,$AK$11:$AK$1008,$AP$192))</f>
        <v/>
      </c>
      <c r="AQ206" s="23" t="str">
        <f>IF(SUMIFS(AI$11:AI$1008,$AB$11:$AB$1008,$AN206,$AK$11:$AK$1008,$AP$192)=0,"",SUMIFS(AI$11:AI$1008,$AB$11:$AB$1008,$AN206,$AK$11:$AK$1008,$AP$192))</f>
        <v/>
      </c>
      <c r="AR206" s="23" t="str">
        <f>IF(SUMIFS(AJ$11:AJ$1008,$AB$11:$AB$1008,$AN206,$AK$11:$AK$1008,$AP$192)=0,"",SUMIFS(AJ$11:AJ$1008,$AB$11:$AB$1008,$AN206,$AK$11:$AK$1008,$AP$192))</f>
        <v/>
      </c>
      <c r="AS206" s="4" t="str">
        <f>IF(AP192="","",13)</f>
        <v/>
      </c>
      <c r="AT206" s="99" t="str">
        <f t="array" ref="AT206">IFERROR(INDEX($AF$1:$AF$1200,SMALL(IF($AK$1:$AK$1200=$AP$192,ROW($AF$1:$AF$1200),""),$AS206)),"")</f>
        <v/>
      </c>
      <c r="AU206" s="105" t="str">
        <f t="array" ref="AU206">IFERROR(INDEX($AA$1:$AA$1200,SMALL(IF($AK$1:$AK$1200=$AP$192,ROW($AA$1:$AA$1200),""),$AS206)),"")</f>
        <v/>
      </c>
      <c r="AV206" s="93" t="str">
        <f t="array" ref="AV206">IFERROR(INDEX($AB$1:$AB$1200,SMALL(IF($AK$1:$AK$1200=$AP$192,ROW($AB$1:$AB$1200),""),$AS206)),"")</f>
        <v/>
      </c>
      <c r="AW206" s="4"/>
    </row>
    <row r="207" spans="27:49">
      <c r="AA207" s="78"/>
      <c r="AB207" s="78"/>
      <c r="AC207" s="79" t="str">
        <f t="shared" si="30"/>
        <v/>
      </c>
      <c r="AD207" s="89"/>
      <c r="AE207" s="89"/>
      <c r="AF207" s="79">
        <f t="shared" si="31"/>
        <v>0</v>
      </c>
      <c r="AG207" s="79" t="str">
        <f t="shared" si="26"/>
        <v/>
      </c>
      <c r="AH207" s="79" t="str">
        <f t="shared" si="27"/>
        <v/>
      </c>
      <c r="AI207" s="79" t="str">
        <f t="shared" si="28"/>
        <v/>
      </c>
      <c r="AJ207" s="79" t="str">
        <f t="shared" si="29"/>
        <v/>
      </c>
      <c r="AK207" s="80" t="str">
        <f t="shared" si="32"/>
        <v/>
      </c>
      <c r="AM207" s="30"/>
      <c r="AN207" s="12">
        <v>6.3</v>
      </c>
      <c r="AO207" s="19" t="str">
        <f>IF(SUMIFS(AG$11:AG$1008,$AB$11:$AB$1008,$AN207,$AK$11:$AK$1008,$AP$192)=0,"",SUMIFS(AG$11:AG$1008,$AB$11:$AB$1008,$AN207,$AK$11:$AK$1008,$AP$192))</f>
        <v/>
      </c>
      <c r="AP207" s="19" t="str">
        <f>IF(SUMIFS(AH$11:AH$1008,$AB$11:$AB$1008,$AN207,$AK$11:$AK$1008,$AP$192)=0,"",SUMIFS(AH$11:AH$1008,$AB$11:$AB$1008,$AN207,$AK$11:$AK$1008,$AP$192))</f>
        <v/>
      </c>
      <c r="AQ207" s="19" t="str">
        <f>IF(SUMIFS(AI$11:AI$1008,$AB$11:$AB$1008,$AN207,$AK$11:$AK$1008,$AP$192)=0,"",SUMIFS(AI$11:AI$1008,$AB$11:$AB$1008,$AN207,$AK$11:$AK$1008,$AP$192))</f>
        <v/>
      </c>
      <c r="AR207" s="19" t="str">
        <f>IF(SUMIFS(AJ$11:AJ$1008,$AB$11:$AB$1008,$AN207,$AK$11:$AK$1008,$AP$192)=0,"",SUMIFS(AJ$11:AJ$1008,$AB$11:$AB$1008,$AN207,$AK$11:$AK$1008,$AP$192))</f>
        <v/>
      </c>
      <c r="AS207" s="4" t="str">
        <f>IF(AP192="","",14)</f>
        <v/>
      </c>
      <c r="AT207" s="99" t="str">
        <f t="array" ref="AT207">IFERROR(INDEX($AF$1:$AF$1200,SMALL(IF($AK$1:$AK$1200=$AP$192,ROW($AF$1:$AF$1200),""),$AS207)),"")</f>
        <v/>
      </c>
      <c r="AU207" s="105" t="str">
        <f t="array" ref="AU207">IFERROR(INDEX($AA$1:$AA$1200,SMALL(IF($AK$1:$AK$1200=$AP$192,ROW($AA$1:$AA$1200),""),$AS207)),"")</f>
        <v/>
      </c>
      <c r="AV207" s="93" t="str">
        <f t="array" ref="AV207">IFERROR(INDEX($AB$1:$AB$1200,SMALL(IF($AK$1:$AK$1200=$AP$192,ROW($AB$1:$AB$1200),""),$AS207)),"")</f>
        <v/>
      </c>
      <c r="AW207" s="4"/>
    </row>
    <row r="208" spans="27:49">
      <c r="AA208" s="81"/>
      <c r="AB208" s="81"/>
      <c r="AC208" s="82" t="str">
        <f t="shared" si="30"/>
        <v/>
      </c>
      <c r="AD208" s="90"/>
      <c r="AE208" s="90"/>
      <c r="AF208" s="82">
        <f t="shared" si="31"/>
        <v>0</v>
      </c>
      <c r="AG208" s="82" t="str">
        <f t="shared" si="26"/>
        <v/>
      </c>
      <c r="AH208" s="82" t="str">
        <f t="shared" si="27"/>
        <v/>
      </c>
      <c r="AI208" s="82" t="str">
        <f t="shared" si="28"/>
        <v/>
      </c>
      <c r="AJ208" s="82" t="str">
        <f t="shared" si="29"/>
        <v/>
      </c>
      <c r="AK208" s="83" t="str">
        <f t="shared" si="32"/>
        <v/>
      </c>
      <c r="AM208" s="30"/>
      <c r="AN208" s="10">
        <v>7</v>
      </c>
      <c r="AO208" s="21" t="str">
        <f>IF(SUMIFS(AG$11:AG$1008,$AB$11:$AB$1008,$AN208,$AK$11:$AK$1008,$AP$192)=0,"",SUMIFS(AG$11:AG$1008,$AB$11:$AB$1008,$AN208,$AK$11:$AK$1008,$AP$192))</f>
        <v/>
      </c>
      <c r="AP208" s="21" t="str">
        <f>IF(SUMIFS(AH$11:AH$1008,$AB$11:$AB$1008,$AN208,$AK$11:$AK$1008,$AP$192)=0,"",SUMIFS(AH$11:AH$1008,$AB$11:$AB$1008,$AN208,$AK$11:$AK$1008,$AP$192))</f>
        <v/>
      </c>
      <c r="AQ208" s="21" t="str">
        <f>IF(SUMIFS(AI$11:AI$1008,$AB$11:$AB$1008,$AN208,$AK$11:$AK$1008,$AP$192)=0,"",SUMIFS(AI$11:AI$1008,$AB$11:$AB$1008,$AN208,$AK$11:$AK$1008,$AP$192))</f>
        <v/>
      </c>
      <c r="AR208" s="21" t="str">
        <f>IF(SUMIFS(AJ$11:AJ$1008,$AB$11:$AB$1008,$AN208,$AK$11:$AK$1008,$AP$192)=0,"",SUMIFS(AJ$11:AJ$1008,$AB$11:$AB$1008,$AN208,$AK$11:$AK$1008,$AP$192))</f>
        <v/>
      </c>
      <c r="AS208" s="4" t="str">
        <f>IF(AP192="","",15)</f>
        <v/>
      </c>
      <c r="AT208" s="99" t="str">
        <f t="array" ref="AT208">IFERROR(INDEX($AF$1:$AF$1200,SMALL(IF($AK$1:$AK$1200=$AP$192,ROW($AF$1:$AF$1200),""),$AS208)),"")</f>
        <v/>
      </c>
      <c r="AU208" s="105" t="str">
        <f t="array" ref="AU208">IFERROR(INDEX($AA$1:$AA$1200,SMALL(IF($AK$1:$AK$1200=$AP$192,ROW($AA$1:$AA$1200),""),$AS208)),"")</f>
        <v/>
      </c>
      <c r="AV208" s="93" t="str">
        <f t="array" ref="AV208">IFERROR(INDEX($AB$1:$AB$1200,SMALL(IF($AK$1:$AK$1200=$AP$192,ROW($AB$1:$AB$1200),""),$AS208)),"")</f>
        <v/>
      </c>
      <c r="AW208" s="4"/>
    </row>
    <row r="209" spans="27:49">
      <c r="AA209" s="78"/>
      <c r="AB209" s="78"/>
      <c r="AC209" s="79" t="str">
        <f t="shared" si="30"/>
        <v/>
      </c>
      <c r="AD209" s="89"/>
      <c r="AE209" s="89"/>
      <c r="AF209" s="79">
        <f t="shared" si="31"/>
        <v>0</v>
      </c>
      <c r="AG209" s="79" t="str">
        <f t="shared" si="26"/>
        <v/>
      </c>
      <c r="AH209" s="79" t="str">
        <f t="shared" si="27"/>
        <v/>
      </c>
      <c r="AI209" s="79" t="str">
        <f t="shared" si="28"/>
        <v/>
      </c>
      <c r="AJ209" s="79" t="str">
        <f t="shared" si="29"/>
        <v/>
      </c>
      <c r="AK209" s="80" t="str">
        <f t="shared" si="32"/>
        <v/>
      </c>
      <c r="AM209" s="30"/>
      <c r="AN209" s="11">
        <v>7.1</v>
      </c>
      <c r="AO209" s="23" t="str">
        <f>IF(SUMIFS(AG$11:AG$1008,$AB$11:$AB$1008,$AN209,$AK$11:$AK$1008,$AP$192)=0,"",SUMIFS(AG$11:AG$1008,$AB$11:$AB$1008,$AN209,$AK$11:$AK$1008,$AP$192))</f>
        <v/>
      </c>
      <c r="AP209" s="23" t="str">
        <f>IF(SUMIFS(AH$11:AH$1008,$AB$11:$AB$1008,$AN209,$AK$11:$AK$1008,$AP$192)=0,"",SUMIFS(AH$11:AH$1008,$AB$11:$AB$1008,$AN209,$AK$11:$AK$1008,$AP$192))</f>
        <v/>
      </c>
      <c r="AQ209" s="23" t="str">
        <f>IF(SUMIFS(AI$11:AI$1008,$AB$11:$AB$1008,$AN209,$AK$11:$AK$1008,$AP$192)=0,"",SUMIFS(AI$11:AI$1008,$AB$11:$AB$1008,$AN209,$AK$11:$AK$1008,$AP$192))</f>
        <v/>
      </c>
      <c r="AR209" s="23" t="str">
        <f>IF(SUMIFS(AJ$11:AJ$1008,$AB$11:$AB$1008,$AN209,$AK$11:$AK$1008,$AP$192)=0,"",SUMIFS(AJ$11:AJ$1008,$AB$11:$AB$1008,$AN209,$AK$11:$AK$1008,$AP$192))</f>
        <v/>
      </c>
      <c r="AS209" s="4" t="str">
        <f>IF(AP192="","",16)</f>
        <v/>
      </c>
      <c r="AT209" s="99" t="str">
        <f t="array" ref="AT209">IFERROR(INDEX($AF$1:$AF$1200,SMALL(IF($AK$1:$AK$1200=$AP$192,ROW($AF$1:$AF$1200),""),$AS209)),"")</f>
        <v/>
      </c>
      <c r="AU209" s="105" t="str">
        <f t="array" ref="AU209">IFERROR(INDEX($AA$1:$AA$1200,SMALL(IF($AK$1:$AK$1200=$AP$192,ROW($AA$1:$AA$1200),""),$AS209)),"")</f>
        <v/>
      </c>
      <c r="AV209" s="93" t="str">
        <f t="array" ref="AV209">IFERROR(INDEX($AB$1:$AB$1200,SMALL(IF($AK$1:$AK$1200=$AP$192,ROW($AB$1:$AB$1200),""),$AS209)),"")</f>
        <v/>
      </c>
      <c r="AW209" s="4"/>
    </row>
    <row r="210" spans="27:49">
      <c r="AA210" s="81"/>
      <c r="AB210" s="81"/>
      <c r="AC210" s="82" t="str">
        <f t="shared" si="30"/>
        <v/>
      </c>
      <c r="AD210" s="90"/>
      <c r="AE210" s="90"/>
      <c r="AF210" s="82">
        <f t="shared" si="31"/>
        <v>0</v>
      </c>
      <c r="AG210" s="82" t="str">
        <f t="shared" si="26"/>
        <v/>
      </c>
      <c r="AH210" s="82" t="str">
        <f t="shared" si="27"/>
        <v/>
      </c>
      <c r="AI210" s="82" t="str">
        <f t="shared" si="28"/>
        <v/>
      </c>
      <c r="AJ210" s="82" t="str">
        <f t="shared" si="29"/>
        <v/>
      </c>
      <c r="AK210" s="83" t="str">
        <f t="shared" si="32"/>
        <v/>
      </c>
      <c r="AM210" s="30"/>
      <c r="AN210" s="11">
        <v>7.2</v>
      </c>
      <c r="AO210" s="23" t="str">
        <f>IF(SUMIFS(AG$11:AG$1008,$AB$11:$AB$1008,$AN210,$AK$11:$AK$1008,$AP$192)=0,"",SUMIFS(AG$11:AG$1008,$AB$11:$AB$1008,$AN210,$AK$11:$AK$1008,$AP$192))</f>
        <v/>
      </c>
      <c r="AP210" s="23" t="str">
        <f>IF(SUMIFS(AH$11:AH$1008,$AB$11:$AB$1008,$AN210,$AK$11:$AK$1008,$AP$192)=0,"",SUMIFS(AH$11:AH$1008,$AB$11:$AB$1008,$AN210,$AK$11:$AK$1008,$AP$192))</f>
        <v/>
      </c>
      <c r="AQ210" s="23" t="str">
        <f>IF(SUMIFS(AI$11:AI$1008,$AB$11:$AB$1008,$AN210,$AK$11:$AK$1008,$AP$192)=0,"",SUMIFS(AI$11:AI$1008,$AB$11:$AB$1008,$AN210,$AK$11:$AK$1008,$AP$192))</f>
        <v/>
      </c>
      <c r="AR210" s="23" t="str">
        <f>IF(SUMIFS(AJ$11:AJ$1008,$AB$11:$AB$1008,$AN210,$AK$11:$AK$1008,$AP$192)=0,"",SUMIFS(AJ$11:AJ$1008,$AB$11:$AB$1008,$AN210,$AK$11:$AK$1008,$AP$192))</f>
        <v/>
      </c>
      <c r="AS210" s="4" t="str">
        <f>IF(AP192="","",17)</f>
        <v/>
      </c>
      <c r="AT210" s="99" t="str">
        <f t="array" ref="AT210">IFERROR(INDEX($AF$1:$AF$1200,SMALL(IF($AK$1:$AK$1200=$AP$192,ROW($AF$1:$AF$1200),""),$AS210)),"")</f>
        <v/>
      </c>
      <c r="AU210" s="105" t="str">
        <f t="array" ref="AU210">IFERROR(INDEX($AA$1:$AA$1200,SMALL(IF($AK$1:$AK$1200=$AP$192,ROW($AA$1:$AA$1200),""),$AS210)),"")</f>
        <v/>
      </c>
      <c r="AV210" s="93" t="str">
        <f t="array" ref="AV210">IFERROR(INDEX($AB$1:$AB$1200,SMALL(IF($AK$1:$AK$1200=$AP$192,ROW($AB$1:$AB$1200),""),$AS210)),"")</f>
        <v/>
      </c>
      <c r="AW210" s="4"/>
    </row>
    <row r="211" spans="27:49">
      <c r="AA211" s="78"/>
      <c r="AB211" s="78"/>
      <c r="AC211" s="79" t="str">
        <f t="shared" si="30"/>
        <v/>
      </c>
      <c r="AD211" s="89"/>
      <c r="AE211" s="89"/>
      <c r="AF211" s="79">
        <f t="shared" si="31"/>
        <v>0</v>
      </c>
      <c r="AG211" s="79" t="str">
        <f t="shared" si="26"/>
        <v/>
      </c>
      <c r="AH211" s="79" t="str">
        <f t="shared" si="27"/>
        <v/>
      </c>
      <c r="AI211" s="79" t="str">
        <f t="shared" si="28"/>
        <v/>
      </c>
      <c r="AJ211" s="79" t="str">
        <f t="shared" si="29"/>
        <v/>
      </c>
      <c r="AK211" s="80" t="str">
        <f t="shared" si="32"/>
        <v/>
      </c>
      <c r="AM211" s="30"/>
      <c r="AN211" s="12">
        <v>7.3</v>
      </c>
      <c r="AO211" s="19" t="str">
        <f>IF(SUMIFS(AG$11:AG$1008,$AB$11:$AB$1008,$AN211,$AK$11:$AK$1008,$AP$192)=0,"",SUMIFS(AG$11:AG$1008,$AB$11:$AB$1008,$AN211,$AK$11:$AK$1008,$AP$192))</f>
        <v/>
      </c>
      <c r="AP211" s="19" t="str">
        <f>IF(SUMIFS(AH$11:AH$1008,$AB$11:$AB$1008,$AN211,$AK$11:$AK$1008,$AP$192)=0,"",SUMIFS(AH$11:AH$1008,$AB$11:$AB$1008,$AN211,$AK$11:$AK$1008,$AP$192))</f>
        <v/>
      </c>
      <c r="AQ211" s="19" t="str">
        <f>IF(SUMIFS(AI$11:AI$1008,$AB$11:$AB$1008,$AN211,$AK$11:$AK$1008,$AP$192)=0,"",SUMIFS(AI$11:AI$1008,$AB$11:$AB$1008,$AN211,$AK$11:$AK$1008,$AP$192))</f>
        <v/>
      </c>
      <c r="AR211" s="19" t="str">
        <f>IF(SUMIFS(AJ$11:AJ$1008,$AB$11:$AB$1008,$AN211,$AK$11:$AK$1008,$AP$192)=0,"",SUMIFS(AJ$11:AJ$1008,$AB$11:$AB$1008,$AN211,$AK$11:$AK$1008,$AP$192))</f>
        <v/>
      </c>
      <c r="AS211" s="4" t="str">
        <f>IF(AP192="","",18)</f>
        <v/>
      </c>
      <c r="AT211" s="99" t="str">
        <f t="array" ref="AT211">IFERROR(INDEX($AF$1:$AF$1200,SMALL(IF($AK$1:$AK$1200=$AP$192,ROW($AF$1:$AF$1200),""),$AS211)),"")</f>
        <v/>
      </c>
      <c r="AU211" s="105" t="str">
        <f t="array" ref="AU211">IFERROR(INDEX($AA$1:$AA$1200,SMALL(IF($AK$1:$AK$1200=$AP$192,ROW($AA$1:$AA$1200),""),$AS211)),"")</f>
        <v/>
      </c>
      <c r="AV211" s="93" t="str">
        <f t="array" ref="AV211">IFERROR(INDEX($AB$1:$AB$1200,SMALL(IF($AK$1:$AK$1200=$AP$192,ROW($AB$1:$AB$1200),""),$AS211)),"")</f>
        <v/>
      </c>
      <c r="AW211" s="4"/>
    </row>
    <row r="212" spans="27:49">
      <c r="AA212" s="81"/>
      <c r="AB212" s="81"/>
      <c r="AC212" s="82" t="str">
        <f t="shared" si="30"/>
        <v/>
      </c>
      <c r="AD212" s="90"/>
      <c r="AE212" s="90"/>
      <c r="AF212" s="82">
        <f t="shared" si="31"/>
        <v>0</v>
      </c>
      <c r="AG212" s="82" t="str">
        <f t="shared" si="26"/>
        <v/>
      </c>
      <c r="AH212" s="82" t="str">
        <f t="shared" si="27"/>
        <v/>
      </c>
      <c r="AI212" s="82" t="str">
        <f t="shared" si="28"/>
        <v/>
      </c>
      <c r="AJ212" s="82" t="str">
        <f t="shared" si="29"/>
        <v/>
      </c>
      <c r="AK212" s="83" t="str">
        <f t="shared" si="32"/>
        <v/>
      </c>
      <c r="AM212" s="30"/>
      <c r="AN212" s="10">
        <v>8</v>
      </c>
      <c r="AO212" s="21" t="str">
        <f>IF(SUMIFS(AG$11:AG$1008,$AB$11:$AB$1008,$AN212,$AK$11:$AK$1008,$AP$192)=0,"",SUMIFS(AG$11:AG$1008,$AB$11:$AB$1008,$AN212,$AK$11:$AK$1008,$AP$192))</f>
        <v/>
      </c>
      <c r="AP212" s="21" t="str">
        <f>IF(SUMIFS(AH$11:AH$1008,$AB$11:$AB$1008,$AN212,$AK$11:$AK$1008,$AP$192)=0,"",SUMIFS(AH$11:AH$1008,$AB$11:$AB$1008,$AN212,$AK$11:$AK$1008,$AP$192))</f>
        <v/>
      </c>
      <c r="AQ212" s="21" t="str">
        <f>IF(SUMIFS(AI$11:AI$1008,$AB$11:$AB$1008,$AN212,$AK$11:$AK$1008,$AP$192)=0,"",SUMIFS(AI$11:AI$1008,$AB$11:$AB$1008,$AN212,$AK$11:$AK$1008,$AP$192))</f>
        <v/>
      </c>
      <c r="AR212" s="21" t="str">
        <f>IF(SUMIFS(AJ$11:AJ$1008,$AB$11:$AB$1008,$AN212,$AK$11:$AK$1008,$AP$192)=0,"",SUMIFS(AJ$11:AJ$1008,$AB$11:$AB$1008,$AN212,$AK$11:$AK$1008,$AP$192))</f>
        <v/>
      </c>
      <c r="AS212" s="4" t="str">
        <f>IF(AP192="","",19)</f>
        <v/>
      </c>
      <c r="AT212" s="99" t="str">
        <f t="array" ref="AT212">IFERROR(INDEX($AF$1:$AF$1200,SMALL(IF($AK$1:$AK$1200=$AP$192,ROW($AF$1:$AF$1200),""),$AS212)),"")</f>
        <v/>
      </c>
      <c r="AU212" s="105" t="str">
        <f t="array" ref="AU212">IFERROR(INDEX($AA$1:$AA$1200,SMALL(IF($AK$1:$AK$1200=$AP$192,ROW($AA$1:$AA$1200),""),$AS212)),"")</f>
        <v/>
      </c>
      <c r="AV212" s="93" t="str">
        <f t="array" ref="AV212">IFERROR(INDEX($AB$1:$AB$1200,SMALL(IF($AK$1:$AK$1200=$AP$192,ROW($AB$1:$AB$1200),""),$AS212)),"")</f>
        <v/>
      </c>
      <c r="AW212" s="4"/>
    </row>
    <row r="213" spans="27:49">
      <c r="AA213" s="78"/>
      <c r="AB213" s="78"/>
      <c r="AC213" s="79" t="str">
        <f t="shared" si="30"/>
        <v/>
      </c>
      <c r="AD213" s="89"/>
      <c r="AE213" s="89"/>
      <c r="AF213" s="79">
        <f t="shared" si="31"/>
        <v>0</v>
      </c>
      <c r="AG213" s="79" t="str">
        <f t="shared" si="26"/>
        <v/>
      </c>
      <c r="AH213" s="79" t="str">
        <f t="shared" si="27"/>
        <v/>
      </c>
      <c r="AI213" s="79" t="str">
        <f t="shared" si="28"/>
        <v/>
      </c>
      <c r="AJ213" s="79" t="str">
        <f t="shared" si="29"/>
        <v/>
      </c>
      <c r="AK213" s="80" t="str">
        <f t="shared" si="32"/>
        <v/>
      </c>
      <c r="AM213" s="30"/>
      <c r="AN213" s="11">
        <v>8.1</v>
      </c>
      <c r="AO213" s="23" t="str">
        <f>IF(SUMIFS(AG$11:AG$1008,$AB$11:$AB$1008,$AN213,$AK$11:$AK$1008,$AP$192)=0,"",SUMIFS(AG$11:AG$1008,$AB$11:$AB$1008,$AN213,$AK$11:$AK$1008,$AP$192))</f>
        <v/>
      </c>
      <c r="AP213" s="23" t="str">
        <f>IF(SUMIFS(AH$11:AH$1008,$AB$11:$AB$1008,$AN213,$AK$11:$AK$1008,$AP$192)=0,"",SUMIFS(AH$11:AH$1008,$AB$11:$AB$1008,$AN213,$AK$11:$AK$1008,$AP$192))</f>
        <v/>
      </c>
      <c r="AQ213" s="23" t="str">
        <f>IF(SUMIFS(AI$11:AI$1008,$AB$11:$AB$1008,$AN213,$AK$11:$AK$1008,$AP$192)=0,"",SUMIFS(AI$11:AI$1008,$AB$11:$AB$1008,$AN213,$AK$11:$AK$1008,$AP$192))</f>
        <v/>
      </c>
      <c r="AR213" s="23" t="str">
        <f>IF(SUMIFS(AJ$11:AJ$1008,$AB$11:$AB$1008,$AN213,$AK$11:$AK$1008,$AP$192)=0,"",SUMIFS(AJ$11:AJ$1008,$AB$11:$AB$1008,$AN213,$AK$11:$AK$1008,$AP$192))</f>
        <v/>
      </c>
      <c r="AS213" s="4" t="str">
        <f>IF(AP192="","",20)</f>
        <v/>
      </c>
      <c r="AT213" s="99" t="str">
        <f t="array" ref="AT213">IFERROR(INDEX($AF$1:$AF$1200,SMALL(IF($AK$1:$AK$1200=$AP$192,ROW($AF$1:$AF$1200),""),$AS213)),"")</f>
        <v/>
      </c>
      <c r="AU213" s="105" t="str">
        <f t="array" ref="AU213">IFERROR(INDEX($AA$1:$AA$1200,SMALL(IF($AK$1:$AK$1200=$AP$192,ROW($AA$1:$AA$1200),""),$AS213)),"")</f>
        <v/>
      </c>
      <c r="AV213" s="93" t="str">
        <f t="array" ref="AV213">IFERROR(INDEX($AB$1:$AB$1200,SMALL(IF($AK$1:$AK$1200=$AP$192,ROW($AB$1:$AB$1200),""),$AS213)),"")</f>
        <v/>
      </c>
      <c r="AW213" s="4"/>
    </row>
    <row r="214" spans="27:49">
      <c r="AA214" s="81"/>
      <c r="AB214" s="81"/>
      <c r="AC214" s="82" t="str">
        <f t="shared" si="30"/>
        <v/>
      </c>
      <c r="AD214" s="90"/>
      <c r="AE214" s="90"/>
      <c r="AF214" s="82">
        <f t="shared" si="31"/>
        <v>0</v>
      </c>
      <c r="AG214" s="82" t="str">
        <f t="shared" si="26"/>
        <v/>
      </c>
      <c r="AH214" s="82" t="str">
        <f t="shared" si="27"/>
        <v/>
      </c>
      <c r="AI214" s="82" t="str">
        <f t="shared" si="28"/>
        <v/>
      </c>
      <c r="AJ214" s="82" t="str">
        <f t="shared" si="29"/>
        <v/>
      </c>
      <c r="AK214" s="83" t="str">
        <f t="shared" si="32"/>
        <v/>
      </c>
      <c r="AM214" s="30"/>
      <c r="AN214" s="11">
        <v>8.1999999999999993</v>
      </c>
      <c r="AO214" s="23" t="str">
        <f>IF(SUMIFS(AG$11:AG$1008,$AB$11:$AB$1008,$AN214,$AK$11:$AK$1008,$AP$192)=0,"",SUMIFS(AG$11:AG$1008,$AB$11:$AB$1008,$AN214,$AK$11:$AK$1008,$AP$192))</f>
        <v/>
      </c>
      <c r="AP214" s="23" t="str">
        <f>IF(SUMIFS(AH$11:AH$1008,$AB$11:$AB$1008,$AN214,$AK$11:$AK$1008,$AP$192)=0,"",SUMIFS(AH$11:AH$1008,$AB$11:$AB$1008,$AN214,$AK$11:$AK$1008,$AP$192))</f>
        <v/>
      </c>
      <c r="AQ214" s="23" t="str">
        <f>IF(SUMIFS(AI$11:AI$1008,$AB$11:$AB$1008,$AN214,$AK$11:$AK$1008,$AP$192)=0,"",SUMIFS(AI$11:AI$1008,$AB$11:$AB$1008,$AN214,$AK$11:$AK$1008,$AP$192))</f>
        <v/>
      </c>
      <c r="AR214" s="23" t="str">
        <f>IF(SUMIFS(AJ$11:AJ$1008,$AB$11:$AB$1008,$AN214,$AK$11:$AK$1008,$AP$192)=0,"",SUMIFS(AJ$11:AJ$1008,$AB$11:$AB$1008,$AN214,$AK$11:$AK$1008,$AP$192))</f>
        <v/>
      </c>
      <c r="AS214" s="4" t="str">
        <f>IF(AP192="","",21)</f>
        <v/>
      </c>
      <c r="AT214" s="99" t="str">
        <f t="array" ref="AT214">IFERROR(INDEX($AF$1:$AF$1200,SMALL(IF($AK$1:$AK$1200=$AP$192,ROW($AF$1:$AF$1200),""),$AS214)),"")</f>
        <v/>
      </c>
      <c r="AU214" s="105" t="str">
        <f t="array" ref="AU214">IFERROR(INDEX($AA$1:$AA$1200,SMALL(IF($AK$1:$AK$1200=$AP$192,ROW($AA$1:$AA$1200),""),$AS214)),"")</f>
        <v/>
      </c>
      <c r="AV214" s="93" t="str">
        <f t="array" ref="AV214">IFERROR(INDEX($AB$1:$AB$1200,SMALL(IF($AK$1:$AK$1200=$AP$192,ROW($AB$1:$AB$1200),""),$AS214)),"")</f>
        <v/>
      </c>
      <c r="AW214" s="4"/>
    </row>
    <row r="215" spans="27:49" ht="15.75" thickBot="1">
      <c r="AA215" s="78"/>
      <c r="AB215" s="78"/>
      <c r="AC215" s="79" t="str">
        <f t="shared" si="30"/>
        <v/>
      </c>
      <c r="AD215" s="89"/>
      <c r="AE215" s="89"/>
      <c r="AF215" s="79">
        <f t="shared" si="31"/>
        <v>0</v>
      </c>
      <c r="AG215" s="79" t="str">
        <f t="shared" si="26"/>
        <v/>
      </c>
      <c r="AH215" s="79" t="str">
        <f t="shared" si="27"/>
        <v/>
      </c>
      <c r="AI215" s="79" t="str">
        <f t="shared" si="28"/>
        <v/>
      </c>
      <c r="AJ215" s="79" t="str">
        <f t="shared" si="29"/>
        <v/>
      </c>
      <c r="AK215" s="80" t="str">
        <f t="shared" si="32"/>
        <v/>
      </c>
      <c r="AM215" s="30"/>
      <c r="AN215" s="13">
        <v>8.3000000000000007</v>
      </c>
      <c r="AO215" s="25" t="str">
        <f>IF(SUMIFS(AG$11:AG$1008,$AB$11:$AB$1008,$AN215,$AK$11:$AK$1008,$AP$192)=0,"",SUMIFS(AG$11:AG$1008,$AB$11:$AB$1008,$AN215,$AK$11:$AK$1008,$AP$192))</f>
        <v/>
      </c>
      <c r="AP215" s="25" t="str">
        <f>IF(SUMIFS(AH$11:AH$1008,$AB$11:$AB$1008,$AN215,$AK$11:$AK$1008,$AP$192)=0,"",SUMIFS(AH$11:AH$1008,$AB$11:$AB$1008,$AN215,$AK$11:$AK$1008,$AP$192))</f>
        <v/>
      </c>
      <c r="AQ215" s="25" t="str">
        <f>IF(SUMIFS(AI$11:AI$1008,$AB$11:$AB$1008,$AN215,$AK$11:$AK$1008,$AP$192)=0,"",SUMIFS(AI$11:AI$1008,$AB$11:$AB$1008,$AN215,$AK$11:$AK$1008,$AP$192))</f>
        <v/>
      </c>
      <c r="AR215" s="25" t="str">
        <f>IF(SUMIFS(AJ$11:AJ$1008,$AB$11:$AB$1008,$AN215,$AK$11:$AK$1008,$AP$192)=0,"",SUMIFS(AJ$11:AJ$1008,$AB$11:$AB$1008,$AN215,$AK$11:$AK$1008,$AP$192))</f>
        <v/>
      </c>
      <c r="AS215" s="4" t="str">
        <f>IF(AP192="","",22)</f>
        <v/>
      </c>
      <c r="AT215" s="100" t="str">
        <f t="array" ref="AT215">IFERROR(INDEX($AF$1:$AF$1200,SMALL(IF($AK$1:$AK$1200=$AP$192,ROW($AF$1:$AF$1200),""),$AS215)),"")</f>
        <v/>
      </c>
      <c r="AU215" s="106" t="str">
        <f t="array" ref="AU215">IFERROR(INDEX($AA$1:$AA$1200,SMALL(IF($AK$1:$AK$1200=$AP$192,ROW($AA$1:$AA$1200),""),$AS215)),"")</f>
        <v/>
      </c>
      <c r="AV215" s="94" t="str">
        <f t="array" ref="AV215">IFERROR(INDEX($AB$1:$AB$1200,SMALL(IF($AK$1:$AK$1200=$AP$192,ROW($AB$1:$AB$1200),""),$AS215)),"")</f>
        <v/>
      </c>
      <c r="AW215" s="4"/>
    </row>
    <row r="216" spans="27:49">
      <c r="AA216" s="81"/>
      <c r="AB216" s="81"/>
      <c r="AC216" s="82" t="str">
        <f t="shared" si="30"/>
        <v/>
      </c>
      <c r="AD216" s="90"/>
      <c r="AE216" s="90"/>
      <c r="AF216" s="82">
        <f t="shared" si="31"/>
        <v>0</v>
      </c>
      <c r="AG216" s="82" t="str">
        <f t="shared" si="26"/>
        <v/>
      </c>
      <c r="AH216" s="82" t="str">
        <f t="shared" si="27"/>
        <v/>
      </c>
      <c r="AI216" s="82" t="str">
        <f t="shared" si="28"/>
        <v/>
      </c>
      <c r="AJ216" s="82" t="str">
        <f t="shared" si="29"/>
        <v/>
      </c>
      <c r="AK216" s="83" t="str">
        <f t="shared" si="32"/>
        <v/>
      </c>
      <c r="AS216" s="103"/>
      <c r="AT216" s="103"/>
      <c r="AU216" s="103"/>
      <c r="AV216" s="4"/>
      <c r="AW216" s="4"/>
    </row>
    <row r="217" spans="27:49" ht="15.75" thickBot="1">
      <c r="AA217" s="78"/>
      <c r="AB217" s="78"/>
      <c r="AC217" s="79" t="str">
        <f t="shared" si="30"/>
        <v/>
      </c>
      <c r="AD217" s="89"/>
      <c r="AE217" s="89"/>
      <c r="AF217" s="79">
        <f t="shared" si="31"/>
        <v>0</v>
      </c>
      <c r="AG217" s="79" t="str">
        <f t="shared" si="26"/>
        <v/>
      </c>
      <c r="AH217" s="79" t="str">
        <f t="shared" si="27"/>
        <v/>
      </c>
      <c r="AI217" s="79" t="str">
        <f t="shared" si="28"/>
        <v/>
      </c>
      <c r="AJ217" s="79" t="str">
        <f t="shared" si="29"/>
        <v/>
      </c>
      <c r="AK217" s="80" t="str">
        <f t="shared" si="32"/>
        <v/>
      </c>
      <c r="AM217" s="1" t="s">
        <v>127</v>
      </c>
      <c r="AS217" s="103"/>
      <c r="AT217" s="103"/>
      <c r="AU217" s="103"/>
      <c r="AV217" s="4"/>
      <c r="AW217" s="4"/>
    </row>
    <row r="218" spans="27:49" ht="15" customHeight="1" thickBot="1">
      <c r="AA218" s="81"/>
      <c r="AB218" s="81"/>
      <c r="AC218" s="82" t="str">
        <f t="shared" si="30"/>
        <v/>
      </c>
      <c r="AD218" s="90"/>
      <c r="AE218" s="90"/>
      <c r="AF218" s="82">
        <f t="shared" si="31"/>
        <v>0</v>
      </c>
      <c r="AG218" s="82" t="str">
        <f t="shared" si="26"/>
        <v/>
      </c>
      <c r="AH218" s="82" t="str">
        <f t="shared" si="27"/>
        <v/>
      </c>
      <c r="AI218" s="82" t="str">
        <f t="shared" si="28"/>
        <v/>
      </c>
      <c r="AJ218" s="82" t="str">
        <f t="shared" si="29"/>
        <v/>
      </c>
      <c r="AK218" s="83" t="str">
        <f t="shared" si="32"/>
        <v/>
      </c>
      <c r="AM218" s="30" t="str">
        <f t="array" ref="AM218">IFERROR(INDEX(AK$11:AK$1008,MATCH(SMALL(IF((COUNTIF(AM$34:AM217,AK$11:AK$1008)=0)*(AK$11:AK$1008&lt;&gt;""),COUNTIF(AK$11:AK$1008,"&lt;"&amp;AK$11:AK$1008)),1),IF(AK$11:AK$1008&lt;&gt;"",COUNTIF(AK$11:AK$1008,"&lt;"&amp;AK$11:AK$1008)),0)),"")</f>
        <v/>
      </c>
      <c r="AN218" s="60" t="s">
        <v>125</v>
      </c>
      <c r="AO218" s="61"/>
      <c r="AP218" s="60" t="str">
        <f>IF(AM218="","",AM218)</f>
        <v/>
      </c>
      <c r="AQ218" s="61"/>
      <c r="AR218" s="62"/>
      <c r="AS218" s="101"/>
      <c r="AT218" s="101"/>
      <c r="AU218" s="101"/>
      <c r="AV218" s="101"/>
      <c r="AW218" s="101"/>
    </row>
    <row r="219" spans="27:49" ht="15.75" customHeight="1" thickBot="1">
      <c r="AA219" s="78"/>
      <c r="AB219" s="78"/>
      <c r="AC219" s="79" t="str">
        <f t="shared" si="30"/>
        <v/>
      </c>
      <c r="AD219" s="89"/>
      <c r="AE219" s="89"/>
      <c r="AF219" s="79">
        <f t="shared" si="31"/>
        <v>0</v>
      </c>
      <c r="AG219" s="79" t="str">
        <f t="shared" si="26"/>
        <v/>
      </c>
      <c r="AH219" s="79" t="str">
        <f t="shared" si="27"/>
        <v/>
      </c>
      <c r="AI219" s="79" t="str">
        <f t="shared" si="28"/>
        <v/>
      </c>
      <c r="AJ219" s="79" t="str">
        <f t="shared" si="29"/>
        <v/>
      </c>
      <c r="AK219" s="80" t="str">
        <f t="shared" si="32"/>
        <v/>
      </c>
      <c r="AM219" s="30"/>
      <c r="AN219" s="63"/>
      <c r="AO219" s="64"/>
      <c r="AP219" s="63"/>
      <c r="AQ219" s="64"/>
      <c r="AR219" s="65"/>
      <c r="AS219" s="50"/>
      <c r="AT219" s="87" t="str">
        <f>$AF$10</f>
        <v>besoin</v>
      </c>
      <c r="AU219" s="95" t="str">
        <f>$AA$10</f>
        <v>Nom</v>
      </c>
      <c r="AV219" s="88" t="str">
        <f>$AB$10</f>
        <v>tier</v>
      </c>
      <c r="AW219" s="102"/>
    </row>
    <row r="220" spans="27:49">
      <c r="AA220" s="81"/>
      <c r="AB220" s="81"/>
      <c r="AC220" s="82" t="str">
        <f t="shared" si="30"/>
        <v/>
      </c>
      <c r="AD220" s="90"/>
      <c r="AE220" s="90"/>
      <c r="AF220" s="82">
        <f t="shared" si="31"/>
        <v>0</v>
      </c>
      <c r="AG220" s="82" t="str">
        <f t="shared" si="26"/>
        <v/>
      </c>
      <c r="AH220" s="82" t="str">
        <f t="shared" si="27"/>
        <v/>
      </c>
      <c r="AI220" s="82" t="str">
        <f t="shared" si="28"/>
        <v/>
      </c>
      <c r="AJ220" s="82" t="str">
        <f t="shared" si="29"/>
        <v/>
      </c>
      <c r="AK220" s="83" t="str">
        <f t="shared" si="32"/>
        <v/>
      </c>
      <c r="AM220" s="30"/>
      <c r="AN220" s="35"/>
      <c r="AO220" s="31" t="s">
        <v>4</v>
      </c>
      <c r="AP220" s="32" t="s">
        <v>5</v>
      </c>
      <c r="AQ220" s="31" t="s">
        <v>14</v>
      </c>
      <c r="AR220" s="31" t="s">
        <v>6</v>
      </c>
      <c r="AS220" s="4" t="str">
        <f>IF(AP218="","",1)</f>
        <v/>
      </c>
      <c r="AT220" s="99" t="str">
        <f t="array" ref="AT220">IFERROR(INDEX($AF$1:$AF$1200,SMALL(IF($AK$1:$AK$1200=$AP$218,ROW($AF$1:$AF$1200),""),$AS220)),"")</f>
        <v/>
      </c>
      <c r="AU220" s="104" t="str">
        <f t="array" ref="AU220">IFERROR(INDEX($AA$1:$AA$1200,SMALL(IF($AK$1:$AK$1200=$AP$218,ROW($AA$1:$AA$1200),""),$AS220)),"")</f>
        <v/>
      </c>
      <c r="AV220" s="92" t="str">
        <f t="array" ref="AV220">IFERROR(INDEX($AB$1:$AB$1200,SMALL(IF($AK$1:$AK$1200=$AP$218,ROW($AB$1:$AB$1200),""),$AS220)),"")</f>
        <v/>
      </c>
      <c r="AW220" s="4"/>
    </row>
    <row r="221" spans="27:49">
      <c r="AA221" s="78"/>
      <c r="AB221" s="78"/>
      <c r="AC221" s="79" t="str">
        <f t="shared" si="30"/>
        <v/>
      </c>
      <c r="AD221" s="89"/>
      <c r="AE221" s="89"/>
      <c r="AF221" s="79">
        <f t="shared" si="31"/>
        <v>0</v>
      </c>
      <c r="AG221" s="79" t="str">
        <f t="shared" si="26"/>
        <v/>
      </c>
      <c r="AH221" s="79" t="str">
        <f t="shared" si="27"/>
        <v/>
      </c>
      <c r="AI221" s="79" t="str">
        <f t="shared" si="28"/>
        <v/>
      </c>
      <c r="AJ221" s="79" t="str">
        <f t="shared" si="29"/>
        <v/>
      </c>
      <c r="AK221" s="80" t="str">
        <f t="shared" si="32"/>
        <v/>
      </c>
      <c r="AM221" s="30"/>
      <c r="AN221" s="9">
        <v>3</v>
      </c>
      <c r="AO221" s="14" t="str">
        <f>IF(SUMIFS(AG$11:AG$1008,$AB$11:$AB$1008,$AN221,$AK$11:$AK$1008,$AP$218)=0,"",SUMIFS(AG$11:AG$1008,$AB$11:$AB$1008,$AN221,$AK$11:$AK$1008,$AP$218))</f>
        <v/>
      </c>
      <c r="AP221" s="14" t="str">
        <f>IF(SUMIFS(AH$11:AH$1008,$AB$11:$AB$1008,$AN221,$AK$11:$AK$1008,$AP$218)=0,"",SUMIFS(AH$11:AH$1008,$AB$11:$AB$1008,$AN221,$AK$11:$AK$1008,$AP$218))</f>
        <v/>
      </c>
      <c r="AQ221" s="14" t="str">
        <f>IF(SUMIFS(AI$11:AI$1008,$AB$11:$AB$1008,$AN221,$AK$11:$AK$1008,$AP$218)=0,"",SUMIFS(AI$11:AI$1008,$AB$11:$AB$1008,$AN221,$AK$11:$AK$1008,$AP$218))</f>
        <v/>
      </c>
      <c r="AR221" s="14" t="str">
        <f>IF(SUMIFS(AJ$11:AJ$1008,$AB$11:$AB$1008,$AN221,$AK$11:$AK$1008,$AP$218)=0,"",SUMIFS(AJ$11:AJ$1008,$AB$11:$AB$1008,$AN221,$AK$11:$AK$1008,$AP$218))</f>
        <v/>
      </c>
      <c r="AS221" s="4" t="str">
        <f>IF(AP218="","",2)</f>
        <v/>
      </c>
      <c r="AT221" s="99" t="str">
        <f t="array" ref="AT221">IFERROR(INDEX($AF$1:$AF$1200,SMALL(IF($AK$1:$AK$1200=$AP$218,ROW($AF$1:$AF$1200),""),$AS221)),"")</f>
        <v/>
      </c>
      <c r="AU221" s="105" t="str">
        <f t="array" ref="AU221">IFERROR(INDEX($AA$1:$AA$1200,SMALL(IF($AK$1:$AK$1200=$AP$218,ROW($AA$1:$AA$1200),""),$AS221)),"")</f>
        <v/>
      </c>
      <c r="AV221" s="93" t="str">
        <f t="array" ref="AV221">IFERROR(INDEX($AB$1:$AB$1200,SMALL(IF($AK$1:$AK$1200=$AP$218,ROW($AB$1:$AB$1200),""),$AS221)),"")</f>
        <v/>
      </c>
      <c r="AW221" s="4"/>
    </row>
    <row r="222" spans="27:49">
      <c r="AA222" s="81"/>
      <c r="AB222" s="81"/>
      <c r="AC222" s="82" t="str">
        <f t="shared" si="30"/>
        <v/>
      </c>
      <c r="AD222" s="90"/>
      <c r="AE222" s="90"/>
      <c r="AF222" s="82">
        <f t="shared" si="31"/>
        <v>0</v>
      </c>
      <c r="AG222" s="82" t="str">
        <f t="shared" si="26"/>
        <v/>
      </c>
      <c r="AH222" s="82" t="str">
        <f t="shared" si="27"/>
        <v/>
      </c>
      <c r="AI222" s="82" t="str">
        <f t="shared" si="28"/>
        <v/>
      </c>
      <c r="AJ222" s="82" t="str">
        <f t="shared" si="29"/>
        <v/>
      </c>
      <c r="AK222" s="83" t="str">
        <f t="shared" si="32"/>
        <v/>
      </c>
      <c r="AN222" s="10">
        <v>4</v>
      </c>
      <c r="AO222" s="15" t="str">
        <f>IF(SUMIFS(AG$11:AG$1008,$AB$11:$AB$1008,$AN222,$AK$11:$AK$1008,$AP$218)=0,"",SUMIFS(AG$11:AG$1008,$AB$11:$AB$1008,$AN222,$AK$11:$AK$1008,$AP$218))</f>
        <v/>
      </c>
      <c r="AP222" s="15" t="str">
        <f>IF(SUMIFS(AH$11:AH$1008,$AB$11:$AB$1008,$AN222,$AK$11:$AK$1008,$AP$218)=0,"",SUMIFS(AH$11:AH$1008,$AB$11:$AB$1008,$AN222,$AK$11:$AK$1008,$AP$218))</f>
        <v/>
      </c>
      <c r="AQ222" s="15" t="str">
        <f>IF(SUMIFS(AI$11:AI$1008,$AB$11:$AB$1008,$AN222,$AK$11:$AK$1008,$AP$218)=0,"",SUMIFS(AI$11:AI$1008,$AB$11:$AB$1008,$AN222,$AK$11:$AK$1008,$AP$218))</f>
        <v/>
      </c>
      <c r="AR222" s="15" t="str">
        <f>IF(SUMIFS(AJ$11:AJ$1008,$AB$11:$AB$1008,$AN222,$AK$11:$AK$1008,$AP$218)=0,"",SUMIFS(AJ$11:AJ$1008,$AB$11:$AB$1008,$AN222,$AK$11:$AK$1008,$AP$218))</f>
        <v/>
      </c>
      <c r="AS222" s="4" t="str">
        <f>IF(AP218="","",3)</f>
        <v/>
      </c>
      <c r="AT222" s="99" t="str">
        <f t="array" ref="AT222">IFERROR(INDEX($AF$1:$AF$1200,SMALL(IF($AK$1:$AK$1200=$AP$218,ROW($AF$1:$AF$1200),""),$AS222)),"")</f>
        <v/>
      </c>
      <c r="AU222" s="105" t="str">
        <f t="array" ref="AU222">IFERROR(INDEX($AA$1:$AA$1200,SMALL(IF($AK$1:$AK$1200=$AP$218,ROW($AA$1:$AA$1200),""),$AS222)),"")</f>
        <v/>
      </c>
      <c r="AV222" s="93" t="str">
        <f t="array" ref="AV222">IFERROR(INDEX($AB$1:$AB$1200,SMALL(IF($AK$1:$AK$1200=$AP$218,ROW($AB$1:$AB$1200),""),$AS222)),"")</f>
        <v/>
      </c>
      <c r="AW222" s="4"/>
    </row>
    <row r="223" spans="27:49">
      <c r="AA223" s="78"/>
      <c r="AB223" s="78"/>
      <c r="AC223" s="79" t="str">
        <f t="shared" si="30"/>
        <v/>
      </c>
      <c r="AD223" s="89"/>
      <c r="AE223" s="89"/>
      <c r="AF223" s="79">
        <f t="shared" si="31"/>
        <v>0</v>
      </c>
      <c r="AG223" s="79" t="str">
        <f t="shared" si="26"/>
        <v/>
      </c>
      <c r="AH223" s="79" t="str">
        <f t="shared" si="27"/>
        <v/>
      </c>
      <c r="AI223" s="79" t="str">
        <f t="shared" si="28"/>
        <v/>
      </c>
      <c r="AJ223" s="79" t="str">
        <f t="shared" si="29"/>
        <v/>
      </c>
      <c r="AK223" s="80" t="str">
        <f t="shared" si="32"/>
        <v/>
      </c>
      <c r="AN223" s="11">
        <v>4.0999999999999996</v>
      </c>
      <c r="AO223" s="17" t="str">
        <f>IF(SUMIFS(AG$11:AG$1008,$AB$11:$AB$1008,$AN223,$AK$11:$AK$1008,$AP$218)=0,"",SUMIFS(AG$11:AG$1008,$AB$11:$AB$1008,$AN223,$AK$11:$AK$1008,$AP$218))</f>
        <v/>
      </c>
      <c r="AP223" s="17" t="str">
        <f>IF(SUMIFS(AH$11:AH$1008,$AB$11:$AB$1008,$AN223,$AK$11:$AK$1008,$AP$218)=0,"",SUMIFS(AH$11:AH$1008,$AB$11:$AB$1008,$AN223,$AK$11:$AK$1008,$AP$218))</f>
        <v/>
      </c>
      <c r="AQ223" s="17" t="str">
        <f>IF(SUMIFS(AI$11:AI$1008,$AB$11:$AB$1008,$AN223,$AK$11:$AK$1008,$AP$218)=0,"",SUMIFS(AI$11:AI$1008,$AB$11:$AB$1008,$AN223,$AK$11:$AK$1008,$AP$218))</f>
        <v/>
      </c>
      <c r="AR223" s="17" t="str">
        <f>IF(SUMIFS(AJ$11:AJ$1008,$AB$11:$AB$1008,$AN223,$AK$11:$AK$1008,$AP$218)=0,"",SUMIFS(AJ$11:AJ$1008,$AB$11:$AB$1008,$AN223,$AK$11:$AK$1008,$AP$218))</f>
        <v/>
      </c>
      <c r="AS223" s="4" t="str">
        <f>IF(AP218="","",4)</f>
        <v/>
      </c>
      <c r="AT223" s="99" t="str">
        <f t="array" ref="AT223">IFERROR(INDEX($AF$1:$AF$1200,SMALL(IF($AK$1:$AK$1200=$AP$218,ROW($AF$1:$AF$1200),""),$AS223)),"")</f>
        <v/>
      </c>
      <c r="AU223" s="105" t="str">
        <f t="array" ref="AU223">IFERROR(INDEX($AA$1:$AA$1200,SMALL(IF($AK$1:$AK$1200=$AP$218,ROW($AA$1:$AA$1200),""),$AS223)),"")</f>
        <v/>
      </c>
      <c r="AV223" s="93" t="str">
        <f t="array" ref="AV223">IFERROR(INDEX($AB$1:$AB$1200,SMALL(IF($AK$1:$AK$1200=$AP$218,ROW($AB$1:$AB$1200),""),$AS223)),"")</f>
        <v/>
      </c>
      <c r="AW223" s="4"/>
    </row>
    <row r="224" spans="27:49">
      <c r="AA224" s="81"/>
      <c r="AB224" s="81"/>
      <c r="AC224" s="82" t="str">
        <f t="shared" si="30"/>
        <v/>
      </c>
      <c r="AD224" s="90"/>
      <c r="AE224" s="90"/>
      <c r="AF224" s="82">
        <f t="shared" si="31"/>
        <v>0</v>
      </c>
      <c r="AG224" s="82" t="str">
        <f t="shared" si="26"/>
        <v/>
      </c>
      <c r="AH224" s="82" t="str">
        <f t="shared" si="27"/>
        <v/>
      </c>
      <c r="AI224" s="82" t="str">
        <f t="shared" si="28"/>
        <v/>
      </c>
      <c r="AJ224" s="82" t="str">
        <f t="shared" si="29"/>
        <v/>
      </c>
      <c r="AK224" s="83" t="str">
        <f t="shared" si="32"/>
        <v/>
      </c>
      <c r="AN224" s="11">
        <v>4.2</v>
      </c>
      <c r="AO224" s="17" t="str">
        <f>IF(SUMIFS(AG$11:AG$1008,$AB$11:$AB$1008,$AN224,$AK$11:$AK$1008,$AP$218)=0,"",SUMIFS(AG$11:AG$1008,$AB$11:$AB$1008,$AN224,$AK$11:$AK$1008,$AP$218))</f>
        <v/>
      </c>
      <c r="AP224" s="17" t="str">
        <f>IF(SUMIFS(AH$11:AH$1008,$AB$11:$AB$1008,$AN224,$AK$11:$AK$1008,$AP$218)=0,"",SUMIFS(AH$11:AH$1008,$AB$11:$AB$1008,$AN224,$AK$11:$AK$1008,$AP$218))</f>
        <v/>
      </c>
      <c r="AQ224" s="17" t="str">
        <f>IF(SUMIFS(AI$11:AI$1008,$AB$11:$AB$1008,$AN224,$AK$11:$AK$1008,$AP$218)=0,"",SUMIFS(AI$11:AI$1008,$AB$11:$AB$1008,$AN224,$AK$11:$AK$1008,$AP$218))</f>
        <v/>
      </c>
      <c r="AR224" s="17" t="str">
        <f>IF(SUMIFS(AJ$11:AJ$1008,$AB$11:$AB$1008,$AN224,$AK$11:$AK$1008,$AP$218)=0,"",SUMIFS(AJ$11:AJ$1008,$AB$11:$AB$1008,$AN224,$AK$11:$AK$1008,$AP$218))</f>
        <v/>
      </c>
      <c r="AS224" s="4" t="str">
        <f>IF(AP218="","",5)</f>
        <v/>
      </c>
      <c r="AT224" s="99" t="str">
        <f t="array" ref="AT224">IFERROR(INDEX($AF$1:$AF$1200,SMALL(IF($AK$1:$AK$1200=$AP$218,ROW($AF$1:$AF$1200),""),$AS224)),"")</f>
        <v/>
      </c>
      <c r="AU224" s="105" t="str">
        <f t="array" ref="AU224">IFERROR(INDEX($AA$1:$AA$1200,SMALL(IF($AK$1:$AK$1200=$AP$218,ROW($AA$1:$AA$1200),""),$AS224)),"")</f>
        <v/>
      </c>
      <c r="AV224" s="93" t="str">
        <f t="array" ref="AV224">IFERROR(INDEX($AB$1:$AB$1200,SMALL(IF($AK$1:$AK$1200=$AP$218,ROW($AB$1:$AB$1200),""),$AS224)),"")</f>
        <v/>
      </c>
      <c r="AW224" s="4"/>
    </row>
    <row r="225" spans="27:49">
      <c r="AA225" s="78"/>
      <c r="AB225" s="78"/>
      <c r="AC225" s="79" t="str">
        <f t="shared" si="30"/>
        <v/>
      </c>
      <c r="AD225" s="89"/>
      <c r="AE225" s="89"/>
      <c r="AF225" s="79">
        <f t="shared" si="31"/>
        <v>0</v>
      </c>
      <c r="AG225" s="79" t="str">
        <f t="shared" si="26"/>
        <v/>
      </c>
      <c r="AH225" s="79" t="str">
        <f t="shared" si="27"/>
        <v/>
      </c>
      <c r="AI225" s="79" t="str">
        <f t="shared" si="28"/>
        <v/>
      </c>
      <c r="AJ225" s="79" t="str">
        <f t="shared" si="29"/>
        <v/>
      </c>
      <c r="AK225" s="80" t="str">
        <f t="shared" si="32"/>
        <v/>
      </c>
      <c r="AN225" s="12">
        <v>4.3</v>
      </c>
      <c r="AO225" s="19" t="str">
        <f>IF(SUMIFS(AG$11:AG$1008,$AB$11:$AB$1008,$AN225,$AK$11:$AK$1008,$AP$218)=0,"",SUMIFS(AG$11:AG$1008,$AB$11:$AB$1008,$AN225,$AK$11:$AK$1008,$AP$218))</f>
        <v/>
      </c>
      <c r="AP225" s="19" t="str">
        <f>IF(SUMIFS(AH$11:AH$1008,$AB$11:$AB$1008,$AN225,$AK$11:$AK$1008,$AP$218)=0,"",SUMIFS(AH$11:AH$1008,$AB$11:$AB$1008,$AN225,$AK$11:$AK$1008,$AP$218))</f>
        <v/>
      </c>
      <c r="AQ225" s="19" t="str">
        <f>IF(SUMIFS(AI$11:AI$1008,$AB$11:$AB$1008,$AN225,$AK$11:$AK$1008,$AP$218)=0,"",SUMIFS(AI$11:AI$1008,$AB$11:$AB$1008,$AN225,$AK$11:$AK$1008,$AP$218))</f>
        <v/>
      </c>
      <c r="AR225" s="19" t="str">
        <f>IF(SUMIFS(AJ$11:AJ$1008,$AB$11:$AB$1008,$AN225,$AK$11:$AK$1008,$AP$218)=0,"",SUMIFS(AJ$11:AJ$1008,$AB$11:$AB$1008,$AN225,$AK$11:$AK$1008,$AP$218))</f>
        <v/>
      </c>
      <c r="AS225" s="4" t="str">
        <f>IF(AP218="","",6)</f>
        <v/>
      </c>
      <c r="AT225" s="99" t="str">
        <f t="array" ref="AT225">IFERROR(INDEX($AF$1:$AF$1200,SMALL(IF($AK$1:$AK$1200=$AP$218,ROW($AF$1:$AF$1200),""),$AS225)),"")</f>
        <v/>
      </c>
      <c r="AU225" s="105" t="str">
        <f t="array" ref="AU225">IFERROR(INDEX($AA$1:$AA$1200,SMALL(IF($AK$1:$AK$1200=$AP$218,ROW($AA$1:$AA$1200),""),$AS225)),"")</f>
        <v/>
      </c>
      <c r="AV225" s="93" t="str">
        <f t="array" ref="AV225">IFERROR(INDEX($AB$1:$AB$1200,SMALL(IF($AK$1:$AK$1200=$AP$218,ROW($AB$1:$AB$1200),""),$AS225)),"")</f>
        <v/>
      </c>
      <c r="AW225" s="4"/>
    </row>
    <row r="226" spans="27:49">
      <c r="AA226" s="81"/>
      <c r="AB226" s="81"/>
      <c r="AC226" s="82" t="str">
        <f t="shared" si="30"/>
        <v/>
      </c>
      <c r="AD226" s="90"/>
      <c r="AE226" s="90"/>
      <c r="AF226" s="82">
        <f t="shared" si="31"/>
        <v>0</v>
      </c>
      <c r="AG226" s="82" t="str">
        <f t="shared" si="26"/>
        <v/>
      </c>
      <c r="AH226" s="82" t="str">
        <f t="shared" si="27"/>
        <v/>
      </c>
      <c r="AI226" s="82" t="str">
        <f t="shared" si="28"/>
        <v/>
      </c>
      <c r="AJ226" s="82" t="str">
        <f t="shared" si="29"/>
        <v/>
      </c>
      <c r="AK226" s="83" t="str">
        <f t="shared" si="32"/>
        <v/>
      </c>
      <c r="AN226" s="10">
        <v>5</v>
      </c>
      <c r="AO226" s="21" t="str">
        <f>IF(SUMIFS(AG$11:AG$1008,$AB$11:$AB$1008,$AN226,$AK$11:$AK$1008,$AP$218)=0,"",SUMIFS(AG$11:AG$1008,$AB$11:$AB$1008,$AN226,$AK$11:$AK$1008,$AP$218))</f>
        <v/>
      </c>
      <c r="AP226" s="21" t="str">
        <f>IF(SUMIFS(AH$11:AH$1008,$AB$11:$AB$1008,$AN226,$AK$11:$AK$1008,$AP$218)=0,"",SUMIFS(AH$11:AH$1008,$AB$11:$AB$1008,$AN226,$AK$11:$AK$1008,$AP$218))</f>
        <v/>
      </c>
      <c r="AQ226" s="21" t="str">
        <f>IF(SUMIFS(AI$11:AI$1008,$AB$11:$AB$1008,$AN226,$AK$11:$AK$1008,$AP$218)=0,"",SUMIFS(AI$11:AI$1008,$AB$11:$AB$1008,$AN226,$AK$11:$AK$1008,$AP$218))</f>
        <v/>
      </c>
      <c r="AR226" s="21" t="str">
        <f>IF(SUMIFS(AJ$11:AJ$1008,$AB$11:$AB$1008,$AN226,$AK$11:$AK$1008,$AP$218)=0,"",SUMIFS(AJ$11:AJ$1008,$AB$11:$AB$1008,$AN226,$AK$11:$AK$1008,$AP$218))</f>
        <v/>
      </c>
      <c r="AS226" s="4" t="str">
        <f>IF(AP218="","",7)</f>
        <v/>
      </c>
      <c r="AT226" s="99" t="str">
        <f t="array" ref="AT226">IFERROR(INDEX($AF$1:$AF$1200,SMALL(IF($AK$1:$AK$1200=$AP$218,ROW($AF$1:$AF$1200),""),$AS226)),"")</f>
        <v/>
      </c>
      <c r="AU226" s="105" t="str">
        <f t="array" ref="AU226">IFERROR(INDEX($AA$1:$AA$1200,SMALL(IF($AK$1:$AK$1200=$AP$218,ROW($AA$1:$AA$1200),""),$AS226)),"")</f>
        <v/>
      </c>
      <c r="AV226" s="93" t="str">
        <f t="array" ref="AV226">IFERROR(INDEX($AB$1:$AB$1200,SMALL(IF($AK$1:$AK$1200=$AP$218,ROW($AB$1:$AB$1200),""),$AS226)),"")</f>
        <v/>
      </c>
      <c r="AW226" s="4"/>
    </row>
    <row r="227" spans="27:49">
      <c r="AA227" s="78"/>
      <c r="AB227" s="78"/>
      <c r="AC227" s="79" t="str">
        <f t="shared" si="30"/>
        <v/>
      </c>
      <c r="AD227" s="89"/>
      <c r="AE227" s="89"/>
      <c r="AF227" s="79">
        <f t="shared" si="31"/>
        <v>0</v>
      </c>
      <c r="AG227" s="79" t="str">
        <f t="shared" si="26"/>
        <v/>
      </c>
      <c r="AH227" s="79" t="str">
        <f t="shared" si="27"/>
        <v/>
      </c>
      <c r="AI227" s="79" t="str">
        <f t="shared" si="28"/>
        <v/>
      </c>
      <c r="AJ227" s="79" t="str">
        <f t="shared" si="29"/>
        <v/>
      </c>
      <c r="AK227" s="80" t="str">
        <f t="shared" si="32"/>
        <v/>
      </c>
      <c r="AN227" s="11">
        <v>5.0999999999999996</v>
      </c>
      <c r="AO227" s="23" t="str">
        <f>IF(SUMIFS(AG$11:AG$1008,$AB$11:$AB$1008,$AN227,$AK$11:$AK$1008,$AP$218)=0,"",SUMIFS(AG$11:AG$1008,$AB$11:$AB$1008,$AN227,$AK$11:$AK$1008,$AP$218))</f>
        <v/>
      </c>
      <c r="AP227" s="23" t="str">
        <f>IF(SUMIFS(AH$11:AH$1008,$AB$11:$AB$1008,$AN227,$AK$11:$AK$1008,$AP$218)=0,"",SUMIFS(AH$11:AH$1008,$AB$11:$AB$1008,$AN227,$AK$11:$AK$1008,$AP$218))</f>
        <v/>
      </c>
      <c r="AQ227" s="23" t="str">
        <f>IF(SUMIFS(AI$11:AI$1008,$AB$11:$AB$1008,$AN227,$AK$11:$AK$1008,$AP$218)=0,"",SUMIFS(AI$11:AI$1008,$AB$11:$AB$1008,$AN227,$AK$11:$AK$1008,$AP$218))</f>
        <v/>
      </c>
      <c r="AR227" s="23" t="str">
        <f>IF(SUMIFS(AJ$11:AJ$1008,$AB$11:$AB$1008,$AN227,$AK$11:$AK$1008,$AP$218)=0,"",SUMIFS(AJ$11:AJ$1008,$AB$11:$AB$1008,$AN227,$AK$11:$AK$1008,$AP$218))</f>
        <v/>
      </c>
      <c r="AS227" s="4" t="str">
        <f>IF(AP218="","",8)</f>
        <v/>
      </c>
      <c r="AT227" s="99" t="str">
        <f t="array" ref="AT227">IFERROR(INDEX($AF$1:$AF$1200,SMALL(IF($AK$1:$AK$1200=$AP$218,ROW($AF$1:$AF$1200),""),$AS227)),"")</f>
        <v/>
      </c>
      <c r="AU227" s="105" t="str">
        <f t="array" ref="AU227">IFERROR(INDEX($AA$1:$AA$1200,SMALL(IF($AK$1:$AK$1200=$AP$218,ROW($AA$1:$AA$1200),""),$AS227)),"")</f>
        <v/>
      </c>
      <c r="AV227" s="93" t="str">
        <f t="array" ref="AV227">IFERROR(INDEX($AB$1:$AB$1200,SMALL(IF($AK$1:$AK$1200=$AP$218,ROW($AB$1:$AB$1200),""),$AS227)),"")</f>
        <v/>
      </c>
      <c r="AW227" s="4"/>
    </row>
    <row r="228" spans="27:49">
      <c r="AA228" s="81"/>
      <c r="AB228" s="81"/>
      <c r="AC228" s="82" t="str">
        <f t="shared" si="30"/>
        <v/>
      </c>
      <c r="AD228" s="90"/>
      <c r="AE228" s="90"/>
      <c r="AF228" s="82">
        <f t="shared" si="31"/>
        <v>0</v>
      </c>
      <c r="AG228" s="82" t="str">
        <f t="shared" si="26"/>
        <v/>
      </c>
      <c r="AH228" s="82" t="str">
        <f t="shared" si="27"/>
        <v/>
      </c>
      <c r="AI228" s="82" t="str">
        <f t="shared" si="28"/>
        <v/>
      </c>
      <c r="AJ228" s="82" t="str">
        <f t="shared" si="29"/>
        <v/>
      </c>
      <c r="AK228" s="83" t="str">
        <f t="shared" si="32"/>
        <v/>
      </c>
      <c r="AN228" s="11">
        <v>5.2</v>
      </c>
      <c r="AO228" s="23" t="str">
        <f>IF(SUMIFS(AG$11:AG$1008,$AB$11:$AB$1008,$AN228,$AK$11:$AK$1008,$AP$218)=0,"",SUMIFS(AG$11:AG$1008,$AB$11:$AB$1008,$AN228,$AK$11:$AK$1008,$AP$218))</f>
        <v/>
      </c>
      <c r="AP228" s="23" t="str">
        <f>IF(SUMIFS(AH$11:AH$1008,$AB$11:$AB$1008,$AN228,$AK$11:$AK$1008,$AP$218)=0,"",SUMIFS(AH$11:AH$1008,$AB$11:$AB$1008,$AN228,$AK$11:$AK$1008,$AP$218))</f>
        <v/>
      </c>
      <c r="AQ228" s="23" t="str">
        <f>IF(SUMIFS(AI$11:AI$1008,$AB$11:$AB$1008,$AN228,$AK$11:$AK$1008,$AP$218)=0,"",SUMIFS(AI$11:AI$1008,$AB$11:$AB$1008,$AN228,$AK$11:$AK$1008,$AP$218))</f>
        <v/>
      </c>
      <c r="AR228" s="23" t="str">
        <f>IF(SUMIFS(AJ$11:AJ$1008,$AB$11:$AB$1008,$AN228,$AK$11:$AK$1008,$AP$218)=0,"",SUMIFS(AJ$11:AJ$1008,$AB$11:$AB$1008,$AN228,$AK$11:$AK$1008,$AP$218))</f>
        <v/>
      </c>
      <c r="AS228" s="4" t="str">
        <f>IF(AP218="","",9)</f>
        <v/>
      </c>
      <c r="AT228" s="99" t="str">
        <f t="array" ref="AT228">IFERROR(INDEX($AF$1:$AF$1200,SMALL(IF($AK$1:$AK$1200=$AP$218,ROW($AF$1:$AF$1200),""),$AS228)),"")</f>
        <v/>
      </c>
      <c r="AU228" s="105" t="str">
        <f t="array" ref="AU228">IFERROR(INDEX($AA$1:$AA$1200,SMALL(IF($AK$1:$AK$1200=$AP$218,ROW($AA$1:$AA$1200),""),$AS228)),"")</f>
        <v/>
      </c>
      <c r="AV228" s="93" t="str">
        <f t="array" ref="AV228">IFERROR(INDEX($AB$1:$AB$1200,SMALL(IF($AK$1:$AK$1200=$AP$218,ROW($AB$1:$AB$1200),""),$AS228)),"")</f>
        <v/>
      </c>
      <c r="AW228" s="4"/>
    </row>
    <row r="229" spans="27:49">
      <c r="AA229" s="78"/>
      <c r="AB229" s="78"/>
      <c r="AC229" s="79" t="str">
        <f t="shared" si="30"/>
        <v/>
      </c>
      <c r="AD229" s="89"/>
      <c r="AE229" s="89"/>
      <c r="AF229" s="79">
        <f t="shared" si="31"/>
        <v>0</v>
      </c>
      <c r="AG229" s="79" t="str">
        <f t="shared" si="26"/>
        <v/>
      </c>
      <c r="AH229" s="79" t="str">
        <f t="shared" si="27"/>
        <v/>
      </c>
      <c r="AI229" s="79" t="str">
        <f t="shared" si="28"/>
        <v/>
      </c>
      <c r="AJ229" s="79" t="str">
        <f t="shared" si="29"/>
        <v/>
      </c>
      <c r="AK229" s="80" t="str">
        <f t="shared" si="32"/>
        <v/>
      </c>
      <c r="AN229" s="12">
        <v>5.3</v>
      </c>
      <c r="AO229" s="19" t="str">
        <f>IF(SUMIFS(AG$11:AG$1008,$AB$11:$AB$1008,$AN229,$AK$11:$AK$1008,$AP$218)=0,"",SUMIFS(AG$11:AG$1008,$AB$11:$AB$1008,$AN229,$AK$11:$AK$1008,$AP$218))</f>
        <v/>
      </c>
      <c r="AP229" s="19" t="str">
        <f>IF(SUMIFS(AH$11:AH$1008,$AB$11:$AB$1008,$AN229,$AK$11:$AK$1008,$AP$218)=0,"",SUMIFS(AH$11:AH$1008,$AB$11:$AB$1008,$AN229,$AK$11:$AK$1008,$AP$218))</f>
        <v/>
      </c>
      <c r="AQ229" s="19" t="str">
        <f>IF(SUMIFS(AI$11:AI$1008,$AB$11:$AB$1008,$AN229,$AK$11:$AK$1008,$AP$218)=0,"",SUMIFS(AI$11:AI$1008,$AB$11:$AB$1008,$AN229,$AK$11:$AK$1008,$AP$218))</f>
        <v/>
      </c>
      <c r="AR229" s="19" t="str">
        <f>IF(SUMIFS(AJ$11:AJ$1008,$AB$11:$AB$1008,$AN229,$AK$11:$AK$1008,$AP$218)=0,"",SUMIFS(AJ$11:AJ$1008,$AB$11:$AB$1008,$AN229,$AK$11:$AK$1008,$AP$218))</f>
        <v/>
      </c>
      <c r="AS229" s="4" t="str">
        <f>IF(AP218="","",10)</f>
        <v/>
      </c>
      <c r="AT229" s="99" t="str">
        <f t="array" ref="AT229">IFERROR(INDEX($AF$1:$AF$1200,SMALL(IF($AK$1:$AK$1200=$AP$218,ROW($AF$1:$AF$1200),""),$AS229)),"")</f>
        <v/>
      </c>
      <c r="AU229" s="105" t="str">
        <f t="array" ref="AU229">IFERROR(INDEX($AA$1:$AA$1200,SMALL(IF($AK$1:$AK$1200=$AP$218,ROW($AA$1:$AA$1200),""),$AS229)),"")</f>
        <v/>
      </c>
      <c r="AV229" s="93" t="str">
        <f t="array" ref="AV229">IFERROR(INDEX($AB$1:$AB$1200,SMALL(IF($AK$1:$AK$1200=$AP$218,ROW($AB$1:$AB$1200),""),$AS229)),"")</f>
        <v/>
      </c>
      <c r="AW229" s="4"/>
    </row>
    <row r="230" spans="27:49">
      <c r="AA230" s="81"/>
      <c r="AB230" s="81"/>
      <c r="AC230" s="82" t="str">
        <f t="shared" si="30"/>
        <v/>
      </c>
      <c r="AD230" s="90"/>
      <c r="AE230" s="90"/>
      <c r="AF230" s="82">
        <f t="shared" si="31"/>
        <v>0</v>
      </c>
      <c r="AG230" s="82" t="str">
        <f t="shared" si="26"/>
        <v/>
      </c>
      <c r="AH230" s="82" t="str">
        <f t="shared" si="27"/>
        <v/>
      </c>
      <c r="AI230" s="82" t="str">
        <f t="shared" si="28"/>
        <v/>
      </c>
      <c r="AJ230" s="82" t="str">
        <f t="shared" si="29"/>
        <v/>
      </c>
      <c r="AK230" s="83" t="str">
        <f t="shared" si="32"/>
        <v/>
      </c>
      <c r="AN230" s="10">
        <v>6</v>
      </c>
      <c r="AO230" s="21" t="str">
        <f>IF(SUMIFS(AG$11:AG$1008,$AB$11:$AB$1008,$AN230,$AK$11:$AK$1008,$AP$218)=0,"",SUMIFS(AG$11:AG$1008,$AB$11:$AB$1008,$AN230,$AK$11:$AK$1008,$AP$218))</f>
        <v/>
      </c>
      <c r="AP230" s="21" t="str">
        <f>IF(SUMIFS(AH$11:AH$1008,$AB$11:$AB$1008,$AN230,$AK$11:$AK$1008,$AP$218)=0,"",SUMIFS(AH$11:AH$1008,$AB$11:$AB$1008,$AN230,$AK$11:$AK$1008,$AP$218))</f>
        <v/>
      </c>
      <c r="AQ230" s="21" t="str">
        <f>IF(SUMIFS(AI$11:AI$1008,$AB$11:$AB$1008,$AN230,$AK$11:$AK$1008,$AP$218)=0,"",SUMIFS(AI$11:AI$1008,$AB$11:$AB$1008,$AN230,$AK$11:$AK$1008,$AP$218))</f>
        <v/>
      </c>
      <c r="AR230" s="21" t="str">
        <f>IF(SUMIFS(AJ$11:AJ$1008,$AB$11:$AB$1008,$AN230,$AK$11:$AK$1008,$AP$218)=0,"",SUMIFS(AJ$11:AJ$1008,$AB$11:$AB$1008,$AN230,$AK$11:$AK$1008,$AP$218))</f>
        <v/>
      </c>
      <c r="AS230" s="4" t="str">
        <f>IF(AP218="","",11)</f>
        <v/>
      </c>
      <c r="AT230" s="99" t="str">
        <f t="array" ref="AT230">IFERROR(INDEX($AF$1:$AF$1200,SMALL(IF($AK$1:$AK$1200=$AP$218,ROW($AF$1:$AF$1200),""),$AS230)),"")</f>
        <v/>
      </c>
      <c r="AU230" s="105" t="str">
        <f t="array" ref="AU230">IFERROR(INDEX($AA$1:$AA$1200,SMALL(IF($AK$1:$AK$1200=$AP$218,ROW($AA$1:$AA$1200),""),$AS230)),"")</f>
        <v/>
      </c>
      <c r="AV230" s="93" t="str">
        <f t="array" ref="AV230">IFERROR(INDEX($AB$1:$AB$1200,SMALL(IF($AK$1:$AK$1200=$AP$218,ROW($AB$1:$AB$1200),""),$AS230)),"")</f>
        <v/>
      </c>
      <c r="AW230" s="4"/>
    </row>
    <row r="231" spans="27:49">
      <c r="AA231" s="78"/>
      <c r="AB231" s="78"/>
      <c r="AC231" s="79" t="str">
        <f t="shared" si="30"/>
        <v/>
      </c>
      <c r="AD231" s="89"/>
      <c r="AE231" s="89"/>
      <c r="AF231" s="79">
        <f t="shared" si="31"/>
        <v>0</v>
      </c>
      <c r="AG231" s="79" t="str">
        <f t="shared" si="26"/>
        <v/>
      </c>
      <c r="AH231" s="79" t="str">
        <f t="shared" si="27"/>
        <v/>
      </c>
      <c r="AI231" s="79" t="str">
        <f t="shared" si="28"/>
        <v/>
      </c>
      <c r="AJ231" s="79" t="str">
        <f t="shared" si="29"/>
        <v/>
      </c>
      <c r="AK231" s="80" t="str">
        <f t="shared" si="32"/>
        <v/>
      </c>
      <c r="AN231" s="11">
        <v>6.1</v>
      </c>
      <c r="AO231" s="23" t="str">
        <f>IF(SUMIFS(AG$11:AG$1008,$AB$11:$AB$1008,$AN231,$AK$11:$AK$1008,$AP$218)=0,"",SUMIFS(AG$11:AG$1008,$AB$11:$AB$1008,$AN231,$AK$11:$AK$1008,$AP$218))</f>
        <v/>
      </c>
      <c r="AP231" s="23" t="str">
        <f>IF(SUMIFS(AH$11:AH$1008,$AB$11:$AB$1008,$AN231,$AK$11:$AK$1008,$AP$218)=0,"",SUMIFS(AH$11:AH$1008,$AB$11:$AB$1008,$AN231,$AK$11:$AK$1008,$AP$218))</f>
        <v/>
      </c>
      <c r="AQ231" s="23" t="str">
        <f>IF(SUMIFS(AI$11:AI$1008,$AB$11:$AB$1008,$AN231,$AK$11:$AK$1008,$AP$218)=0,"",SUMIFS(AI$11:AI$1008,$AB$11:$AB$1008,$AN231,$AK$11:$AK$1008,$AP$218))</f>
        <v/>
      </c>
      <c r="AR231" s="23" t="str">
        <f>IF(SUMIFS(AJ$11:AJ$1008,$AB$11:$AB$1008,$AN231,$AK$11:$AK$1008,$AP$218)=0,"",SUMIFS(AJ$11:AJ$1008,$AB$11:$AB$1008,$AN231,$AK$11:$AK$1008,$AP$218))</f>
        <v/>
      </c>
      <c r="AS231" s="4" t="str">
        <f>IF(AP218="","",12)</f>
        <v/>
      </c>
      <c r="AT231" s="99" t="str">
        <f t="array" ref="AT231">IFERROR(INDEX($AF$1:$AF$1200,SMALL(IF($AK$1:$AK$1200=$AP$218,ROW($AF$1:$AF$1200),""),$AS231)),"")</f>
        <v/>
      </c>
      <c r="AU231" s="105" t="str">
        <f t="array" ref="AU231">IFERROR(INDEX($AA$1:$AA$1200,SMALL(IF($AK$1:$AK$1200=$AP$218,ROW($AA$1:$AA$1200),""),$AS231)),"")</f>
        <v/>
      </c>
      <c r="AV231" s="93" t="str">
        <f t="array" ref="AV231">IFERROR(INDEX($AB$1:$AB$1200,SMALL(IF($AK$1:$AK$1200=$AP$218,ROW($AB$1:$AB$1200),""),$AS231)),"")</f>
        <v/>
      </c>
      <c r="AW231" s="4"/>
    </row>
    <row r="232" spans="27:49">
      <c r="AA232" s="81"/>
      <c r="AB232" s="81"/>
      <c r="AC232" s="82" t="str">
        <f t="shared" si="30"/>
        <v/>
      </c>
      <c r="AD232" s="90"/>
      <c r="AE232" s="90"/>
      <c r="AF232" s="82">
        <f t="shared" si="31"/>
        <v>0</v>
      </c>
      <c r="AG232" s="82" t="str">
        <f t="shared" si="26"/>
        <v/>
      </c>
      <c r="AH232" s="82" t="str">
        <f t="shared" si="27"/>
        <v/>
      </c>
      <c r="AI232" s="82" t="str">
        <f t="shared" si="28"/>
        <v/>
      </c>
      <c r="AJ232" s="82" t="str">
        <f t="shared" si="29"/>
        <v/>
      </c>
      <c r="AK232" s="83" t="str">
        <f t="shared" si="32"/>
        <v/>
      </c>
      <c r="AM232" s="30"/>
      <c r="AN232" s="11">
        <v>6.2</v>
      </c>
      <c r="AO232" s="23" t="str">
        <f>IF(SUMIFS(AG$11:AG$1008,$AB$11:$AB$1008,$AN232,$AK$11:$AK$1008,$AP$218)=0,"",SUMIFS(AG$11:AG$1008,$AB$11:$AB$1008,$AN232,$AK$11:$AK$1008,$AP$218))</f>
        <v/>
      </c>
      <c r="AP232" s="23" t="str">
        <f>IF(SUMIFS(AH$11:AH$1008,$AB$11:$AB$1008,$AN232,$AK$11:$AK$1008,$AP$218)=0,"",SUMIFS(AH$11:AH$1008,$AB$11:$AB$1008,$AN232,$AK$11:$AK$1008,$AP$218))</f>
        <v/>
      </c>
      <c r="AQ232" s="23" t="str">
        <f>IF(SUMIFS(AI$11:AI$1008,$AB$11:$AB$1008,$AN232,$AK$11:$AK$1008,$AP$218)=0,"",SUMIFS(AI$11:AI$1008,$AB$11:$AB$1008,$AN232,$AK$11:$AK$1008,$AP$218))</f>
        <v/>
      </c>
      <c r="AR232" s="23" t="str">
        <f>IF(SUMIFS(AJ$11:AJ$1008,$AB$11:$AB$1008,$AN232,$AK$11:$AK$1008,$AP$218)=0,"",SUMIFS(AJ$11:AJ$1008,$AB$11:$AB$1008,$AN232,$AK$11:$AK$1008,$AP$218))</f>
        <v/>
      </c>
      <c r="AS232" s="4" t="str">
        <f>IF(AP218="","",13)</f>
        <v/>
      </c>
      <c r="AT232" s="99" t="str">
        <f t="array" ref="AT232">IFERROR(INDEX($AF$1:$AF$1200,SMALL(IF($AK$1:$AK$1200=$AP$218,ROW($AF$1:$AF$1200),""),$AS232)),"")</f>
        <v/>
      </c>
      <c r="AU232" s="105" t="str">
        <f t="array" ref="AU232">IFERROR(INDEX($AA$1:$AA$1200,SMALL(IF($AK$1:$AK$1200=$AP$218,ROW($AA$1:$AA$1200),""),$AS232)),"")</f>
        <v/>
      </c>
      <c r="AV232" s="93" t="str">
        <f t="array" ref="AV232">IFERROR(INDEX($AB$1:$AB$1200,SMALL(IF($AK$1:$AK$1200=$AP$218,ROW($AB$1:$AB$1200),""),$AS232)),"")</f>
        <v/>
      </c>
      <c r="AW232" s="4"/>
    </row>
    <row r="233" spans="27:49">
      <c r="AA233" s="78"/>
      <c r="AB233" s="78"/>
      <c r="AC233" s="79" t="str">
        <f t="shared" si="30"/>
        <v/>
      </c>
      <c r="AD233" s="89"/>
      <c r="AE233" s="89"/>
      <c r="AF233" s="79">
        <f t="shared" si="31"/>
        <v>0</v>
      </c>
      <c r="AG233" s="79" t="str">
        <f t="shared" si="26"/>
        <v/>
      </c>
      <c r="AH233" s="79" t="str">
        <f t="shared" si="27"/>
        <v/>
      </c>
      <c r="AI233" s="79" t="str">
        <f t="shared" si="28"/>
        <v/>
      </c>
      <c r="AJ233" s="79" t="str">
        <f t="shared" si="29"/>
        <v/>
      </c>
      <c r="AK233" s="80" t="str">
        <f t="shared" si="32"/>
        <v/>
      </c>
      <c r="AM233" s="30"/>
      <c r="AN233" s="12">
        <v>6.3</v>
      </c>
      <c r="AO233" s="19" t="str">
        <f>IF(SUMIFS(AG$11:AG$1008,$AB$11:$AB$1008,$AN233,$AK$11:$AK$1008,$AP$218)=0,"",SUMIFS(AG$11:AG$1008,$AB$11:$AB$1008,$AN233,$AK$11:$AK$1008,$AP$218))</f>
        <v/>
      </c>
      <c r="AP233" s="19" t="str">
        <f>IF(SUMIFS(AH$11:AH$1008,$AB$11:$AB$1008,$AN233,$AK$11:$AK$1008,$AP$218)=0,"",SUMIFS(AH$11:AH$1008,$AB$11:$AB$1008,$AN233,$AK$11:$AK$1008,$AP$218))</f>
        <v/>
      </c>
      <c r="AQ233" s="19" t="str">
        <f>IF(SUMIFS(AI$11:AI$1008,$AB$11:$AB$1008,$AN233,$AK$11:$AK$1008,$AP$218)=0,"",SUMIFS(AI$11:AI$1008,$AB$11:$AB$1008,$AN233,$AK$11:$AK$1008,$AP$218))</f>
        <v/>
      </c>
      <c r="AR233" s="19" t="str">
        <f>IF(SUMIFS(AJ$11:AJ$1008,$AB$11:$AB$1008,$AN233,$AK$11:$AK$1008,$AP$218)=0,"",SUMIFS(AJ$11:AJ$1008,$AB$11:$AB$1008,$AN233,$AK$11:$AK$1008,$AP$218))</f>
        <v/>
      </c>
      <c r="AS233" s="4" t="str">
        <f>IF(AP218="","",14)</f>
        <v/>
      </c>
      <c r="AT233" s="99" t="str">
        <f t="array" ref="AT233">IFERROR(INDEX($AF$1:$AF$1200,SMALL(IF($AK$1:$AK$1200=$AP$218,ROW($AF$1:$AF$1200),""),$AS233)),"")</f>
        <v/>
      </c>
      <c r="AU233" s="105" t="str">
        <f t="array" ref="AU233">IFERROR(INDEX($AA$1:$AA$1200,SMALL(IF($AK$1:$AK$1200=$AP$218,ROW($AA$1:$AA$1200),""),$AS233)),"")</f>
        <v/>
      </c>
      <c r="AV233" s="93" t="str">
        <f t="array" ref="AV233">IFERROR(INDEX($AB$1:$AB$1200,SMALL(IF($AK$1:$AK$1200=$AP$218,ROW($AB$1:$AB$1200),""),$AS233)),"")</f>
        <v/>
      </c>
      <c r="AW233" s="4"/>
    </row>
    <row r="234" spans="27:49">
      <c r="AA234" s="81"/>
      <c r="AB234" s="81"/>
      <c r="AC234" s="82" t="str">
        <f t="shared" si="30"/>
        <v/>
      </c>
      <c r="AD234" s="90"/>
      <c r="AE234" s="90"/>
      <c r="AF234" s="82">
        <f t="shared" si="31"/>
        <v>0</v>
      </c>
      <c r="AG234" s="82" t="str">
        <f t="shared" si="26"/>
        <v/>
      </c>
      <c r="AH234" s="82" t="str">
        <f t="shared" si="27"/>
        <v/>
      </c>
      <c r="AI234" s="82" t="str">
        <f t="shared" si="28"/>
        <v/>
      </c>
      <c r="AJ234" s="82" t="str">
        <f t="shared" si="29"/>
        <v/>
      </c>
      <c r="AK234" s="83" t="str">
        <f t="shared" si="32"/>
        <v/>
      </c>
      <c r="AM234" s="30"/>
      <c r="AN234" s="10">
        <v>7</v>
      </c>
      <c r="AO234" s="21" t="str">
        <f>IF(SUMIFS(AG$11:AG$1008,$AB$11:$AB$1008,$AN234,$AK$11:$AK$1008,$AP$218)=0,"",SUMIFS(AG$11:AG$1008,$AB$11:$AB$1008,$AN234,$AK$11:$AK$1008,$AP$218))</f>
        <v/>
      </c>
      <c r="AP234" s="21" t="str">
        <f>IF(SUMIFS(AH$11:AH$1008,$AB$11:$AB$1008,$AN234,$AK$11:$AK$1008,$AP$218)=0,"",SUMIFS(AH$11:AH$1008,$AB$11:$AB$1008,$AN234,$AK$11:$AK$1008,$AP$218))</f>
        <v/>
      </c>
      <c r="AQ234" s="21" t="str">
        <f>IF(SUMIFS(AI$11:AI$1008,$AB$11:$AB$1008,$AN234,$AK$11:$AK$1008,$AP$218)=0,"",SUMIFS(AI$11:AI$1008,$AB$11:$AB$1008,$AN234,$AK$11:$AK$1008,$AP$218))</f>
        <v/>
      </c>
      <c r="AR234" s="21" t="str">
        <f>IF(SUMIFS(AJ$11:AJ$1008,$AB$11:$AB$1008,$AN234,$AK$11:$AK$1008,$AP$218)=0,"",SUMIFS(AJ$11:AJ$1008,$AB$11:$AB$1008,$AN234,$AK$11:$AK$1008,$AP$218))</f>
        <v/>
      </c>
      <c r="AS234" s="4" t="str">
        <f>IF(AP218="","",15)</f>
        <v/>
      </c>
      <c r="AT234" s="99" t="str">
        <f t="array" ref="AT234">IFERROR(INDEX($AF$1:$AF$1200,SMALL(IF($AK$1:$AK$1200=$AP$218,ROW($AF$1:$AF$1200),""),$AS234)),"")</f>
        <v/>
      </c>
      <c r="AU234" s="105" t="str">
        <f t="array" ref="AU234">IFERROR(INDEX($AA$1:$AA$1200,SMALL(IF($AK$1:$AK$1200=$AP$218,ROW($AA$1:$AA$1200),""),$AS234)),"")</f>
        <v/>
      </c>
      <c r="AV234" s="93" t="str">
        <f t="array" ref="AV234">IFERROR(INDEX($AB$1:$AB$1200,SMALL(IF($AK$1:$AK$1200=$AP$218,ROW($AB$1:$AB$1200),""),$AS234)),"")</f>
        <v/>
      </c>
      <c r="AW234" s="4"/>
    </row>
    <row r="235" spans="27:49">
      <c r="AA235" s="78"/>
      <c r="AB235" s="78"/>
      <c r="AC235" s="79" t="str">
        <f t="shared" si="30"/>
        <v/>
      </c>
      <c r="AD235" s="89"/>
      <c r="AE235" s="89"/>
      <c r="AF235" s="79">
        <f t="shared" si="31"/>
        <v>0</v>
      </c>
      <c r="AG235" s="79" t="str">
        <f t="shared" si="26"/>
        <v/>
      </c>
      <c r="AH235" s="79" t="str">
        <f t="shared" si="27"/>
        <v/>
      </c>
      <c r="AI235" s="79" t="str">
        <f t="shared" si="28"/>
        <v/>
      </c>
      <c r="AJ235" s="79" t="str">
        <f t="shared" si="29"/>
        <v/>
      </c>
      <c r="AK235" s="80" t="str">
        <f t="shared" si="32"/>
        <v/>
      </c>
      <c r="AM235" s="30"/>
      <c r="AN235" s="11">
        <v>7.1</v>
      </c>
      <c r="AO235" s="23" t="str">
        <f>IF(SUMIFS(AG$11:AG$1008,$AB$11:$AB$1008,$AN235,$AK$11:$AK$1008,$AP$218)=0,"",SUMIFS(AG$11:AG$1008,$AB$11:$AB$1008,$AN235,$AK$11:$AK$1008,$AP$218))</f>
        <v/>
      </c>
      <c r="AP235" s="23" t="str">
        <f>IF(SUMIFS(AH$11:AH$1008,$AB$11:$AB$1008,$AN235,$AK$11:$AK$1008,$AP$218)=0,"",SUMIFS(AH$11:AH$1008,$AB$11:$AB$1008,$AN235,$AK$11:$AK$1008,$AP$218))</f>
        <v/>
      </c>
      <c r="AQ235" s="23" t="str">
        <f>IF(SUMIFS(AI$11:AI$1008,$AB$11:$AB$1008,$AN235,$AK$11:$AK$1008,$AP$218)=0,"",SUMIFS(AI$11:AI$1008,$AB$11:$AB$1008,$AN235,$AK$11:$AK$1008,$AP$218))</f>
        <v/>
      </c>
      <c r="AR235" s="23" t="str">
        <f>IF(SUMIFS(AJ$11:AJ$1008,$AB$11:$AB$1008,$AN235,$AK$11:$AK$1008,$AP$218)=0,"",SUMIFS(AJ$11:AJ$1008,$AB$11:$AB$1008,$AN235,$AK$11:$AK$1008,$AP$218))</f>
        <v/>
      </c>
      <c r="AS235" s="4" t="str">
        <f>IF(AP218="","",16)</f>
        <v/>
      </c>
      <c r="AT235" s="99" t="str">
        <f t="array" ref="AT235">IFERROR(INDEX($AF$1:$AF$1200,SMALL(IF($AK$1:$AK$1200=$AP$218,ROW($AF$1:$AF$1200),""),$AS235)),"")</f>
        <v/>
      </c>
      <c r="AU235" s="105" t="str">
        <f t="array" ref="AU235">IFERROR(INDEX($AA$1:$AA$1200,SMALL(IF($AK$1:$AK$1200=$AP$218,ROW($AA$1:$AA$1200),""),$AS235)),"")</f>
        <v/>
      </c>
      <c r="AV235" s="93" t="str">
        <f t="array" ref="AV235">IFERROR(INDEX($AB$1:$AB$1200,SMALL(IF($AK$1:$AK$1200=$AP$218,ROW($AB$1:$AB$1200),""),$AS235)),"")</f>
        <v/>
      </c>
      <c r="AW235" s="4"/>
    </row>
    <row r="236" spans="27:49">
      <c r="AA236" s="81"/>
      <c r="AB236" s="81"/>
      <c r="AC236" s="82" t="str">
        <f t="shared" si="30"/>
        <v/>
      </c>
      <c r="AD236" s="90"/>
      <c r="AE236" s="90"/>
      <c r="AF236" s="82">
        <f t="shared" si="31"/>
        <v>0</v>
      </c>
      <c r="AG236" s="82" t="str">
        <f t="shared" si="26"/>
        <v/>
      </c>
      <c r="AH236" s="82" t="str">
        <f t="shared" si="27"/>
        <v/>
      </c>
      <c r="AI236" s="82" t="str">
        <f t="shared" si="28"/>
        <v/>
      </c>
      <c r="AJ236" s="82" t="str">
        <f t="shared" si="29"/>
        <v/>
      </c>
      <c r="AK236" s="83" t="str">
        <f t="shared" si="32"/>
        <v/>
      </c>
      <c r="AM236" s="30"/>
      <c r="AN236" s="11">
        <v>7.2</v>
      </c>
      <c r="AO236" s="23" t="str">
        <f>IF(SUMIFS(AG$11:AG$1008,$AB$11:$AB$1008,$AN236,$AK$11:$AK$1008,$AP$218)=0,"",SUMIFS(AG$11:AG$1008,$AB$11:$AB$1008,$AN236,$AK$11:$AK$1008,$AP$218))</f>
        <v/>
      </c>
      <c r="AP236" s="23" t="str">
        <f>IF(SUMIFS(AH$11:AH$1008,$AB$11:$AB$1008,$AN236,$AK$11:$AK$1008,$AP$218)=0,"",SUMIFS(AH$11:AH$1008,$AB$11:$AB$1008,$AN236,$AK$11:$AK$1008,$AP$218))</f>
        <v/>
      </c>
      <c r="AQ236" s="23" t="str">
        <f>IF(SUMIFS(AI$11:AI$1008,$AB$11:$AB$1008,$AN236,$AK$11:$AK$1008,$AP$218)=0,"",SUMIFS(AI$11:AI$1008,$AB$11:$AB$1008,$AN236,$AK$11:$AK$1008,$AP$218))</f>
        <v/>
      </c>
      <c r="AR236" s="23" t="str">
        <f>IF(SUMIFS(AJ$11:AJ$1008,$AB$11:$AB$1008,$AN236,$AK$11:$AK$1008,$AP$218)=0,"",SUMIFS(AJ$11:AJ$1008,$AB$11:$AB$1008,$AN236,$AK$11:$AK$1008,$AP$218))</f>
        <v/>
      </c>
      <c r="AS236" s="4" t="str">
        <f>IF(AP218="","",17)</f>
        <v/>
      </c>
      <c r="AT236" s="99" t="str">
        <f t="array" ref="AT236">IFERROR(INDEX($AF$1:$AF$1200,SMALL(IF($AK$1:$AK$1200=$AP$218,ROW($AF$1:$AF$1200),""),$AS236)),"")</f>
        <v/>
      </c>
      <c r="AU236" s="105" t="str">
        <f t="array" ref="AU236">IFERROR(INDEX($AA$1:$AA$1200,SMALL(IF($AK$1:$AK$1200=$AP$218,ROW($AA$1:$AA$1200),""),$AS236)),"")</f>
        <v/>
      </c>
      <c r="AV236" s="93" t="str">
        <f t="array" ref="AV236">IFERROR(INDEX($AB$1:$AB$1200,SMALL(IF($AK$1:$AK$1200=$AP$218,ROW($AB$1:$AB$1200),""),$AS236)),"")</f>
        <v/>
      </c>
      <c r="AW236" s="4"/>
    </row>
    <row r="237" spans="27:49">
      <c r="AA237" s="78"/>
      <c r="AB237" s="78"/>
      <c r="AC237" s="79" t="str">
        <f t="shared" si="30"/>
        <v/>
      </c>
      <c r="AD237" s="89"/>
      <c r="AE237" s="89"/>
      <c r="AF237" s="79">
        <f t="shared" si="31"/>
        <v>0</v>
      </c>
      <c r="AG237" s="79" t="str">
        <f t="shared" si="26"/>
        <v/>
      </c>
      <c r="AH237" s="79" t="str">
        <f t="shared" si="27"/>
        <v/>
      </c>
      <c r="AI237" s="79" t="str">
        <f t="shared" si="28"/>
        <v/>
      </c>
      <c r="AJ237" s="79" t="str">
        <f t="shared" si="29"/>
        <v/>
      </c>
      <c r="AK237" s="80" t="str">
        <f t="shared" si="32"/>
        <v/>
      </c>
      <c r="AM237" s="30"/>
      <c r="AN237" s="12">
        <v>7.3</v>
      </c>
      <c r="AO237" s="19" t="str">
        <f>IF(SUMIFS(AG$11:AG$1008,$AB$11:$AB$1008,$AN237,$AK$11:$AK$1008,$AP$218)=0,"",SUMIFS(AG$11:AG$1008,$AB$11:$AB$1008,$AN237,$AK$11:$AK$1008,$AP$218))</f>
        <v/>
      </c>
      <c r="AP237" s="19" t="str">
        <f>IF(SUMIFS(AH$11:AH$1008,$AB$11:$AB$1008,$AN237,$AK$11:$AK$1008,$AP$218)=0,"",SUMIFS(AH$11:AH$1008,$AB$11:$AB$1008,$AN237,$AK$11:$AK$1008,$AP$218))</f>
        <v/>
      </c>
      <c r="AQ237" s="19" t="str">
        <f>IF(SUMIFS(AI$11:AI$1008,$AB$11:$AB$1008,$AN237,$AK$11:$AK$1008,$AP$218)=0,"",SUMIFS(AI$11:AI$1008,$AB$11:$AB$1008,$AN237,$AK$11:$AK$1008,$AP$218))</f>
        <v/>
      </c>
      <c r="AR237" s="19" t="str">
        <f>IF(SUMIFS(AJ$11:AJ$1008,$AB$11:$AB$1008,$AN237,$AK$11:$AK$1008,$AP$218)=0,"",SUMIFS(AJ$11:AJ$1008,$AB$11:$AB$1008,$AN237,$AK$11:$AK$1008,$AP$218))</f>
        <v/>
      </c>
      <c r="AS237" s="4" t="str">
        <f>IF(AP218="","",18)</f>
        <v/>
      </c>
      <c r="AT237" s="99" t="str">
        <f t="array" ref="AT237">IFERROR(INDEX($AF$1:$AF$1200,SMALL(IF($AK$1:$AK$1200=$AP$218,ROW($AF$1:$AF$1200),""),$AS237)),"")</f>
        <v/>
      </c>
      <c r="AU237" s="105" t="str">
        <f t="array" ref="AU237">IFERROR(INDEX($AA$1:$AA$1200,SMALL(IF($AK$1:$AK$1200=$AP$218,ROW($AA$1:$AA$1200),""),$AS237)),"")</f>
        <v/>
      </c>
      <c r="AV237" s="93" t="str">
        <f t="array" ref="AV237">IFERROR(INDEX($AB$1:$AB$1200,SMALL(IF($AK$1:$AK$1200=$AP$218,ROW($AB$1:$AB$1200),""),$AS237)),"")</f>
        <v/>
      </c>
      <c r="AW237" s="4"/>
    </row>
    <row r="238" spans="27:49">
      <c r="AA238" s="81"/>
      <c r="AB238" s="81"/>
      <c r="AC238" s="82" t="str">
        <f t="shared" si="30"/>
        <v/>
      </c>
      <c r="AD238" s="90"/>
      <c r="AE238" s="90"/>
      <c r="AF238" s="82">
        <f t="shared" si="31"/>
        <v>0</v>
      </c>
      <c r="AG238" s="82" t="str">
        <f t="shared" si="26"/>
        <v/>
      </c>
      <c r="AH238" s="82" t="str">
        <f t="shared" si="27"/>
        <v/>
      </c>
      <c r="AI238" s="82" t="str">
        <f t="shared" si="28"/>
        <v/>
      </c>
      <c r="AJ238" s="82" t="str">
        <f t="shared" si="29"/>
        <v/>
      </c>
      <c r="AK238" s="83" t="str">
        <f t="shared" si="32"/>
        <v/>
      </c>
      <c r="AM238" s="30"/>
      <c r="AN238" s="10">
        <v>8</v>
      </c>
      <c r="AO238" s="21" t="str">
        <f>IF(SUMIFS(AG$11:AG$1008,$AB$11:$AB$1008,$AN238,$AK$11:$AK$1008,$AP$218)=0,"",SUMIFS(AG$11:AG$1008,$AB$11:$AB$1008,$AN238,$AK$11:$AK$1008,$AP$218))</f>
        <v/>
      </c>
      <c r="AP238" s="21" t="str">
        <f>IF(SUMIFS(AH$11:AH$1008,$AB$11:$AB$1008,$AN238,$AK$11:$AK$1008,$AP$218)=0,"",SUMIFS(AH$11:AH$1008,$AB$11:$AB$1008,$AN238,$AK$11:$AK$1008,$AP$218))</f>
        <v/>
      </c>
      <c r="AQ238" s="21" t="str">
        <f>IF(SUMIFS(AI$11:AI$1008,$AB$11:$AB$1008,$AN238,$AK$11:$AK$1008,$AP$218)=0,"",SUMIFS(AI$11:AI$1008,$AB$11:$AB$1008,$AN238,$AK$11:$AK$1008,$AP$218))</f>
        <v/>
      </c>
      <c r="AR238" s="21" t="str">
        <f>IF(SUMIFS(AJ$11:AJ$1008,$AB$11:$AB$1008,$AN238,$AK$11:$AK$1008,$AP$218)=0,"",SUMIFS(AJ$11:AJ$1008,$AB$11:$AB$1008,$AN238,$AK$11:$AK$1008,$AP$218))</f>
        <v/>
      </c>
      <c r="AS238" s="4" t="str">
        <f>IF(AP218="","",19)</f>
        <v/>
      </c>
      <c r="AT238" s="99" t="str">
        <f t="array" ref="AT238">IFERROR(INDEX($AF$1:$AF$1200,SMALL(IF($AK$1:$AK$1200=$AP$218,ROW($AF$1:$AF$1200),""),$AS238)),"")</f>
        <v/>
      </c>
      <c r="AU238" s="105" t="str">
        <f t="array" ref="AU238">IFERROR(INDEX($AA$1:$AA$1200,SMALL(IF($AK$1:$AK$1200=$AP$218,ROW($AA$1:$AA$1200),""),$AS238)),"")</f>
        <v/>
      </c>
      <c r="AV238" s="93" t="str">
        <f t="array" ref="AV238">IFERROR(INDEX($AB$1:$AB$1200,SMALL(IF($AK$1:$AK$1200=$AP$218,ROW($AB$1:$AB$1200),""),$AS238)),"")</f>
        <v/>
      </c>
      <c r="AW238" s="4"/>
    </row>
    <row r="239" spans="27:49">
      <c r="AA239" s="78"/>
      <c r="AB239" s="78"/>
      <c r="AC239" s="79" t="str">
        <f t="shared" si="30"/>
        <v/>
      </c>
      <c r="AD239" s="89"/>
      <c r="AE239" s="89"/>
      <c r="AF239" s="79">
        <f t="shared" si="31"/>
        <v>0</v>
      </c>
      <c r="AG239" s="79" t="str">
        <f t="shared" si="26"/>
        <v/>
      </c>
      <c r="AH239" s="79" t="str">
        <f t="shared" si="27"/>
        <v/>
      </c>
      <c r="AI239" s="79" t="str">
        <f t="shared" si="28"/>
        <v/>
      </c>
      <c r="AJ239" s="79" t="str">
        <f t="shared" si="29"/>
        <v/>
      </c>
      <c r="AK239" s="80" t="str">
        <f t="shared" si="32"/>
        <v/>
      </c>
      <c r="AM239" s="30"/>
      <c r="AN239" s="11">
        <v>8.1</v>
      </c>
      <c r="AO239" s="23" t="str">
        <f>IF(SUMIFS(AG$11:AG$1008,$AB$11:$AB$1008,$AN239,$AK$11:$AK$1008,$AP$218)=0,"",SUMIFS(AG$11:AG$1008,$AB$11:$AB$1008,$AN239,$AK$11:$AK$1008,$AP$218))</f>
        <v/>
      </c>
      <c r="AP239" s="23" t="str">
        <f>IF(SUMIFS(AH$11:AH$1008,$AB$11:$AB$1008,$AN239,$AK$11:$AK$1008,$AP$218)=0,"",SUMIFS(AH$11:AH$1008,$AB$11:$AB$1008,$AN239,$AK$11:$AK$1008,$AP$218))</f>
        <v/>
      </c>
      <c r="AQ239" s="23" t="str">
        <f>IF(SUMIFS(AI$11:AI$1008,$AB$11:$AB$1008,$AN239,$AK$11:$AK$1008,$AP$218)=0,"",SUMIFS(AI$11:AI$1008,$AB$11:$AB$1008,$AN239,$AK$11:$AK$1008,$AP$218))</f>
        <v/>
      </c>
      <c r="AR239" s="23" t="str">
        <f>IF(SUMIFS(AJ$11:AJ$1008,$AB$11:$AB$1008,$AN239,$AK$11:$AK$1008,$AP$218)=0,"",SUMIFS(AJ$11:AJ$1008,$AB$11:$AB$1008,$AN239,$AK$11:$AK$1008,$AP$218))</f>
        <v/>
      </c>
      <c r="AS239" s="4" t="str">
        <f>IF(AP218="","",20)</f>
        <v/>
      </c>
      <c r="AT239" s="99" t="str">
        <f t="array" ref="AT239">IFERROR(INDEX($AF$1:$AF$1200,SMALL(IF($AK$1:$AK$1200=$AP$218,ROW($AF$1:$AF$1200),""),$AS239)),"")</f>
        <v/>
      </c>
      <c r="AU239" s="105" t="str">
        <f t="array" ref="AU239">IFERROR(INDEX($AA$1:$AA$1200,SMALL(IF($AK$1:$AK$1200=$AP$218,ROW($AA$1:$AA$1200),""),$AS239)),"")</f>
        <v/>
      </c>
      <c r="AV239" s="93" t="str">
        <f t="array" ref="AV239">IFERROR(INDEX($AB$1:$AB$1200,SMALL(IF($AK$1:$AK$1200=$AP$218,ROW($AB$1:$AB$1200),""),$AS239)),"")</f>
        <v/>
      </c>
      <c r="AW239" s="4"/>
    </row>
    <row r="240" spans="27:49">
      <c r="AA240" s="81"/>
      <c r="AB240" s="81"/>
      <c r="AC240" s="82" t="str">
        <f t="shared" si="30"/>
        <v/>
      </c>
      <c r="AD240" s="90"/>
      <c r="AE240" s="90"/>
      <c r="AF240" s="82">
        <f t="shared" si="31"/>
        <v>0</v>
      </c>
      <c r="AG240" s="82" t="str">
        <f t="shared" si="26"/>
        <v/>
      </c>
      <c r="AH240" s="82" t="str">
        <f t="shared" si="27"/>
        <v/>
      </c>
      <c r="AI240" s="82" t="str">
        <f t="shared" si="28"/>
        <v/>
      </c>
      <c r="AJ240" s="82" t="str">
        <f t="shared" si="29"/>
        <v/>
      </c>
      <c r="AK240" s="83" t="str">
        <f t="shared" si="32"/>
        <v/>
      </c>
      <c r="AM240" s="30"/>
      <c r="AN240" s="11">
        <v>8.1999999999999993</v>
      </c>
      <c r="AO240" s="23" t="str">
        <f>IF(SUMIFS(AG$11:AG$1008,$AB$11:$AB$1008,$AN240,$AK$11:$AK$1008,$AP$218)=0,"",SUMIFS(AG$11:AG$1008,$AB$11:$AB$1008,$AN240,$AK$11:$AK$1008,$AP$218))</f>
        <v/>
      </c>
      <c r="AP240" s="23" t="str">
        <f>IF(SUMIFS(AH$11:AH$1008,$AB$11:$AB$1008,$AN240,$AK$11:$AK$1008,$AP$218)=0,"",SUMIFS(AH$11:AH$1008,$AB$11:$AB$1008,$AN240,$AK$11:$AK$1008,$AP$218))</f>
        <v/>
      </c>
      <c r="AQ240" s="23" t="str">
        <f>IF(SUMIFS(AI$11:AI$1008,$AB$11:$AB$1008,$AN240,$AK$11:$AK$1008,$AP$218)=0,"",SUMIFS(AI$11:AI$1008,$AB$11:$AB$1008,$AN240,$AK$11:$AK$1008,$AP$218))</f>
        <v/>
      </c>
      <c r="AR240" s="23" t="str">
        <f>IF(SUMIFS(AJ$11:AJ$1008,$AB$11:$AB$1008,$AN240,$AK$11:$AK$1008,$AP$218)=0,"",SUMIFS(AJ$11:AJ$1008,$AB$11:$AB$1008,$AN240,$AK$11:$AK$1008,$AP$218))</f>
        <v/>
      </c>
      <c r="AS240" s="4" t="str">
        <f>IF(AP218="","",21)</f>
        <v/>
      </c>
      <c r="AT240" s="99" t="str">
        <f t="array" ref="AT240">IFERROR(INDEX($AF$1:$AF$1200,SMALL(IF($AK$1:$AK$1200=$AP$218,ROW($AF$1:$AF$1200),""),$AS240)),"")</f>
        <v/>
      </c>
      <c r="AU240" s="105" t="str">
        <f t="array" ref="AU240">IFERROR(INDEX($AA$1:$AA$1200,SMALL(IF($AK$1:$AK$1200=$AP$218,ROW($AA$1:$AA$1200),""),$AS240)),"")</f>
        <v/>
      </c>
      <c r="AV240" s="93" t="str">
        <f t="array" ref="AV240">IFERROR(INDEX($AB$1:$AB$1200,SMALL(IF($AK$1:$AK$1200=$AP$218,ROW($AB$1:$AB$1200),""),$AS240)),"")</f>
        <v/>
      </c>
      <c r="AW240" s="4"/>
    </row>
    <row r="241" spans="27:49" ht="15.75" thickBot="1">
      <c r="AA241" s="78"/>
      <c r="AB241" s="78"/>
      <c r="AC241" s="79" t="str">
        <f t="shared" si="30"/>
        <v/>
      </c>
      <c r="AD241" s="89"/>
      <c r="AE241" s="89"/>
      <c r="AF241" s="79">
        <f t="shared" si="31"/>
        <v>0</v>
      </c>
      <c r="AG241" s="79" t="str">
        <f t="shared" si="26"/>
        <v/>
      </c>
      <c r="AH241" s="79" t="str">
        <f t="shared" si="27"/>
        <v/>
      </c>
      <c r="AI241" s="79" t="str">
        <f t="shared" si="28"/>
        <v/>
      </c>
      <c r="AJ241" s="79" t="str">
        <f t="shared" si="29"/>
        <v/>
      </c>
      <c r="AK241" s="80" t="str">
        <f t="shared" si="32"/>
        <v/>
      </c>
      <c r="AM241" s="30"/>
      <c r="AN241" s="13">
        <v>8.3000000000000007</v>
      </c>
      <c r="AO241" s="25" t="str">
        <f>IF(SUMIFS(AG$11:AG$1008,$AB$11:$AB$1008,$AN241,$AK$11:$AK$1008,$AP$218)=0,"",SUMIFS(AG$11:AG$1008,$AB$11:$AB$1008,$AN241,$AK$11:$AK$1008,$AP$218))</f>
        <v/>
      </c>
      <c r="AP241" s="25" t="str">
        <f>IF(SUMIFS(AH$11:AH$1008,$AB$11:$AB$1008,$AN241,$AK$11:$AK$1008,$AP$218)=0,"",SUMIFS(AH$11:AH$1008,$AB$11:$AB$1008,$AN241,$AK$11:$AK$1008,$AP$218))</f>
        <v/>
      </c>
      <c r="AQ241" s="25" t="str">
        <f>IF(SUMIFS(AI$11:AI$1008,$AB$11:$AB$1008,$AN241,$AK$11:$AK$1008,$AP$218)=0,"",SUMIFS(AI$11:AI$1008,$AB$11:$AB$1008,$AN241,$AK$11:$AK$1008,$AP$218))</f>
        <v/>
      </c>
      <c r="AR241" s="25" t="str">
        <f>IF(SUMIFS(AJ$11:AJ$1008,$AB$11:$AB$1008,$AN241,$AK$11:$AK$1008,$AP$218)=0,"",SUMIFS(AJ$11:AJ$1008,$AB$11:$AB$1008,$AN241,$AK$11:$AK$1008,$AP$218))</f>
        <v/>
      </c>
      <c r="AS241" s="4" t="str">
        <f>IF(AP218="","",22)</f>
        <v/>
      </c>
      <c r="AT241" s="100" t="str">
        <f t="array" ref="AT241">IFERROR(INDEX($AF$1:$AF$1200,SMALL(IF($AK$1:$AK$1200=$AP$218,ROW($AF$1:$AF$1200),""),$AS241)),"")</f>
        <v/>
      </c>
      <c r="AU241" s="106" t="str">
        <f t="array" ref="AU241">IFERROR(INDEX($AA$1:$AA$1200,SMALL(IF($AK$1:$AK$1200=$AP$218,ROW($AA$1:$AA$1200),""),$AS241)),"")</f>
        <v/>
      </c>
      <c r="AV241" s="94" t="str">
        <f t="array" ref="AV241">IFERROR(INDEX($AB$1:$AB$1200,SMALL(IF($AK$1:$AK$1200=$AP$218,ROW($AB$1:$AB$1200),""),$AS241)),"")</f>
        <v/>
      </c>
      <c r="AW241" s="4"/>
    </row>
    <row r="242" spans="27:49">
      <c r="AA242" s="81"/>
      <c r="AB242" s="81"/>
      <c r="AC242" s="82" t="str">
        <f t="shared" si="30"/>
        <v/>
      </c>
      <c r="AD242" s="90"/>
      <c r="AE242" s="90"/>
      <c r="AF242" s="82">
        <f t="shared" si="31"/>
        <v>0</v>
      </c>
      <c r="AG242" s="82" t="str">
        <f t="shared" si="26"/>
        <v/>
      </c>
      <c r="AH242" s="82" t="str">
        <f t="shared" si="27"/>
        <v/>
      </c>
      <c r="AI242" s="82" t="str">
        <f t="shared" si="28"/>
        <v/>
      </c>
      <c r="AJ242" s="82" t="str">
        <f t="shared" si="29"/>
        <v/>
      </c>
      <c r="AK242" s="83" t="str">
        <f t="shared" si="32"/>
        <v/>
      </c>
      <c r="AS242" s="103"/>
      <c r="AT242" s="103"/>
      <c r="AU242" s="103"/>
      <c r="AV242" s="4"/>
      <c r="AW242" s="4"/>
    </row>
    <row r="243" spans="27:49" ht="15.75" thickBot="1">
      <c r="AA243" s="78"/>
      <c r="AB243" s="78"/>
      <c r="AC243" s="79" t="str">
        <f t="shared" si="30"/>
        <v/>
      </c>
      <c r="AD243" s="89"/>
      <c r="AE243" s="89"/>
      <c r="AF243" s="79">
        <f t="shared" si="31"/>
        <v>0</v>
      </c>
      <c r="AG243" s="79" t="str">
        <f t="shared" si="26"/>
        <v/>
      </c>
      <c r="AH243" s="79" t="str">
        <f t="shared" si="27"/>
        <v/>
      </c>
      <c r="AI243" s="79" t="str">
        <f t="shared" si="28"/>
        <v/>
      </c>
      <c r="AJ243" s="79" t="str">
        <f t="shared" si="29"/>
        <v/>
      </c>
      <c r="AK243" s="80" t="str">
        <f t="shared" si="32"/>
        <v/>
      </c>
      <c r="AM243" s="1" t="s">
        <v>127</v>
      </c>
      <c r="AS243" s="103"/>
      <c r="AT243" s="103"/>
      <c r="AU243" s="103"/>
      <c r="AV243" s="4"/>
      <c r="AW243" s="4"/>
    </row>
    <row r="244" spans="27:49" ht="15" customHeight="1" thickBot="1">
      <c r="AA244" s="81"/>
      <c r="AB244" s="81"/>
      <c r="AC244" s="82" t="str">
        <f t="shared" si="30"/>
        <v/>
      </c>
      <c r="AD244" s="90"/>
      <c r="AE244" s="90"/>
      <c r="AF244" s="82">
        <f t="shared" si="31"/>
        <v>0</v>
      </c>
      <c r="AG244" s="82" t="str">
        <f t="shared" si="26"/>
        <v/>
      </c>
      <c r="AH244" s="82" t="str">
        <f t="shared" si="27"/>
        <v/>
      </c>
      <c r="AI244" s="82" t="str">
        <f t="shared" si="28"/>
        <v/>
      </c>
      <c r="AJ244" s="82" t="str">
        <f t="shared" si="29"/>
        <v/>
      </c>
      <c r="AK244" s="83" t="str">
        <f t="shared" si="32"/>
        <v/>
      </c>
      <c r="AM244" s="30" t="str">
        <f t="array" ref="AM244">IFERROR(INDEX(AK$11:AK$1008,MATCH(SMALL(IF((COUNTIF(AM$34:AM243,AK$11:AK$1008)=0)*(AK$11:AK$1008&lt;&gt;""),COUNTIF(AK$11:AK$1008,"&lt;"&amp;AK$11:AK$1008)),1),IF(AK$11:AK$1008&lt;&gt;"",COUNTIF(AK$11:AK$1008,"&lt;"&amp;AK$11:AK$1008)),0)),"")</f>
        <v/>
      </c>
      <c r="AN244" s="60" t="s">
        <v>125</v>
      </c>
      <c r="AO244" s="61"/>
      <c r="AP244" s="60" t="str">
        <f>IF(AM244="","",AM244)</f>
        <v/>
      </c>
      <c r="AQ244" s="61"/>
      <c r="AR244" s="62"/>
      <c r="AS244" s="101"/>
      <c r="AT244" s="101"/>
      <c r="AU244" s="101"/>
      <c r="AV244" s="101"/>
      <c r="AW244" s="101"/>
    </row>
    <row r="245" spans="27:49" ht="15.75" customHeight="1" thickBot="1">
      <c r="AA245" s="78"/>
      <c r="AB245" s="78"/>
      <c r="AC245" s="79" t="str">
        <f t="shared" si="30"/>
        <v/>
      </c>
      <c r="AD245" s="89"/>
      <c r="AE245" s="89"/>
      <c r="AF245" s="79">
        <f t="shared" si="31"/>
        <v>0</v>
      </c>
      <c r="AG245" s="79" t="str">
        <f t="shared" si="26"/>
        <v/>
      </c>
      <c r="AH245" s="79" t="str">
        <f t="shared" si="27"/>
        <v/>
      </c>
      <c r="AI245" s="79" t="str">
        <f t="shared" si="28"/>
        <v/>
      </c>
      <c r="AJ245" s="79" t="str">
        <f t="shared" si="29"/>
        <v/>
      </c>
      <c r="AK245" s="80" t="str">
        <f t="shared" si="32"/>
        <v/>
      </c>
      <c r="AM245" s="30"/>
      <c r="AN245" s="63"/>
      <c r="AO245" s="64"/>
      <c r="AP245" s="63"/>
      <c r="AQ245" s="64"/>
      <c r="AR245" s="65"/>
      <c r="AS245" s="50"/>
      <c r="AT245" s="87" t="str">
        <f>$AF$10</f>
        <v>besoin</v>
      </c>
      <c r="AU245" s="95" t="str">
        <f>$AA$10</f>
        <v>Nom</v>
      </c>
      <c r="AV245" s="88" t="str">
        <f>$AB$10</f>
        <v>tier</v>
      </c>
      <c r="AW245" s="102"/>
    </row>
    <row r="246" spans="27:49">
      <c r="AA246" s="81"/>
      <c r="AB246" s="81"/>
      <c r="AC246" s="82" t="str">
        <f t="shared" si="30"/>
        <v/>
      </c>
      <c r="AD246" s="90"/>
      <c r="AE246" s="90"/>
      <c r="AF246" s="82">
        <f t="shared" si="31"/>
        <v>0</v>
      </c>
      <c r="AG246" s="82" t="str">
        <f t="shared" si="26"/>
        <v/>
      </c>
      <c r="AH246" s="82" t="str">
        <f t="shared" si="27"/>
        <v/>
      </c>
      <c r="AI246" s="82" t="str">
        <f t="shared" si="28"/>
        <v/>
      </c>
      <c r="AJ246" s="82" t="str">
        <f t="shared" si="29"/>
        <v/>
      </c>
      <c r="AK246" s="83" t="str">
        <f t="shared" si="32"/>
        <v/>
      </c>
      <c r="AM246" s="30"/>
      <c r="AN246" s="35"/>
      <c r="AO246" s="31" t="s">
        <v>4</v>
      </c>
      <c r="AP246" s="32" t="s">
        <v>5</v>
      </c>
      <c r="AQ246" s="31" t="s">
        <v>14</v>
      </c>
      <c r="AR246" s="31" t="s">
        <v>6</v>
      </c>
      <c r="AS246" s="4" t="str">
        <f>IF(AP244="","",1)</f>
        <v/>
      </c>
      <c r="AT246" s="99" t="str">
        <f t="array" ref="AT246">IFERROR(INDEX($AF$1:$AF$1200,SMALL(IF($AK$1:$AK$1200=$AP$244,ROW($AF$1:$AF$1200),""),$AS246)),"")</f>
        <v/>
      </c>
      <c r="AU246" s="104" t="str">
        <f t="array" ref="AU246">IFERROR(INDEX($AA$1:$AA$1200,SMALL(IF($AK$1:$AK$1200=$AP$244,ROW($AA$1:$AA$1200),""),$AS246)),"")</f>
        <v/>
      </c>
      <c r="AV246" s="92" t="str">
        <f t="array" ref="AV246">IFERROR(INDEX($AB$1:$AB$1200,SMALL(IF($AK$1:$AK$1200=$AP$244,ROW($AB$1:$AB$1200),""),$AS246)),"")</f>
        <v/>
      </c>
      <c r="AW246" s="4"/>
    </row>
    <row r="247" spans="27:49">
      <c r="AA247" s="78"/>
      <c r="AB247" s="78"/>
      <c r="AC247" s="79" t="str">
        <f t="shared" si="30"/>
        <v/>
      </c>
      <c r="AD247" s="89"/>
      <c r="AE247" s="89"/>
      <c r="AF247" s="79">
        <f t="shared" si="31"/>
        <v>0</v>
      </c>
      <c r="AG247" s="79" t="str">
        <f t="shared" si="26"/>
        <v/>
      </c>
      <c r="AH247" s="79" t="str">
        <f t="shared" si="27"/>
        <v/>
      </c>
      <c r="AI247" s="79" t="str">
        <f t="shared" si="28"/>
        <v/>
      </c>
      <c r="AJ247" s="79" t="str">
        <f t="shared" si="29"/>
        <v/>
      </c>
      <c r="AK247" s="80" t="str">
        <f t="shared" si="32"/>
        <v/>
      </c>
      <c r="AM247" s="30"/>
      <c r="AN247" s="9">
        <v>3</v>
      </c>
      <c r="AO247" s="14" t="str">
        <f>IF(SUMIFS(AG$11:AG$1008,$AB$11:$AB$1008,$AN247,$AK$11:$AK$1008,$AP$244)=0,"",SUMIFS(AG$11:AG$1008,$AB$11:$AB$1008,$AN247,$AK$11:$AK$1008,$AP$244))</f>
        <v/>
      </c>
      <c r="AP247" s="14" t="str">
        <f>IF(SUMIFS(AH$11:AH$1008,$AB$11:$AB$1008,$AN247,$AK$11:$AK$1008,$AP$244)=0,"",SUMIFS(AH$11:AH$1008,$AB$11:$AB$1008,$AN247,$AK$11:$AK$1008,$AP$244))</f>
        <v/>
      </c>
      <c r="AQ247" s="14" t="str">
        <f>IF(SUMIFS(AI$11:AI$1008,$AB$11:$AB$1008,$AN247,$AK$11:$AK$1008,$AP$244)=0,"",SUMIFS(AI$11:AI$1008,$AB$11:$AB$1008,$AN247,$AK$11:$AK$1008,$AP$244))</f>
        <v/>
      </c>
      <c r="AR247" s="14" t="str">
        <f>IF(SUMIFS(AJ$11:AJ$1008,$AB$11:$AB$1008,$AN247,$AK$11:$AK$1008,$AP$244)=0,"",SUMIFS(AJ$11:AJ$1008,$AB$11:$AB$1008,$AN247,$AK$11:$AK$1008,$AP$244))</f>
        <v/>
      </c>
      <c r="AS247" s="4" t="str">
        <f>IF(AP244="","",2)</f>
        <v/>
      </c>
      <c r="AT247" s="99" t="str">
        <f t="array" ref="AT247">IFERROR(INDEX($AF$1:$AF$1200,SMALL(IF($AK$1:$AK$1200=$AP$244,ROW($AF$1:$AF$1200),""),$AS247)),"")</f>
        <v/>
      </c>
      <c r="AU247" s="105" t="str">
        <f t="array" ref="AU247">IFERROR(INDEX($AA$1:$AA$1200,SMALL(IF($AK$1:$AK$1200=$AP$244,ROW($AA$1:$AA$1200),""),$AS247)),"")</f>
        <v/>
      </c>
      <c r="AV247" s="93" t="str">
        <f t="array" ref="AV247">IFERROR(INDEX($AB$1:$AB$1200,SMALL(IF($AK$1:$AK$1200=$AP$244,ROW($AB$1:$AB$1200),""),$AS247)),"")</f>
        <v/>
      </c>
      <c r="AW247" s="4"/>
    </row>
    <row r="248" spans="27:49">
      <c r="AA248" s="81"/>
      <c r="AB248" s="81"/>
      <c r="AC248" s="82" t="str">
        <f t="shared" si="30"/>
        <v/>
      </c>
      <c r="AD248" s="90"/>
      <c r="AE248" s="90"/>
      <c r="AF248" s="82">
        <f t="shared" si="31"/>
        <v>0</v>
      </c>
      <c r="AG248" s="82" t="str">
        <f t="shared" si="26"/>
        <v/>
      </c>
      <c r="AH248" s="82" t="str">
        <f t="shared" si="27"/>
        <v/>
      </c>
      <c r="AI248" s="82" t="str">
        <f t="shared" si="28"/>
        <v/>
      </c>
      <c r="AJ248" s="82" t="str">
        <f t="shared" si="29"/>
        <v/>
      </c>
      <c r="AK248" s="83" t="str">
        <f t="shared" si="32"/>
        <v/>
      </c>
      <c r="AN248" s="10">
        <v>4</v>
      </c>
      <c r="AO248" s="15" t="str">
        <f>IF(SUMIFS(AG$11:AG$1008,$AB$11:$AB$1008,$AN248,$AK$11:$AK$1008,$AP$244)=0,"",SUMIFS(AG$11:AG$1008,$AB$11:$AB$1008,$AN248,$AK$11:$AK$1008,$AP$244))</f>
        <v/>
      </c>
      <c r="AP248" s="15" t="str">
        <f>IF(SUMIFS(AH$11:AH$1008,$AB$11:$AB$1008,$AN248,$AK$11:$AK$1008,$AP$244)=0,"",SUMIFS(AH$11:AH$1008,$AB$11:$AB$1008,$AN248,$AK$11:$AK$1008,$AP$244))</f>
        <v/>
      </c>
      <c r="AQ248" s="15" t="str">
        <f>IF(SUMIFS(AI$11:AI$1008,$AB$11:$AB$1008,$AN248,$AK$11:$AK$1008,$AP$244)=0,"",SUMIFS(AI$11:AI$1008,$AB$11:$AB$1008,$AN248,$AK$11:$AK$1008,$AP$244))</f>
        <v/>
      </c>
      <c r="AR248" s="15" t="str">
        <f>IF(SUMIFS(AJ$11:AJ$1008,$AB$11:$AB$1008,$AN248,$AK$11:$AK$1008,$AP$244)=0,"",SUMIFS(AJ$11:AJ$1008,$AB$11:$AB$1008,$AN248,$AK$11:$AK$1008,$AP$244))</f>
        <v/>
      </c>
      <c r="AS248" s="4" t="str">
        <f>IF(AP244="","",3)</f>
        <v/>
      </c>
      <c r="AT248" s="99" t="str">
        <f t="array" ref="AT248">IFERROR(INDEX($AF$1:$AF$1200,SMALL(IF($AK$1:$AK$1200=$AP$244,ROW($AF$1:$AF$1200),""),$AS248)),"")</f>
        <v/>
      </c>
      <c r="AU248" s="105" t="str">
        <f t="array" ref="AU248">IFERROR(INDEX($AA$1:$AA$1200,SMALL(IF($AK$1:$AK$1200=$AP$244,ROW($AA$1:$AA$1200),""),$AS248)),"")</f>
        <v/>
      </c>
      <c r="AV248" s="93" t="str">
        <f t="array" ref="AV248">IFERROR(INDEX($AB$1:$AB$1200,SMALL(IF($AK$1:$AK$1200=$AP$244,ROW($AB$1:$AB$1200),""),$AS248)),"")</f>
        <v/>
      </c>
      <c r="AW248" s="4"/>
    </row>
    <row r="249" spans="27:49">
      <c r="AA249" s="78"/>
      <c r="AB249" s="78"/>
      <c r="AC249" s="79" t="str">
        <f t="shared" si="30"/>
        <v/>
      </c>
      <c r="AD249" s="89"/>
      <c r="AE249" s="89"/>
      <c r="AF249" s="79">
        <f t="shared" si="31"/>
        <v>0</v>
      </c>
      <c r="AG249" s="79" t="str">
        <f t="shared" si="26"/>
        <v/>
      </c>
      <c r="AH249" s="79" t="str">
        <f t="shared" si="27"/>
        <v/>
      </c>
      <c r="AI249" s="79" t="str">
        <f t="shared" si="28"/>
        <v/>
      </c>
      <c r="AJ249" s="79" t="str">
        <f t="shared" si="29"/>
        <v/>
      </c>
      <c r="AK249" s="80" t="str">
        <f t="shared" si="32"/>
        <v/>
      </c>
      <c r="AN249" s="11">
        <v>4.0999999999999996</v>
      </c>
      <c r="AO249" s="17" t="str">
        <f>IF(SUMIFS(AG$11:AG$1008,$AB$11:$AB$1008,$AN249,$AK$11:$AK$1008,$AP$244)=0,"",SUMIFS(AG$11:AG$1008,$AB$11:$AB$1008,$AN249,$AK$11:$AK$1008,$AP$244))</f>
        <v/>
      </c>
      <c r="AP249" s="17" t="str">
        <f>IF(SUMIFS(AH$11:AH$1008,$AB$11:$AB$1008,$AN249,$AK$11:$AK$1008,$AP$244)=0,"",SUMIFS(AH$11:AH$1008,$AB$11:$AB$1008,$AN249,$AK$11:$AK$1008,$AP$244))</f>
        <v/>
      </c>
      <c r="AQ249" s="17" t="str">
        <f>IF(SUMIFS(AI$11:AI$1008,$AB$11:$AB$1008,$AN249,$AK$11:$AK$1008,$AP$244)=0,"",SUMIFS(AI$11:AI$1008,$AB$11:$AB$1008,$AN249,$AK$11:$AK$1008,$AP$244))</f>
        <v/>
      </c>
      <c r="AR249" s="17" t="str">
        <f>IF(SUMIFS(AJ$11:AJ$1008,$AB$11:$AB$1008,$AN249,$AK$11:$AK$1008,$AP$244)=0,"",SUMIFS(AJ$11:AJ$1008,$AB$11:$AB$1008,$AN249,$AK$11:$AK$1008,$AP$244))</f>
        <v/>
      </c>
      <c r="AS249" s="4" t="str">
        <f>IF(AP244="","",4)</f>
        <v/>
      </c>
      <c r="AT249" s="99" t="str">
        <f t="array" ref="AT249">IFERROR(INDEX($AF$1:$AF$1200,SMALL(IF($AK$1:$AK$1200=$AP$244,ROW($AF$1:$AF$1200),""),$AS249)),"")</f>
        <v/>
      </c>
      <c r="AU249" s="105" t="str">
        <f t="array" ref="AU249">IFERROR(INDEX($AA$1:$AA$1200,SMALL(IF($AK$1:$AK$1200=$AP$244,ROW($AA$1:$AA$1200),""),$AS249)),"")</f>
        <v/>
      </c>
      <c r="AV249" s="93" t="str">
        <f t="array" ref="AV249">IFERROR(INDEX($AB$1:$AB$1200,SMALL(IF($AK$1:$AK$1200=$AP$244,ROW($AB$1:$AB$1200),""),$AS249)),"")</f>
        <v/>
      </c>
      <c r="AW249" s="4"/>
    </row>
    <row r="250" spans="27:49">
      <c r="AA250" s="81"/>
      <c r="AB250" s="81"/>
      <c r="AC250" s="82" t="str">
        <f t="shared" si="30"/>
        <v/>
      </c>
      <c r="AD250" s="90"/>
      <c r="AE250" s="90"/>
      <c r="AF250" s="82">
        <f t="shared" si="31"/>
        <v>0</v>
      </c>
      <c r="AG250" s="82" t="str">
        <f t="shared" si="26"/>
        <v/>
      </c>
      <c r="AH250" s="82" t="str">
        <f t="shared" si="27"/>
        <v/>
      </c>
      <c r="AI250" s="82" t="str">
        <f t="shared" si="28"/>
        <v/>
      </c>
      <c r="AJ250" s="82" t="str">
        <f t="shared" si="29"/>
        <v/>
      </c>
      <c r="AK250" s="83" t="str">
        <f t="shared" si="32"/>
        <v/>
      </c>
      <c r="AN250" s="11">
        <v>4.2</v>
      </c>
      <c r="AO250" s="17" t="str">
        <f>IF(SUMIFS(AG$11:AG$1008,$AB$11:$AB$1008,$AN250,$AK$11:$AK$1008,$AP$244)=0,"",SUMIFS(AG$11:AG$1008,$AB$11:$AB$1008,$AN250,$AK$11:$AK$1008,$AP$244))</f>
        <v/>
      </c>
      <c r="AP250" s="17" t="str">
        <f>IF(SUMIFS(AH$11:AH$1008,$AB$11:$AB$1008,$AN250,$AK$11:$AK$1008,$AP$244)=0,"",SUMIFS(AH$11:AH$1008,$AB$11:$AB$1008,$AN250,$AK$11:$AK$1008,$AP$244))</f>
        <v/>
      </c>
      <c r="AQ250" s="17" t="str">
        <f>IF(SUMIFS(AI$11:AI$1008,$AB$11:$AB$1008,$AN250,$AK$11:$AK$1008,$AP$244)=0,"",SUMIFS(AI$11:AI$1008,$AB$11:$AB$1008,$AN250,$AK$11:$AK$1008,$AP$244))</f>
        <v/>
      </c>
      <c r="AR250" s="17" t="str">
        <f>IF(SUMIFS(AJ$11:AJ$1008,$AB$11:$AB$1008,$AN250,$AK$11:$AK$1008,$AP$244)=0,"",SUMIFS(AJ$11:AJ$1008,$AB$11:$AB$1008,$AN250,$AK$11:$AK$1008,$AP$244))</f>
        <v/>
      </c>
      <c r="AS250" s="4" t="str">
        <f>IF(AP244="","",5)</f>
        <v/>
      </c>
      <c r="AT250" s="99" t="str">
        <f t="array" ref="AT250">IFERROR(INDEX($AF$1:$AF$1200,SMALL(IF($AK$1:$AK$1200=$AP$244,ROW($AF$1:$AF$1200),""),$AS250)),"")</f>
        <v/>
      </c>
      <c r="AU250" s="105" t="str">
        <f t="array" ref="AU250">IFERROR(INDEX($AA$1:$AA$1200,SMALL(IF($AK$1:$AK$1200=$AP$244,ROW($AA$1:$AA$1200),""),$AS250)),"")</f>
        <v/>
      </c>
      <c r="AV250" s="93" t="str">
        <f t="array" ref="AV250">IFERROR(INDEX($AB$1:$AB$1200,SMALL(IF($AK$1:$AK$1200=$AP$244,ROW($AB$1:$AB$1200),""),$AS250)),"")</f>
        <v/>
      </c>
      <c r="AW250" s="4"/>
    </row>
    <row r="251" spans="27:49">
      <c r="AA251" s="78"/>
      <c r="AB251" s="78"/>
      <c r="AC251" s="79" t="str">
        <f t="shared" si="30"/>
        <v/>
      </c>
      <c r="AD251" s="89"/>
      <c r="AE251" s="89"/>
      <c r="AF251" s="79">
        <f t="shared" si="31"/>
        <v>0</v>
      </c>
      <c r="AG251" s="79" t="str">
        <f t="shared" si="26"/>
        <v/>
      </c>
      <c r="AH251" s="79" t="str">
        <f t="shared" si="27"/>
        <v/>
      </c>
      <c r="AI251" s="79" t="str">
        <f t="shared" si="28"/>
        <v/>
      </c>
      <c r="AJ251" s="79" t="str">
        <f t="shared" si="29"/>
        <v/>
      </c>
      <c r="AK251" s="80" t="str">
        <f t="shared" si="32"/>
        <v/>
      </c>
      <c r="AN251" s="12">
        <v>4.3</v>
      </c>
      <c r="AO251" s="19" t="str">
        <f>IF(SUMIFS(AG$11:AG$1008,$AB$11:$AB$1008,$AN251,$AK$11:$AK$1008,$AP$244)=0,"",SUMIFS(AG$11:AG$1008,$AB$11:$AB$1008,$AN251,$AK$11:$AK$1008,$AP$244))</f>
        <v/>
      </c>
      <c r="AP251" s="19" t="str">
        <f>IF(SUMIFS(AH$11:AH$1008,$AB$11:$AB$1008,$AN251,$AK$11:$AK$1008,$AP$244)=0,"",SUMIFS(AH$11:AH$1008,$AB$11:$AB$1008,$AN251,$AK$11:$AK$1008,$AP$244))</f>
        <v/>
      </c>
      <c r="AQ251" s="19" t="str">
        <f>IF(SUMIFS(AI$11:AI$1008,$AB$11:$AB$1008,$AN251,$AK$11:$AK$1008,$AP$244)=0,"",SUMIFS(AI$11:AI$1008,$AB$11:$AB$1008,$AN251,$AK$11:$AK$1008,$AP$244))</f>
        <v/>
      </c>
      <c r="AR251" s="19" t="str">
        <f>IF(SUMIFS(AJ$11:AJ$1008,$AB$11:$AB$1008,$AN251,$AK$11:$AK$1008,$AP$244)=0,"",SUMIFS(AJ$11:AJ$1008,$AB$11:$AB$1008,$AN251,$AK$11:$AK$1008,$AP$244))</f>
        <v/>
      </c>
      <c r="AS251" s="4" t="str">
        <f>IF(AP244="","",6)</f>
        <v/>
      </c>
      <c r="AT251" s="99" t="str">
        <f t="array" ref="AT251">IFERROR(INDEX($AF$1:$AF$1200,SMALL(IF($AK$1:$AK$1200=$AP$244,ROW($AF$1:$AF$1200),""),$AS251)),"")</f>
        <v/>
      </c>
      <c r="AU251" s="105" t="str">
        <f t="array" ref="AU251">IFERROR(INDEX($AA$1:$AA$1200,SMALL(IF($AK$1:$AK$1200=$AP$244,ROW($AA$1:$AA$1200),""),$AS251)),"")</f>
        <v/>
      </c>
      <c r="AV251" s="93" t="str">
        <f t="array" ref="AV251">IFERROR(INDEX($AB$1:$AB$1200,SMALL(IF($AK$1:$AK$1200=$AP$244,ROW($AB$1:$AB$1200),""),$AS251)),"")</f>
        <v/>
      </c>
      <c r="AW251" s="4"/>
    </row>
    <row r="252" spans="27:49">
      <c r="AA252" s="81"/>
      <c r="AB252" s="81"/>
      <c r="AC252" s="82" t="str">
        <f t="shared" si="30"/>
        <v/>
      </c>
      <c r="AD252" s="90"/>
      <c r="AE252" s="90"/>
      <c r="AF252" s="82">
        <f t="shared" si="31"/>
        <v>0</v>
      </c>
      <c r="AG252" s="82" t="str">
        <f t="shared" si="26"/>
        <v/>
      </c>
      <c r="AH252" s="82" t="str">
        <f t="shared" si="27"/>
        <v/>
      </c>
      <c r="AI252" s="82" t="str">
        <f t="shared" si="28"/>
        <v/>
      </c>
      <c r="AJ252" s="82" t="str">
        <f t="shared" si="29"/>
        <v/>
      </c>
      <c r="AK252" s="83" t="str">
        <f t="shared" si="32"/>
        <v/>
      </c>
      <c r="AN252" s="10">
        <v>5</v>
      </c>
      <c r="AO252" s="21" t="str">
        <f>IF(SUMIFS(AG$11:AG$1008,$AB$11:$AB$1008,$AN252,$AK$11:$AK$1008,$AP$244)=0,"",SUMIFS(AG$11:AG$1008,$AB$11:$AB$1008,$AN252,$AK$11:$AK$1008,$AP$244))</f>
        <v/>
      </c>
      <c r="AP252" s="21" t="str">
        <f>IF(SUMIFS(AH$11:AH$1008,$AB$11:$AB$1008,$AN252,$AK$11:$AK$1008,$AP$244)=0,"",SUMIFS(AH$11:AH$1008,$AB$11:$AB$1008,$AN252,$AK$11:$AK$1008,$AP$244))</f>
        <v/>
      </c>
      <c r="AQ252" s="21" t="str">
        <f>IF(SUMIFS(AI$11:AI$1008,$AB$11:$AB$1008,$AN252,$AK$11:$AK$1008,$AP$244)=0,"",SUMIFS(AI$11:AI$1008,$AB$11:$AB$1008,$AN252,$AK$11:$AK$1008,$AP$244))</f>
        <v/>
      </c>
      <c r="AR252" s="21" t="str">
        <f>IF(SUMIFS(AJ$11:AJ$1008,$AB$11:$AB$1008,$AN252,$AK$11:$AK$1008,$AP$244)=0,"",SUMIFS(AJ$11:AJ$1008,$AB$11:$AB$1008,$AN252,$AK$11:$AK$1008,$AP$244))</f>
        <v/>
      </c>
      <c r="AS252" s="4" t="str">
        <f>IF(AP244="","",7)</f>
        <v/>
      </c>
      <c r="AT252" s="99" t="str">
        <f t="array" ref="AT252">IFERROR(INDEX($AF$1:$AF$1200,SMALL(IF($AK$1:$AK$1200=$AP$244,ROW($AF$1:$AF$1200),""),$AS252)),"")</f>
        <v/>
      </c>
      <c r="AU252" s="105" t="str">
        <f t="array" ref="AU252">IFERROR(INDEX($AA$1:$AA$1200,SMALL(IF($AK$1:$AK$1200=$AP$244,ROW($AA$1:$AA$1200),""),$AS252)),"")</f>
        <v/>
      </c>
      <c r="AV252" s="93" t="str">
        <f t="array" ref="AV252">IFERROR(INDEX($AB$1:$AB$1200,SMALL(IF($AK$1:$AK$1200=$AP$244,ROW($AB$1:$AB$1200),""),$AS252)),"")</f>
        <v/>
      </c>
      <c r="AW252" s="4"/>
    </row>
    <row r="253" spans="27:49">
      <c r="AA253" s="78"/>
      <c r="AB253" s="78"/>
      <c r="AC253" s="79" t="str">
        <f t="shared" si="30"/>
        <v/>
      </c>
      <c r="AD253" s="89"/>
      <c r="AE253" s="89"/>
      <c r="AF253" s="79">
        <f t="shared" si="31"/>
        <v>0</v>
      </c>
      <c r="AG253" s="79" t="str">
        <f t="shared" si="26"/>
        <v/>
      </c>
      <c r="AH253" s="79" t="str">
        <f t="shared" si="27"/>
        <v/>
      </c>
      <c r="AI253" s="79" t="str">
        <f t="shared" si="28"/>
        <v/>
      </c>
      <c r="AJ253" s="79" t="str">
        <f t="shared" si="29"/>
        <v/>
      </c>
      <c r="AK253" s="80" t="str">
        <f t="shared" si="32"/>
        <v/>
      </c>
      <c r="AN253" s="11">
        <v>5.0999999999999996</v>
      </c>
      <c r="AO253" s="23" t="str">
        <f>IF(SUMIFS(AG$11:AG$1008,$AB$11:$AB$1008,$AN253,$AK$11:$AK$1008,$AP$244)=0,"",SUMIFS(AG$11:AG$1008,$AB$11:$AB$1008,$AN253,$AK$11:$AK$1008,$AP$244))</f>
        <v/>
      </c>
      <c r="AP253" s="23" t="str">
        <f>IF(SUMIFS(AH$11:AH$1008,$AB$11:$AB$1008,$AN253,$AK$11:$AK$1008,$AP$244)=0,"",SUMIFS(AH$11:AH$1008,$AB$11:$AB$1008,$AN253,$AK$11:$AK$1008,$AP$244))</f>
        <v/>
      </c>
      <c r="AQ253" s="23" t="str">
        <f>IF(SUMIFS(AI$11:AI$1008,$AB$11:$AB$1008,$AN253,$AK$11:$AK$1008,$AP$244)=0,"",SUMIFS(AI$11:AI$1008,$AB$11:$AB$1008,$AN253,$AK$11:$AK$1008,$AP$244))</f>
        <v/>
      </c>
      <c r="AR253" s="23" t="str">
        <f>IF(SUMIFS(AJ$11:AJ$1008,$AB$11:$AB$1008,$AN253,$AK$11:$AK$1008,$AP$244)=0,"",SUMIFS(AJ$11:AJ$1008,$AB$11:$AB$1008,$AN253,$AK$11:$AK$1008,$AP$244))</f>
        <v/>
      </c>
      <c r="AS253" s="4" t="str">
        <f>IF(AP244="","",8)</f>
        <v/>
      </c>
      <c r="AT253" s="99" t="str">
        <f t="array" ref="AT253">IFERROR(INDEX($AF$1:$AF$1200,SMALL(IF($AK$1:$AK$1200=$AP$244,ROW($AF$1:$AF$1200),""),$AS253)),"")</f>
        <v/>
      </c>
      <c r="AU253" s="105" t="str">
        <f t="array" ref="AU253">IFERROR(INDEX($AA$1:$AA$1200,SMALL(IF($AK$1:$AK$1200=$AP$244,ROW($AA$1:$AA$1200),""),$AS253)),"")</f>
        <v/>
      </c>
      <c r="AV253" s="93" t="str">
        <f t="array" ref="AV253">IFERROR(INDEX($AB$1:$AB$1200,SMALL(IF($AK$1:$AK$1200=$AP$244,ROW($AB$1:$AB$1200),""),$AS253)),"")</f>
        <v/>
      </c>
      <c r="AW253" s="4"/>
    </row>
    <row r="254" spans="27:49">
      <c r="AA254" s="81"/>
      <c r="AB254" s="81"/>
      <c r="AC254" s="82" t="str">
        <f t="shared" si="30"/>
        <v/>
      </c>
      <c r="AD254" s="90"/>
      <c r="AE254" s="90"/>
      <c r="AF254" s="82">
        <f t="shared" si="31"/>
        <v>0</v>
      </c>
      <c r="AG254" s="82" t="str">
        <f t="shared" si="26"/>
        <v/>
      </c>
      <c r="AH254" s="82" t="str">
        <f t="shared" si="27"/>
        <v/>
      </c>
      <c r="AI254" s="82" t="str">
        <f t="shared" si="28"/>
        <v/>
      </c>
      <c r="AJ254" s="82" t="str">
        <f t="shared" si="29"/>
        <v/>
      </c>
      <c r="AK254" s="83" t="str">
        <f t="shared" si="32"/>
        <v/>
      </c>
      <c r="AN254" s="11">
        <v>5.2</v>
      </c>
      <c r="AO254" s="23" t="str">
        <f>IF(SUMIFS(AG$11:AG$1008,$AB$11:$AB$1008,$AN254,$AK$11:$AK$1008,$AP$244)=0,"",SUMIFS(AG$11:AG$1008,$AB$11:$AB$1008,$AN254,$AK$11:$AK$1008,$AP$244))</f>
        <v/>
      </c>
      <c r="AP254" s="23" t="str">
        <f>IF(SUMIFS(AH$11:AH$1008,$AB$11:$AB$1008,$AN254,$AK$11:$AK$1008,$AP$244)=0,"",SUMIFS(AH$11:AH$1008,$AB$11:$AB$1008,$AN254,$AK$11:$AK$1008,$AP$244))</f>
        <v/>
      </c>
      <c r="AQ254" s="23" t="str">
        <f>IF(SUMIFS(AI$11:AI$1008,$AB$11:$AB$1008,$AN254,$AK$11:$AK$1008,$AP$244)=0,"",SUMIFS(AI$11:AI$1008,$AB$11:$AB$1008,$AN254,$AK$11:$AK$1008,$AP$244))</f>
        <v/>
      </c>
      <c r="AR254" s="23" t="str">
        <f>IF(SUMIFS(AJ$11:AJ$1008,$AB$11:$AB$1008,$AN254,$AK$11:$AK$1008,$AP$244)=0,"",SUMIFS(AJ$11:AJ$1008,$AB$11:$AB$1008,$AN254,$AK$11:$AK$1008,$AP$244))</f>
        <v/>
      </c>
      <c r="AS254" s="4" t="str">
        <f>IF(AP244="","",9)</f>
        <v/>
      </c>
      <c r="AT254" s="99" t="str">
        <f t="array" ref="AT254">IFERROR(INDEX($AF$1:$AF$1200,SMALL(IF($AK$1:$AK$1200=$AP$244,ROW($AF$1:$AF$1200),""),$AS254)),"")</f>
        <v/>
      </c>
      <c r="AU254" s="105" t="str">
        <f t="array" ref="AU254">IFERROR(INDEX($AA$1:$AA$1200,SMALL(IF($AK$1:$AK$1200=$AP$244,ROW($AA$1:$AA$1200),""),$AS254)),"")</f>
        <v/>
      </c>
      <c r="AV254" s="93" t="str">
        <f t="array" ref="AV254">IFERROR(INDEX($AB$1:$AB$1200,SMALL(IF($AK$1:$AK$1200=$AP$244,ROW($AB$1:$AB$1200),""),$AS254)),"")</f>
        <v/>
      </c>
      <c r="AW254" s="4"/>
    </row>
    <row r="255" spans="27:49">
      <c r="AA255" s="78"/>
      <c r="AB255" s="78"/>
      <c r="AC255" s="79" t="str">
        <f t="shared" si="30"/>
        <v/>
      </c>
      <c r="AD255" s="89"/>
      <c r="AE255" s="89"/>
      <c r="AF255" s="79">
        <f t="shared" si="31"/>
        <v>0</v>
      </c>
      <c r="AG255" s="79" t="str">
        <f t="shared" si="26"/>
        <v/>
      </c>
      <c r="AH255" s="79" t="str">
        <f t="shared" si="27"/>
        <v/>
      </c>
      <c r="AI255" s="79" t="str">
        <f t="shared" si="28"/>
        <v/>
      </c>
      <c r="AJ255" s="79" t="str">
        <f t="shared" si="29"/>
        <v/>
      </c>
      <c r="AK255" s="80" t="str">
        <f t="shared" si="32"/>
        <v/>
      </c>
      <c r="AN255" s="12">
        <v>5.3</v>
      </c>
      <c r="AO255" s="19" t="str">
        <f>IF(SUMIFS(AG$11:AG$1008,$AB$11:$AB$1008,$AN255,$AK$11:$AK$1008,$AP$244)=0,"",SUMIFS(AG$11:AG$1008,$AB$11:$AB$1008,$AN255,$AK$11:$AK$1008,$AP$244))</f>
        <v/>
      </c>
      <c r="AP255" s="19" t="str">
        <f>IF(SUMIFS(AH$11:AH$1008,$AB$11:$AB$1008,$AN255,$AK$11:$AK$1008,$AP$244)=0,"",SUMIFS(AH$11:AH$1008,$AB$11:$AB$1008,$AN255,$AK$11:$AK$1008,$AP$244))</f>
        <v/>
      </c>
      <c r="AQ255" s="19" t="str">
        <f>IF(SUMIFS(AI$11:AI$1008,$AB$11:$AB$1008,$AN255,$AK$11:$AK$1008,$AP$244)=0,"",SUMIFS(AI$11:AI$1008,$AB$11:$AB$1008,$AN255,$AK$11:$AK$1008,$AP$244))</f>
        <v/>
      </c>
      <c r="AR255" s="19" t="str">
        <f>IF(SUMIFS(AJ$11:AJ$1008,$AB$11:$AB$1008,$AN255,$AK$11:$AK$1008,$AP$244)=0,"",SUMIFS(AJ$11:AJ$1008,$AB$11:$AB$1008,$AN255,$AK$11:$AK$1008,$AP$244))</f>
        <v/>
      </c>
      <c r="AS255" s="4" t="str">
        <f>IF(AP244="","",10)</f>
        <v/>
      </c>
      <c r="AT255" s="99" t="str">
        <f t="array" ref="AT255">IFERROR(INDEX($AF$1:$AF$1200,SMALL(IF($AK$1:$AK$1200=$AP$244,ROW($AF$1:$AF$1200),""),$AS255)),"")</f>
        <v/>
      </c>
      <c r="AU255" s="105" t="str">
        <f t="array" ref="AU255">IFERROR(INDEX($AA$1:$AA$1200,SMALL(IF($AK$1:$AK$1200=$AP$244,ROW($AA$1:$AA$1200),""),$AS255)),"")</f>
        <v/>
      </c>
      <c r="AV255" s="93" t="str">
        <f t="array" ref="AV255">IFERROR(INDEX($AB$1:$AB$1200,SMALL(IF($AK$1:$AK$1200=$AP$244,ROW($AB$1:$AB$1200),""),$AS255)),"")</f>
        <v/>
      </c>
      <c r="AW255" s="4"/>
    </row>
    <row r="256" spans="27:49">
      <c r="AA256" s="81"/>
      <c r="AB256" s="81"/>
      <c r="AC256" s="82" t="str">
        <f t="shared" si="30"/>
        <v/>
      </c>
      <c r="AD256" s="90"/>
      <c r="AE256" s="90"/>
      <c r="AF256" s="82">
        <f t="shared" si="31"/>
        <v>0</v>
      </c>
      <c r="AG256" s="82" t="str">
        <f t="shared" si="26"/>
        <v/>
      </c>
      <c r="AH256" s="82" t="str">
        <f t="shared" si="27"/>
        <v/>
      </c>
      <c r="AI256" s="82" t="str">
        <f t="shared" si="28"/>
        <v/>
      </c>
      <c r="AJ256" s="82" t="str">
        <f t="shared" si="29"/>
        <v/>
      </c>
      <c r="AK256" s="83" t="str">
        <f t="shared" si="32"/>
        <v/>
      </c>
      <c r="AN256" s="10">
        <v>6</v>
      </c>
      <c r="AO256" s="21" t="str">
        <f>IF(SUMIFS(AG$11:AG$1008,$AB$11:$AB$1008,$AN256,$AK$11:$AK$1008,$AP$244)=0,"",SUMIFS(AG$11:AG$1008,$AB$11:$AB$1008,$AN256,$AK$11:$AK$1008,$AP$244))</f>
        <v/>
      </c>
      <c r="AP256" s="21" t="str">
        <f>IF(SUMIFS(AH$11:AH$1008,$AB$11:$AB$1008,$AN256,$AK$11:$AK$1008,$AP$244)=0,"",SUMIFS(AH$11:AH$1008,$AB$11:$AB$1008,$AN256,$AK$11:$AK$1008,$AP$244))</f>
        <v/>
      </c>
      <c r="AQ256" s="21" t="str">
        <f>IF(SUMIFS(AI$11:AI$1008,$AB$11:$AB$1008,$AN256,$AK$11:$AK$1008,$AP$244)=0,"",SUMIFS(AI$11:AI$1008,$AB$11:$AB$1008,$AN256,$AK$11:$AK$1008,$AP$244))</f>
        <v/>
      </c>
      <c r="AR256" s="21" t="str">
        <f>IF(SUMIFS(AJ$11:AJ$1008,$AB$11:$AB$1008,$AN256,$AK$11:$AK$1008,$AP$244)=0,"",SUMIFS(AJ$11:AJ$1008,$AB$11:$AB$1008,$AN256,$AK$11:$AK$1008,$AP$244))</f>
        <v/>
      </c>
      <c r="AS256" s="4" t="str">
        <f>IF(AP244="","",11)</f>
        <v/>
      </c>
      <c r="AT256" s="99" t="str">
        <f t="array" ref="AT256">IFERROR(INDEX($AF$1:$AF$1200,SMALL(IF($AK$1:$AK$1200=$AP$244,ROW($AF$1:$AF$1200),""),$AS256)),"")</f>
        <v/>
      </c>
      <c r="AU256" s="105" t="str">
        <f t="array" ref="AU256">IFERROR(INDEX($AA$1:$AA$1200,SMALL(IF($AK$1:$AK$1200=$AP$244,ROW($AA$1:$AA$1200),""),$AS256)),"")</f>
        <v/>
      </c>
      <c r="AV256" s="93" t="str">
        <f t="array" ref="AV256">IFERROR(INDEX($AB$1:$AB$1200,SMALL(IF($AK$1:$AK$1200=$AP$244,ROW($AB$1:$AB$1200),""),$AS256)),"")</f>
        <v/>
      </c>
      <c r="AW256" s="4"/>
    </row>
    <row r="257" spans="27:51">
      <c r="AA257" s="78"/>
      <c r="AB257" s="78"/>
      <c r="AC257" s="79" t="str">
        <f t="shared" si="30"/>
        <v/>
      </c>
      <c r="AD257" s="89"/>
      <c r="AE257" s="89"/>
      <c r="AF257" s="79">
        <f t="shared" si="31"/>
        <v>0</v>
      </c>
      <c r="AG257" s="79" t="str">
        <f t="shared" si="26"/>
        <v/>
      </c>
      <c r="AH257" s="79" t="str">
        <f t="shared" si="27"/>
        <v/>
      </c>
      <c r="AI257" s="79" t="str">
        <f t="shared" si="28"/>
        <v/>
      </c>
      <c r="AJ257" s="79" t="str">
        <f t="shared" si="29"/>
        <v/>
      </c>
      <c r="AK257" s="80" t="str">
        <f t="shared" si="32"/>
        <v/>
      </c>
      <c r="AN257" s="11">
        <v>6.1</v>
      </c>
      <c r="AO257" s="23" t="str">
        <f>IF(SUMIFS(AG$11:AG$1008,$AB$11:$AB$1008,$AN257,$AK$11:$AK$1008,$AP$244)=0,"",SUMIFS(AG$11:AG$1008,$AB$11:$AB$1008,$AN257,$AK$11:$AK$1008,$AP$244))</f>
        <v/>
      </c>
      <c r="AP257" s="23" t="str">
        <f>IF(SUMIFS(AH$11:AH$1008,$AB$11:$AB$1008,$AN257,$AK$11:$AK$1008,$AP$244)=0,"",SUMIFS(AH$11:AH$1008,$AB$11:$AB$1008,$AN257,$AK$11:$AK$1008,$AP$244))</f>
        <v/>
      </c>
      <c r="AQ257" s="23" t="str">
        <f>IF(SUMIFS(AI$11:AI$1008,$AB$11:$AB$1008,$AN257,$AK$11:$AK$1008,$AP$244)=0,"",SUMIFS(AI$11:AI$1008,$AB$11:$AB$1008,$AN257,$AK$11:$AK$1008,$AP$244))</f>
        <v/>
      </c>
      <c r="AR257" s="23" t="str">
        <f>IF(SUMIFS(AJ$11:AJ$1008,$AB$11:$AB$1008,$AN257,$AK$11:$AK$1008,$AP$244)=0,"",SUMIFS(AJ$11:AJ$1008,$AB$11:$AB$1008,$AN257,$AK$11:$AK$1008,$AP$244))</f>
        <v/>
      </c>
      <c r="AS257" s="4" t="str">
        <f>IF(AP244="","",12)</f>
        <v/>
      </c>
      <c r="AT257" s="99" t="str">
        <f t="array" ref="AT257">IFERROR(INDEX($AF$1:$AF$1200,SMALL(IF($AK$1:$AK$1200=$AP$244,ROW($AF$1:$AF$1200),""),$AS257)),"")</f>
        <v/>
      </c>
      <c r="AU257" s="105" t="str">
        <f t="array" ref="AU257">IFERROR(INDEX($AA$1:$AA$1200,SMALL(IF($AK$1:$AK$1200=$AP$244,ROW($AA$1:$AA$1200),""),$AS257)),"")</f>
        <v/>
      </c>
      <c r="AV257" s="93" t="str">
        <f t="array" ref="AV257">IFERROR(INDEX($AB$1:$AB$1200,SMALL(IF($AK$1:$AK$1200=$AP$244,ROW($AB$1:$AB$1200),""),$AS257)),"")</f>
        <v/>
      </c>
      <c r="AW257" s="4"/>
    </row>
    <row r="258" spans="27:51">
      <c r="AA258" s="81"/>
      <c r="AB258" s="81"/>
      <c r="AC258" s="82" t="str">
        <f t="shared" si="30"/>
        <v/>
      </c>
      <c r="AD258" s="90"/>
      <c r="AE258" s="90"/>
      <c r="AF258" s="82">
        <f t="shared" si="31"/>
        <v>0</v>
      </c>
      <c r="AG258" s="82" t="str">
        <f t="shared" si="26"/>
        <v/>
      </c>
      <c r="AH258" s="82" t="str">
        <f t="shared" si="27"/>
        <v/>
      </c>
      <c r="AI258" s="82" t="str">
        <f t="shared" si="28"/>
        <v/>
      </c>
      <c r="AJ258" s="82" t="str">
        <f t="shared" si="29"/>
        <v/>
      </c>
      <c r="AK258" s="83" t="str">
        <f t="shared" si="32"/>
        <v/>
      </c>
      <c r="AM258" s="30"/>
      <c r="AN258" s="11">
        <v>6.2</v>
      </c>
      <c r="AO258" s="23" t="str">
        <f>IF(SUMIFS(AG$11:AG$1008,$AB$11:$AB$1008,$AN258,$AK$11:$AK$1008,$AP$244)=0,"",SUMIFS(AG$11:AG$1008,$AB$11:$AB$1008,$AN258,$AK$11:$AK$1008,$AP$244))</f>
        <v/>
      </c>
      <c r="AP258" s="23" t="str">
        <f>IF(SUMIFS(AH$11:AH$1008,$AB$11:$AB$1008,$AN258,$AK$11:$AK$1008,$AP$244)=0,"",SUMIFS(AH$11:AH$1008,$AB$11:$AB$1008,$AN258,$AK$11:$AK$1008,$AP$244))</f>
        <v/>
      </c>
      <c r="AQ258" s="23" t="str">
        <f>IF(SUMIFS(AI$11:AI$1008,$AB$11:$AB$1008,$AN258,$AK$11:$AK$1008,$AP$244)=0,"",SUMIFS(AI$11:AI$1008,$AB$11:$AB$1008,$AN258,$AK$11:$AK$1008,$AP$244))</f>
        <v/>
      </c>
      <c r="AR258" s="23" t="str">
        <f>IF(SUMIFS(AJ$11:AJ$1008,$AB$11:$AB$1008,$AN258,$AK$11:$AK$1008,$AP$244)=0,"",SUMIFS(AJ$11:AJ$1008,$AB$11:$AB$1008,$AN258,$AK$11:$AK$1008,$AP$244))</f>
        <v/>
      </c>
      <c r="AS258" s="4" t="str">
        <f>IF(AP244="","",13)</f>
        <v/>
      </c>
      <c r="AT258" s="99" t="str">
        <f t="array" ref="AT258">IFERROR(INDEX($AF$1:$AF$1200,SMALL(IF($AK$1:$AK$1200=$AP$244,ROW($AF$1:$AF$1200),""),$AS258)),"")</f>
        <v/>
      </c>
      <c r="AU258" s="105" t="str">
        <f t="array" ref="AU258">IFERROR(INDEX($AA$1:$AA$1200,SMALL(IF($AK$1:$AK$1200=$AP$244,ROW($AA$1:$AA$1200),""),$AS258)),"")</f>
        <v/>
      </c>
      <c r="AV258" s="93" t="str">
        <f t="array" ref="AV258">IFERROR(INDEX($AB$1:$AB$1200,SMALL(IF($AK$1:$AK$1200=$AP$244,ROW($AB$1:$AB$1200),""),$AS258)),"")</f>
        <v/>
      </c>
      <c r="AW258" s="4"/>
    </row>
    <row r="259" spans="27:51">
      <c r="AA259" s="78"/>
      <c r="AB259" s="78"/>
      <c r="AC259" s="79" t="str">
        <f t="shared" si="30"/>
        <v/>
      </c>
      <c r="AD259" s="89"/>
      <c r="AE259" s="89"/>
      <c r="AF259" s="79">
        <f t="shared" si="31"/>
        <v>0</v>
      </c>
      <c r="AG259" s="79" t="str">
        <f t="shared" si="26"/>
        <v/>
      </c>
      <c r="AH259" s="79" t="str">
        <f t="shared" si="27"/>
        <v/>
      </c>
      <c r="AI259" s="79" t="str">
        <f t="shared" si="28"/>
        <v/>
      </c>
      <c r="AJ259" s="79" t="str">
        <f t="shared" si="29"/>
        <v/>
      </c>
      <c r="AK259" s="80" t="str">
        <f t="shared" si="32"/>
        <v/>
      </c>
      <c r="AM259" s="30"/>
      <c r="AN259" s="12">
        <v>6.3</v>
      </c>
      <c r="AO259" s="19" t="str">
        <f>IF(SUMIFS(AG$11:AG$1008,$AB$11:$AB$1008,$AN259,$AK$11:$AK$1008,$AP$244)=0,"",SUMIFS(AG$11:AG$1008,$AB$11:$AB$1008,$AN259,$AK$11:$AK$1008,$AP$244))</f>
        <v/>
      </c>
      <c r="AP259" s="19" t="str">
        <f>IF(SUMIFS(AH$11:AH$1008,$AB$11:$AB$1008,$AN259,$AK$11:$AK$1008,$AP$244)=0,"",SUMIFS(AH$11:AH$1008,$AB$11:$AB$1008,$AN259,$AK$11:$AK$1008,$AP$244))</f>
        <v/>
      </c>
      <c r="AQ259" s="19" t="str">
        <f>IF(SUMIFS(AI$11:AI$1008,$AB$11:$AB$1008,$AN259,$AK$11:$AK$1008,$AP$244)=0,"",SUMIFS(AI$11:AI$1008,$AB$11:$AB$1008,$AN259,$AK$11:$AK$1008,$AP$244))</f>
        <v/>
      </c>
      <c r="AR259" s="19" t="str">
        <f>IF(SUMIFS(AJ$11:AJ$1008,$AB$11:$AB$1008,$AN259,$AK$11:$AK$1008,$AP$244)=0,"",SUMIFS(AJ$11:AJ$1008,$AB$11:$AB$1008,$AN259,$AK$11:$AK$1008,$AP$244))</f>
        <v/>
      </c>
      <c r="AS259" s="4" t="str">
        <f>IF(AP244="","",14)</f>
        <v/>
      </c>
      <c r="AT259" s="99" t="str">
        <f t="array" ref="AT259">IFERROR(INDEX($AF$1:$AF$1200,SMALL(IF($AK$1:$AK$1200=$AP$244,ROW($AF$1:$AF$1200),""),$AS259)),"")</f>
        <v/>
      </c>
      <c r="AU259" s="105" t="str">
        <f t="array" ref="AU259">IFERROR(INDEX($AA$1:$AA$1200,SMALL(IF($AK$1:$AK$1200=$AP$244,ROW($AA$1:$AA$1200),""),$AS259)),"")</f>
        <v/>
      </c>
      <c r="AV259" s="93" t="str">
        <f t="array" ref="AV259">IFERROR(INDEX($AB$1:$AB$1200,SMALL(IF($AK$1:$AK$1200=$AP$244,ROW($AB$1:$AB$1200),""),$AS259)),"")</f>
        <v/>
      </c>
      <c r="AW259" s="4"/>
    </row>
    <row r="260" spans="27:51">
      <c r="AA260" s="81"/>
      <c r="AB260" s="81"/>
      <c r="AC260" s="82" t="str">
        <f t="shared" si="30"/>
        <v/>
      </c>
      <c r="AD260" s="90"/>
      <c r="AE260" s="90"/>
      <c r="AF260" s="82">
        <f t="shared" si="31"/>
        <v>0</v>
      </c>
      <c r="AG260" s="82" t="str">
        <f t="shared" si="26"/>
        <v/>
      </c>
      <c r="AH260" s="82" t="str">
        <f t="shared" si="27"/>
        <v/>
      </c>
      <c r="AI260" s="82" t="str">
        <f t="shared" si="28"/>
        <v/>
      </c>
      <c r="AJ260" s="82" t="str">
        <f t="shared" si="29"/>
        <v/>
      </c>
      <c r="AK260" s="83" t="str">
        <f t="shared" si="32"/>
        <v/>
      </c>
      <c r="AM260" s="30"/>
      <c r="AN260" s="10">
        <v>7</v>
      </c>
      <c r="AO260" s="21" t="str">
        <f>IF(SUMIFS(AG$11:AG$1008,$AB$11:$AB$1008,$AN260,$AK$11:$AK$1008,$AP$244)=0,"",SUMIFS(AG$11:AG$1008,$AB$11:$AB$1008,$AN260,$AK$11:$AK$1008,$AP$244))</f>
        <v/>
      </c>
      <c r="AP260" s="21" t="str">
        <f>IF(SUMIFS(AH$11:AH$1008,$AB$11:$AB$1008,$AN260,$AK$11:$AK$1008,$AP$244)=0,"",SUMIFS(AH$11:AH$1008,$AB$11:$AB$1008,$AN260,$AK$11:$AK$1008,$AP$244))</f>
        <v/>
      </c>
      <c r="AQ260" s="21" t="str">
        <f>IF(SUMIFS(AI$11:AI$1008,$AB$11:$AB$1008,$AN260,$AK$11:$AK$1008,$AP$244)=0,"",SUMIFS(AI$11:AI$1008,$AB$11:$AB$1008,$AN260,$AK$11:$AK$1008,$AP$244))</f>
        <v/>
      </c>
      <c r="AR260" s="21" t="str">
        <f>IF(SUMIFS(AJ$11:AJ$1008,$AB$11:$AB$1008,$AN260,$AK$11:$AK$1008,$AP$244)=0,"",SUMIFS(AJ$11:AJ$1008,$AB$11:$AB$1008,$AN260,$AK$11:$AK$1008,$AP$244))</f>
        <v/>
      </c>
      <c r="AS260" s="4" t="str">
        <f>IF(AP244="","",15)</f>
        <v/>
      </c>
      <c r="AT260" s="99" t="str">
        <f t="array" ref="AT260">IFERROR(INDEX($AF$1:$AF$1200,SMALL(IF($AK$1:$AK$1200=$AP$244,ROW($AF$1:$AF$1200),""),$AS260)),"")</f>
        <v/>
      </c>
      <c r="AU260" s="105" t="str">
        <f t="array" ref="AU260">IFERROR(INDEX($AA$1:$AA$1200,SMALL(IF($AK$1:$AK$1200=$AP$244,ROW($AA$1:$AA$1200),""),$AS260)),"")</f>
        <v/>
      </c>
      <c r="AV260" s="93" t="str">
        <f t="array" ref="AV260">IFERROR(INDEX($AB$1:$AB$1200,SMALL(IF($AK$1:$AK$1200=$AP$244,ROW($AB$1:$AB$1200),""),$AS260)),"")</f>
        <v/>
      </c>
      <c r="AW260" s="4"/>
    </row>
    <row r="261" spans="27:51">
      <c r="AA261" s="78"/>
      <c r="AB261" s="78"/>
      <c r="AC261" s="79" t="str">
        <f t="shared" si="30"/>
        <v/>
      </c>
      <c r="AD261" s="89"/>
      <c r="AE261" s="89"/>
      <c r="AF261" s="79">
        <f t="shared" si="31"/>
        <v>0</v>
      </c>
      <c r="AG261" s="79" t="str">
        <f t="shared" si="26"/>
        <v/>
      </c>
      <c r="AH261" s="79" t="str">
        <f t="shared" si="27"/>
        <v/>
      </c>
      <c r="AI261" s="79" t="str">
        <f t="shared" si="28"/>
        <v/>
      </c>
      <c r="AJ261" s="79" t="str">
        <f t="shared" si="29"/>
        <v/>
      </c>
      <c r="AK261" s="80" t="str">
        <f t="shared" si="32"/>
        <v/>
      </c>
      <c r="AM261" s="30"/>
      <c r="AN261" s="11">
        <v>7.1</v>
      </c>
      <c r="AO261" s="23" t="str">
        <f>IF(SUMIFS(AG$11:AG$1008,$AB$11:$AB$1008,$AN261,$AK$11:$AK$1008,$AP$244)=0,"",SUMIFS(AG$11:AG$1008,$AB$11:$AB$1008,$AN261,$AK$11:$AK$1008,$AP$244))</f>
        <v/>
      </c>
      <c r="AP261" s="23" t="str">
        <f>IF(SUMIFS(AH$11:AH$1008,$AB$11:$AB$1008,$AN261,$AK$11:$AK$1008,$AP$244)=0,"",SUMIFS(AH$11:AH$1008,$AB$11:$AB$1008,$AN261,$AK$11:$AK$1008,$AP$244))</f>
        <v/>
      </c>
      <c r="AQ261" s="23" t="str">
        <f>IF(SUMIFS(AI$11:AI$1008,$AB$11:$AB$1008,$AN261,$AK$11:$AK$1008,$AP$244)=0,"",SUMIFS(AI$11:AI$1008,$AB$11:$AB$1008,$AN261,$AK$11:$AK$1008,$AP$244))</f>
        <v/>
      </c>
      <c r="AR261" s="23" t="str">
        <f>IF(SUMIFS(AJ$11:AJ$1008,$AB$11:$AB$1008,$AN261,$AK$11:$AK$1008,$AP$244)=0,"",SUMIFS(AJ$11:AJ$1008,$AB$11:$AB$1008,$AN261,$AK$11:$AK$1008,$AP$244))</f>
        <v/>
      </c>
      <c r="AS261" s="4" t="str">
        <f>IF(AP244="","",16)</f>
        <v/>
      </c>
      <c r="AT261" s="99" t="str">
        <f t="array" ref="AT261">IFERROR(INDEX($AF$1:$AF$1200,SMALL(IF($AK$1:$AK$1200=$AP$244,ROW($AF$1:$AF$1200),""),$AS261)),"")</f>
        <v/>
      </c>
      <c r="AU261" s="105" t="str">
        <f t="array" ref="AU261">IFERROR(INDEX($AA$1:$AA$1200,SMALL(IF($AK$1:$AK$1200=$AP$244,ROW($AA$1:$AA$1200),""),$AS261)),"")</f>
        <v/>
      </c>
      <c r="AV261" s="93" t="str">
        <f t="array" ref="AV261">IFERROR(INDEX($AB$1:$AB$1200,SMALL(IF($AK$1:$AK$1200=$AP$244,ROW($AB$1:$AB$1200),""),$AS261)),"")</f>
        <v/>
      </c>
      <c r="AW261" s="4"/>
    </row>
    <row r="262" spans="27:51">
      <c r="AA262" s="81"/>
      <c r="AB262" s="81"/>
      <c r="AC262" s="82" t="str">
        <f t="shared" si="30"/>
        <v/>
      </c>
      <c r="AD262" s="90"/>
      <c r="AE262" s="90"/>
      <c r="AF262" s="82">
        <f t="shared" si="31"/>
        <v>0</v>
      </c>
      <c r="AG262" s="82" t="str">
        <f t="shared" si="26"/>
        <v/>
      </c>
      <c r="AH262" s="82" t="str">
        <f t="shared" si="27"/>
        <v/>
      </c>
      <c r="AI262" s="82" t="str">
        <f t="shared" si="28"/>
        <v/>
      </c>
      <c r="AJ262" s="82" t="str">
        <f t="shared" si="29"/>
        <v/>
      </c>
      <c r="AK262" s="83" t="str">
        <f t="shared" si="32"/>
        <v/>
      </c>
      <c r="AM262" s="30"/>
      <c r="AN262" s="11">
        <v>7.2</v>
      </c>
      <c r="AO262" s="23" t="str">
        <f>IF(SUMIFS(AG$11:AG$1008,$AB$11:$AB$1008,$AN262,$AK$11:$AK$1008,$AP$244)=0,"",SUMIFS(AG$11:AG$1008,$AB$11:$AB$1008,$AN262,$AK$11:$AK$1008,$AP$244))</f>
        <v/>
      </c>
      <c r="AP262" s="23" t="str">
        <f>IF(SUMIFS(AH$11:AH$1008,$AB$11:$AB$1008,$AN262,$AK$11:$AK$1008,$AP$244)=0,"",SUMIFS(AH$11:AH$1008,$AB$11:$AB$1008,$AN262,$AK$11:$AK$1008,$AP$244))</f>
        <v/>
      </c>
      <c r="AQ262" s="23" t="str">
        <f>IF(SUMIFS(AI$11:AI$1008,$AB$11:$AB$1008,$AN262,$AK$11:$AK$1008,$AP$244)=0,"",SUMIFS(AI$11:AI$1008,$AB$11:$AB$1008,$AN262,$AK$11:$AK$1008,$AP$244))</f>
        <v/>
      </c>
      <c r="AR262" s="23" t="str">
        <f>IF(SUMIFS(AJ$11:AJ$1008,$AB$11:$AB$1008,$AN262,$AK$11:$AK$1008,$AP$244)=0,"",SUMIFS(AJ$11:AJ$1008,$AB$11:$AB$1008,$AN262,$AK$11:$AK$1008,$AP$244))</f>
        <v/>
      </c>
      <c r="AS262" s="4" t="str">
        <f>IF(AP244="","",17)</f>
        <v/>
      </c>
      <c r="AT262" s="99" t="str">
        <f t="array" ref="AT262">IFERROR(INDEX($AF$1:$AF$1200,SMALL(IF($AK$1:$AK$1200=$AP$244,ROW($AF$1:$AF$1200),""),$AS262)),"")</f>
        <v/>
      </c>
      <c r="AU262" s="105" t="str">
        <f t="array" ref="AU262">IFERROR(INDEX($AA$1:$AA$1200,SMALL(IF($AK$1:$AK$1200=$AP$244,ROW($AA$1:$AA$1200),""),$AS262)),"")</f>
        <v/>
      </c>
      <c r="AV262" s="93" t="str">
        <f t="array" ref="AV262">IFERROR(INDEX($AB$1:$AB$1200,SMALL(IF($AK$1:$AK$1200=$AP$244,ROW($AB$1:$AB$1200),""),$AS262)),"")</f>
        <v/>
      </c>
      <c r="AW262" s="4"/>
    </row>
    <row r="263" spans="27:51">
      <c r="AA263" s="78"/>
      <c r="AB263" s="78"/>
      <c r="AC263" s="79" t="str">
        <f t="shared" si="30"/>
        <v/>
      </c>
      <c r="AD263" s="89"/>
      <c r="AE263" s="89"/>
      <c r="AF263" s="79">
        <f t="shared" si="31"/>
        <v>0</v>
      </c>
      <c r="AG263" s="79" t="str">
        <f t="shared" si="26"/>
        <v/>
      </c>
      <c r="AH263" s="79" t="str">
        <f t="shared" si="27"/>
        <v/>
      </c>
      <c r="AI263" s="79" t="str">
        <f t="shared" si="28"/>
        <v/>
      </c>
      <c r="AJ263" s="79" t="str">
        <f t="shared" si="29"/>
        <v/>
      </c>
      <c r="AK263" s="80" t="str">
        <f t="shared" si="32"/>
        <v/>
      </c>
      <c r="AM263" s="30"/>
      <c r="AN263" s="12">
        <v>7.3</v>
      </c>
      <c r="AO263" s="19" t="str">
        <f>IF(SUMIFS(AG$11:AG$1008,$AB$11:$AB$1008,$AN263,$AK$11:$AK$1008,$AP$244)=0,"",SUMIFS(AG$11:AG$1008,$AB$11:$AB$1008,$AN263,$AK$11:$AK$1008,$AP$244))</f>
        <v/>
      </c>
      <c r="AP263" s="19" t="str">
        <f>IF(SUMIFS(AH$11:AH$1008,$AB$11:$AB$1008,$AN263,$AK$11:$AK$1008,$AP$244)=0,"",SUMIFS(AH$11:AH$1008,$AB$11:$AB$1008,$AN263,$AK$11:$AK$1008,$AP$244))</f>
        <v/>
      </c>
      <c r="AQ263" s="19" t="str">
        <f>IF(SUMIFS(AI$11:AI$1008,$AB$11:$AB$1008,$AN263,$AK$11:$AK$1008,$AP$244)=0,"",SUMIFS(AI$11:AI$1008,$AB$11:$AB$1008,$AN263,$AK$11:$AK$1008,$AP$244))</f>
        <v/>
      </c>
      <c r="AR263" s="19" t="str">
        <f>IF(SUMIFS(AJ$11:AJ$1008,$AB$11:$AB$1008,$AN263,$AK$11:$AK$1008,$AP$244)=0,"",SUMIFS(AJ$11:AJ$1008,$AB$11:$AB$1008,$AN263,$AK$11:$AK$1008,$AP$244))</f>
        <v/>
      </c>
      <c r="AS263" s="4" t="str">
        <f>IF(AP244="","",18)</f>
        <v/>
      </c>
      <c r="AT263" s="99" t="str">
        <f t="array" ref="AT263">IFERROR(INDEX($AF$1:$AF$1200,SMALL(IF($AK$1:$AK$1200=$AP$244,ROW($AF$1:$AF$1200),""),$AS263)),"")</f>
        <v/>
      </c>
      <c r="AU263" s="105" t="str">
        <f t="array" ref="AU263">IFERROR(INDEX($AA$1:$AA$1200,SMALL(IF($AK$1:$AK$1200=$AP$244,ROW($AA$1:$AA$1200),""),$AS263)),"")</f>
        <v/>
      </c>
      <c r="AV263" s="93" t="str">
        <f t="array" ref="AV263">IFERROR(INDEX($AB$1:$AB$1200,SMALL(IF($AK$1:$AK$1200=$AP$244,ROW($AB$1:$AB$1200),""),$AS263)),"")</f>
        <v/>
      </c>
      <c r="AW263" s="4"/>
    </row>
    <row r="264" spans="27:51">
      <c r="AA264" s="81"/>
      <c r="AB264" s="81"/>
      <c r="AC264" s="82" t="str">
        <f t="shared" si="30"/>
        <v/>
      </c>
      <c r="AD264" s="90"/>
      <c r="AE264" s="90"/>
      <c r="AF264" s="82">
        <f t="shared" si="31"/>
        <v>0</v>
      </c>
      <c r="AG264" s="82" t="str">
        <f t="shared" si="26"/>
        <v/>
      </c>
      <c r="AH264" s="82" t="str">
        <f t="shared" si="27"/>
        <v/>
      </c>
      <c r="AI264" s="82" t="str">
        <f t="shared" si="28"/>
        <v/>
      </c>
      <c r="AJ264" s="82" t="str">
        <f t="shared" si="29"/>
        <v/>
      </c>
      <c r="AK264" s="83" t="str">
        <f t="shared" si="32"/>
        <v/>
      </c>
      <c r="AM264" s="30"/>
      <c r="AN264" s="10">
        <v>8</v>
      </c>
      <c r="AO264" s="21" t="str">
        <f>IF(SUMIFS(AG$11:AG$1008,$AB$11:$AB$1008,$AN264,$AK$11:$AK$1008,$AP$244)=0,"",SUMIFS(AG$11:AG$1008,$AB$11:$AB$1008,$AN264,$AK$11:$AK$1008,$AP$244))</f>
        <v/>
      </c>
      <c r="AP264" s="21" t="str">
        <f>IF(SUMIFS(AH$11:AH$1008,$AB$11:$AB$1008,$AN264,$AK$11:$AK$1008,$AP$244)=0,"",SUMIFS(AH$11:AH$1008,$AB$11:$AB$1008,$AN264,$AK$11:$AK$1008,$AP$244))</f>
        <v/>
      </c>
      <c r="AQ264" s="21" t="str">
        <f>IF(SUMIFS(AI$11:AI$1008,$AB$11:$AB$1008,$AN264,$AK$11:$AK$1008,$AP$244)=0,"",SUMIFS(AI$11:AI$1008,$AB$11:$AB$1008,$AN264,$AK$11:$AK$1008,$AP$244))</f>
        <v/>
      </c>
      <c r="AR264" s="21" t="str">
        <f>IF(SUMIFS(AJ$11:AJ$1008,$AB$11:$AB$1008,$AN264,$AK$11:$AK$1008,$AP$244)=0,"",SUMIFS(AJ$11:AJ$1008,$AB$11:$AB$1008,$AN264,$AK$11:$AK$1008,$AP$244))</f>
        <v/>
      </c>
      <c r="AS264" s="4" t="str">
        <f>IF(AP244="","",19)</f>
        <v/>
      </c>
      <c r="AT264" s="99" t="str">
        <f t="array" ref="AT264">IFERROR(INDEX($AF$1:$AF$1200,SMALL(IF($AK$1:$AK$1200=$AP$244,ROW($AF$1:$AF$1200),""),$AS264)),"")</f>
        <v/>
      </c>
      <c r="AU264" s="105" t="str">
        <f t="array" ref="AU264">IFERROR(INDEX($AA$1:$AA$1200,SMALL(IF($AK$1:$AK$1200=$AP$244,ROW($AA$1:$AA$1200),""),$AS264)),"")</f>
        <v/>
      </c>
      <c r="AV264" s="93" t="str">
        <f t="array" ref="AV264">IFERROR(INDEX($AB$1:$AB$1200,SMALL(IF($AK$1:$AK$1200=$AP$244,ROW($AB$1:$AB$1200),""),$AS264)),"")</f>
        <v/>
      </c>
      <c r="AW264" s="4"/>
    </row>
    <row r="265" spans="27:51">
      <c r="AA265" s="78"/>
      <c r="AB265" s="78"/>
      <c r="AC265" s="79" t="str">
        <f t="shared" si="30"/>
        <v/>
      </c>
      <c r="AD265" s="89"/>
      <c r="AE265" s="89"/>
      <c r="AF265" s="79">
        <f t="shared" si="31"/>
        <v>0</v>
      </c>
      <c r="AG265" s="79" t="str">
        <f t="shared" si="26"/>
        <v/>
      </c>
      <c r="AH265" s="79" t="str">
        <f t="shared" si="27"/>
        <v/>
      </c>
      <c r="AI265" s="79" t="str">
        <f t="shared" si="28"/>
        <v/>
      </c>
      <c r="AJ265" s="79" t="str">
        <f t="shared" si="29"/>
        <v/>
      </c>
      <c r="AK265" s="80" t="str">
        <f t="shared" si="32"/>
        <v/>
      </c>
      <c r="AM265" s="30"/>
      <c r="AN265" s="11">
        <v>8.1</v>
      </c>
      <c r="AO265" s="23" t="str">
        <f>IF(SUMIFS(AG$11:AG$1008,$AB$11:$AB$1008,$AN265,$AK$11:$AK$1008,$AP$244)=0,"",SUMIFS(AG$11:AG$1008,$AB$11:$AB$1008,$AN265,$AK$11:$AK$1008,$AP$244))</f>
        <v/>
      </c>
      <c r="AP265" s="23" t="str">
        <f>IF(SUMIFS(AH$11:AH$1008,$AB$11:$AB$1008,$AN265,$AK$11:$AK$1008,$AP$244)=0,"",SUMIFS(AH$11:AH$1008,$AB$11:$AB$1008,$AN265,$AK$11:$AK$1008,$AP$244))</f>
        <v/>
      </c>
      <c r="AQ265" s="23" t="str">
        <f>IF(SUMIFS(AI$11:AI$1008,$AB$11:$AB$1008,$AN265,$AK$11:$AK$1008,$AP$244)=0,"",SUMIFS(AI$11:AI$1008,$AB$11:$AB$1008,$AN265,$AK$11:$AK$1008,$AP$244))</f>
        <v/>
      </c>
      <c r="AR265" s="23" t="str">
        <f>IF(SUMIFS(AJ$11:AJ$1008,$AB$11:$AB$1008,$AN265,$AK$11:$AK$1008,$AP$244)=0,"",SUMIFS(AJ$11:AJ$1008,$AB$11:$AB$1008,$AN265,$AK$11:$AK$1008,$AP$244))</f>
        <v/>
      </c>
      <c r="AS265" s="4" t="str">
        <f>IF(AP244="","",20)</f>
        <v/>
      </c>
      <c r="AT265" s="99" t="str">
        <f t="array" ref="AT265">IFERROR(INDEX($AF$1:$AF$1200,SMALL(IF($AK$1:$AK$1200=$AP$244,ROW($AF$1:$AF$1200),""),$AS265)),"")</f>
        <v/>
      </c>
      <c r="AU265" s="105" t="str">
        <f t="array" ref="AU265">IFERROR(INDEX($AA$1:$AA$1200,SMALL(IF($AK$1:$AK$1200=$AP$244,ROW($AA$1:$AA$1200),""),$AS265)),"")</f>
        <v/>
      </c>
      <c r="AV265" s="93" t="str">
        <f t="array" ref="AV265">IFERROR(INDEX($AB$1:$AB$1200,SMALL(IF($AK$1:$AK$1200=$AP$244,ROW($AB$1:$AB$1200),""),$AS265)),"")</f>
        <v/>
      </c>
      <c r="AW265" s="4"/>
      <c r="AY265" t="s">
        <v>135</v>
      </c>
    </row>
    <row r="266" spans="27:51">
      <c r="AA266" s="81"/>
      <c r="AB266" s="81"/>
      <c r="AC266" s="82" t="str">
        <f t="shared" si="30"/>
        <v/>
      </c>
      <c r="AD266" s="90"/>
      <c r="AE266" s="90"/>
      <c r="AF266" s="82">
        <f t="shared" si="31"/>
        <v>0</v>
      </c>
      <c r="AG266" s="82" t="str">
        <f t="shared" si="26"/>
        <v/>
      </c>
      <c r="AH266" s="82" t="str">
        <f t="shared" si="27"/>
        <v/>
      </c>
      <c r="AI266" s="82" t="str">
        <f t="shared" si="28"/>
        <v/>
      </c>
      <c r="AJ266" s="82" t="str">
        <f t="shared" si="29"/>
        <v/>
      </c>
      <c r="AK266" s="83" t="str">
        <f t="shared" si="32"/>
        <v/>
      </c>
      <c r="AM266" s="30"/>
      <c r="AN266" s="11">
        <v>8.1999999999999993</v>
      </c>
      <c r="AO266" s="23" t="str">
        <f>IF(SUMIFS(AG$11:AG$1008,$AB$11:$AB$1008,$AN266,$AK$11:$AK$1008,$AP$244)=0,"",SUMIFS(AG$11:AG$1008,$AB$11:$AB$1008,$AN266,$AK$11:$AK$1008,$AP$244))</f>
        <v/>
      </c>
      <c r="AP266" s="23" t="str">
        <f>IF(SUMIFS(AH$11:AH$1008,$AB$11:$AB$1008,$AN266,$AK$11:$AK$1008,$AP$244)=0,"",SUMIFS(AH$11:AH$1008,$AB$11:$AB$1008,$AN266,$AK$11:$AK$1008,$AP$244))</f>
        <v/>
      </c>
      <c r="AQ266" s="23" t="str">
        <f>IF(SUMIFS(AI$11:AI$1008,$AB$11:$AB$1008,$AN266,$AK$11:$AK$1008,$AP$244)=0,"",SUMIFS(AI$11:AI$1008,$AB$11:$AB$1008,$AN266,$AK$11:$AK$1008,$AP$244))</f>
        <v/>
      </c>
      <c r="AR266" s="23" t="str">
        <f>IF(SUMIFS(AJ$11:AJ$1008,$AB$11:$AB$1008,$AN266,$AK$11:$AK$1008,$AP$244)=0,"",SUMIFS(AJ$11:AJ$1008,$AB$11:$AB$1008,$AN266,$AK$11:$AK$1008,$AP$244))</f>
        <v/>
      </c>
      <c r="AS266" s="4" t="str">
        <f>IF(AP244="","",21)</f>
        <v/>
      </c>
      <c r="AT266" s="99" t="str">
        <f t="array" ref="AT266">IFERROR(INDEX($AF$1:$AF$1200,SMALL(IF($AK$1:$AK$1200=$AP$244,ROW($AF$1:$AF$1200),""),$AS266)),"")</f>
        <v/>
      </c>
      <c r="AU266" s="105" t="str">
        <f t="array" ref="AU266">IFERROR(INDEX($AA$1:$AA$1200,SMALL(IF($AK$1:$AK$1200=$AP$244,ROW($AA$1:$AA$1200),""),$AS266)),"")</f>
        <v/>
      </c>
      <c r="AV266" s="93" t="str">
        <f t="array" ref="AV266">IFERROR(INDEX($AB$1:$AB$1200,SMALL(IF($AK$1:$AK$1200=$AP$244,ROW($AB$1:$AB$1200),""),$AS266)),"")</f>
        <v/>
      </c>
      <c r="AW266" s="4"/>
    </row>
    <row r="267" spans="27:51" ht="15.75" thickBot="1">
      <c r="AA267" s="78"/>
      <c r="AB267" s="78"/>
      <c r="AC267" s="79" t="str">
        <f t="shared" si="30"/>
        <v/>
      </c>
      <c r="AD267" s="89"/>
      <c r="AE267" s="89"/>
      <c r="AF267" s="79">
        <f t="shared" si="31"/>
        <v>0</v>
      </c>
      <c r="AG267" s="79" t="str">
        <f t="shared" ref="AG267:AG330" si="33">IF($AA267="","",IF(VLOOKUP($AA267,$AZ$17:$BD$42,2,0)=0,"",VLOOKUP($AA267,$AZ$17:$BD$42,2,0)*AF267))</f>
        <v/>
      </c>
      <c r="AH267" s="79" t="str">
        <f t="shared" ref="AH267:AH330" si="34">IF($AA267="","",IF(VLOOKUP($AA267,$AZ$17:$BD$42,3,0)=0,"",VLOOKUP($AA267,$AZ$17:$BD$42,3,0)*AF267))</f>
        <v/>
      </c>
      <c r="AI267" s="79" t="str">
        <f t="shared" ref="AI267:AI330" si="35">IF($AA267="","",IF(VLOOKUP($AA267,$AZ$17:$BD$42,4,0)=0,"",VLOOKUP($AA267,$AZ$17:$BD$42,4,0)*AF267))</f>
        <v/>
      </c>
      <c r="AJ267" s="79" t="str">
        <f t="shared" ref="AJ267:AJ330" si="36">IF($AA267="","",IF(VLOOKUP($AA267,$AZ$17:$BD$42,5,0)=0,"",VLOOKUP($AA267,$AZ$17:$BD$42,5,0)*AF267))</f>
        <v/>
      </c>
      <c r="AK267" s="80" t="str">
        <f t="shared" si="32"/>
        <v/>
      </c>
      <c r="AM267" s="30"/>
      <c r="AN267" s="13">
        <v>8.3000000000000007</v>
      </c>
      <c r="AO267" s="25" t="str">
        <f>IF(SUMIFS(AG$11:AG$1008,$AB$11:$AB$1008,$AN267,$AK$11:$AK$1008,$AP$244)=0,"",SUMIFS(AG$11:AG$1008,$AB$11:$AB$1008,$AN267,$AK$11:$AK$1008,$AP$244))</f>
        <v/>
      </c>
      <c r="AP267" s="25" t="str">
        <f>IF(SUMIFS(AH$11:AH$1008,$AB$11:$AB$1008,$AN267,$AK$11:$AK$1008,$AP$244)=0,"",SUMIFS(AH$11:AH$1008,$AB$11:$AB$1008,$AN267,$AK$11:$AK$1008,$AP$244))</f>
        <v/>
      </c>
      <c r="AQ267" s="25" t="str">
        <f>IF(SUMIFS(AI$11:AI$1008,$AB$11:$AB$1008,$AN267,$AK$11:$AK$1008,$AP$244)=0,"",SUMIFS(AI$11:AI$1008,$AB$11:$AB$1008,$AN267,$AK$11:$AK$1008,$AP$244))</f>
        <v/>
      </c>
      <c r="AR267" s="25" t="str">
        <f>IF(SUMIFS(AJ$11:AJ$1008,$AB$11:$AB$1008,$AN267,$AK$11:$AK$1008,$AP$244)=0,"",SUMIFS(AJ$11:AJ$1008,$AB$11:$AB$1008,$AN267,$AK$11:$AK$1008,$AP$244))</f>
        <v/>
      </c>
      <c r="AS267" s="4" t="str">
        <f>IF(AP244="","",22)</f>
        <v/>
      </c>
      <c r="AT267" s="100" t="str">
        <f t="array" ref="AT267">IFERROR(INDEX($AF$1:$AF$1200,SMALL(IF($AK$1:$AK$1200=$AP$244,ROW($AF$1:$AF$1200),""),$AS267)),"")</f>
        <v/>
      </c>
      <c r="AU267" s="106" t="str">
        <f t="array" ref="AU267">IFERROR(INDEX($AA$1:$AA$1200,SMALL(IF($AK$1:$AK$1200=$AP$244,ROW($AA$1:$AA$1200),""),$AS267)),"")</f>
        <v/>
      </c>
      <c r="AV267" s="94" t="str">
        <f t="array" ref="AV267">IFERROR(INDEX($AB$1:$AB$1200,SMALL(IF($AK$1:$AK$1200=$AP$244,ROW($AB$1:$AB$1200),""),$AS267)),"")</f>
        <v/>
      </c>
      <c r="AW267" s="4"/>
    </row>
    <row r="268" spans="27:51">
      <c r="AA268" s="81"/>
      <c r="AB268" s="81"/>
      <c r="AC268" s="82" t="str">
        <f t="shared" ref="AC268:AC331" si="37">IF(ISERROR(VLOOKUP($AA268,$A$13:$V$38,MATCH($AB268,$A$12:$V$12,0),0)),"",VLOOKUP($AA268,$A$13:$V$38,MATCH($AB268,$A$12:$V$12,0),0))</f>
        <v/>
      </c>
      <c r="AD268" s="90"/>
      <c r="AE268" s="90"/>
      <c r="AF268" s="82">
        <f t="shared" ref="AF268:AF331" si="38">IF(IF($AB268="",0,IF(AC268="",0,AC268-AD268-AE268))&lt;0,0,IF($AB268="",0,IF(AC268="",0,AC268-AD268-AE268)))</f>
        <v>0</v>
      </c>
      <c r="AG268" s="82" t="str">
        <f t="shared" si="33"/>
        <v/>
      </c>
      <c r="AH268" s="82" t="str">
        <f t="shared" si="34"/>
        <v/>
      </c>
      <c r="AI268" s="82" t="str">
        <f t="shared" si="35"/>
        <v/>
      </c>
      <c r="AJ268" s="82" t="str">
        <f t="shared" si="36"/>
        <v/>
      </c>
      <c r="AK268" s="83" t="str">
        <f t="shared" ref="AK268:AK331" si="39">IF($AF268=0,"",IF(VLOOKUP($AA268,$A$46:$Y$71,IF($AB268=3,2,IF($AB268&lt;4+1,6,IF($AB268&lt;5+1,10,IF($AB268&lt;6+1,14,IF($AB268&lt;7+1,18,IF($AB268&lt;8+1,22,0)))))),0)=0,"pas de crafteur",VLOOKUP($AA268,$A$46:$Y$71,IF($AB268=3,2,IF($AB268&lt;4+1,6,IF($AB268&lt;5+1,10,IF($AB268&lt;6+1,14,IF($AB268&lt;7+1,18,IF($AB268&lt;8+1,22,)))))),0)))</f>
        <v/>
      </c>
      <c r="AS268" s="103"/>
      <c r="AT268" s="103"/>
      <c r="AU268" s="103"/>
      <c r="AV268" s="4"/>
      <c r="AW268" s="4"/>
    </row>
    <row r="269" spans="27:51" ht="15.75" thickBot="1">
      <c r="AA269" s="78"/>
      <c r="AB269" s="78"/>
      <c r="AC269" s="79" t="str">
        <f t="shared" si="37"/>
        <v/>
      </c>
      <c r="AD269" s="89"/>
      <c r="AE269" s="89"/>
      <c r="AF269" s="79">
        <f t="shared" si="38"/>
        <v>0</v>
      </c>
      <c r="AG269" s="79" t="str">
        <f t="shared" si="33"/>
        <v/>
      </c>
      <c r="AH269" s="79" t="str">
        <f t="shared" si="34"/>
        <v/>
      </c>
      <c r="AI269" s="79" t="str">
        <f t="shared" si="35"/>
        <v/>
      </c>
      <c r="AJ269" s="79" t="str">
        <f t="shared" si="36"/>
        <v/>
      </c>
      <c r="AK269" s="80" t="str">
        <f t="shared" si="39"/>
        <v/>
      </c>
      <c r="AM269" s="1" t="s">
        <v>127</v>
      </c>
      <c r="AS269" s="103"/>
      <c r="AT269" s="103"/>
      <c r="AU269" s="103"/>
      <c r="AV269" s="4"/>
      <c r="AW269" s="4"/>
    </row>
    <row r="270" spans="27:51" ht="15" customHeight="1" thickBot="1">
      <c r="AA270" s="81"/>
      <c r="AB270" s="81"/>
      <c r="AC270" s="82" t="str">
        <f t="shared" si="37"/>
        <v/>
      </c>
      <c r="AD270" s="90"/>
      <c r="AE270" s="90"/>
      <c r="AF270" s="82">
        <f t="shared" si="38"/>
        <v>0</v>
      </c>
      <c r="AG270" s="82" t="str">
        <f t="shared" si="33"/>
        <v/>
      </c>
      <c r="AH270" s="82" t="str">
        <f t="shared" si="34"/>
        <v/>
      </c>
      <c r="AI270" s="82" t="str">
        <f t="shared" si="35"/>
        <v/>
      </c>
      <c r="AJ270" s="82" t="str">
        <f t="shared" si="36"/>
        <v/>
      </c>
      <c r="AK270" s="83" t="str">
        <f t="shared" si="39"/>
        <v/>
      </c>
      <c r="AM270" s="30" t="str">
        <f t="array" ref="AM270">IFERROR(INDEX(AK$11:AK$1008,MATCH(SMALL(IF((COUNTIF(AM$34:AM269,AK$11:AK$1008)=0)*(AK$11:AK$1008&lt;&gt;""),COUNTIF(AK$11:AK$1008,"&lt;"&amp;AK$11:AK$1008)),1),IF(AK$11:AK$1008&lt;&gt;"",COUNTIF(AK$11:AK$1008,"&lt;"&amp;AK$11:AK$1008)),0)),"")</f>
        <v/>
      </c>
      <c r="AN270" s="60" t="s">
        <v>125</v>
      </c>
      <c r="AO270" s="61"/>
      <c r="AP270" s="60" t="str">
        <f>IF(AM270="","",AM270)</f>
        <v/>
      </c>
      <c r="AQ270" s="61"/>
      <c r="AR270" s="62"/>
      <c r="AS270" s="101"/>
      <c r="AT270" s="101"/>
      <c r="AU270" s="101"/>
      <c r="AV270" s="101"/>
      <c r="AW270" s="101"/>
    </row>
    <row r="271" spans="27:51" ht="15.75" customHeight="1" thickBot="1">
      <c r="AA271" s="78"/>
      <c r="AB271" s="78"/>
      <c r="AC271" s="79" t="str">
        <f t="shared" si="37"/>
        <v/>
      </c>
      <c r="AD271" s="89"/>
      <c r="AE271" s="89"/>
      <c r="AF271" s="79">
        <f t="shared" si="38"/>
        <v>0</v>
      </c>
      <c r="AG271" s="79" t="str">
        <f t="shared" si="33"/>
        <v/>
      </c>
      <c r="AH271" s="79" t="str">
        <f t="shared" si="34"/>
        <v/>
      </c>
      <c r="AI271" s="79" t="str">
        <f t="shared" si="35"/>
        <v/>
      </c>
      <c r="AJ271" s="79" t="str">
        <f t="shared" si="36"/>
        <v/>
      </c>
      <c r="AK271" s="80" t="str">
        <f t="shared" si="39"/>
        <v/>
      </c>
      <c r="AM271" s="30"/>
      <c r="AN271" s="63"/>
      <c r="AO271" s="64"/>
      <c r="AP271" s="63"/>
      <c r="AQ271" s="64"/>
      <c r="AR271" s="65"/>
      <c r="AS271" s="50"/>
      <c r="AT271" s="87" t="str">
        <f>$AF$10</f>
        <v>besoin</v>
      </c>
      <c r="AU271" s="95" t="str">
        <f>$AA$10</f>
        <v>Nom</v>
      </c>
      <c r="AV271" s="88" t="str">
        <f>$AB$10</f>
        <v>tier</v>
      </c>
      <c r="AW271" s="102"/>
    </row>
    <row r="272" spans="27:51">
      <c r="AA272" s="81"/>
      <c r="AB272" s="81"/>
      <c r="AC272" s="82" t="str">
        <f t="shared" si="37"/>
        <v/>
      </c>
      <c r="AD272" s="90"/>
      <c r="AE272" s="90"/>
      <c r="AF272" s="82">
        <f t="shared" si="38"/>
        <v>0</v>
      </c>
      <c r="AG272" s="82" t="str">
        <f t="shared" si="33"/>
        <v/>
      </c>
      <c r="AH272" s="82" t="str">
        <f t="shared" si="34"/>
        <v/>
      </c>
      <c r="AI272" s="82" t="str">
        <f t="shared" si="35"/>
        <v/>
      </c>
      <c r="AJ272" s="82" t="str">
        <f t="shared" si="36"/>
        <v/>
      </c>
      <c r="AK272" s="83" t="str">
        <f t="shared" si="39"/>
        <v/>
      </c>
      <c r="AM272" s="30"/>
      <c r="AN272" s="35"/>
      <c r="AO272" s="31" t="s">
        <v>4</v>
      </c>
      <c r="AP272" s="32" t="s">
        <v>5</v>
      </c>
      <c r="AQ272" s="31" t="s">
        <v>14</v>
      </c>
      <c r="AR272" s="31" t="s">
        <v>6</v>
      </c>
      <c r="AS272" s="4" t="str">
        <f>IF(AP270="","",1)</f>
        <v/>
      </c>
      <c r="AT272" s="99" t="str">
        <f t="array" ref="AT272">IFERROR(INDEX($AF$1:$AF$1200,SMALL(IF($AK$1:$AK$1200=$AP$270,ROW($AF$1:$AF$1200),""),$AS272)),"")</f>
        <v/>
      </c>
      <c r="AU272" s="104" t="str">
        <f t="array" ref="AU272">IFERROR(INDEX($AA$1:$AA$1200,SMALL(IF($AK$1:$AK$1200=$AP$270,ROW($AA$1:$AA$1200),""),$AS272)),"")</f>
        <v/>
      </c>
      <c r="AV272" s="92" t="str">
        <f t="array" ref="AV272">IFERROR(INDEX($AB$1:$AB$1200,SMALL(IF($AK$1:$AK$1200=$AP$270,ROW($AB$1:$AB$1200),""),$AS272)),"")</f>
        <v/>
      </c>
      <c r="AW272" s="4"/>
    </row>
    <row r="273" spans="27:49">
      <c r="AA273" s="78"/>
      <c r="AB273" s="78"/>
      <c r="AC273" s="79" t="str">
        <f t="shared" si="37"/>
        <v/>
      </c>
      <c r="AD273" s="89"/>
      <c r="AE273" s="89"/>
      <c r="AF273" s="79">
        <f t="shared" si="38"/>
        <v>0</v>
      </c>
      <c r="AG273" s="79" t="str">
        <f t="shared" si="33"/>
        <v/>
      </c>
      <c r="AH273" s="79" t="str">
        <f t="shared" si="34"/>
        <v/>
      </c>
      <c r="AI273" s="79" t="str">
        <f t="shared" si="35"/>
        <v/>
      </c>
      <c r="AJ273" s="79" t="str">
        <f t="shared" si="36"/>
        <v/>
      </c>
      <c r="AK273" s="80" t="str">
        <f t="shared" si="39"/>
        <v/>
      </c>
      <c r="AM273" s="30"/>
      <c r="AN273" s="9">
        <v>3</v>
      </c>
      <c r="AO273" s="14" t="str">
        <f>IF(SUMIFS(AG$11:AG$1008,$AB$11:$AB$1008,$AN273,$AK$11:$AK$1008,$AP$270)=0,"",SUMIFS(AG$11:AG$1008,$AB$11:$AB$1008,$AN273,$AK$11:$AK$1008,$AP$270))</f>
        <v/>
      </c>
      <c r="AP273" s="14" t="str">
        <f>IF(SUMIFS(AH$11:AH$1008,$AB$11:$AB$1008,$AN273,$AK$11:$AK$1008,$AP$270)=0,"",SUMIFS(AH$11:AH$1008,$AB$11:$AB$1008,$AN273,$AK$11:$AK$1008,$AP$270))</f>
        <v/>
      </c>
      <c r="AQ273" s="14" t="str">
        <f>IF(SUMIFS(AI$11:AI$1008,$AB$11:$AB$1008,$AN273,$AK$11:$AK$1008,$AP$270)=0,"",SUMIFS(AI$11:AI$1008,$AB$11:$AB$1008,$AN273,$AK$11:$AK$1008,$AP$270))</f>
        <v/>
      </c>
      <c r="AR273" s="14" t="str">
        <f>IF(SUMIFS(AJ$11:AJ$1008,$AB$11:$AB$1008,$AN273,$AK$11:$AK$1008,$AP$270)=0,"",SUMIFS(AJ$11:AJ$1008,$AB$11:$AB$1008,$AN273,$AK$11:$AK$1008,$AP$270))</f>
        <v/>
      </c>
      <c r="AS273" s="4" t="str">
        <f>IF(AP270="","",2)</f>
        <v/>
      </c>
      <c r="AT273" s="99" t="str">
        <f t="array" ref="AT273">IFERROR(INDEX($AF$1:$AF$1200,SMALL(IF($AK$1:$AK$1200=$AP$270,ROW($AF$1:$AF$1200),""),$AS273)),"")</f>
        <v/>
      </c>
      <c r="AU273" s="105" t="str">
        <f t="array" ref="AU273">IFERROR(INDEX($AA$1:$AA$1200,SMALL(IF($AK$1:$AK$1200=$AP$270,ROW($AA$1:$AA$1200),""),$AS273)),"")</f>
        <v/>
      </c>
      <c r="AV273" s="93" t="str">
        <f t="array" ref="AV273">IFERROR(INDEX($AB$1:$AB$1200,SMALL(IF($AK$1:$AK$1200=$AP$270,ROW($AB$1:$AB$1200),""),$AS273)),"")</f>
        <v/>
      </c>
      <c r="AW273" s="4"/>
    </row>
    <row r="274" spans="27:49">
      <c r="AA274" s="81"/>
      <c r="AB274" s="81"/>
      <c r="AC274" s="82" t="str">
        <f t="shared" si="37"/>
        <v/>
      </c>
      <c r="AD274" s="90"/>
      <c r="AE274" s="90"/>
      <c r="AF274" s="82">
        <f t="shared" si="38"/>
        <v>0</v>
      </c>
      <c r="AG274" s="82" t="str">
        <f t="shared" si="33"/>
        <v/>
      </c>
      <c r="AH274" s="82" t="str">
        <f t="shared" si="34"/>
        <v/>
      </c>
      <c r="AI274" s="82" t="str">
        <f t="shared" si="35"/>
        <v/>
      </c>
      <c r="AJ274" s="82" t="str">
        <f t="shared" si="36"/>
        <v/>
      </c>
      <c r="AK274" s="83" t="str">
        <f t="shared" si="39"/>
        <v/>
      </c>
      <c r="AN274" s="10">
        <v>4</v>
      </c>
      <c r="AO274" s="15" t="str">
        <f>IF(SUMIFS(AG$11:AG$1008,$AB$11:$AB$1008,$AN274,$AK$11:$AK$1008,$AP$270)=0,"",SUMIFS(AG$11:AG$1008,$AB$11:$AB$1008,$AN274,$AK$11:$AK$1008,$AP$270))</f>
        <v/>
      </c>
      <c r="AP274" s="15" t="str">
        <f>IF(SUMIFS(AH$11:AH$1008,$AB$11:$AB$1008,$AN274,$AK$11:$AK$1008,$AP$270)=0,"",SUMIFS(AH$11:AH$1008,$AB$11:$AB$1008,$AN274,$AK$11:$AK$1008,$AP$270))</f>
        <v/>
      </c>
      <c r="AQ274" s="15" t="str">
        <f>IF(SUMIFS(AI$11:AI$1008,$AB$11:$AB$1008,$AN274,$AK$11:$AK$1008,$AP$270)=0,"",SUMIFS(AI$11:AI$1008,$AB$11:$AB$1008,$AN274,$AK$11:$AK$1008,$AP$270))</f>
        <v/>
      </c>
      <c r="AR274" s="15" t="str">
        <f>IF(SUMIFS(AJ$11:AJ$1008,$AB$11:$AB$1008,$AN274,$AK$11:$AK$1008,$AP$270)=0,"",SUMIFS(AJ$11:AJ$1008,$AB$11:$AB$1008,$AN274,$AK$11:$AK$1008,$AP$270))</f>
        <v/>
      </c>
      <c r="AS274" s="4" t="str">
        <f>IF(AP270="","",3)</f>
        <v/>
      </c>
      <c r="AT274" s="99" t="str">
        <f t="array" ref="AT274">IFERROR(INDEX($AF$1:$AF$1200,SMALL(IF($AK$1:$AK$1200=$AP$270,ROW($AF$1:$AF$1200),""),$AS274)),"")</f>
        <v/>
      </c>
      <c r="AU274" s="105" t="str">
        <f t="array" ref="AU274">IFERROR(INDEX($AA$1:$AA$1200,SMALL(IF($AK$1:$AK$1200=$AP$270,ROW($AA$1:$AA$1200),""),$AS274)),"")</f>
        <v/>
      </c>
      <c r="AV274" s="93" t="str">
        <f t="array" ref="AV274">IFERROR(INDEX($AB$1:$AB$1200,SMALL(IF($AK$1:$AK$1200=$AP$270,ROW($AB$1:$AB$1200),""),$AS274)),"")</f>
        <v/>
      </c>
      <c r="AW274" s="4"/>
    </row>
    <row r="275" spans="27:49">
      <c r="AA275" s="78"/>
      <c r="AB275" s="78"/>
      <c r="AC275" s="79" t="str">
        <f t="shared" si="37"/>
        <v/>
      </c>
      <c r="AD275" s="89"/>
      <c r="AE275" s="89"/>
      <c r="AF275" s="79">
        <f t="shared" si="38"/>
        <v>0</v>
      </c>
      <c r="AG275" s="79" t="str">
        <f t="shared" si="33"/>
        <v/>
      </c>
      <c r="AH275" s="79" t="str">
        <f t="shared" si="34"/>
        <v/>
      </c>
      <c r="AI275" s="79" t="str">
        <f t="shared" si="35"/>
        <v/>
      </c>
      <c r="AJ275" s="79" t="str">
        <f t="shared" si="36"/>
        <v/>
      </c>
      <c r="AK275" s="80" t="str">
        <f t="shared" si="39"/>
        <v/>
      </c>
      <c r="AN275" s="11">
        <v>4.0999999999999996</v>
      </c>
      <c r="AO275" s="17" t="str">
        <f>IF(SUMIFS(AG$11:AG$1008,$AB$11:$AB$1008,$AN275,$AK$11:$AK$1008,$AP$270)=0,"",SUMIFS(AG$11:AG$1008,$AB$11:$AB$1008,$AN275,$AK$11:$AK$1008,$AP$270))</f>
        <v/>
      </c>
      <c r="AP275" s="17" t="str">
        <f>IF(SUMIFS(AH$11:AH$1008,$AB$11:$AB$1008,$AN275,$AK$11:$AK$1008,$AP$270)=0,"",SUMIFS(AH$11:AH$1008,$AB$11:$AB$1008,$AN275,$AK$11:$AK$1008,$AP$270))</f>
        <v/>
      </c>
      <c r="AQ275" s="17" t="str">
        <f>IF(SUMIFS(AI$11:AI$1008,$AB$11:$AB$1008,$AN275,$AK$11:$AK$1008,$AP$270)=0,"",SUMIFS(AI$11:AI$1008,$AB$11:$AB$1008,$AN275,$AK$11:$AK$1008,$AP$270))</f>
        <v/>
      </c>
      <c r="AR275" s="17" t="str">
        <f>IF(SUMIFS(AJ$11:AJ$1008,$AB$11:$AB$1008,$AN275,$AK$11:$AK$1008,$AP$270)=0,"",SUMIFS(AJ$11:AJ$1008,$AB$11:$AB$1008,$AN275,$AK$11:$AK$1008,$AP$270))</f>
        <v/>
      </c>
      <c r="AS275" s="4" t="str">
        <f>IF(AP270="","",4)</f>
        <v/>
      </c>
      <c r="AT275" s="99" t="str">
        <f t="array" ref="AT275">IFERROR(INDEX($AF$1:$AF$1200,SMALL(IF($AK$1:$AK$1200=$AP$270,ROW($AF$1:$AF$1200),""),$AS275)),"")</f>
        <v/>
      </c>
      <c r="AU275" s="105" t="str">
        <f t="array" ref="AU275">IFERROR(INDEX($AA$1:$AA$1200,SMALL(IF($AK$1:$AK$1200=$AP$270,ROW($AA$1:$AA$1200),""),$AS275)),"")</f>
        <v/>
      </c>
      <c r="AV275" s="93" t="str">
        <f t="array" ref="AV275">IFERROR(INDEX($AB$1:$AB$1200,SMALL(IF($AK$1:$AK$1200=$AP$270,ROW($AB$1:$AB$1200),""),$AS275)),"")</f>
        <v/>
      </c>
      <c r="AW275" s="4"/>
    </row>
    <row r="276" spans="27:49">
      <c r="AA276" s="81"/>
      <c r="AB276" s="81"/>
      <c r="AC276" s="82" t="str">
        <f t="shared" si="37"/>
        <v/>
      </c>
      <c r="AD276" s="90"/>
      <c r="AE276" s="90"/>
      <c r="AF276" s="82">
        <f t="shared" si="38"/>
        <v>0</v>
      </c>
      <c r="AG276" s="82" t="str">
        <f t="shared" si="33"/>
        <v/>
      </c>
      <c r="AH276" s="82" t="str">
        <f t="shared" si="34"/>
        <v/>
      </c>
      <c r="AI276" s="82" t="str">
        <f t="shared" si="35"/>
        <v/>
      </c>
      <c r="AJ276" s="82" t="str">
        <f t="shared" si="36"/>
        <v/>
      </c>
      <c r="AK276" s="83" t="str">
        <f t="shared" si="39"/>
        <v/>
      </c>
      <c r="AN276" s="11">
        <v>4.2</v>
      </c>
      <c r="AO276" s="17" t="str">
        <f>IF(SUMIFS(AG$11:AG$1008,$AB$11:$AB$1008,$AN276,$AK$11:$AK$1008,$AP$270)=0,"",SUMIFS(AG$11:AG$1008,$AB$11:$AB$1008,$AN276,$AK$11:$AK$1008,$AP$270))</f>
        <v/>
      </c>
      <c r="AP276" s="17" t="str">
        <f>IF(SUMIFS(AH$11:AH$1008,$AB$11:$AB$1008,$AN276,$AK$11:$AK$1008,$AP$270)=0,"",SUMIFS(AH$11:AH$1008,$AB$11:$AB$1008,$AN276,$AK$11:$AK$1008,$AP$270))</f>
        <v/>
      </c>
      <c r="AQ276" s="17" t="str">
        <f>IF(SUMIFS(AI$11:AI$1008,$AB$11:$AB$1008,$AN276,$AK$11:$AK$1008,$AP$270)=0,"",SUMIFS(AI$11:AI$1008,$AB$11:$AB$1008,$AN276,$AK$11:$AK$1008,$AP$270))</f>
        <v/>
      </c>
      <c r="AR276" s="17" t="str">
        <f>IF(SUMIFS(AJ$11:AJ$1008,$AB$11:$AB$1008,$AN276,$AK$11:$AK$1008,$AP$270)=0,"",SUMIFS(AJ$11:AJ$1008,$AB$11:$AB$1008,$AN276,$AK$11:$AK$1008,$AP$270))</f>
        <v/>
      </c>
      <c r="AS276" s="4" t="str">
        <f>IF(AP270="","",5)</f>
        <v/>
      </c>
      <c r="AT276" s="99" t="str">
        <f t="array" ref="AT276">IFERROR(INDEX($AF$1:$AF$1200,SMALL(IF($AK$1:$AK$1200=$AP$270,ROW($AF$1:$AF$1200),""),$AS276)),"")</f>
        <v/>
      </c>
      <c r="AU276" s="105" t="str">
        <f t="array" ref="AU276">IFERROR(INDEX($AA$1:$AA$1200,SMALL(IF($AK$1:$AK$1200=$AP$270,ROW($AA$1:$AA$1200),""),$AS276)),"")</f>
        <v/>
      </c>
      <c r="AV276" s="93" t="str">
        <f t="array" ref="AV276">IFERROR(INDEX($AB$1:$AB$1200,SMALL(IF($AK$1:$AK$1200=$AP$270,ROW($AB$1:$AB$1200),""),$AS276)),"")</f>
        <v/>
      </c>
      <c r="AW276" s="4"/>
    </row>
    <row r="277" spans="27:49">
      <c r="AA277" s="78"/>
      <c r="AB277" s="78"/>
      <c r="AC277" s="79" t="str">
        <f t="shared" si="37"/>
        <v/>
      </c>
      <c r="AD277" s="89"/>
      <c r="AE277" s="89"/>
      <c r="AF277" s="79">
        <f t="shared" si="38"/>
        <v>0</v>
      </c>
      <c r="AG277" s="79" t="str">
        <f t="shared" si="33"/>
        <v/>
      </c>
      <c r="AH277" s="79" t="str">
        <f t="shared" si="34"/>
        <v/>
      </c>
      <c r="AI277" s="79" t="str">
        <f t="shared" si="35"/>
        <v/>
      </c>
      <c r="AJ277" s="79" t="str">
        <f t="shared" si="36"/>
        <v/>
      </c>
      <c r="AK277" s="80" t="str">
        <f t="shared" si="39"/>
        <v/>
      </c>
      <c r="AN277" s="12">
        <v>4.3</v>
      </c>
      <c r="AO277" s="19" t="str">
        <f>IF(SUMIFS(AG$11:AG$1008,$AB$11:$AB$1008,$AN277,$AK$11:$AK$1008,$AP$270)=0,"",SUMIFS(AG$11:AG$1008,$AB$11:$AB$1008,$AN277,$AK$11:$AK$1008,$AP$270))</f>
        <v/>
      </c>
      <c r="AP277" s="19" t="str">
        <f>IF(SUMIFS(AH$11:AH$1008,$AB$11:$AB$1008,$AN277,$AK$11:$AK$1008,$AP$270)=0,"",SUMIFS(AH$11:AH$1008,$AB$11:$AB$1008,$AN277,$AK$11:$AK$1008,$AP$270))</f>
        <v/>
      </c>
      <c r="AQ277" s="19" t="str">
        <f>IF(SUMIFS(AI$11:AI$1008,$AB$11:$AB$1008,$AN277,$AK$11:$AK$1008,$AP$270)=0,"",SUMIFS(AI$11:AI$1008,$AB$11:$AB$1008,$AN277,$AK$11:$AK$1008,$AP$270))</f>
        <v/>
      </c>
      <c r="AR277" s="19" t="str">
        <f>IF(SUMIFS(AJ$11:AJ$1008,$AB$11:$AB$1008,$AN277,$AK$11:$AK$1008,$AP$270)=0,"",SUMIFS(AJ$11:AJ$1008,$AB$11:$AB$1008,$AN277,$AK$11:$AK$1008,$AP$270))</f>
        <v/>
      </c>
      <c r="AS277" s="4" t="str">
        <f>IF(AP270="","",6)</f>
        <v/>
      </c>
      <c r="AT277" s="99" t="str">
        <f t="array" ref="AT277">IFERROR(INDEX($AF$1:$AF$1200,SMALL(IF($AK$1:$AK$1200=$AP$270,ROW($AF$1:$AF$1200),""),$AS277)),"")</f>
        <v/>
      </c>
      <c r="AU277" s="105" t="str">
        <f t="array" ref="AU277">IFERROR(INDEX($AA$1:$AA$1200,SMALL(IF($AK$1:$AK$1200=$AP$270,ROW($AA$1:$AA$1200),""),$AS277)),"")</f>
        <v/>
      </c>
      <c r="AV277" s="93" t="str">
        <f t="array" ref="AV277">IFERROR(INDEX($AB$1:$AB$1200,SMALL(IF($AK$1:$AK$1200=$AP$270,ROW($AB$1:$AB$1200),""),$AS277)),"")</f>
        <v/>
      </c>
      <c r="AW277" s="4"/>
    </row>
    <row r="278" spans="27:49">
      <c r="AA278" s="81"/>
      <c r="AB278" s="81"/>
      <c r="AC278" s="82" t="str">
        <f t="shared" si="37"/>
        <v/>
      </c>
      <c r="AD278" s="90"/>
      <c r="AE278" s="90"/>
      <c r="AF278" s="82">
        <f t="shared" si="38"/>
        <v>0</v>
      </c>
      <c r="AG278" s="82" t="str">
        <f t="shared" si="33"/>
        <v/>
      </c>
      <c r="AH278" s="82" t="str">
        <f t="shared" si="34"/>
        <v/>
      </c>
      <c r="AI278" s="82" t="str">
        <f t="shared" si="35"/>
        <v/>
      </c>
      <c r="AJ278" s="82" t="str">
        <f t="shared" si="36"/>
        <v/>
      </c>
      <c r="AK278" s="83" t="str">
        <f t="shared" si="39"/>
        <v/>
      </c>
      <c r="AN278" s="10">
        <v>5</v>
      </c>
      <c r="AO278" s="21" t="str">
        <f>IF(SUMIFS(AG$11:AG$1008,$AB$11:$AB$1008,$AN278,$AK$11:$AK$1008,$AP$270)=0,"",SUMIFS(AG$11:AG$1008,$AB$11:$AB$1008,$AN278,$AK$11:$AK$1008,$AP$270))</f>
        <v/>
      </c>
      <c r="AP278" s="21" t="str">
        <f>IF(SUMIFS(AH$11:AH$1008,$AB$11:$AB$1008,$AN278,$AK$11:$AK$1008,$AP$270)=0,"",SUMIFS(AH$11:AH$1008,$AB$11:$AB$1008,$AN278,$AK$11:$AK$1008,$AP$270))</f>
        <v/>
      </c>
      <c r="AQ278" s="21" t="str">
        <f>IF(SUMIFS(AI$11:AI$1008,$AB$11:$AB$1008,$AN278,$AK$11:$AK$1008,$AP$270)=0,"",SUMIFS(AI$11:AI$1008,$AB$11:$AB$1008,$AN278,$AK$11:$AK$1008,$AP$270))</f>
        <v/>
      </c>
      <c r="AR278" s="21" t="str">
        <f>IF(SUMIFS(AJ$11:AJ$1008,$AB$11:$AB$1008,$AN278,$AK$11:$AK$1008,$AP$270)=0,"",SUMIFS(AJ$11:AJ$1008,$AB$11:$AB$1008,$AN278,$AK$11:$AK$1008,$AP$270))</f>
        <v/>
      </c>
      <c r="AS278" s="4" t="str">
        <f>IF(AP270="","",7)</f>
        <v/>
      </c>
      <c r="AT278" s="99" t="str">
        <f t="array" ref="AT278">IFERROR(INDEX($AF$1:$AF$1200,SMALL(IF($AK$1:$AK$1200=$AP$270,ROW($AF$1:$AF$1200),""),$AS278)),"")</f>
        <v/>
      </c>
      <c r="AU278" s="105" t="str">
        <f t="array" ref="AU278">IFERROR(INDEX($AA$1:$AA$1200,SMALL(IF($AK$1:$AK$1200=$AP$270,ROW($AA$1:$AA$1200),""),$AS278)),"")</f>
        <v/>
      </c>
      <c r="AV278" s="93" t="str">
        <f t="array" ref="AV278">IFERROR(INDEX($AB$1:$AB$1200,SMALL(IF($AK$1:$AK$1200=$AP$270,ROW($AB$1:$AB$1200),""),$AS278)),"")</f>
        <v/>
      </c>
      <c r="AW278" s="4"/>
    </row>
    <row r="279" spans="27:49">
      <c r="AA279" s="78"/>
      <c r="AB279" s="78"/>
      <c r="AC279" s="79" t="str">
        <f t="shared" si="37"/>
        <v/>
      </c>
      <c r="AD279" s="89"/>
      <c r="AE279" s="89"/>
      <c r="AF279" s="79">
        <f t="shared" si="38"/>
        <v>0</v>
      </c>
      <c r="AG279" s="79" t="str">
        <f t="shared" si="33"/>
        <v/>
      </c>
      <c r="AH279" s="79" t="str">
        <f t="shared" si="34"/>
        <v/>
      </c>
      <c r="AI279" s="79" t="str">
        <f t="shared" si="35"/>
        <v/>
      </c>
      <c r="AJ279" s="79" t="str">
        <f t="shared" si="36"/>
        <v/>
      </c>
      <c r="AK279" s="80" t="str">
        <f t="shared" si="39"/>
        <v/>
      </c>
      <c r="AN279" s="11">
        <v>5.0999999999999996</v>
      </c>
      <c r="AO279" s="23" t="str">
        <f>IF(SUMIFS(AG$11:AG$1008,$AB$11:$AB$1008,$AN279,$AK$11:$AK$1008,$AP$270)=0,"",SUMIFS(AG$11:AG$1008,$AB$11:$AB$1008,$AN279,$AK$11:$AK$1008,$AP$270))</f>
        <v/>
      </c>
      <c r="AP279" s="23" t="str">
        <f>IF(SUMIFS(AH$11:AH$1008,$AB$11:$AB$1008,$AN279,$AK$11:$AK$1008,$AP$270)=0,"",SUMIFS(AH$11:AH$1008,$AB$11:$AB$1008,$AN279,$AK$11:$AK$1008,$AP$270))</f>
        <v/>
      </c>
      <c r="AQ279" s="23" t="str">
        <f>IF(SUMIFS(AI$11:AI$1008,$AB$11:$AB$1008,$AN279,$AK$11:$AK$1008,$AP$270)=0,"",SUMIFS(AI$11:AI$1008,$AB$11:$AB$1008,$AN279,$AK$11:$AK$1008,$AP$270))</f>
        <v/>
      </c>
      <c r="AR279" s="23" t="str">
        <f>IF(SUMIFS(AJ$11:AJ$1008,$AB$11:$AB$1008,$AN279,$AK$11:$AK$1008,$AP$270)=0,"",SUMIFS(AJ$11:AJ$1008,$AB$11:$AB$1008,$AN279,$AK$11:$AK$1008,$AP$270))</f>
        <v/>
      </c>
      <c r="AS279" s="4" t="str">
        <f>IF(AP270="","",8)</f>
        <v/>
      </c>
      <c r="AT279" s="99" t="str">
        <f t="array" ref="AT279">IFERROR(INDEX($AF$1:$AF$1200,SMALL(IF($AK$1:$AK$1200=$AP$270,ROW($AF$1:$AF$1200),""),$AS279)),"")</f>
        <v/>
      </c>
      <c r="AU279" s="105" t="str">
        <f t="array" ref="AU279">IFERROR(INDEX($AA$1:$AA$1200,SMALL(IF($AK$1:$AK$1200=$AP$270,ROW($AA$1:$AA$1200),""),$AS279)),"")</f>
        <v/>
      </c>
      <c r="AV279" s="93" t="str">
        <f t="array" ref="AV279">IFERROR(INDEX($AB$1:$AB$1200,SMALL(IF($AK$1:$AK$1200=$AP$270,ROW($AB$1:$AB$1200),""),$AS279)),"")</f>
        <v/>
      </c>
      <c r="AW279" s="4"/>
    </row>
    <row r="280" spans="27:49">
      <c r="AA280" s="81"/>
      <c r="AB280" s="81"/>
      <c r="AC280" s="82" t="str">
        <f t="shared" si="37"/>
        <v/>
      </c>
      <c r="AD280" s="90"/>
      <c r="AE280" s="90"/>
      <c r="AF280" s="82">
        <f t="shared" si="38"/>
        <v>0</v>
      </c>
      <c r="AG280" s="82" t="str">
        <f t="shared" si="33"/>
        <v/>
      </c>
      <c r="AH280" s="82" t="str">
        <f t="shared" si="34"/>
        <v/>
      </c>
      <c r="AI280" s="82" t="str">
        <f t="shared" si="35"/>
        <v/>
      </c>
      <c r="AJ280" s="82" t="str">
        <f t="shared" si="36"/>
        <v/>
      </c>
      <c r="AK280" s="83" t="str">
        <f t="shared" si="39"/>
        <v/>
      </c>
      <c r="AN280" s="11">
        <v>5.2</v>
      </c>
      <c r="AO280" s="23" t="str">
        <f>IF(SUMIFS(AG$11:AG$1008,$AB$11:$AB$1008,$AN280,$AK$11:$AK$1008,$AP$270)=0,"",SUMIFS(AG$11:AG$1008,$AB$11:$AB$1008,$AN280,$AK$11:$AK$1008,$AP$270))</f>
        <v/>
      </c>
      <c r="AP280" s="23" t="str">
        <f>IF(SUMIFS(AH$11:AH$1008,$AB$11:$AB$1008,$AN280,$AK$11:$AK$1008,$AP$270)=0,"",SUMIFS(AH$11:AH$1008,$AB$11:$AB$1008,$AN280,$AK$11:$AK$1008,$AP$270))</f>
        <v/>
      </c>
      <c r="AQ280" s="23" t="str">
        <f>IF(SUMIFS(AI$11:AI$1008,$AB$11:$AB$1008,$AN280,$AK$11:$AK$1008,$AP$270)=0,"",SUMIFS(AI$11:AI$1008,$AB$11:$AB$1008,$AN280,$AK$11:$AK$1008,$AP$270))</f>
        <v/>
      </c>
      <c r="AR280" s="23" t="str">
        <f>IF(SUMIFS(AJ$11:AJ$1008,$AB$11:$AB$1008,$AN280,$AK$11:$AK$1008,$AP$270)=0,"",SUMIFS(AJ$11:AJ$1008,$AB$11:$AB$1008,$AN280,$AK$11:$AK$1008,$AP$270))</f>
        <v/>
      </c>
      <c r="AS280" s="4" t="str">
        <f>IF(AP270="","",9)</f>
        <v/>
      </c>
      <c r="AT280" s="99" t="str">
        <f t="array" ref="AT280">IFERROR(INDEX($AF$1:$AF$1200,SMALL(IF($AK$1:$AK$1200=$AP$270,ROW($AF$1:$AF$1200),""),$AS280)),"")</f>
        <v/>
      </c>
      <c r="AU280" s="105" t="str">
        <f t="array" ref="AU280">IFERROR(INDEX($AA$1:$AA$1200,SMALL(IF($AK$1:$AK$1200=$AP$270,ROW($AA$1:$AA$1200),""),$AS280)),"")</f>
        <v/>
      </c>
      <c r="AV280" s="93" t="str">
        <f t="array" ref="AV280">IFERROR(INDEX($AB$1:$AB$1200,SMALL(IF($AK$1:$AK$1200=$AP$270,ROW($AB$1:$AB$1200),""),$AS280)),"")</f>
        <v/>
      </c>
      <c r="AW280" s="4"/>
    </row>
    <row r="281" spans="27:49">
      <c r="AA281" s="78"/>
      <c r="AB281" s="78"/>
      <c r="AC281" s="79" t="str">
        <f t="shared" si="37"/>
        <v/>
      </c>
      <c r="AD281" s="89"/>
      <c r="AE281" s="89"/>
      <c r="AF281" s="79">
        <f t="shared" si="38"/>
        <v>0</v>
      </c>
      <c r="AG281" s="79" t="str">
        <f t="shared" si="33"/>
        <v/>
      </c>
      <c r="AH281" s="79" t="str">
        <f t="shared" si="34"/>
        <v/>
      </c>
      <c r="AI281" s="79" t="str">
        <f t="shared" si="35"/>
        <v/>
      </c>
      <c r="AJ281" s="79" t="str">
        <f t="shared" si="36"/>
        <v/>
      </c>
      <c r="AK281" s="80" t="str">
        <f t="shared" si="39"/>
        <v/>
      </c>
      <c r="AN281" s="12">
        <v>5.3</v>
      </c>
      <c r="AO281" s="19" t="str">
        <f>IF(SUMIFS(AG$11:AG$1008,$AB$11:$AB$1008,$AN281,$AK$11:$AK$1008,$AP$270)=0,"",SUMIFS(AG$11:AG$1008,$AB$11:$AB$1008,$AN281,$AK$11:$AK$1008,$AP$270))</f>
        <v/>
      </c>
      <c r="AP281" s="19" t="str">
        <f>IF(SUMIFS(AH$11:AH$1008,$AB$11:$AB$1008,$AN281,$AK$11:$AK$1008,$AP$270)=0,"",SUMIFS(AH$11:AH$1008,$AB$11:$AB$1008,$AN281,$AK$11:$AK$1008,$AP$270))</f>
        <v/>
      </c>
      <c r="AQ281" s="19" t="str">
        <f>IF(SUMIFS(AI$11:AI$1008,$AB$11:$AB$1008,$AN281,$AK$11:$AK$1008,$AP$270)=0,"",SUMIFS(AI$11:AI$1008,$AB$11:$AB$1008,$AN281,$AK$11:$AK$1008,$AP$270))</f>
        <v/>
      </c>
      <c r="AR281" s="19" t="str">
        <f>IF(SUMIFS(AJ$11:AJ$1008,$AB$11:$AB$1008,$AN281,$AK$11:$AK$1008,$AP$270)=0,"",SUMIFS(AJ$11:AJ$1008,$AB$11:$AB$1008,$AN281,$AK$11:$AK$1008,$AP$270))</f>
        <v/>
      </c>
      <c r="AS281" s="4" t="str">
        <f>IF(AP270="","",10)</f>
        <v/>
      </c>
      <c r="AT281" s="99" t="str">
        <f t="array" ref="AT281">IFERROR(INDEX($AF$1:$AF$1200,SMALL(IF($AK$1:$AK$1200=$AP$270,ROW($AF$1:$AF$1200),""),$AS281)),"")</f>
        <v/>
      </c>
      <c r="AU281" s="105" t="str">
        <f t="array" ref="AU281">IFERROR(INDEX($AA$1:$AA$1200,SMALL(IF($AK$1:$AK$1200=$AP$270,ROW($AA$1:$AA$1200),""),$AS281)),"")</f>
        <v/>
      </c>
      <c r="AV281" s="93" t="str">
        <f t="array" ref="AV281">IFERROR(INDEX($AB$1:$AB$1200,SMALL(IF($AK$1:$AK$1200=$AP$270,ROW($AB$1:$AB$1200),""),$AS281)),"")</f>
        <v/>
      </c>
      <c r="AW281" s="4"/>
    </row>
    <row r="282" spans="27:49">
      <c r="AA282" s="81"/>
      <c r="AB282" s="81"/>
      <c r="AC282" s="82" t="str">
        <f t="shared" si="37"/>
        <v/>
      </c>
      <c r="AD282" s="90"/>
      <c r="AE282" s="90"/>
      <c r="AF282" s="82">
        <f t="shared" si="38"/>
        <v>0</v>
      </c>
      <c r="AG282" s="82" t="str">
        <f t="shared" si="33"/>
        <v/>
      </c>
      <c r="AH282" s="82" t="str">
        <f t="shared" si="34"/>
        <v/>
      </c>
      <c r="AI282" s="82" t="str">
        <f t="shared" si="35"/>
        <v/>
      </c>
      <c r="AJ282" s="82" t="str">
        <f t="shared" si="36"/>
        <v/>
      </c>
      <c r="AK282" s="83" t="str">
        <f t="shared" si="39"/>
        <v/>
      </c>
      <c r="AN282" s="10">
        <v>6</v>
      </c>
      <c r="AO282" s="21" t="str">
        <f>IF(SUMIFS(AG$11:AG$1008,$AB$11:$AB$1008,$AN282,$AK$11:$AK$1008,$AP$270)=0,"",SUMIFS(AG$11:AG$1008,$AB$11:$AB$1008,$AN282,$AK$11:$AK$1008,$AP$270))</f>
        <v/>
      </c>
      <c r="AP282" s="21" t="str">
        <f>IF(SUMIFS(AH$11:AH$1008,$AB$11:$AB$1008,$AN282,$AK$11:$AK$1008,$AP$270)=0,"",SUMIFS(AH$11:AH$1008,$AB$11:$AB$1008,$AN282,$AK$11:$AK$1008,$AP$270))</f>
        <v/>
      </c>
      <c r="AQ282" s="21" t="str">
        <f>IF(SUMIFS(AI$11:AI$1008,$AB$11:$AB$1008,$AN282,$AK$11:$AK$1008,$AP$270)=0,"",SUMIFS(AI$11:AI$1008,$AB$11:$AB$1008,$AN282,$AK$11:$AK$1008,$AP$270))</f>
        <v/>
      </c>
      <c r="AR282" s="21" t="str">
        <f>IF(SUMIFS(AJ$11:AJ$1008,$AB$11:$AB$1008,$AN282,$AK$11:$AK$1008,$AP$270)=0,"",SUMIFS(AJ$11:AJ$1008,$AB$11:$AB$1008,$AN282,$AK$11:$AK$1008,$AP$270))</f>
        <v/>
      </c>
      <c r="AS282" s="4" t="str">
        <f>IF(AP270="","",11)</f>
        <v/>
      </c>
      <c r="AT282" s="99" t="str">
        <f t="array" ref="AT282">IFERROR(INDEX($AF$1:$AF$1200,SMALL(IF($AK$1:$AK$1200=$AP$270,ROW($AF$1:$AF$1200),""),$AS282)),"")</f>
        <v/>
      </c>
      <c r="AU282" s="105" t="str">
        <f t="array" ref="AU282">IFERROR(INDEX($AA$1:$AA$1200,SMALL(IF($AK$1:$AK$1200=$AP$270,ROW($AA$1:$AA$1200),""),$AS282)),"")</f>
        <v/>
      </c>
      <c r="AV282" s="93" t="str">
        <f t="array" ref="AV282">IFERROR(INDEX($AB$1:$AB$1200,SMALL(IF($AK$1:$AK$1200=$AP$270,ROW($AB$1:$AB$1200),""),$AS282)),"")</f>
        <v/>
      </c>
      <c r="AW282" s="4"/>
    </row>
    <row r="283" spans="27:49">
      <c r="AA283" s="78"/>
      <c r="AB283" s="78"/>
      <c r="AC283" s="79" t="str">
        <f t="shared" si="37"/>
        <v/>
      </c>
      <c r="AD283" s="89"/>
      <c r="AE283" s="89"/>
      <c r="AF283" s="79">
        <f t="shared" si="38"/>
        <v>0</v>
      </c>
      <c r="AG283" s="79" t="str">
        <f t="shared" si="33"/>
        <v/>
      </c>
      <c r="AH283" s="79" t="str">
        <f t="shared" si="34"/>
        <v/>
      </c>
      <c r="AI283" s="79" t="str">
        <f t="shared" si="35"/>
        <v/>
      </c>
      <c r="AJ283" s="79" t="str">
        <f t="shared" si="36"/>
        <v/>
      </c>
      <c r="AK283" s="80" t="str">
        <f t="shared" si="39"/>
        <v/>
      </c>
      <c r="AN283" s="11">
        <v>6.1</v>
      </c>
      <c r="AO283" s="23" t="str">
        <f>IF(SUMIFS(AG$11:AG$1008,$AB$11:$AB$1008,$AN283,$AK$11:$AK$1008,$AP$270)=0,"",SUMIFS(AG$11:AG$1008,$AB$11:$AB$1008,$AN283,$AK$11:$AK$1008,$AP$270))</f>
        <v/>
      </c>
      <c r="AP283" s="23" t="str">
        <f>IF(SUMIFS(AH$11:AH$1008,$AB$11:$AB$1008,$AN283,$AK$11:$AK$1008,$AP$270)=0,"",SUMIFS(AH$11:AH$1008,$AB$11:$AB$1008,$AN283,$AK$11:$AK$1008,$AP$270))</f>
        <v/>
      </c>
      <c r="AQ283" s="23" t="str">
        <f>IF(SUMIFS(AI$11:AI$1008,$AB$11:$AB$1008,$AN283,$AK$11:$AK$1008,$AP$270)=0,"",SUMIFS(AI$11:AI$1008,$AB$11:$AB$1008,$AN283,$AK$11:$AK$1008,$AP$270))</f>
        <v/>
      </c>
      <c r="AR283" s="23" t="str">
        <f>IF(SUMIFS(AJ$11:AJ$1008,$AB$11:$AB$1008,$AN283,$AK$11:$AK$1008,$AP$270)=0,"",SUMIFS(AJ$11:AJ$1008,$AB$11:$AB$1008,$AN283,$AK$11:$AK$1008,$AP$270))</f>
        <v/>
      </c>
      <c r="AS283" s="4" t="str">
        <f>IF(AP270="","",12)</f>
        <v/>
      </c>
      <c r="AT283" s="99" t="str">
        <f t="array" ref="AT283">IFERROR(INDEX($AF$1:$AF$1200,SMALL(IF($AK$1:$AK$1200=$AP$270,ROW($AF$1:$AF$1200),""),$AS283)),"")</f>
        <v/>
      </c>
      <c r="AU283" s="105" t="str">
        <f t="array" ref="AU283">IFERROR(INDEX($AA$1:$AA$1200,SMALL(IF($AK$1:$AK$1200=$AP$270,ROW($AA$1:$AA$1200),""),$AS283)),"")</f>
        <v/>
      </c>
      <c r="AV283" s="93" t="str">
        <f t="array" ref="AV283">IFERROR(INDEX($AB$1:$AB$1200,SMALL(IF($AK$1:$AK$1200=$AP$270,ROW($AB$1:$AB$1200),""),$AS283)),"")</f>
        <v/>
      </c>
      <c r="AW283" s="4"/>
    </row>
    <row r="284" spans="27:49">
      <c r="AA284" s="81"/>
      <c r="AB284" s="81"/>
      <c r="AC284" s="82" t="str">
        <f t="shared" si="37"/>
        <v/>
      </c>
      <c r="AD284" s="90"/>
      <c r="AE284" s="90"/>
      <c r="AF284" s="82">
        <f t="shared" si="38"/>
        <v>0</v>
      </c>
      <c r="AG284" s="82" t="str">
        <f t="shared" si="33"/>
        <v/>
      </c>
      <c r="AH284" s="82" t="str">
        <f t="shared" si="34"/>
        <v/>
      </c>
      <c r="AI284" s="82" t="str">
        <f t="shared" si="35"/>
        <v/>
      </c>
      <c r="AJ284" s="82" t="str">
        <f t="shared" si="36"/>
        <v/>
      </c>
      <c r="AK284" s="83" t="str">
        <f t="shared" si="39"/>
        <v/>
      </c>
      <c r="AM284" s="30"/>
      <c r="AN284" s="11">
        <v>6.2</v>
      </c>
      <c r="AO284" s="23" t="str">
        <f>IF(SUMIFS(AG$11:AG$1008,$AB$11:$AB$1008,$AN284,$AK$11:$AK$1008,$AP$270)=0,"",SUMIFS(AG$11:AG$1008,$AB$11:$AB$1008,$AN284,$AK$11:$AK$1008,$AP$270))</f>
        <v/>
      </c>
      <c r="AP284" s="23" t="str">
        <f>IF(SUMIFS(AH$11:AH$1008,$AB$11:$AB$1008,$AN284,$AK$11:$AK$1008,$AP$270)=0,"",SUMIFS(AH$11:AH$1008,$AB$11:$AB$1008,$AN284,$AK$11:$AK$1008,$AP$270))</f>
        <v/>
      </c>
      <c r="AQ284" s="23" t="str">
        <f>IF(SUMIFS(AI$11:AI$1008,$AB$11:$AB$1008,$AN284,$AK$11:$AK$1008,$AP$270)=0,"",SUMIFS(AI$11:AI$1008,$AB$11:$AB$1008,$AN284,$AK$11:$AK$1008,$AP$270))</f>
        <v/>
      </c>
      <c r="AR284" s="23" t="str">
        <f>IF(SUMIFS(AJ$11:AJ$1008,$AB$11:$AB$1008,$AN284,$AK$11:$AK$1008,$AP$270)=0,"",SUMIFS(AJ$11:AJ$1008,$AB$11:$AB$1008,$AN284,$AK$11:$AK$1008,$AP$270))</f>
        <v/>
      </c>
      <c r="AS284" s="4" t="str">
        <f>IF(AP270="","",13)</f>
        <v/>
      </c>
      <c r="AT284" s="99" t="str">
        <f t="array" ref="AT284">IFERROR(INDEX($AF$1:$AF$1200,SMALL(IF($AK$1:$AK$1200=$AP$270,ROW($AF$1:$AF$1200),""),$AS284)),"")</f>
        <v/>
      </c>
      <c r="AU284" s="105" t="str">
        <f t="array" ref="AU284">IFERROR(INDEX($AA$1:$AA$1200,SMALL(IF($AK$1:$AK$1200=$AP$270,ROW($AA$1:$AA$1200),""),$AS284)),"")</f>
        <v/>
      </c>
      <c r="AV284" s="93" t="str">
        <f t="array" ref="AV284">IFERROR(INDEX($AB$1:$AB$1200,SMALL(IF($AK$1:$AK$1200=$AP$270,ROW($AB$1:$AB$1200),""),$AS284)),"")</f>
        <v/>
      </c>
      <c r="AW284" s="4"/>
    </row>
    <row r="285" spans="27:49">
      <c r="AA285" s="78"/>
      <c r="AB285" s="78"/>
      <c r="AC285" s="79" t="str">
        <f t="shared" si="37"/>
        <v/>
      </c>
      <c r="AD285" s="89"/>
      <c r="AE285" s="89"/>
      <c r="AF285" s="79">
        <f t="shared" si="38"/>
        <v>0</v>
      </c>
      <c r="AG285" s="79" t="str">
        <f t="shared" si="33"/>
        <v/>
      </c>
      <c r="AH285" s="79" t="str">
        <f t="shared" si="34"/>
        <v/>
      </c>
      <c r="AI285" s="79" t="str">
        <f t="shared" si="35"/>
        <v/>
      </c>
      <c r="AJ285" s="79" t="str">
        <f t="shared" si="36"/>
        <v/>
      </c>
      <c r="AK285" s="80" t="str">
        <f t="shared" si="39"/>
        <v/>
      </c>
      <c r="AM285" s="30"/>
      <c r="AN285" s="12">
        <v>6.3</v>
      </c>
      <c r="AO285" s="19" t="str">
        <f>IF(SUMIFS(AG$11:AG$1008,$AB$11:$AB$1008,$AN285,$AK$11:$AK$1008,$AP$270)=0,"",SUMIFS(AG$11:AG$1008,$AB$11:$AB$1008,$AN285,$AK$11:$AK$1008,$AP$270))</f>
        <v/>
      </c>
      <c r="AP285" s="19" t="str">
        <f>IF(SUMIFS(AH$11:AH$1008,$AB$11:$AB$1008,$AN285,$AK$11:$AK$1008,$AP$270)=0,"",SUMIFS(AH$11:AH$1008,$AB$11:$AB$1008,$AN285,$AK$11:$AK$1008,$AP$270))</f>
        <v/>
      </c>
      <c r="AQ285" s="19" t="str">
        <f>IF(SUMIFS(AI$11:AI$1008,$AB$11:$AB$1008,$AN285,$AK$11:$AK$1008,$AP$270)=0,"",SUMIFS(AI$11:AI$1008,$AB$11:$AB$1008,$AN285,$AK$11:$AK$1008,$AP$270))</f>
        <v/>
      </c>
      <c r="AR285" s="19" t="str">
        <f>IF(SUMIFS(AJ$11:AJ$1008,$AB$11:$AB$1008,$AN285,$AK$11:$AK$1008,$AP$270)=0,"",SUMIFS(AJ$11:AJ$1008,$AB$11:$AB$1008,$AN285,$AK$11:$AK$1008,$AP$270))</f>
        <v/>
      </c>
      <c r="AS285" s="4" t="str">
        <f>IF(AP270="","",14)</f>
        <v/>
      </c>
      <c r="AT285" s="99" t="str">
        <f t="array" ref="AT285">IFERROR(INDEX($AF$1:$AF$1200,SMALL(IF($AK$1:$AK$1200=$AP$270,ROW($AF$1:$AF$1200),""),$AS285)),"")</f>
        <v/>
      </c>
      <c r="AU285" s="105" t="str">
        <f t="array" ref="AU285">IFERROR(INDEX($AA$1:$AA$1200,SMALL(IF($AK$1:$AK$1200=$AP$270,ROW($AA$1:$AA$1200),""),$AS285)),"")</f>
        <v/>
      </c>
      <c r="AV285" s="93" t="str">
        <f t="array" ref="AV285">IFERROR(INDEX($AB$1:$AB$1200,SMALL(IF($AK$1:$AK$1200=$AP$270,ROW($AB$1:$AB$1200),""),$AS285)),"")</f>
        <v/>
      </c>
      <c r="AW285" s="4"/>
    </row>
    <row r="286" spans="27:49">
      <c r="AA286" s="81"/>
      <c r="AB286" s="81"/>
      <c r="AC286" s="82" t="str">
        <f t="shared" si="37"/>
        <v/>
      </c>
      <c r="AD286" s="90"/>
      <c r="AE286" s="90"/>
      <c r="AF286" s="82">
        <f t="shared" si="38"/>
        <v>0</v>
      </c>
      <c r="AG286" s="82" t="str">
        <f t="shared" si="33"/>
        <v/>
      </c>
      <c r="AH286" s="82" t="str">
        <f t="shared" si="34"/>
        <v/>
      </c>
      <c r="AI286" s="82" t="str">
        <f t="shared" si="35"/>
        <v/>
      </c>
      <c r="AJ286" s="82" t="str">
        <f t="shared" si="36"/>
        <v/>
      </c>
      <c r="AK286" s="83" t="str">
        <f t="shared" si="39"/>
        <v/>
      </c>
      <c r="AM286" s="30"/>
      <c r="AN286" s="10">
        <v>7</v>
      </c>
      <c r="AO286" s="21" t="str">
        <f>IF(SUMIFS(AG$11:AG$1008,$AB$11:$AB$1008,$AN286,$AK$11:$AK$1008,$AP$270)=0,"",SUMIFS(AG$11:AG$1008,$AB$11:$AB$1008,$AN286,$AK$11:$AK$1008,$AP$270))</f>
        <v/>
      </c>
      <c r="AP286" s="21" t="str">
        <f>IF(SUMIFS(AH$11:AH$1008,$AB$11:$AB$1008,$AN286,$AK$11:$AK$1008,$AP$270)=0,"",SUMIFS(AH$11:AH$1008,$AB$11:$AB$1008,$AN286,$AK$11:$AK$1008,$AP$270))</f>
        <v/>
      </c>
      <c r="AQ286" s="21" t="str">
        <f>IF(SUMIFS(AI$11:AI$1008,$AB$11:$AB$1008,$AN286,$AK$11:$AK$1008,$AP$270)=0,"",SUMIFS(AI$11:AI$1008,$AB$11:$AB$1008,$AN286,$AK$11:$AK$1008,$AP$270))</f>
        <v/>
      </c>
      <c r="AR286" s="21" t="str">
        <f>IF(SUMIFS(AJ$11:AJ$1008,$AB$11:$AB$1008,$AN286,$AK$11:$AK$1008,$AP$270)=0,"",SUMIFS(AJ$11:AJ$1008,$AB$11:$AB$1008,$AN286,$AK$11:$AK$1008,$AP$270))</f>
        <v/>
      </c>
      <c r="AS286" s="4" t="str">
        <f>IF(AP270="","",15)</f>
        <v/>
      </c>
      <c r="AT286" s="99" t="str">
        <f t="array" ref="AT286">IFERROR(INDEX($AF$1:$AF$1200,SMALL(IF($AK$1:$AK$1200=$AP$270,ROW($AF$1:$AF$1200),""),$AS286)),"")</f>
        <v/>
      </c>
      <c r="AU286" s="105" t="str">
        <f t="array" ref="AU286">IFERROR(INDEX($AA$1:$AA$1200,SMALL(IF($AK$1:$AK$1200=$AP$270,ROW($AA$1:$AA$1200),""),$AS286)),"")</f>
        <v/>
      </c>
      <c r="AV286" s="93" t="str">
        <f t="array" ref="AV286">IFERROR(INDEX($AB$1:$AB$1200,SMALL(IF($AK$1:$AK$1200=$AP$270,ROW($AB$1:$AB$1200),""),$AS286)),"")</f>
        <v/>
      </c>
      <c r="AW286" s="4"/>
    </row>
    <row r="287" spans="27:49">
      <c r="AA287" s="78"/>
      <c r="AB287" s="78"/>
      <c r="AC287" s="79" t="str">
        <f t="shared" si="37"/>
        <v/>
      </c>
      <c r="AD287" s="89"/>
      <c r="AE287" s="89"/>
      <c r="AF287" s="79">
        <f t="shared" si="38"/>
        <v>0</v>
      </c>
      <c r="AG287" s="79" t="str">
        <f t="shared" si="33"/>
        <v/>
      </c>
      <c r="AH287" s="79" t="str">
        <f t="shared" si="34"/>
        <v/>
      </c>
      <c r="AI287" s="79" t="str">
        <f t="shared" si="35"/>
        <v/>
      </c>
      <c r="AJ287" s="79" t="str">
        <f t="shared" si="36"/>
        <v/>
      </c>
      <c r="AK287" s="80" t="str">
        <f t="shared" si="39"/>
        <v/>
      </c>
      <c r="AM287" s="30"/>
      <c r="AN287" s="11">
        <v>7.1</v>
      </c>
      <c r="AO287" s="23" t="str">
        <f>IF(SUMIFS(AG$11:AG$1008,$AB$11:$AB$1008,$AN287,$AK$11:$AK$1008,$AP$270)=0,"",SUMIFS(AG$11:AG$1008,$AB$11:$AB$1008,$AN287,$AK$11:$AK$1008,$AP$270))</f>
        <v/>
      </c>
      <c r="AP287" s="23" t="str">
        <f>IF(SUMIFS(AH$11:AH$1008,$AB$11:$AB$1008,$AN287,$AK$11:$AK$1008,$AP$270)=0,"",SUMIFS(AH$11:AH$1008,$AB$11:$AB$1008,$AN287,$AK$11:$AK$1008,$AP$270))</f>
        <v/>
      </c>
      <c r="AQ287" s="23" t="str">
        <f>IF(SUMIFS(AI$11:AI$1008,$AB$11:$AB$1008,$AN287,$AK$11:$AK$1008,$AP$270)=0,"",SUMIFS(AI$11:AI$1008,$AB$11:$AB$1008,$AN287,$AK$11:$AK$1008,$AP$270))</f>
        <v/>
      </c>
      <c r="AR287" s="23" t="str">
        <f>IF(SUMIFS(AJ$11:AJ$1008,$AB$11:$AB$1008,$AN287,$AK$11:$AK$1008,$AP$270)=0,"",SUMIFS(AJ$11:AJ$1008,$AB$11:$AB$1008,$AN287,$AK$11:$AK$1008,$AP$270))</f>
        <v/>
      </c>
      <c r="AS287" s="4" t="str">
        <f>IF(AP270="","",16)</f>
        <v/>
      </c>
      <c r="AT287" s="99" t="str">
        <f t="array" ref="AT287">IFERROR(INDEX($AF$1:$AF$1200,SMALL(IF($AK$1:$AK$1200=$AP$270,ROW($AF$1:$AF$1200),""),$AS287)),"")</f>
        <v/>
      </c>
      <c r="AU287" s="105" t="str">
        <f t="array" ref="AU287">IFERROR(INDEX($AA$1:$AA$1200,SMALL(IF($AK$1:$AK$1200=$AP$270,ROW($AA$1:$AA$1200),""),$AS287)),"")</f>
        <v/>
      </c>
      <c r="AV287" s="93" t="str">
        <f t="array" ref="AV287">IFERROR(INDEX($AB$1:$AB$1200,SMALL(IF($AK$1:$AK$1200=$AP$270,ROW($AB$1:$AB$1200),""),$AS287)),"")</f>
        <v/>
      </c>
      <c r="AW287" s="4"/>
    </row>
    <row r="288" spans="27:49">
      <c r="AA288" s="81"/>
      <c r="AB288" s="81"/>
      <c r="AC288" s="82" t="str">
        <f t="shared" si="37"/>
        <v/>
      </c>
      <c r="AD288" s="90"/>
      <c r="AE288" s="90"/>
      <c r="AF288" s="82">
        <f t="shared" si="38"/>
        <v>0</v>
      </c>
      <c r="AG288" s="82" t="str">
        <f t="shared" si="33"/>
        <v/>
      </c>
      <c r="AH288" s="82" t="str">
        <f t="shared" si="34"/>
        <v/>
      </c>
      <c r="AI288" s="82" t="str">
        <f t="shared" si="35"/>
        <v/>
      </c>
      <c r="AJ288" s="82" t="str">
        <f t="shared" si="36"/>
        <v/>
      </c>
      <c r="AK288" s="83" t="str">
        <f t="shared" si="39"/>
        <v/>
      </c>
      <c r="AM288" s="30"/>
      <c r="AN288" s="11">
        <v>7.2</v>
      </c>
      <c r="AO288" s="23" t="str">
        <f>IF(SUMIFS(AG$11:AG$1008,$AB$11:$AB$1008,$AN288,$AK$11:$AK$1008,$AP$270)=0,"",SUMIFS(AG$11:AG$1008,$AB$11:$AB$1008,$AN288,$AK$11:$AK$1008,$AP$270))</f>
        <v/>
      </c>
      <c r="AP288" s="23" t="str">
        <f>IF(SUMIFS(AH$11:AH$1008,$AB$11:$AB$1008,$AN288,$AK$11:$AK$1008,$AP$270)=0,"",SUMIFS(AH$11:AH$1008,$AB$11:$AB$1008,$AN288,$AK$11:$AK$1008,$AP$270))</f>
        <v/>
      </c>
      <c r="AQ288" s="23" t="str">
        <f>IF(SUMIFS(AI$11:AI$1008,$AB$11:$AB$1008,$AN288,$AK$11:$AK$1008,$AP$270)=0,"",SUMIFS(AI$11:AI$1008,$AB$11:$AB$1008,$AN288,$AK$11:$AK$1008,$AP$270))</f>
        <v/>
      </c>
      <c r="AR288" s="23" t="str">
        <f>IF(SUMIFS(AJ$11:AJ$1008,$AB$11:$AB$1008,$AN288,$AK$11:$AK$1008,$AP$270)=0,"",SUMIFS(AJ$11:AJ$1008,$AB$11:$AB$1008,$AN288,$AK$11:$AK$1008,$AP$270))</f>
        <v/>
      </c>
      <c r="AS288" s="4" t="str">
        <f>IF(AP270="","",17)</f>
        <v/>
      </c>
      <c r="AT288" s="99" t="str">
        <f t="array" ref="AT288">IFERROR(INDEX($AF$1:$AF$1200,SMALL(IF($AK$1:$AK$1200=$AP$270,ROW($AF$1:$AF$1200),""),$AS288)),"")</f>
        <v/>
      </c>
      <c r="AU288" s="105" t="str">
        <f t="array" ref="AU288">IFERROR(INDEX($AA$1:$AA$1200,SMALL(IF($AK$1:$AK$1200=$AP$270,ROW($AA$1:$AA$1200),""),$AS288)),"")</f>
        <v/>
      </c>
      <c r="AV288" s="93" t="str">
        <f t="array" ref="AV288">IFERROR(INDEX($AB$1:$AB$1200,SMALL(IF($AK$1:$AK$1200=$AP$270,ROW($AB$1:$AB$1200),""),$AS288)),"")</f>
        <v/>
      </c>
      <c r="AW288" s="4"/>
    </row>
    <row r="289" spans="27:49">
      <c r="AA289" s="78"/>
      <c r="AB289" s="78"/>
      <c r="AC289" s="79" t="str">
        <f t="shared" si="37"/>
        <v/>
      </c>
      <c r="AD289" s="89"/>
      <c r="AE289" s="89"/>
      <c r="AF289" s="79">
        <f t="shared" si="38"/>
        <v>0</v>
      </c>
      <c r="AG289" s="79" t="str">
        <f t="shared" si="33"/>
        <v/>
      </c>
      <c r="AH289" s="79" t="str">
        <f t="shared" si="34"/>
        <v/>
      </c>
      <c r="AI289" s="79" t="str">
        <f t="shared" si="35"/>
        <v/>
      </c>
      <c r="AJ289" s="79" t="str">
        <f t="shared" si="36"/>
        <v/>
      </c>
      <c r="AK289" s="80" t="str">
        <f t="shared" si="39"/>
        <v/>
      </c>
      <c r="AM289" s="30"/>
      <c r="AN289" s="12">
        <v>7.3</v>
      </c>
      <c r="AO289" s="19" t="str">
        <f>IF(SUMIFS(AG$11:AG$1008,$AB$11:$AB$1008,$AN289,$AK$11:$AK$1008,$AP$270)=0,"",SUMIFS(AG$11:AG$1008,$AB$11:$AB$1008,$AN289,$AK$11:$AK$1008,$AP$270))</f>
        <v/>
      </c>
      <c r="AP289" s="19" t="str">
        <f>IF(SUMIFS(AH$11:AH$1008,$AB$11:$AB$1008,$AN289,$AK$11:$AK$1008,$AP$270)=0,"",SUMIFS(AH$11:AH$1008,$AB$11:$AB$1008,$AN289,$AK$11:$AK$1008,$AP$270))</f>
        <v/>
      </c>
      <c r="AQ289" s="19" t="str">
        <f>IF(SUMIFS(AI$11:AI$1008,$AB$11:$AB$1008,$AN289,$AK$11:$AK$1008,$AP$270)=0,"",SUMIFS(AI$11:AI$1008,$AB$11:$AB$1008,$AN289,$AK$11:$AK$1008,$AP$270))</f>
        <v/>
      </c>
      <c r="AR289" s="19" t="str">
        <f>IF(SUMIFS(AJ$11:AJ$1008,$AB$11:$AB$1008,$AN289,$AK$11:$AK$1008,$AP$270)=0,"",SUMIFS(AJ$11:AJ$1008,$AB$11:$AB$1008,$AN289,$AK$11:$AK$1008,$AP$270))</f>
        <v/>
      </c>
      <c r="AS289" s="4" t="str">
        <f>IF(AP270="","",18)</f>
        <v/>
      </c>
      <c r="AT289" s="99" t="str">
        <f t="array" ref="AT289">IFERROR(INDEX($AF$1:$AF$1200,SMALL(IF($AK$1:$AK$1200=$AP$270,ROW($AF$1:$AF$1200),""),$AS289)),"")</f>
        <v/>
      </c>
      <c r="AU289" s="105" t="str">
        <f t="array" ref="AU289">IFERROR(INDEX($AA$1:$AA$1200,SMALL(IF($AK$1:$AK$1200=$AP$270,ROW($AA$1:$AA$1200),""),$AS289)),"")</f>
        <v/>
      </c>
      <c r="AV289" s="93" t="str">
        <f t="array" ref="AV289">IFERROR(INDEX($AB$1:$AB$1200,SMALL(IF($AK$1:$AK$1200=$AP$270,ROW($AB$1:$AB$1200),""),$AS289)),"")</f>
        <v/>
      </c>
      <c r="AW289" s="4"/>
    </row>
    <row r="290" spans="27:49">
      <c r="AA290" s="81"/>
      <c r="AB290" s="81"/>
      <c r="AC290" s="82" t="str">
        <f t="shared" si="37"/>
        <v/>
      </c>
      <c r="AD290" s="90"/>
      <c r="AE290" s="90"/>
      <c r="AF290" s="82">
        <f t="shared" si="38"/>
        <v>0</v>
      </c>
      <c r="AG290" s="82" t="str">
        <f t="shared" si="33"/>
        <v/>
      </c>
      <c r="AH290" s="82" t="str">
        <f t="shared" si="34"/>
        <v/>
      </c>
      <c r="AI290" s="82" t="str">
        <f t="shared" si="35"/>
        <v/>
      </c>
      <c r="AJ290" s="82" t="str">
        <f t="shared" si="36"/>
        <v/>
      </c>
      <c r="AK290" s="83" t="str">
        <f t="shared" si="39"/>
        <v/>
      </c>
      <c r="AM290" s="30"/>
      <c r="AN290" s="10">
        <v>8</v>
      </c>
      <c r="AO290" s="21" t="str">
        <f>IF(SUMIFS(AG$11:AG$1008,$AB$11:$AB$1008,$AN290,$AK$11:$AK$1008,$AP$270)=0,"",SUMIFS(AG$11:AG$1008,$AB$11:$AB$1008,$AN290,$AK$11:$AK$1008,$AP$270))</f>
        <v/>
      </c>
      <c r="AP290" s="21" t="str">
        <f>IF(SUMIFS(AH$11:AH$1008,$AB$11:$AB$1008,$AN290,$AK$11:$AK$1008,$AP$270)=0,"",SUMIFS(AH$11:AH$1008,$AB$11:$AB$1008,$AN290,$AK$11:$AK$1008,$AP$270))</f>
        <v/>
      </c>
      <c r="AQ290" s="21" t="str">
        <f>IF(SUMIFS(AI$11:AI$1008,$AB$11:$AB$1008,$AN290,$AK$11:$AK$1008,$AP$270)=0,"",SUMIFS(AI$11:AI$1008,$AB$11:$AB$1008,$AN290,$AK$11:$AK$1008,$AP$270))</f>
        <v/>
      </c>
      <c r="AR290" s="21" t="str">
        <f>IF(SUMIFS(AJ$11:AJ$1008,$AB$11:$AB$1008,$AN290,$AK$11:$AK$1008,$AP$270)=0,"",SUMIFS(AJ$11:AJ$1008,$AB$11:$AB$1008,$AN290,$AK$11:$AK$1008,$AP$270))</f>
        <v/>
      </c>
      <c r="AS290" s="4" t="str">
        <f>IF(AP270="","",19)</f>
        <v/>
      </c>
      <c r="AT290" s="99" t="str">
        <f t="array" ref="AT290">IFERROR(INDEX($AF$1:$AF$1200,SMALL(IF($AK$1:$AK$1200=$AP$270,ROW($AF$1:$AF$1200),""),$AS290)),"")</f>
        <v/>
      </c>
      <c r="AU290" s="105" t="str">
        <f t="array" ref="AU290">IFERROR(INDEX($AA$1:$AA$1200,SMALL(IF($AK$1:$AK$1200=$AP$270,ROW($AA$1:$AA$1200),""),$AS290)),"")</f>
        <v/>
      </c>
      <c r="AV290" s="93" t="str">
        <f t="array" ref="AV290">IFERROR(INDEX($AB$1:$AB$1200,SMALL(IF($AK$1:$AK$1200=$AP$270,ROW($AB$1:$AB$1200),""),$AS290)),"")</f>
        <v/>
      </c>
      <c r="AW290" s="4"/>
    </row>
    <row r="291" spans="27:49">
      <c r="AA291" s="78"/>
      <c r="AB291" s="78"/>
      <c r="AC291" s="79" t="str">
        <f t="shared" si="37"/>
        <v/>
      </c>
      <c r="AD291" s="89"/>
      <c r="AE291" s="89"/>
      <c r="AF291" s="79">
        <f t="shared" si="38"/>
        <v>0</v>
      </c>
      <c r="AG291" s="79" t="str">
        <f t="shared" si="33"/>
        <v/>
      </c>
      <c r="AH291" s="79" t="str">
        <f t="shared" si="34"/>
        <v/>
      </c>
      <c r="AI291" s="79" t="str">
        <f t="shared" si="35"/>
        <v/>
      </c>
      <c r="AJ291" s="79" t="str">
        <f t="shared" si="36"/>
        <v/>
      </c>
      <c r="AK291" s="80" t="str">
        <f t="shared" si="39"/>
        <v/>
      </c>
      <c r="AM291" s="30"/>
      <c r="AN291" s="11">
        <v>8.1</v>
      </c>
      <c r="AO291" s="23" t="str">
        <f>IF(SUMIFS(AG$11:AG$1008,$AB$11:$AB$1008,$AN291,$AK$11:$AK$1008,$AP$270)=0,"",SUMIFS(AG$11:AG$1008,$AB$11:$AB$1008,$AN291,$AK$11:$AK$1008,$AP$270))</f>
        <v/>
      </c>
      <c r="AP291" s="23" t="str">
        <f>IF(SUMIFS(AH$11:AH$1008,$AB$11:$AB$1008,$AN291,$AK$11:$AK$1008,$AP$270)=0,"",SUMIFS(AH$11:AH$1008,$AB$11:$AB$1008,$AN291,$AK$11:$AK$1008,$AP$270))</f>
        <v/>
      </c>
      <c r="AQ291" s="23" t="str">
        <f>IF(SUMIFS(AI$11:AI$1008,$AB$11:$AB$1008,$AN291,$AK$11:$AK$1008,$AP$270)=0,"",SUMIFS(AI$11:AI$1008,$AB$11:$AB$1008,$AN291,$AK$11:$AK$1008,$AP$270))</f>
        <v/>
      </c>
      <c r="AR291" s="23" t="str">
        <f>IF(SUMIFS(AJ$11:AJ$1008,$AB$11:$AB$1008,$AN291,$AK$11:$AK$1008,$AP$270)=0,"",SUMIFS(AJ$11:AJ$1008,$AB$11:$AB$1008,$AN291,$AK$11:$AK$1008,$AP$270))</f>
        <v/>
      </c>
      <c r="AS291" s="4" t="str">
        <f>IF(AP270="","",20)</f>
        <v/>
      </c>
      <c r="AT291" s="99" t="str">
        <f t="array" ref="AT291">IFERROR(INDEX($AF$1:$AF$1200,SMALL(IF($AK$1:$AK$1200=$AP$270,ROW($AF$1:$AF$1200),""),$AS291)),"")</f>
        <v/>
      </c>
      <c r="AU291" s="105" t="str">
        <f t="array" ref="AU291">IFERROR(INDEX($AA$1:$AA$1200,SMALL(IF($AK$1:$AK$1200=$AP$270,ROW($AA$1:$AA$1200),""),$AS291)),"")</f>
        <v/>
      </c>
      <c r="AV291" s="93" t="str">
        <f t="array" ref="AV291">IFERROR(INDEX($AB$1:$AB$1200,SMALL(IF($AK$1:$AK$1200=$AP$270,ROW($AB$1:$AB$1200),""),$AS291)),"")</f>
        <v/>
      </c>
      <c r="AW291" s="4"/>
    </row>
    <row r="292" spans="27:49">
      <c r="AA292" s="81"/>
      <c r="AB292" s="81"/>
      <c r="AC292" s="82" t="str">
        <f t="shared" si="37"/>
        <v/>
      </c>
      <c r="AD292" s="90"/>
      <c r="AE292" s="90"/>
      <c r="AF292" s="82">
        <f t="shared" si="38"/>
        <v>0</v>
      </c>
      <c r="AG292" s="82" t="str">
        <f t="shared" si="33"/>
        <v/>
      </c>
      <c r="AH292" s="82" t="str">
        <f t="shared" si="34"/>
        <v/>
      </c>
      <c r="AI292" s="82" t="str">
        <f t="shared" si="35"/>
        <v/>
      </c>
      <c r="AJ292" s="82" t="str">
        <f t="shared" si="36"/>
        <v/>
      </c>
      <c r="AK292" s="83" t="str">
        <f t="shared" si="39"/>
        <v/>
      </c>
      <c r="AM292" s="30"/>
      <c r="AN292" s="11">
        <v>8.1999999999999993</v>
      </c>
      <c r="AO292" s="23" t="str">
        <f>IF(SUMIFS(AG$11:AG$1008,$AB$11:$AB$1008,$AN292,$AK$11:$AK$1008,$AP$270)=0,"",SUMIFS(AG$11:AG$1008,$AB$11:$AB$1008,$AN292,$AK$11:$AK$1008,$AP$270))</f>
        <v/>
      </c>
      <c r="AP292" s="23" t="str">
        <f>IF(SUMIFS(AH$11:AH$1008,$AB$11:$AB$1008,$AN292,$AK$11:$AK$1008,$AP$270)=0,"",SUMIFS(AH$11:AH$1008,$AB$11:$AB$1008,$AN292,$AK$11:$AK$1008,$AP$270))</f>
        <v/>
      </c>
      <c r="AQ292" s="23" t="str">
        <f>IF(SUMIFS(AI$11:AI$1008,$AB$11:$AB$1008,$AN292,$AK$11:$AK$1008,$AP$270)=0,"",SUMIFS(AI$11:AI$1008,$AB$11:$AB$1008,$AN292,$AK$11:$AK$1008,$AP$270))</f>
        <v/>
      </c>
      <c r="AR292" s="23" t="str">
        <f>IF(SUMIFS(AJ$11:AJ$1008,$AB$11:$AB$1008,$AN292,$AK$11:$AK$1008,$AP$270)=0,"",SUMIFS(AJ$11:AJ$1008,$AB$11:$AB$1008,$AN292,$AK$11:$AK$1008,$AP$270))</f>
        <v/>
      </c>
      <c r="AS292" s="4" t="str">
        <f>IF(AP270="","",21)</f>
        <v/>
      </c>
      <c r="AT292" s="99" t="str">
        <f t="array" ref="AT292">IFERROR(INDEX($AF$1:$AF$1200,SMALL(IF($AK$1:$AK$1200=$AP$270,ROW($AF$1:$AF$1200),""),$AS292)),"")</f>
        <v/>
      </c>
      <c r="AU292" s="105" t="str">
        <f t="array" ref="AU292">IFERROR(INDEX($AA$1:$AA$1200,SMALL(IF($AK$1:$AK$1200=$AP$270,ROW($AA$1:$AA$1200),""),$AS292)),"")</f>
        <v/>
      </c>
      <c r="AV292" s="93" t="str">
        <f t="array" ref="AV292">IFERROR(INDEX($AB$1:$AB$1200,SMALL(IF($AK$1:$AK$1200=$AP$270,ROW($AB$1:$AB$1200),""),$AS292)),"")</f>
        <v/>
      </c>
      <c r="AW292" s="4"/>
    </row>
    <row r="293" spans="27:49" ht="15.75" thickBot="1">
      <c r="AA293" s="78"/>
      <c r="AB293" s="78"/>
      <c r="AC293" s="79" t="str">
        <f t="shared" si="37"/>
        <v/>
      </c>
      <c r="AD293" s="89"/>
      <c r="AE293" s="89"/>
      <c r="AF293" s="79">
        <f t="shared" si="38"/>
        <v>0</v>
      </c>
      <c r="AG293" s="79" t="str">
        <f t="shared" si="33"/>
        <v/>
      </c>
      <c r="AH293" s="79" t="str">
        <f t="shared" si="34"/>
        <v/>
      </c>
      <c r="AI293" s="79" t="str">
        <f t="shared" si="35"/>
        <v/>
      </c>
      <c r="AJ293" s="79" t="str">
        <f t="shared" si="36"/>
        <v/>
      </c>
      <c r="AK293" s="80" t="str">
        <f t="shared" si="39"/>
        <v/>
      </c>
      <c r="AM293" s="30"/>
      <c r="AN293" s="13">
        <v>8.3000000000000007</v>
      </c>
      <c r="AO293" s="25" t="str">
        <f>IF(SUMIFS(AG$11:AG$1008,$AB$11:$AB$1008,$AN293,$AK$11:$AK$1008,$AP$270)=0,"",SUMIFS(AG$11:AG$1008,$AB$11:$AB$1008,$AN293,$AK$11:$AK$1008,$AP$270))</f>
        <v/>
      </c>
      <c r="AP293" s="25" t="str">
        <f>IF(SUMIFS(AH$11:AH$1008,$AB$11:$AB$1008,$AN293,$AK$11:$AK$1008,$AP$270)=0,"",SUMIFS(AH$11:AH$1008,$AB$11:$AB$1008,$AN293,$AK$11:$AK$1008,$AP$270))</f>
        <v/>
      </c>
      <c r="AQ293" s="25" t="str">
        <f>IF(SUMIFS(AI$11:AI$1008,$AB$11:$AB$1008,$AN293,$AK$11:$AK$1008,$AP$270)=0,"",SUMIFS(AI$11:AI$1008,$AB$11:$AB$1008,$AN293,$AK$11:$AK$1008,$AP$270))</f>
        <v/>
      </c>
      <c r="AR293" s="25" t="str">
        <f>IF(SUMIFS(AJ$11:AJ$1008,$AB$11:$AB$1008,$AN293,$AK$11:$AK$1008,$AP$270)=0,"",SUMIFS(AJ$11:AJ$1008,$AB$11:$AB$1008,$AN293,$AK$11:$AK$1008,$AP$270))</f>
        <v/>
      </c>
      <c r="AS293" s="4" t="str">
        <f>IF(AP270="","",22)</f>
        <v/>
      </c>
      <c r="AT293" s="100" t="str">
        <f t="array" ref="AT293">IFERROR(INDEX($AF$1:$AF$1200,SMALL(IF($AK$1:$AK$1200=$AP$270,ROW($AF$1:$AF$1200),""),$AS293)),"")</f>
        <v/>
      </c>
      <c r="AU293" s="106" t="str">
        <f t="array" ref="AU293">IFERROR(INDEX($AA$1:$AA$1200,SMALL(IF($AK$1:$AK$1200=$AP$270,ROW($AA$1:$AA$1200),""),$AS293)),"")</f>
        <v/>
      </c>
      <c r="AV293" s="94" t="str">
        <f t="array" ref="AV293">IFERROR(INDEX($AB$1:$AB$1200,SMALL(IF($AK$1:$AK$1200=$AP$270,ROW($AB$1:$AB$1200),""),$AS293)),"")</f>
        <v/>
      </c>
      <c r="AW293" s="4"/>
    </row>
    <row r="294" spans="27:49">
      <c r="AA294" s="81"/>
      <c r="AB294" s="81"/>
      <c r="AC294" s="82" t="str">
        <f t="shared" si="37"/>
        <v/>
      </c>
      <c r="AD294" s="90"/>
      <c r="AE294" s="90"/>
      <c r="AF294" s="82">
        <f t="shared" si="38"/>
        <v>0</v>
      </c>
      <c r="AG294" s="82" t="str">
        <f t="shared" si="33"/>
        <v/>
      </c>
      <c r="AH294" s="82" t="str">
        <f t="shared" si="34"/>
        <v/>
      </c>
      <c r="AI294" s="82" t="str">
        <f t="shared" si="35"/>
        <v/>
      </c>
      <c r="AJ294" s="82" t="str">
        <f t="shared" si="36"/>
        <v/>
      </c>
      <c r="AK294" s="83" t="str">
        <f t="shared" si="39"/>
        <v/>
      </c>
    </row>
    <row r="295" spans="27:49">
      <c r="AA295" s="78"/>
      <c r="AB295" s="78"/>
      <c r="AC295" s="79" t="str">
        <f t="shared" si="37"/>
        <v/>
      </c>
      <c r="AD295" s="89"/>
      <c r="AE295" s="89"/>
      <c r="AF295" s="79">
        <f t="shared" si="38"/>
        <v>0</v>
      </c>
      <c r="AG295" s="79" t="str">
        <f t="shared" si="33"/>
        <v/>
      </c>
      <c r="AH295" s="79" t="str">
        <f t="shared" si="34"/>
        <v/>
      </c>
      <c r="AI295" s="79" t="str">
        <f t="shared" si="35"/>
        <v/>
      </c>
      <c r="AJ295" s="79" t="str">
        <f t="shared" si="36"/>
        <v/>
      </c>
      <c r="AK295" s="80" t="str">
        <f t="shared" si="39"/>
        <v/>
      </c>
    </row>
    <row r="296" spans="27:49">
      <c r="AA296" s="81"/>
      <c r="AB296" s="81"/>
      <c r="AC296" s="82" t="str">
        <f t="shared" si="37"/>
        <v/>
      </c>
      <c r="AD296" s="90"/>
      <c r="AE296" s="90"/>
      <c r="AF296" s="82">
        <f t="shared" si="38"/>
        <v>0</v>
      </c>
      <c r="AG296" s="82" t="str">
        <f t="shared" si="33"/>
        <v/>
      </c>
      <c r="AH296" s="82" t="str">
        <f t="shared" si="34"/>
        <v/>
      </c>
      <c r="AI296" s="82" t="str">
        <f t="shared" si="35"/>
        <v/>
      </c>
      <c r="AJ296" s="82" t="str">
        <f t="shared" si="36"/>
        <v/>
      </c>
      <c r="AK296" s="83" t="str">
        <f t="shared" si="39"/>
        <v/>
      </c>
    </row>
    <row r="297" spans="27:49">
      <c r="AA297" s="78"/>
      <c r="AB297" s="78"/>
      <c r="AC297" s="79" t="str">
        <f t="shared" si="37"/>
        <v/>
      </c>
      <c r="AD297" s="89"/>
      <c r="AE297" s="89"/>
      <c r="AF297" s="79">
        <f t="shared" si="38"/>
        <v>0</v>
      </c>
      <c r="AG297" s="79" t="str">
        <f t="shared" si="33"/>
        <v/>
      </c>
      <c r="AH297" s="79" t="str">
        <f t="shared" si="34"/>
        <v/>
      </c>
      <c r="AI297" s="79" t="str">
        <f t="shared" si="35"/>
        <v/>
      </c>
      <c r="AJ297" s="79" t="str">
        <f t="shared" si="36"/>
        <v/>
      </c>
      <c r="AK297" s="80" t="str">
        <f t="shared" si="39"/>
        <v/>
      </c>
    </row>
    <row r="298" spans="27:49">
      <c r="AA298" s="81"/>
      <c r="AB298" s="81"/>
      <c r="AC298" s="82" t="str">
        <f t="shared" si="37"/>
        <v/>
      </c>
      <c r="AD298" s="90"/>
      <c r="AE298" s="90"/>
      <c r="AF298" s="82">
        <f t="shared" si="38"/>
        <v>0</v>
      </c>
      <c r="AG298" s="82" t="str">
        <f t="shared" si="33"/>
        <v/>
      </c>
      <c r="AH298" s="82" t="str">
        <f t="shared" si="34"/>
        <v/>
      </c>
      <c r="AI298" s="82" t="str">
        <f t="shared" si="35"/>
        <v/>
      </c>
      <c r="AJ298" s="82" t="str">
        <f t="shared" si="36"/>
        <v/>
      </c>
      <c r="AK298" s="83" t="str">
        <f t="shared" si="39"/>
        <v/>
      </c>
    </row>
    <row r="299" spans="27:49">
      <c r="AA299" s="78"/>
      <c r="AB299" s="78"/>
      <c r="AC299" s="79" t="str">
        <f t="shared" si="37"/>
        <v/>
      </c>
      <c r="AD299" s="89"/>
      <c r="AE299" s="89"/>
      <c r="AF299" s="79">
        <f t="shared" si="38"/>
        <v>0</v>
      </c>
      <c r="AG299" s="79" t="str">
        <f t="shared" si="33"/>
        <v/>
      </c>
      <c r="AH299" s="79" t="str">
        <f t="shared" si="34"/>
        <v/>
      </c>
      <c r="AI299" s="79" t="str">
        <f t="shared" si="35"/>
        <v/>
      </c>
      <c r="AJ299" s="79" t="str">
        <f t="shared" si="36"/>
        <v/>
      </c>
      <c r="AK299" s="80" t="str">
        <f t="shared" si="39"/>
        <v/>
      </c>
    </row>
    <row r="300" spans="27:49">
      <c r="AA300" s="81"/>
      <c r="AB300" s="81"/>
      <c r="AC300" s="82" t="str">
        <f t="shared" si="37"/>
        <v/>
      </c>
      <c r="AD300" s="90"/>
      <c r="AE300" s="90"/>
      <c r="AF300" s="82">
        <f t="shared" si="38"/>
        <v>0</v>
      </c>
      <c r="AG300" s="82" t="str">
        <f t="shared" si="33"/>
        <v/>
      </c>
      <c r="AH300" s="82" t="str">
        <f t="shared" si="34"/>
        <v/>
      </c>
      <c r="AI300" s="82" t="str">
        <f t="shared" si="35"/>
        <v/>
      </c>
      <c r="AJ300" s="82" t="str">
        <f t="shared" si="36"/>
        <v/>
      </c>
      <c r="AK300" s="83" t="str">
        <f t="shared" si="39"/>
        <v/>
      </c>
    </row>
    <row r="301" spans="27:49">
      <c r="AA301" s="78"/>
      <c r="AB301" s="78"/>
      <c r="AC301" s="79" t="str">
        <f t="shared" si="37"/>
        <v/>
      </c>
      <c r="AD301" s="89"/>
      <c r="AE301" s="89"/>
      <c r="AF301" s="79">
        <f t="shared" si="38"/>
        <v>0</v>
      </c>
      <c r="AG301" s="79" t="str">
        <f t="shared" si="33"/>
        <v/>
      </c>
      <c r="AH301" s="79" t="str">
        <f t="shared" si="34"/>
        <v/>
      </c>
      <c r="AI301" s="79" t="str">
        <f t="shared" si="35"/>
        <v/>
      </c>
      <c r="AJ301" s="79" t="str">
        <f t="shared" si="36"/>
        <v/>
      </c>
      <c r="AK301" s="80" t="str">
        <f t="shared" si="39"/>
        <v/>
      </c>
    </row>
    <row r="302" spans="27:49">
      <c r="AA302" s="81"/>
      <c r="AB302" s="81"/>
      <c r="AC302" s="82" t="str">
        <f t="shared" si="37"/>
        <v/>
      </c>
      <c r="AD302" s="90"/>
      <c r="AE302" s="90"/>
      <c r="AF302" s="82">
        <f t="shared" si="38"/>
        <v>0</v>
      </c>
      <c r="AG302" s="82" t="str">
        <f t="shared" si="33"/>
        <v/>
      </c>
      <c r="AH302" s="82" t="str">
        <f t="shared" si="34"/>
        <v/>
      </c>
      <c r="AI302" s="82" t="str">
        <f t="shared" si="35"/>
        <v/>
      </c>
      <c r="AJ302" s="82" t="str">
        <f t="shared" si="36"/>
        <v/>
      </c>
      <c r="AK302" s="83" t="str">
        <f t="shared" si="39"/>
        <v/>
      </c>
    </row>
    <row r="303" spans="27:49">
      <c r="AA303" s="78"/>
      <c r="AB303" s="78"/>
      <c r="AC303" s="79" t="str">
        <f t="shared" si="37"/>
        <v/>
      </c>
      <c r="AD303" s="89"/>
      <c r="AE303" s="89"/>
      <c r="AF303" s="79">
        <f t="shared" si="38"/>
        <v>0</v>
      </c>
      <c r="AG303" s="79" t="str">
        <f t="shared" si="33"/>
        <v/>
      </c>
      <c r="AH303" s="79" t="str">
        <f t="shared" si="34"/>
        <v/>
      </c>
      <c r="AI303" s="79" t="str">
        <f t="shared" si="35"/>
        <v/>
      </c>
      <c r="AJ303" s="79" t="str">
        <f t="shared" si="36"/>
        <v/>
      </c>
      <c r="AK303" s="80" t="str">
        <f t="shared" si="39"/>
        <v/>
      </c>
    </row>
    <row r="304" spans="27:49">
      <c r="AA304" s="81"/>
      <c r="AB304" s="81"/>
      <c r="AC304" s="82" t="str">
        <f t="shared" si="37"/>
        <v/>
      </c>
      <c r="AD304" s="90"/>
      <c r="AE304" s="90"/>
      <c r="AF304" s="82">
        <f t="shared" si="38"/>
        <v>0</v>
      </c>
      <c r="AG304" s="82" t="str">
        <f t="shared" si="33"/>
        <v/>
      </c>
      <c r="AH304" s="82" t="str">
        <f t="shared" si="34"/>
        <v/>
      </c>
      <c r="AI304" s="82" t="str">
        <f t="shared" si="35"/>
        <v/>
      </c>
      <c r="AJ304" s="82" t="str">
        <f t="shared" si="36"/>
        <v/>
      </c>
      <c r="AK304" s="83" t="str">
        <f t="shared" si="39"/>
        <v/>
      </c>
    </row>
    <row r="305" spans="27:37">
      <c r="AA305" s="78"/>
      <c r="AB305" s="78"/>
      <c r="AC305" s="79" t="str">
        <f t="shared" si="37"/>
        <v/>
      </c>
      <c r="AD305" s="89"/>
      <c r="AE305" s="89"/>
      <c r="AF305" s="79">
        <f t="shared" si="38"/>
        <v>0</v>
      </c>
      <c r="AG305" s="79" t="str">
        <f t="shared" si="33"/>
        <v/>
      </c>
      <c r="AH305" s="79" t="str">
        <f t="shared" si="34"/>
        <v/>
      </c>
      <c r="AI305" s="79" t="str">
        <f t="shared" si="35"/>
        <v/>
      </c>
      <c r="AJ305" s="79" t="str">
        <f t="shared" si="36"/>
        <v/>
      </c>
      <c r="AK305" s="80" t="str">
        <f t="shared" si="39"/>
        <v/>
      </c>
    </row>
    <row r="306" spans="27:37">
      <c r="AA306" s="81"/>
      <c r="AB306" s="81"/>
      <c r="AC306" s="82" t="str">
        <f t="shared" si="37"/>
        <v/>
      </c>
      <c r="AD306" s="90"/>
      <c r="AE306" s="90"/>
      <c r="AF306" s="82">
        <f t="shared" si="38"/>
        <v>0</v>
      </c>
      <c r="AG306" s="82" t="str">
        <f t="shared" si="33"/>
        <v/>
      </c>
      <c r="AH306" s="82" t="str">
        <f t="shared" si="34"/>
        <v/>
      </c>
      <c r="AI306" s="82" t="str">
        <f t="shared" si="35"/>
        <v/>
      </c>
      <c r="AJ306" s="82" t="str">
        <f t="shared" si="36"/>
        <v/>
      </c>
      <c r="AK306" s="83" t="str">
        <f t="shared" si="39"/>
        <v/>
      </c>
    </row>
    <row r="307" spans="27:37">
      <c r="AA307" s="78"/>
      <c r="AB307" s="78"/>
      <c r="AC307" s="79" t="str">
        <f t="shared" si="37"/>
        <v/>
      </c>
      <c r="AD307" s="89"/>
      <c r="AE307" s="89"/>
      <c r="AF307" s="79">
        <f t="shared" si="38"/>
        <v>0</v>
      </c>
      <c r="AG307" s="79" t="str">
        <f t="shared" si="33"/>
        <v/>
      </c>
      <c r="AH307" s="79" t="str">
        <f t="shared" si="34"/>
        <v/>
      </c>
      <c r="AI307" s="79" t="str">
        <f t="shared" si="35"/>
        <v/>
      </c>
      <c r="AJ307" s="79" t="str">
        <f t="shared" si="36"/>
        <v/>
      </c>
      <c r="AK307" s="80" t="str">
        <f t="shared" si="39"/>
        <v/>
      </c>
    </row>
    <row r="308" spans="27:37">
      <c r="AA308" s="81"/>
      <c r="AB308" s="81"/>
      <c r="AC308" s="82" t="str">
        <f t="shared" si="37"/>
        <v/>
      </c>
      <c r="AD308" s="90"/>
      <c r="AE308" s="90"/>
      <c r="AF308" s="82">
        <f t="shared" si="38"/>
        <v>0</v>
      </c>
      <c r="AG308" s="82" t="str">
        <f t="shared" si="33"/>
        <v/>
      </c>
      <c r="AH308" s="82" t="str">
        <f t="shared" si="34"/>
        <v/>
      </c>
      <c r="AI308" s="82" t="str">
        <f t="shared" si="35"/>
        <v/>
      </c>
      <c r="AJ308" s="82" t="str">
        <f t="shared" si="36"/>
        <v/>
      </c>
      <c r="AK308" s="83" t="str">
        <f t="shared" si="39"/>
        <v/>
      </c>
    </row>
    <row r="309" spans="27:37">
      <c r="AA309" s="78"/>
      <c r="AB309" s="78"/>
      <c r="AC309" s="79" t="str">
        <f t="shared" si="37"/>
        <v/>
      </c>
      <c r="AD309" s="89"/>
      <c r="AE309" s="89"/>
      <c r="AF309" s="79">
        <f t="shared" si="38"/>
        <v>0</v>
      </c>
      <c r="AG309" s="79" t="str">
        <f t="shared" si="33"/>
        <v/>
      </c>
      <c r="AH309" s="79" t="str">
        <f t="shared" si="34"/>
        <v/>
      </c>
      <c r="AI309" s="79" t="str">
        <f t="shared" si="35"/>
        <v/>
      </c>
      <c r="AJ309" s="79" t="str">
        <f t="shared" si="36"/>
        <v/>
      </c>
      <c r="AK309" s="80" t="str">
        <f t="shared" si="39"/>
        <v/>
      </c>
    </row>
    <row r="310" spans="27:37">
      <c r="AA310" s="81"/>
      <c r="AB310" s="81"/>
      <c r="AC310" s="82" t="str">
        <f t="shared" si="37"/>
        <v/>
      </c>
      <c r="AD310" s="90"/>
      <c r="AE310" s="90"/>
      <c r="AF310" s="82">
        <f t="shared" si="38"/>
        <v>0</v>
      </c>
      <c r="AG310" s="82" t="str">
        <f t="shared" si="33"/>
        <v/>
      </c>
      <c r="AH310" s="82" t="str">
        <f t="shared" si="34"/>
        <v/>
      </c>
      <c r="AI310" s="82" t="str">
        <f t="shared" si="35"/>
        <v/>
      </c>
      <c r="AJ310" s="82" t="str">
        <f t="shared" si="36"/>
        <v/>
      </c>
      <c r="AK310" s="83" t="str">
        <f t="shared" si="39"/>
        <v/>
      </c>
    </row>
    <row r="311" spans="27:37">
      <c r="AA311" s="78"/>
      <c r="AB311" s="78"/>
      <c r="AC311" s="79" t="str">
        <f t="shared" si="37"/>
        <v/>
      </c>
      <c r="AD311" s="89"/>
      <c r="AE311" s="89"/>
      <c r="AF311" s="79">
        <f t="shared" si="38"/>
        <v>0</v>
      </c>
      <c r="AG311" s="79" t="str">
        <f t="shared" si="33"/>
        <v/>
      </c>
      <c r="AH311" s="79" t="str">
        <f t="shared" si="34"/>
        <v/>
      </c>
      <c r="AI311" s="79" t="str">
        <f t="shared" si="35"/>
        <v/>
      </c>
      <c r="AJ311" s="79" t="str">
        <f t="shared" si="36"/>
        <v/>
      </c>
      <c r="AK311" s="80" t="str">
        <f t="shared" si="39"/>
        <v/>
      </c>
    </row>
    <row r="312" spans="27:37">
      <c r="AA312" s="81"/>
      <c r="AB312" s="81"/>
      <c r="AC312" s="82" t="str">
        <f t="shared" si="37"/>
        <v/>
      </c>
      <c r="AD312" s="90"/>
      <c r="AE312" s="90"/>
      <c r="AF312" s="82">
        <f t="shared" si="38"/>
        <v>0</v>
      </c>
      <c r="AG312" s="82" t="str">
        <f t="shared" si="33"/>
        <v/>
      </c>
      <c r="AH312" s="82" t="str">
        <f t="shared" si="34"/>
        <v/>
      </c>
      <c r="AI312" s="82" t="str">
        <f t="shared" si="35"/>
        <v/>
      </c>
      <c r="AJ312" s="82" t="str">
        <f t="shared" si="36"/>
        <v/>
      </c>
      <c r="AK312" s="83" t="str">
        <f t="shared" si="39"/>
        <v/>
      </c>
    </row>
    <row r="313" spans="27:37">
      <c r="AA313" s="78"/>
      <c r="AB313" s="78"/>
      <c r="AC313" s="79" t="str">
        <f t="shared" si="37"/>
        <v/>
      </c>
      <c r="AD313" s="89"/>
      <c r="AE313" s="89"/>
      <c r="AF313" s="79">
        <f t="shared" si="38"/>
        <v>0</v>
      </c>
      <c r="AG313" s="79" t="str">
        <f t="shared" si="33"/>
        <v/>
      </c>
      <c r="AH313" s="79" t="str">
        <f t="shared" si="34"/>
        <v/>
      </c>
      <c r="AI313" s="79" t="str">
        <f t="shared" si="35"/>
        <v/>
      </c>
      <c r="AJ313" s="79" t="str">
        <f t="shared" si="36"/>
        <v/>
      </c>
      <c r="AK313" s="80" t="str">
        <f t="shared" si="39"/>
        <v/>
      </c>
    </row>
    <row r="314" spans="27:37">
      <c r="AA314" s="81"/>
      <c r="AB314" s="81"/>
      <c r="AC314" s="82" t="str">
        <f t="shared" si="37"/>
        <v/>
      </c>
      <c r="AD314" s="90"/>
      <c r="AE314" s="90"/>
      <c r="AF314" s="82">
        <f t="shared" si="38"/>
        <v>0</v>
      </c>
      <c r="AG314" s="82" t="str">
        <f t="shared" si="33"/>
        <v/>
      </c>
      <c r="AH314" s="82" t="str">
        <f t="shared" si="34"/>
        <v/>
      </c>
      <c r="AI314" s="82" t="str">
        <f t="shared" si="35"/>
        <v/>
      </c>
      <c r="AJ314" s="82" t="str">
        <f t="shared" si="36"/>
        <v/>
      </c>
      <c r="AK314" s="83" t="str">
        <f t="shared" si="39"/>
        <v/>
      </c>
    </row>
    <row r="315" spans="27:37">
      <c r="AA315" s="78"/>
      <c r="AB315" s="78"/>
      <c r="AC315" s="79" t="str">
        <f t="shared" si="37"/>
        <v/>
      </c>
      <c r="AD315" s="89"/>
      <c r="AE315" s="89"/>
      <c r="AF315" s="79">
        <f t="shared" si="38"/>
        <v>0</v>
      </c>
      <c r="AG315" s="79" t="str">
        <f t="shared" si="33"/>
        <v/>
      </c>
      <c r="AH315" s="79" t="str">
        <f t="shared" si="34"/>
        <v/>
      </c>
      <c r="AI315" s="79" t="str">
        <f t="shared" si="35"/>
        <v/>
      </c>
      <c r="AJ315" s="79" t="str">
        <f t="shared" si="36"/>
        <v/>
      </c>
      <c r="AK315" s="80" t="str">
        <f t="shared" si="39"/>
        <v/>
      </c>
    </row>
    <row r="316" spans="27:37">
      <c r="AA316" s="81"/>
      <c r="AB316" s="81"/>
      <c r="AC316" s="82" t="str">
        <f t="shared" si="37"/>
        <v/>
      </c>
      <c r="AD316" s="90"/>
      <c r="AE316" s="90"/>
      <c r="AF316" s="82">
        <f t="shared" si="38"/>
        <v>0</v>
      </c>
      <c r="AG316" s="82" t="str">
        <f t="shared" si="33"/>
        <v/>
      </c>
      <c r="AH316" s="82" t="str">
        <f t="shared" si="34"/>
        <v/>
      </c>
      <c r="AI316" s="82" t="str">
        <f t="shared" si="35"/>
        <v/>
      </c>
      <c r="AJ316" s="82" t="str">
        <f t="shared" si="36"/>
        <v/>
      </c>
      <c r="AK316" s="83" t="str">
        <f t="shared" si="39"/>
        <v/>
      </c>
    </row>
    <row r="317" spans="27:37">
      <c r="AA317" s="78"/>
      <c r="AB317" s="78"/>
      <c r="AC317" s="79" t="str">
        <f t="shared" si="37"/>
        <v/>
      </c>
      <c r="AD317" s="89"/>
      <c r="AE317" s="89"/>
      <c r="AF317" s="79">
        <f t="shared" si="38"/>
        <v>0</v>
      </c>
      <c r="AG317" s="79" t="str">
        <f t="shared" si="33"/>
        <v/>
      </c>
      <c r="AH317" s="79" t="str">
        <f t="shared" si="34"/>
        <v/>
      </c>
      <c r="AI317" s="79" t="str">
        <f t="shared" si="35"/>
        <v/>
      </c>
      <c r="AJ317" s="79" t="str">
        <f t="shared" si="36"/>
        <v/>
      </c>
      <c r="AK317" s="80" t="str">
        <f t="shared" si="39"/>
        <v/>
      </c>
    </row>
    <row r="318" spans="27:37">
      <c r="AA318" s="81"/>
      <c r="AB318" s="81"/>
      <c r="AC318" s="82" t="str">
        <f t="shared" si="37"/>
        <v/>
      </c>
      <c r="AD318" s="90"/>
      <c r="AE318" s="90"/>
      <c r="AF318" s="82">
        <f t="shared" si="38"/>
        <v>0</v>
      </c>
      <c r="AG318" s="82" t="str">
        <f t="shared" si="33"/>
        <v/>
      </c>
      <c r="AH318" s="82" t="str">
        <f t="shared" si="34"/>
        <v/>
      </c>
      <c r="AI318" s="82" t="str">
        <f t="shared" si="35"/>
        <v/>
      </c>
      <c r="AJ318" s="82" t="str">
        <f t="shared" si="36"/>
        <v/>
      </c>
      <c r="AK318" s="83" t="str">
        <f t="shared" si="39"/>
        <v/>
      </c>
    </row>
    <row r="319" spans="27:37">
      <c r="AA319" s="78"/>
      <c r="AB319" s="78"/>
      <c r="AC319" s="79" t="str">
        <f t="shared" si="37"/>
        <v/>
      </c>
      <c r="AD319" s="89"/>
      <c r="AE319" s="89"/>
      <c r="AF319" s="79">
        <f t="shared" si="38"/>
        <v>0</v>
      </c>
      <c r="AG319" s="79" t="str">
        <f t="shared" si="33"/>
        <v/>
      </c>
      <c r="AH319" s="79" t="str">
        <f t="shared" si="34"/>
        <v/>
      </c>
      <c r="AI319" s="79" t="str">
        <f t="shared" si="35"/>
        <v/>
      </c>
      <c r="AJ319" s="79" t="str">
        <f t="shared" si="36"/>
        <v/>
      </c>
      <c r="AK319" s="80" t="str">
        <f t="shared" si="39"/>
        <v/>
      </c>
    </row>
    <row r="320" spans="27:37">
      <c r="AA320" s="81"/>
      <c r="AB320" s="81"/>
      <c r="AC320" s="82" t="str">
        <f t="shared" si="37"/>
        <v/>
      </c>
      <c r="AD320" s="90"/>
      <c r="AE320" s="90"/>
      <c r="AF320" s="82">
        <f t="shared" si="38"/>
        <v>0</v>
      </c>
      <c r="AG320" s="82" t="str">
        <f t="shared" si="33"/>
        <v/>
      </c>
      <c r="AH320" s="82" t="str">
        <f t="shared" si="34"/>
        <v/>
      </c>
      <c r="AI320" s="82" t="str">
        <f t="shared" si="35"/>
        <v/>
      </c>
      <c r="AJ320" s="82" t="str">
        <f t="shared" si="36"/>
        <v/>
      </c>
      <c r="AK320" s="83" t="str">
        <f t="shared" si="39"/>
        <v/>
      </c>
    </row>
    <row r="321" spans="27:37">
      <c r="AA321" s="78"/>
      <c r="AB321" s="78"/>
      <c r="AC321" s="79" t="str">
        <f t="shared" si="37"/>
        <v/>
      </c>
      <c r="AD321" s="89"/>
      <c r="AE321" s="89"/>
      <c r="AF321" s="79">
        <f t="shared" si="38"/>
        <v>0</v>
      </c>
      <c r="AG321" s="79" t="str">
        <f t="shared" si="33"/>
        <v/>
      </c>
      <c r="AH321" s="79" t="str">
        <f t="shared" si="34"/>
        <v/>
      </c>
      <c r="AI321" s="79" t="str">
        <f t="shared" si="35"/>
        <v/>
      </c>
      <c r="AJ321" s="79" t="str">
        <f t="shared" si="36"/>
        <v/>
      </c>
      <c r="AK321" s="80" t="str">
        <f t="shared" si="39"/>
        <v/>
      </c>
    </row>
    <row r="322" spans="27:37">
      <c r="AA322" s="81"/>
      <c r="AB322" s="81"/>
      <c r="AC322" s="82" t="str">
        <f t="shared" si="37"/>
        <v/>
      </c>
      <c r="AD322" s="90"/>
      <c r="AE322" s="90"/>
      <c r="AF322" s="82">
        <f t="shared" si="38"/>
        <v>0</v>
      </c>
      <c r="AG322" s="82" t="str">
        <f t="shared" si="33"/>
        <v/>
      </c>
      <c r="AH322" s="82" t="str">
        <f t="shared" si="34"/>
        <v/>
      </c>
      <c r="AI322" s="82" t="str">
        <f t="shared" si="35"/>
        <v/>
      </c>
      <c r="AJ322" s="82" t="str">
        <f t="shared" si="36"/>
        <v/>
      </c>
      <c r="AK322" s="83" t="str">
        <f t="shared" si="39"/>
        <v/>
      </c>
    </row>
    <row r="323" spans="27:37">
      <c r="AA323" s="78"/>
      <c r="AB323" s="78"/>
      <c r="AC323" s="79" t="str">
        <f t="shared" si="37"/>
        <v/>
      </c>
      <c r="AD323" s="89"/>
      <c r="AE323" s="89"/>
      <c r="AF323" s="79">
        <f t="shared" si="38"/>
        <v>0</v>
      </c>
      <c r="AG323" s="79" t="str">
        <f t="shared" si="33"/>
        <v/>
      </c>
      <c r="AH323" s="79" t="str">
        <f t="shared" si="34"/>
        <v/>
      </c>
      <c r="AI323" s="79" t="str">
        <f t="shared" si="35"/>
        <v/>
      </c>
      <c r="AJ323" s="79" t="str">
        <f t="shared" si="36"/>
        <v/>
      </c>
      <c r="AK323" s="80" t="str">
        <f t="shared" si="39"/>
        <v/>
      </c>
    </row>
    <row r="324" spans="27:37">
      <c r="AA324" s="81"/>
      <c r="AB324" s="81"/>
      <c r="AC324" s="82" t="str">
        <f t="shared" si="37"/>
        <v/>
      </c>
      <c r="AD324" s="90"/>
      <c r="AE324" s="90"/>
      <c r="AF324" s="82">
        <f t="shared" si="38"/>
        <v>0</v>
      </c>
      <c r="AG324" s="82" t="str">
        <f t="shared" si="33"/>
        <v/>
      </c>
      <c r="AH324" s="82" t="str">
        <f t="shared" si="34"/>
        <v/>
      </c>
      <c r="AI324" s="82" t="str">
        <f t="shared" si="35"/>
        <v/>
      </c>
      <c r="AJ324" s="82" t="str">
        <f t="shared" si="36"/>
        <v/>
      </c>
      <c r="AK324" s="83" t="str">
        <f t="shared" si="39"/>
        <v/>
      </c>
    </row>
    <row r="325" spans="27:37">
      <c r="AA325" s="78"/>
      <c r="AB325" s="78"/>
      <c r="AC325" s="79" t="str">
        <f t="shared" si="37"/>
        <v/>
      </c>
      <c r="AD325" s="89"/>
      <c r="AE325" s="89"/>
      <c r="AF325" s="79">
        <f t="shared" si="38"/>
        <v>0</v>
      </c>
      <c r="AG325" s="79" t="str">
        <f t="shared" si="33"/>
        <v/>
      </c>
      <c r="AH325" s="79" t="str">
        <f t="shared" si="34"/>
        <v/>
      </c>
      <c r="AI325" s="79" t="str">
        <f t="shared" si="35"/>
        <v/>
      </c>
      <c r="AJ325" s="79" t="str">
        <f t="shared" si="36"/>
        <v/>
      </c>
      <c r="AK325" s="80" t="str">
        <f t="shared" si="39"/>
        <v/>
      </c>
    </row>
    <row r="326" spans="27:37">
      <c r="AA326" s="81"/>
      <c r="AB326" s="81"/>
      <c r="AC326" s="82" t="str">
        <f t="shared" si="37"/>
        <v/>
      </c>
      <c r="AD326" s="90"/>
      <c r="AE326" s="90"/>
      <c r="AF326" s="82">
        <f t="shared" si="38"/>
        <v>0</v>
      </c>
      <c r="AG326" s="82" t="str">
        <f t="shared" si="33"/>
        <v/>
      </c>
      <c r="AH326" s="82" t="str">
        <f t="shared" si="34"/>
        <v/>
      </c>
      <c r="AI326" s="82" t="str">
        <f t="shared" si="35"/>
        <v/>
      </c>
      <c r="AJ326" s="82" t="str">
        <f t="shared" si="36"/>
        <v/>
      </c>
      <c r="AK326" s="83" t="str">
        <f t="shared" si="39"/>
        <v/>
      </c>
    </row>
    <row r="327" spans="27:37">
      <c r="AA327" s="78"/>
      <c r="AB327" s="78"/>
      <c r="AC327" s="79" t="str">
        <f t="shared" si="37"/>
        <v/>
      </c>
      <c r="AD327" s="89"/>
      <c r="AE327" s="89"/>
      <c r="AF327" s="79">
        <f t="shared" si="38"/>
        <v>0</v>
      </c>
      <c r="AG327" s="79" t="str">
        <f t="shared" si="33"/>
        <v/>
      </c>
      <c r="AH327" s="79" t="str">
        <f t="shared" si="34"/>
        <v/>
      </c>
      <c r="AI327" s="79" t="str">
        <f t="shared" si="35"/>
        <v/>
      </c>
      <c r="AJ327" s="79" t="str">
        <f t="shared" si="36"/>
        <v/>
      </c>
      <c r="AK327" s="80" t="str">
        <f t="shared" si="39"/>
        <v/>
      </c>
    </row>
    <row r="328" spans="27:37">
      <c r="AA328" s="81"/>
      <c r="AB328" s="81"/>
      <c r="AC328" s="82" t="str">
        <f t="shared" si="37"/>
        <v/>
      </c>
      <c r="AD328" s="90"/>
      <c r="AE328" s="90"/>
      <c r="AF328" s="82">
        <f t="shared" si="38"/>
        <v>0</v>
      </c>
      <c r="AG328" s="82" t="str">
        <f t="shared" si="33"/>
        <v/>
      </c>
      <c r="AH328" s="82" t="str">
        <f t="shared" si="34"/>
        <v/>
      </c>
      <c r="AI328" s="82" t="str">
        <f t="shared" si="35"/>
        <v/>
      </c>
      <c r="AJ328" s="82" t="str">
        <f t="shared" si="36"/>
        <v/>
      </c>
      <c r="AK328" s="83" t="str">
        <f t="shared" si="39"/>
        <v/>
      </c>
    </row>
    <row r="329" spans="27:37">
      <c r="AA329" s="78"/>
      <c r="AB329" s="78"/>
      <c r="AC329" s="79" t="str">
        <f t="shared" si="37"/>
        <v/>
      </c>
      <c r="AD329" s="89"/>
      <c r="AE329" s="89"/>
      <c r="AF329" s="79">
        <f t="shared" si="38"/>
        <v>0</v>
      </c>
      <c r="AG329" s="79" t="str">
        <f t="shared" si="33"/>
        <v/>
      </c>
      <c r="AH329" s="79" t="str">
        <f t="shared" si="34"/>
        <v/>
      </c>
      <c r="AI329" s="79" t="str">
        <f t="shared" si="35"/>
        <v/>
      </c>
      <c r="AJ329" s="79" t="str">
        <f t="shared" si="36"/>
        <v/>
      </c>
      <c r="AK329" s="80" t="str">
        <f t="shared" si="39"/>
        <v/>
      </c>
    </row>
    <row r="330" spans="27:37">
      <c r="AA330" s="81"/>
      <c r="AB330" s="81"/>
      <c r="AC330" s="82" t="str">
        <f t="shared" si="37"/>
        <v/>
      </c>
      <c r="AD330" s="90"/>
      <c r="AE330" s="90"/>
      <c r="AF330" s="82">
        <f t="shared" si="38"/>
        <v>0</v>
      </c>
      <c r="AG330" s="82" t="str">
        <f t="shared" si="33"/>
        <v/>
      </c>
      <c r="AH330" s="82" t="str">
        <f t="shared" si="34"/>
        <v/>
      </c>
      <c r="AI330" s="82" t="str">
        <f t="shared" si="35"/>
        <v/>
      </c>
      <c r="AJ330" s="82" t="str">
        <f t="shared" si="36"/>
        <v/>
      </c>
      <c r="AK330" s="83" t="str">
        <f t="shared" si="39"/>
        <v/>
      </c>
    </row>
    <row r="331" spans="27:37">
      <c r="AA331" s="78"/>
      <c r="AB331" s="78"/>
      <c r="AC331" s="79" t="str">
        <f t="shared" si="37"/>
        <v/>
      </c>
      <c r="AD331" s="89"/>
      <c r="AE331" s="89"/>
      <c r="AF331" s="79">
        <f t="shared" si="38"/>
        <v>0</v>
      </c>
      <c r="AG331" s="79" t="str">
        <f t="shared" ref="AG331:AG394" si="40">IF($AA331="","",IF(VLOOKUP($AA331,$AZ$17:$BD$42,2,0)=0,"",VLOOKUP($AA331,$AZ$17:$BD$42,2,0)*AF331))</f>
        <v/>
      </c>
      <c r="AH331" s="79" t="str">
        <f t="shared" ref="AH331:AH394" si="41">IF($AA331="","",IF(VLOOKUP($AA331,$AZ$17:$BD$42,3,0)=0,"",VLOOKUP($AA331,$AZ$17:$BD$42,3,0)*AF331))</f>
        <v/>
      </c>
      <c r="AI331" s="79" t="str">
        <f t="shared" ref="AI331:AI394" si="42">IF($AA331="","",IF(VLOOKUP($AA331,$AZ$17:$BD$42,4,0)=0,"",VLOOKUP($AA331,$AZ$17:$BD$42,4,0)*AF331))</f>
        <v/>
      </c>
      <c r="AJ331" s="79" t="str">
        <f t="shared" ref="AJ331:AJ394" si="43">IF($AA331="","",IF(VLOOKUP($AA331,$AZ$17:$BD$42,5,0)=0,"",VLOOKUP($AA331,$AZ$17:$BD$42,5,0)*AF331))</f>
        <v/>
      </c>
      <c r="AK331" s="80" t="str">
        <f t="shared" si="39"/>
        <v/>
      </c>
    </row>
    <row r="332" spans="27:37">
      <c r="AA332" s="81"/>
      <c r="AB332" s="81"/>
      <c r="AC332" s="82" t="str">
        <f t="shared" ref="AC332:AC395" si="44">IF(ISERROR(VLOOKUP($AA332,$A$13:$V$38,MATCH($AB332,$A$12:$V$12,0),0)),"",VLOOKUP($AA332,$A$13:$V$38,MATCH($AB332,$A$12:$V$12,0),0))</f>
        <v/>
      </c>
      <c r="AD332" s="90"/>
      <c r="AE332" s="90"/>
      <c r="AF332" s="82">
        <f t="shared" ref="AF332:AF395" si="45">IF(IF($AB332="",0,IF(AC332="",0,AC332-AD332-AE332))&lt;0,0,IF($AB332="",0,IF(AC332="",0,AC332-AD332-AE332)))</f>
        <v>0</v>
      </c>
      <c r="AG332" s="82" t="str">
        <f t="shared" si="40"/>
        <v/>
      </c>
      <c r="AH332" s="82" t="str">
        <f t="shared" si="41"/>
        <v/>
      </c>
      <c r="AI332" s="82" t="str">
        <f t="shared" si="42"/>
        <v/>
      </c>
      <c r="AJ332" s="82" t="str">
        <f t="shared" si="43"/>
        <v/>
      </c>
      <c r="AK332" s="83" t="str">
        <f t="shared" ref="AK332:AK395" si="46">IF($AF332=0,"",IF(VLOOKUP($AA332,$A$46:$Y$71,IF($AB332=3,2,IF($AB332&lt;4+1,6,IF($AB332&lt;5+1,10,IF($AB332&lt;6+1,14,IF($AB332&lt;7+1,18,IF($AB332&lt;8+1,22,0)))))),0)=0,"pas de crafteur",VLOOKUP($AA332,$A$46:$Y$71,IF($AB332=3,2,IF($AB332&lt;4+1,6,IF($AB332&lt;5+1,10,IF($AB332&lt;6+1,14,IF($AB332&lt;7+1,18,IF($AB332&lt;8+1,22,)))))),0)))</f>
        <v/>
      </c>
    </row>
    <row r="333" spans="27:37">
      <c r="AA333" s="78"/>
      <c r="AB333" s="78"/>
      <c r="AC333" s="79" t="str">
        <f t="shared" si="44"/>
        <v/>
      </c>
      <c r="AD333" s="89"/>
      <c r="AE333" s="89"/>
      <c r="AF333" s="79">
        <f t="shared" si="45"/>
        <v>0</v>
      </c>
      <c r="AG333" s="79" t="str">
        <f t="shared" si="40"/>
        <v/>
      </c>
      <c r="AH333" s="79" t="str">
        <f t="shared" si="41"/>
        <v/>
      </c>
      <c r="AI333" s="79" t="str">
        <f t="shared" si="42"/>
        <v/>
      </c>
      <c r="AJ333" s="79" t="str">
        <f t="shared" si="43"/>
        <v/>
      </c>
      <c r="AK333" s="80" t="str">
        <f t="shared" si="46"/>
        <v/>
      </c>
    </row>
    <row r="334" spans="27:37">
      <c r="AA334" s="81"/>
      <c r="AB334" s="81"/>
      <c r="AC334" s="82" t="str">
        <f t="shared" si="44"/>
        <v/>
      </c>
      <c r="AD334" s="90"/>
      <c r="AE334" s="90"/>
      <c r="AF334" s="82">
        <f t="shared" si="45"/>
        <v>0</v>
      </c>
      <c r="AG334" s="82" t="str">
        <f t="shared" si="40"/>
        <v/>
      </c>
      <c r="AH334" s="82" t="str">
        <f t="shared" si="41"/>
        <v/>
      </c>
      <c r="AI334" s="82" t="str">
        <f t="shared" si="42"/>
        <v/>
      </c>
      <c r="AJ334" s="82" t="str">
        <f t="shared" si="43"/>
        <v/>
      </c>
      <c r="AK334" s="83" t="str">
        <f t="shared" si="46"/>
        <v/>
      </c>
    </row>
    <row r="335" spans="27:37">
      <c r="AA335" s="78"/>
      <c r="AB335" s="78"/>
      <c r="AC335" s="79" t="str">
        <f t="shared" si="44"/>
        <v/>
      </c>
      <c r="AD335" s="89"/>
      <c r="AE335" s="89"/>
      <c r="AF335" s="79">
        <f t="shared" si="45"/>
        <v>0</v>
      </c>
      <c r="AG335" s="79" t="str">
        <f t="shared" si="40"/>
        <v/>
      </c>
      <c r="AH335" s="79" t="str">
        <f t="shared" si="41"/>
        <v/>
      </c>
      <c r="AI335" s="79" t="str">
        <f t="shared" si="42"/>
        <v/>
      </c>
      <c r="AJ335" s="79" t="str">
        <f t="shared" si="43"/>
        <v/>
      </c>
      <c r="AK335" s="80" t="str">
        <f t="shared" si="46"/>
        <v/>
      </c>
    </row>
    <row r="336" spans="27:37">
      <c r="AA336" s="81"/>
      <c r="AB336" s="81"/>
      <c r="AC336" s="82" t="str">
        <f t="shared" si="44"/>
        <v/>
      </c>
      <c r="AD336" s="90"/>
      <c r="AE336" s="90"/>
      <c r="AF336" s="82">
        <f t="shared" si="45"/>
        <v>0</v>
      </c>
      <c r="AG336" s="82" t="str">
        <f t="shared" si="40"/>
        <v/>
      </c>
      <c r="AH336" s="82" t="str">
        <f t="shared" si="41"/>
        <v/>
      </c>
      <c r="AI336" s="82" t="str">
        <f t="shared" si="42"/>
        <v/>
      </c>
      <c r="AJ336" s="82" t="str">
        <f t="shared" si="43"/>
        <v/>
      </c>
      <c r="AK336" s="83" t="str">
        <f t="shared" si="46"/>
        <v/>
      </c>
    </row>
    <row r="337" spans="27:37">
      <c r="AA337" s="78"/>
      <c r="AB337" s="78"/>
      <c r="AC337" s="79" t="str">
        <f t="shared" si="44"/>
        <v/>
      </c>
      <c r="AD337" s="89"/>
      <c r="AE337" s="89"/>
      <c r="AF337" s="79">
        <f t="shared" si="45"/>
        <v>0</v>
      </c>
      <c r="AG337" s="79" t="str">
        <f t="shared" si="40"/>
        <v/>
      </c>
      <c r="AH337" s="79" t="str">
        <f t="shared" si="41"/>
        <v/>
      </c>
      <c r="AI337" s="79" t="str">
        <f t="shared" si="42"/>
        <v/>
      </c>
      <c r="AJ337" s="79" t="str">
        <f t="shared" si="43"/>
        <v/>
      </c>
      <c r="AK337" s="80" t="str">
        <f t="shared" si="46"/>
        <v/>
      </c>
    </row>
    <row r="338" spans="27:37">
      <c r="AA338" s="81"/>
      <c r="AB338" s="81"/>
      <c r="AC338" s="82" t="str">
        <f t="shared" si="44"/>
        <v/>
      </c>
      <c r="AD338" s="90"/>
      <c r="AE338" s="90"/>
      <c r="AF338" s="82">
        <f t="shared" si="45"/>
        <v>0</v>
      </c>
      <c r="AG338" s="82" t="str">
        <f t="shared" si="40"/>
        <v/>
      </c>
      <c r="AH338" s="82" t="str">
        <f t="shared" si="41"/>
        <v/>
      </c>
      <c r="AI338" s="82" t="str">
        <f t="shared" si="42"/>
        <v/>
      </c>
      <c r="AJ338" s="82" t="str">
        <f t="shared" si="43"/>
        <v/>
      </c>
      <c r="AK338" s="83" t="str">
        <f t="shared" si="46"/>
        <v/>
      </c>
    </row>
    <row r="339" spans="27:37">
      <c r="AA339" s="78"/>
      <c r="AB339" s="78"/>
      <c r="AC339" s="79" t="str">
        <f t="shared" si="44"/>
        <v/>
      </c>
      <c r="AD339" s="89"/>
      <c r="AE339" s="89"/>
      <c r="AF339" s="79">
        <f t="shared" si="45"/>
        <v>0</v>
      </c>
      <c r="AG339" s="79" t="str">
        <f t="shared" si="40"/>
        <v/>
      </c>
      <c r="AH339" s="79" t="str">
        <f t="shared" si="41"/>
        <v/>
      </c>
      <c r="AI339" s="79" t="str">
        <f t="shared" si="42"/>
        <v/>
      </c>
      <c r="AJ339" s="79" t="str">
        <f t="shared" si="43"/>
        <v/>
      </c>
      <c r="AK339" s="80" t="str">
        <f t="shared" si="46"/>
        <v/>
      </c>
    </row>
    <row r="340" spans="27:37">
      <c r="AA340" s="81"/>
      <c r="AB340" s="81"/>
      <c r="AC340" s="82" t="str">
        <f t="shared" si="44"/>
        <v/>
      </c>
      <c r="AD340" s="90"/>
      <c r="AE340" s="90"/>
      <c r="AF340" s="82">
        <f t="shared" si="45"/>
        <v>0</v>
      </c>
      <c r="AG340" s="82" t="str">
        <f t="shared" si="40"/>
        <v/>
      </c>
      <c r="AH340" s="82" t="str">
        <f t="shared" si="41"/>
        <v/>
      </c>
      <c r="AI340" s="82" t="str">
        <f t="shared" si="42"/>
        <v/>
      </c>
      <c r="AJ340" s="82" t="str">
        <f t="shared" si="43"/>
        <v/>
      </c>
      <c r="AK340" s="83" t="str">
        <f t="shared" si="46"/>
        <v/>
      </c>
    </row>
    <row r="341" spans="27:37">
      <c r="AA341" s="78"/>
      <c r="AB341" s="78"/>
      <c r="AC341" s="79" t="str">
        <f t="shared" si="44"/>
        <v/>
      </c>
      <c r="AD341" s="89"/>
      <c r="AE341" s="89"/>
      <c r="AF341" s="79">
        <f t="shared" si="45"/>
        <v>0</v>
      </c>
      <c r="AG341" s="79" t="str">
        <f t="shared" si="40"/>
        <v/>
      </c>
      <c r="AH341" s="79" t="str">
        <f t="shared" si="41"/>
        <v/>
      </c>
      <c r="AI341" s="79" t="str">
        <f t="shared" si="42"/>
        <v/>
      </c>
      <c r="AJ341" s="79" t="str">
        <f t="shared" si="43"/>
        <v/>
      </c>
      <c r="AK341" s="80" t="str">
        <f t="shared" si="46"/>
        <v/>
      </c>
    </row>
    <row r="342" spans="27:37">
      <c r="AA342" s="81"/>
      <c r="AB342" s="81"/>
      <c r="AC342" s="82" t="str">
        <f t="shared" si="44"/>
        <v/>
      </c>
      <c r="AD342" s="90"/>
      <c r="AE342" s="90"/>
      <c r="AF342" s="82">
        <f t="shared" si="45"/>
        <v>0</v>
      </c>
      <c r="AG342" s="82" t="str">
        <f t="shared" si="40"/>
        <v/>
      </c>
      <c r="AH342" s="82" t="str">
        <f t="shared" si="41"/>
        <v/>
      </c>
      <c r="AI342" s="82" t="str">
        <f t="shared" si="42"/>
        <v/>
      </c>
      <c r="AJ342" s="82" t="str">
        <f t="shared" si="43"/>
        <v/>
      </c>
      <c r="AK342" s="83" t="str">
        <f t="shared" si="46"/>
        <v/>
      </c>
    </row>
    <row r="343" spans="27:37">
      <c r="AA343" s="78"/>
      <c r="AB343" s="78"/>
      <c r="AC343" s="79" t="str">
        <f t="shared" si="44"/>
        <v/>
      </c>
      <c r="AD343" s="89"/>
      <c r="AE343" s="89"/>
      <c r="AF343" s="79">
        <f t="shared" si="45"/>
        <v>0</v>
      </c>
      <c r="AG343" s="79" t="str">
        <f t="shared" si="40"/>
        <v/>
      </c>
      <c r="AH343" s="79" t="str">
        <f t="shared" si="41"/>
        <v/>
      </c>
      <c r="AI343" s="79" t="str">
        <f t="shared" si="42"/>
        <v/>
      </c>
      <c r="AJ343" s="79" t="str">
        <f t="shared" si="43"/>
        <v/>
      </c>
      <c r="AK343" s="80" t="str">
        <f t="shared" si="46"/>
        <v/>
      </c>
    </row>
    <row r="344" spans="27:37">
      <c r="AA344" s="81"/>
      <c r="AB344" s="81"/>
      <c r="AC344" s="82" t="str">
        <f t="shared" si="44"/>
        <v/>
      </c>
      <c r="AD344" s="90"/>
      <c r="AE344" s="90"/>
      <c r="AF344" s="82">
        <f t="shared" si="45"/>
        <v>0</v>
      </c>
      <c r="AG344" s="82" t="str">
        <f t="shared" si="40"/>
        <v/>
      </c>
      <c r="AH344" s="82" t="str">
        <f t="shared" si="41"/>
        <v/>
      </c>
      <c r="AI344" s="82" t="str">
        <f t="shared" si="42"/>
        <v/>
      </c>
      <c r="AJ344" s="82" t="str">
        <f t="shared" si="43"/>
        <v/>
      </c>
      <c r="AK344" s="83" t="str">
        <f t="shared" si="46"/>
        <v/>
      </c>
    </row>
    <row r="345" spans="27:37">
      <c r="AA345" s="78"/>
      <c r="AB345" s="78"/>
      <c r="AC345" s="79" t="str">
        <f t="shared" si="44"/>
        <v/>
      </c>
      <c r="AD345" s="89"/>
      <c r="AE345" s="89"/>
      <c r="AF345" s="79">
        <f t="shared" si="45"/>
        <v>0</v>
      </c>
      <c r="AG345" s="79" t="str">
        <f t="shared" si="40"/>
        <v/>
      </c>
      <c r="AH345" s="79" t="str">
        <f t="shared" si="41"/>
        <v/>
      </c>
      <c r="AI345" s="79" t="str">
        <f t="shared" si="42"/>
        <v/>
      </c>
      <c r="AJ345" s="79" t="str">
        <f t="shared" si="43"/>
        <v/>
      </c>
      <c r="AK345" s="80" t="str">
        <f t="shared" si="46"/>
        <v/>
      </c>
    </row>
    <row r="346" spans="27:37">
      <c r="AA346" s="81"/>
      <c r="AB346" s="81"/>
      <c r="AC346" s="82" t="str">
        <f t="shared" si="44"/>
        <v/>
      </c>
      <c r="AD346" s="90"/>
      <c r="AE346" s="90"/>
      <c r="AF346" s="82">
        <f t="shared" si="45"/>
        <v>0</v>
      </c>
      <c r="AG346" s="82" t="str">
        <f t="shared" si="40"/>
        <v/>
      </c>
      <c r="AH346" s="82" t="str">
        <f t="shared" si="41"/>
        <v/>
      </c>
      <c r="AI346" s="82" t="str">
        <f t="shared" si="42"/>
        <v/>
      </c>
      <c r="AJ346" s="82" t="str">
        <f t="shared" si="43"/>
        <v/>
      </c>
      <c r="AK346" s="83" t="str">
        <f t="shared" si="46"/>
        <v/>
      </c>
    </row>
    <row r="347" spans="27:37">
      <c r="AA347" s="78"/>
      <c r="AB347" s="78"/>
      <c r="AC347" s="79" t="str">
        <f t="shared" si="44"/>
        <v/>
      </c>
      <c r="AD347" s="89"/>
      <c r="AE347" s="89"/>
      <c r="AF347" s="79">
        <f t="shared" si="45"/>
        <v>0</v>
      </c>
      <c r="AG347" s="79" t="str">
        <f t="shared" si="40"/>
        <v/>
      </c>
      <c r="AH347" s="79" t="str">
        <f t="shared" si="41"/>
        <v/>
      </c>
      <c r="AI347" s="79" t="str">
        <f t="shared" si="42"/>
        <v/>
      </c>
      <c r="AJ347" s="79" t="str">
        <f t="shared" si="43"/>
        <v/>
      </c>
      <c r="AK347" s="80" t="str">
        <f t="shared" si="46"/>
        <v/>
      </c>
    </row>
    <row r="348" spans="27:37">
      <c r="AA348" s="81"/>
      <c r="AB348" s="81"/>
      <c r="AC348" s="82" t="str">
        <f t="shared" si="44"/>
        <v/>
      </c>
      <c r="AD348" s="90"/>
      <c r="AE348" s="90"/>
      <c r="AF348" s="82">
        <f t="shared" si="45"/>
        <v>0</v>
      </c>
      <c r="AG348" s="82" t="str">
        <f t="shared" si="40"/>
        <v/>
      </c>
      <c r="AH348" s="82" t="str">
        <f t="shared" si="41"/>
        <v/>
      </c>
      <c r="AI348" s="82" t="str">
        <f t="shared" si="42"/>
        <v/>
      </c>
      <c r="AJ348" s="82" t="str">
        <f t="shared" si="43"/>
        <v/>
      </c>
      <c r="AK348" s="83" t="str">
        <f t="shared" si="46"/>
        <v/>
      </c>
    </row>
    <row r="349" spans="27:37">
      <c r="AA349" s="78"/>
      <c r="AB349" s="78"/>
      <c r="AC349" s="79" t="str">
        <f t="shared" si="44"/>
        <v/>
      </c>
      <c r="AD349" s="89"/>
      <c r="AE349" s="89"/>
      <c r="AF349" s="79">
        <f t="shared" si="45"/>
        <v>0</v>
      </c>
      <c r="AG349" s="79" t="str">
        <f t="shared" si="40"/>
        <v/>
      </c>
      <c r="AH349" s="79" t="str">
        <f t="shared" si="41"/>
        <v/>
      </c>
      <c r="AI349" s="79" t="str">
        <f t="shared" si="42"/>
        <v/>
      </c>
      <c r="AJ349" s="79" t="str">
        <f t="shared" si="43"/>
        <v/>
      </c>
      <c r="AK349" s="80" t="str">
        <f t="shared" si="46"/>
        <v/>
      </c>
    </row>
    <row r="350" spans="27:37">
      <c r="AA350" s="81"/>
      <c r="AB350" s="81"/>
      <c r="AC350" s="82" t="str">
        <f t="shared" si="44"/>
        <v/>
      </c>
      <c r="AD350" s="90"/>
      <c r="AE350" s="90"/>
      <c r="AF350" s="82">
        <f t="shared" si="45"/>
        <v>0</v>
      </c>
      <c r="AG350" s="82" t="str">
        <f t="shared" si="40"/>
        <v/>
      </c>
      <c r="AH350" s="82" t="str">
        <f t="shared" si="41"/>
        <v/>
      </c>
      <c r="AI350" s="82" t="str">
        <f t="shared" si="42"/>
        <v/>
      </c>
      <c r="AJ350" s="82" t="str">
        <f t="shared" si="43"/>
        <v/>
      </c>
      <c r="AK350" s="83" t="str">
        <f t="shared" si="46"/>
        <v/>
      </c>
    </row>
    <row r="351" spans="27:37">
      <c r="AA351" s="78"/>
      <c r="AB351" s="78"/>
      <c r="AC351" s="79" t="str">
        <f t="shared" si="44"/>
        <v/>
      </c>
      <c r="AD351" s="89"/>
      <c r="AE351" s="89"/>
      <c r="AF351" s="79">
        <f t="shared" si="45"/>
        <v>0</v>
      </c>
      <c r="AG351" s="79" t="str">
        <f t="shared" si="40"/>
        <v/>
      </c>
      <c r="AH351" s="79" t="str">
        <f t="shared" si="41"/>
        <v/>
      </c>
      <c r="AI351" s="79" t="str">
        <f t="shared" si="42"/>
        <v/>
      </c>
      <c r="AJ351" s="79" t="str">
        <f t="shared" si="43"/>
        <v/>
      </c>
      <c r="AK351" s="80" t="str">
        <f t="shared" si="46"/>
        <v/>
      </c>
    </row>
    <row r="352" spans="27:37">
      <c r="AA352" s="81"/>
      <c r="AB352" s="81"/>
      <c r="AC352" s="82" t="str">
        <f t="shared" si="44"/>
        <v/>
      </c>
      <c r="AD352" s="90"/>
      <c r="AE352" s="90"/>
      <c r="AF352" s="82">
        <f t="shared" si="45"/>
        <v>0</v>
      </c>
      <c r="AG352" s="82" t="str">
        <f t="shared" si="40"/>
        <v/>
      </c>
      <c r="AH352" s="82" t="str">
        <f t="shared" si="41"/>
        <v/>
      </c>
      <c r="AI352" s="82" t="str">
        <f t="shared" si="42"/>
        <v/>
      </c>
      <c r="AJ352" s="82" t="str">
        <f t="shared" si="43"/>
        <v/>
      </c>
      <c r="AK352" s="83" t="str">
        <f t="shared" si="46"/>
        <v/>
      </c>
    </row>
    <row r="353" spans="27:37">
      <c r="AA353" s="78"/>
      <c r="AB353" s="78"/>
      <c r="AC353" s="79" t="str">
        <f t="shared" si="44"/>
        <v/>
      </c>
      <c r="AD353" s="89"/>
      <c r="AE353" s="89"/>
      <c r="AF353" s="79">
        <f t="shared" si="45"/>
        <v>0</v>
      </c>
      <c r="AG353" s="79" t="str">
        <f t="shared" si="40"/>
        <v/>
      </c>
      <c r="AH353" s="79" t="str">
        <f t="shared" si="41"/>
        <v/>
      </c>
      <c r="AI353" s="79" t="str">
        <f t="shared" si="42"/>
        <v/>
      </c>
      <c r="AJ353" s="79" t="str">
        <f t="shared" si="43"/>
        <v/>
      </c>
      <c r="AK353" s="80" t="str">
        <f t="shared" si="46"/>
        <v/>
      </c>
    </row>
    <row r="354" spans="27:37">
      <c r="AA354" s="81"/>
      <c r="AB354" s="81"/>
      <c r="AC354" s="82" t="str">
        <f t="shared" si="44"/>
        <v/>
      </c>
      <c r="AD354" s="90"/>
      <c r="AE354" s="90"/>
      <c r="AF354" s="82">
        <f t="shared" si="45"/>
        <v>0</v>
      </c>
      <c r="AG354" s="82" t="str">
        <f t="shared" si="40"/>
        <v/>
      </c>
      <c r="AH354" s="82" t="str">
        <f t="shared" si="41"/>
        <v/>
      </c>
      <c r="AI354" s="82" t="str">
        <f t="shared" si="42"/>
        <v/>
      </c>
      <c r="AJ354" s="82" t="str">
        <f t="shared" si="43"/>
        <v/>
      </c>
      <c r="AK354" s="83" t="str">
        <f t="shared" si="46"/>
        <v/>
      </c>
    </row>
    <row r="355" spans="27:37">
      <c r="AA355" s="78"/>
      <c r="AB355" s="78"/>
      <c r="AC355" s="79" t="str">
        <f t="shared" si="44"/>
        <v/>
      </c>
      <c r="AD355" s="89"/>
      <c r="AE355" s="89"/>
      <c r="AF355" s="79">
        <f t="shared" si="45"/>
        <v>0</v>
      </c>
      <c r="AG355" s="79" t="str">
        <f t="shared" si="40"/>
        <v/>
      </c>
      <c r="AH355" s="79" t="str">
        <f t="shared" si="41"/>
        <v/>
      </c>
      <c r="AI355" s="79" t="str">
        <f t="shared" si="42"/>
        <v/>
      </c>
      <c r="AJ355" s="79" t="str">
        <f t="shared" si="43"/>
        <v/>
      </c>
      <c r="AK355" s="80" t="str">
        <f t="shared" si="46"/>
        <v/>
      </c>
    </row>
    <row r="356" spans="27:37">
      <c r="AA356" s="81"/>
      <c r="AB356" s="81"/>
      <c r="AC356" s="82" t="str">
        <f t="shared" si="44"/>
        <v/>
      </c>
      <c r="AD356" s="90"/>
      <c r="AE356" s="90"/>
      <c r="AF356" s="82">
        <f t="shared" si="45"/>
        <v>0</v>
      </c>
      <c r="AG356" s="82" t="str">
        <f t="shared" si="40"/>
        <v/>
      </c>
      <c r="AH356" s="82" t="str">
        <f t="shared" si="41"/>
        <v/>
      </c>
      <c r="AI356" s="82" t="str">
        <f t="shared" si="42"/>
        <v/>
      </c>
      <c r="AJ356" s="82" t="str">
        <f t="shared" si="43"/>
        <v/>
      </c>
      <c r="AK356" s="83" t="str">
        <f t="shared" si="46"/>
        <v/>
      </c>
    </row>
    <row r="357" spans="27:37">
      <c r="AA357" s="78"/>
      <c r="AB357" s="78"/>
      <c r="AC357" s="79" t="str">
        <f t="shared" si="44"/>
        <v/>
      </c>
      <c r="AD357" s="89"/>
      <c r="AE357" s="89"/>
      <c r="AF357" s="79">
        <f t="shared" si="45"/>
        <v>0</v>
      </c>
      <c r="AG357" s="79" t="str">
        <f t="shared" si="40"/>
        <v/>
      </c>
      <c r="AH357" s="79" t="str">
        <f t="shared" si="41"/>
        <v/>
      </c>
      <c r="AI357" s="79" t="str">
        <f t="shared" si="42"/>
        <v/>
      </c>
      <c r="AJ357" s="79" t="str">
        <f t="shared" si="43"/>
        <v/>
      </c>
      <c r="AK357" s="80" t="str">
        <f t="shared" si="46"/>
        <v/>
      </c>
    </row>
    <row r="358" spans="27:37">
      <c r="AA358" s="81"/>
      <c r="AB358" s="81"/>
      <c r="AC358" s="82" t="str">
        <f t="shared" si="44"/>
        <v/>
      </c>
      <c r="AD358" s="90"/>
      <c r="AE358" s="90"/>
      <c r="AF358" s="82">
        <f t="shared" si="45"/>
        <v>0</v>
      </c>
      <c r="AG358" s="82" t="str">
        <f t="shared" si="40"/>
        <v/>
      </c>
      <c r="AH358" s="82" t="str">
        <f t="shared" si="41"/>
        <v/>
      </c>
      <c r="AI358" s="82" t="str">
        <f t="shared" si="42"/>
        <v/>
      </c>
      <c r="AJ358" s="82" t="str">
        <f t="shared" si="43"/>
        <v/>
      </c>
      <c r="AK358" s="83" t="str">
        <f t="shared" si="46"/>
        <v/>
      </c>
    </row>
    <row r="359" spans="27:37">
      <c r="AA359" s="78"/>
      <c r="AB359" s="78"/>
      <c r="AC359" s="79" t="str">
        <f t="shared" si="44"/>
        <v/>
      </c>
      <c r="AD359" s="89"/>
      <c r="AE359" s="89"/>
      <c r="AF359" s="79">
        <f t="shared" si="45"/>
        <v>0</v>
      </c>
      <c r="AG359" s="79" t="str">
        <f t="shared" si="40"/>
        <v/>
      </c>
      <c r="AH359" s="79" t="str">
        <f t="shared" si="41"/>
        <v/>
      </c>
      <c r="AI359" s="79" t="str">
        <f t="shared" si="42"/>
        <v/>
      </c>
      <c r="AJ359" s="79" t="str">
        <f t="shared" si="43"/>
        <v/>
      </c>
      <c r="AK359" s="80" t="str">
        <f t="shared" si="46"/>
        <v/>
      </c>
    </row>
    <row r="360" spans="27:37">
      <c r="AA360" s="81"/>
      <c r="AB360" s="81"/>
      <c r="AC360" s="82" t="str">
        <f t="shared" si="44"/>
        <v/>
      </c>
      <c r="AD360" s="90"/>
      <c r="AE360" s="90"/>
      <c r="AF360" s="82">
        <f t="shared" si="45"/>
        <v>0</v>
      </c>
      <c r="AG360" s="82" t="str">
        <f t="shared" si="40"/>
        <v/>
      </c>
      <c r="AH360" s="82" t="str">
        <f t="shared" si="41"/>
        <v/>
      </c>
      <c r="AI360" s="82" t="str">
        <f t="shared" si="42"/>
        <v/>
      </c>
      <c r="AJ360" s="82" t="str">
        <f t="shared" si="43"/>
        <v/>
      </c>
      <c r="AK360" s="83" t="str">
        <f t="shared" si="46"/>
        <v/>
      </c>
    </row>
    <row r="361" spans="27:37">
      <c r="AA361" s="78"/>
      <c r="AB361" s="78"/>
      <c r="AC361" s="79" t="str">
        <f t="shared" si="44"/>
        <v/>
      </c>
      <c r="AD361" s="89"/>
      <c r="AE361" s="89"/>
      <c r="AF361" s="79">
        <f t="shared" si="45"/>
        <v>0</v>
      </c>
      <c r="AG361" s="79" t="str">
        <f t="shared" si="40"/>
        <v/>
      </c>
      <c r="AH361" s="79" t="str">
        <f t="shared" si="41"/>
        <v/>
      </c>
      <c r="AI361" s="79" t="str">
        <f t="shared" si="42"/>
        <v/>
      </c>
      <c r="AJ361" s="79" t="str">
        <f t="shared" si="43"/>
        <v/>
      </c>
      <c r="AK361" s="80" t="str">
        <f t="shared" si="46"/>
        <v/>
      </c>
    </row>
    <row r="362" spans="27:37">
      <c r="AA362" s="81"/>
      <c r="AB362" s="81"/>
      <c r="AC362" s="82" t="str">
        <f t="shared" si="44"/>
        <v/>
      </c>
      <c r="AD362" s="90"/>
      <c r="AE362" s="90"/>
      <c r="AF362" s="82">
        <f t="shared" si="45"/>
        <v>0</v>
      </c>
      <c r="AG362" s="82" t="str">
        <f t="shared" si="40"/>
        <v/>
      </c>
      <c r="AH362" s="82" t="str">
        <f t="shared" si="41"/>
        <v/>
      </c>
      <c r="AI362" s="82" t="str">
        <f t="shared" si="42"/>
        <v/>
      </c>
      <c r="AJ362" s="82" t="str">
        <f t="shared" si="43"/>
        <v/>
      </c>
      <c r="AK362" s="83" t="str">
        <f t="shared" si="46"/>
        <v/>
      </c>
    </row>
    <row r="363" spans="27:37">
      <c r="AA363" s="78"/>
      <c r="AB363" s="78"/>
      <c r="AC363" s="79" t="str">
        <f t="shared" si="44"/>
        <v/>
      </c>
      <c r="AD363" s="89"/>
      <c r="AE363" s="89"/>
      <c r="AF363" s="79">
        <f t="shared" si="45"/>
        <v>0</v>
      </c>
      <c r="AG363" s="79" t="str">
        <f t="shared" si="40"/>
        <v/>
      </c>
      <c r="AH363" s="79" t="str">
        <f t="shared" si="41"/>
        <v/>
      </c>
      <c r="AI363" s="79" t="str">
        <f t="shared" si="42"/>
        <v/>
      </c>
      <c r="AJ363" s="79" t="str">
        <f t="shared" si="43"/>
        <v/>
      </c>
      <c r="AK363" s="80" t="str">
        <f t="shared" si="46"/>
        <v/>
      </c>
    </row>
    <row r="364" spans="27:37">
      <c r="AA364" s="81"/>
      <c r="AB364" s="81"/>
      <c r="AC364" s="82" t="str">
        <f t="shared" si="44"/>
        <v/>
      </c>
      <c r="AD364" s="90"/>
      <c r="AE364" s="90"/>
      <c r="AF364" s="82">
        <f t="shared" si="45"/>
        <v>0</v>
      </c>
      <c r="AG364" s="82" t="str">
        <f t="shared" si="40"/>
        <v/>
      </c>
      <c r="AH364" s="82" t="str">
        <f t="shared" si="41"/>
        <v/>
      </c>
      <c r="AI364" s="82" t="str">
        <f t="shared" si="42"/>
        <v/>
      </c>
      <c r="AJ364" s="82" t="str">
        <f t="shared" si="43"/>
        <v/>
      </c>
      <c r="AK364" s="83" t="str">
        <f t="shared" si="46"/>
        <v/>
      </c>
    </row>
    <row r="365" spans="27:37">
      <c r="AA365" s="78"/>
      <c r="AB365" s="78"/>
      <c r="AC365" s="79" t="str">
        <f t="shared" si="44"/>
        <v/>
      </c>
      <c r="AD365" s="89"/>
      <c r="AE365" s="89"/>
      <c r="AF365" s="79">
        <f t="shared" si="45"/>
        <v>0</v>
      </c>
      <c r="AG365" s="79" t="str">
        <f t="shared" si="40"/>
        <v/>
      </c>
      <c r="AH365" s="79" t="str">
        <f t="shared" si="41"/>
        <v/>
      </c>
      <c r="AI365" s="79" t="str">
        <f t="shared" si="42"/>
        <v/>
      </c>
      <c r="AJ365" s="79" t="str">
        <f t="shared" si="43"/>
        <v/>
      </c>
      <c r="AK365" s="80" t="str">
        <f t="shared" si="46"/>
        <v/>
      </c>
    </row>
    <row r="366" spans="27:37">
      <c r="AA366" s="81"/>
      <c r="AB366" s="81"/>
      <c r="AC366" s="82" t="str">
        <f t="shared" si="44"/>
        <v/>
      </c>
      <c r="AD366" s="90"/>
      <c r="AE366" s="90"/>
      <c r="AF366" s="82">
        <f t="shared" si="45"/>
        <v>0</v>
      </c>
      <c r="AG366" s="82" t="str">
        <f t="shared" si="40"/>
        <v/>
      </c>
      <c r="AH366" s="82" t="str">
        <f t="shared" si="41"/>
        <v/>
      </c>
      <c r="AI366" s="82" t="str">
        <f t="shared" si="42"/>
        <v/>
      </c>
      <c r="AJ366" s="82" t="str">
        <f t="shared" si="43"/>
        <v/>
      </c>
      <c r="AK366" s="83" t="str">
        <f t="shared" si="46"/>
        <v/>
      </c>
    </row>
    <row r="367" spans="27:37">
      <c r="AA367" s="78"/>
      <c r="AB367" s="78"/>
      <c r="AC367" s="79" t="str">
        <f t="shared" si="44"/>
        <v/>
      </c>
      <c r="AD367" s="89"/>
      <c r="AE367" s="89"/>
      <c r="AF367" s="79">
        <f t="shared" si="45"/>
        <v>0</v>
      </c>
      <c r="AG367" s="79" t="str">
        <f t="shared" si="40"/>
        <v/>
      </c>
      <c r="AH367" s="79" t="str">
        <f t="shared" si="41"/>
        <v/>
      </c>
      <c r="AI367" s="79" t="str">
        <f t="shared" si="42"/>
        <v/>
      </c>
      <c r="AJ367" s="79" t="str">
        <f t="shared" si="43"/>
        <v/>
      </c>
      <c r="AK367" s="80" t="str">
        <f t="shared" si="46"/>
        <v/>
      </c>
    </row>
    <row r="368" spans="27:37">
      <c r="AA368" s="81"/>
      <c r="AB368" s="81"/>
      <c r="AC368" s="82" t="str">
        <f t="shared" si="44"/>
        <v/>
      </c>
      <c r="AD368" s="90"/>
      <c r="AE368" s="90"/>
      <c r="AF368" s="82">
        <f t="shared" si="45"/>
        <v>0</v>
      </c>
      <c r="AG368" s="82" t="str">
        <f t="shared" si="40"/>
        <v/>
      </c>
      <c r="AH368" s="82" t="str">
        <f t="shared" si="41"/>
        <v/>
      </c>
      <c r="AI368" s="82" t="str">
        <f t="shared" si="42"/>
        <v/>
      </c>
      <c r="AJ368" s="82" t="str">
        <f t="shared" si="43"/>
        <v/>
      </c>
      <c r="AK368" s="83" t="str">
        <f t="shared" si="46"/>
        <v/>
      </c>
    </row>
    <row r="369" spans="27:37">
      <c r="AA369" s="78"/>
      <c r="AB369" s="78"/>
      <c r="AC369" s="79" t="str">
        <f t="shared" si="44"/>
        <v/>
      </c>
      <c r="AD369" s="89"/>
      <c r="AE369" s="89"/>
      <c r="AF369" s="79">
        <f t="shared" si="45"/>
        <v>0</v>
      </c>
      <c r="AG369" s="79" t="str">
        <f t="shared" si="40"/>
        <v/>
      </c>
      <c r="AH369" s="79" t="str">
        <f t="shared" si="41"/>
        <v/>
      </c>
      <c r="AI369" s="79" t="str">
        <f t="shared" si="42"/>
        <v/>
      </c>
      <c r="AJ369" s="79" t="str">
        <f t="shared" si="43"/>
        <v/>
      </c>
      <c r="AK369" s="80" t="str">
        <f t="shared" si="46"/>
        <v/>
      </c>
    </row>
    <row r="370" spans="27:37">
      <c r="AA370" s="81"/>
      <c r="AB370" s="81"/>
      <c r="AC370" s="82" t="str">
        <f t="shared" si="44"/>
        <v/>
      </c>
      <c r="AD370" s="90"/>
      <c r="AE370" s="90"/>
      <c r="AF370" s="82">
        <f t="shared" si="45"/>
        <v>0</v>
      </c>
      <c r="AG370" s="82" t="str">
        <f t="shared" si="40"/>
        <v/>
      </c>
      <c r="AH370" s="82" t="str">
        <f t="shared" si="41"/>
        <v/>
      </c>
      <c r="AI370" s="82" t="str">
        <f t="shared" si="42"/>
        <v/>
      </c>
      <c r="AJ370" s="82" t="str">
        <f t="shared" si="43"/>
        <v/>
      </c>
      <c r="AK370" s="83" t="str">
        <f t="shared" si="46"/>
        <v/>
      </c>
    </row>
    <row r="371" spans="27:37">
      <c r="AA371" s="78"/>
      <c r="AB371" s="78"/>
      <c r="AC371" s="79" t="str">
        <f t="shared" si="44"/>
        <v/>
      </c>
      <c r="AD371" s="89"/>
      <c r="AE371" s="89"/>
      <c r="AF371" s="79">
        <f t="shared" si="45"/>
        <v>0</v>
      </c>
      <c r="AG371" s="79" t="str">
        <f t="shared" si="40"/>
        <v/>
      </c>
      <c r="AH371" s="79" t="str">
        <f t="shared" si="41"/>
        <v/>
      </c>
      <c r="AI371" s="79" t="str">
        <f t="shared" si="42"/>
        <v/>
      </c>
      <c r="AJ371" s="79" t="str">
        <f t="shared" si="43"/>
        <v/>
      </c>
      <c r="AK371" s="80" t="str">
        <f t="shared" si="46"/>
        <v/>
      </c>
    </row>
    <row r="372" spans="27:37">
      <c r="AA372" s="81"/>
      <c r="AB372" s="81"/>
      <c r="AC372" s="82" t="str">
        <f t="shared" si="44"/>
        <v/>
      </c>
      <c r="AD372" s="90"/>
      <c r="AE372" s="90"/>
      <c r="AF372" s="82">
        <f t="shared" si="45"/>
        <v>0</v>
      </c>
      <c r="AG372" s="82" t="str">
        <f t="shared" si="40"/>
        <v/>
      </c>
      <c r="AH372" s="82" t="str">
        <f t="shared" si="41"/>
        <v/>
      </c>
      <c r="AI372" s="82" t="str">
        <f t="shared" si="42"/>
        <v/>
      </c>
      <c r="AJ372" s="82" t="str">
        <f t="shared" si="43"/>
        <v/>
      </c>
      <c r="AK372" s="83" t="str">
        <f t="shared" si="46"/>
        <v/>
      </c>
    </row>
    <row r="373" spans="27:37">
      <c r="AA373" s="78"/>
      <c r="AB373" s="78"/>
      <c r="AC373" s="79" t="str">
        <f t="shared" si="44"/>
        <v/>
      </c>
      <c r="AD373" s="89"/>
      <c r="AE373" s="89"/>
      <c r="AF373" s="79">
        <f t="shared" si="45"/>
        <v>0</v>
      </c>
      <c r="AG373" s="79" t="str">
        <f t="shared" si="40"/>
        <v/>
      </c>
      <c r="AH373" s="79" t="str">
        <f t="shared" si="41"/>
        <v/>
      </c>
      <c r="AI373" s="79" t="str">
        <f t="shared" si="42"/>
        <v/>
      </c>
      <c r="AJ373" s="79" t="str">
        <f t="shared" si="43"/>
        <v/>
      </c>
      <c r="AK373" s="80" t="str">
        <f t="shared" si="46"/>
        <v/>
      </c>
    </row>
    <row r="374" spans="27:37">
      <c r="AA374" s="81"/>
      <c r="AB374" s="81"/>
      <c r="AC374" s="82" t="str">
        <f t="shared" si="44"/>
        <v/>
      </c>
      <c r="AD374" s="90"/>
      <c r="AE374" s="90"/>
      <c r="AF374" s="82">
        <f t="shared" si="45"/>
        <v>0</v>
      </c>
      <c r="AG374" s="82" t="str">
        <f t="shared" si="40"/>
        <v/>
      </c>
      <c r="AH374" s="82" t="str">
        <f t="shared" si="41"/>
        <v/>
      </c>
      <c r="AI374" s="82" t="str">
        <f t="shared" si="42"/>
        <v/>
      </c>
      <c r="AJ374" s="82" t="str">
        <f t="shared" si="43"/>
        <v/>
      </c>
      <c r="AK374" s="83" t="str">
        <f t="shared" si="46"/>
        <v/>
      </c>
    </row>
    <row r="375" spans="27:37">
      <c r="AA375" s="78"/>
      <c r="AB375" s="78"/>
      <c r="AC375" s="79" t="str">
        <f t="shared" si="44"/>
        <v/>
      </c>
      <c r="AD375" s="89"/>
      <c r="AE375" s="89"/>
      <c r="AF375" s="79">
        <f t="shared" si="45"/>
        <v>0</v>
      </c>
      <c r="AG375" s="79" t="str">
        <f t="shared" si="40"/>
        <v/>
      </c>
      <c r="AH375" s="79" t="str">
        <f t="shared" si="41"/>
        <v/>
      </c>
      <c r="AI375" s="79" t="str">
        <f t="shared" si="42"/>
        <v/>
      </c>
      <c r="AJ375" s="79" t="str">
        <f t="shared" si="43"/>
        <v/>
      </c>
      <c r="AK375" s="80" t="str">
        <f t="shared" si="46"/>
        <v/>
      </c>
    </row>
    <row r="376" spans="27:37">
      <c r="AA376" s="81"/>
      <c r="AB376" s="81"/>
      <c r="AC376" s="82" t="str">
        <f t="shared" si="44"/>
        <v/>
      </c>
      <c r="AD376" s="90"/>
      <c r="AE376" s="90"/>
      <c r="AF376" s="82">
        <f t="shared" si="45"/>
        <v>0</v>
      </c>
      <c r="AG376" s="82" t="str">
        <f t="shared" si="40"/>
        <v/>
      </c>
      <c r="AH376" s="82" t="str">
        <f t="shared" si="41"/>
        <v/>
      </c>
      <c r="AI376" s="82" t="str">
        <f t="shared" si="42"/>
        <v/>
      </c>
      <c r="AJ376" s="82" t="str">
        <f t="shared" si="43"/>
        <v/>
      </c>
      <c r="AK376" s="83" t="str">
        <f t="shared" si="46"/>
        <v/>
      </c>
    </row>
    <row r="377" spans="27:37">
      <c r="AA377" s="78"/>
      <c r="AB377" s="78"/>
      <c r="AC377" s="79" t="str">
        <f t="shared" si="44"/>
        <v/>
      </c>
      <c r="AD377" s="89"/>
      <c r="AE377" s="89"/>
      <c r="AF377" s="79">
        <f t="shared" si="45"/>
        <v>0</v>
      </c>
      <c r="AG377" s="79" t="str">
        <f t="shared" si="40"/>
        <v/>
      </c>
      <c r="AH377" s="79" t="str">
        <f t="shared" si="41"/>
        <v/>
      </c>
      <c r="AI377" s="79" t="str">
        <f t="shared" si="42"/>
        <v/>
      </c>
      <c r="AJ377" s="79" t="str">
        <f t="shared" si="43"/>
        <v/>
      </c>
      <c r="AK377" s="80" t="str">
        <f t="shared" si="46"/>
        <v/>
      </c>
    </row>
    <row r="378" spans="27:37">
      <c r="AA378" s="81"/>
      <c r="AB378" s="81"/>
      <c r="AC378" s="82" t="str">
        <f t="shared" si="44"/>
        <v/>
      </c>
      <c r="AD378" s="90"/>
      <c r="AE378" s="90"/>
      <c r="AF378" s="82">
        <f t="shared" si="45"/>
        <v>0</v>
      </c>
      <c r="AG378" s="82" t="str">
        <f t="shared" si="40"/>
        <v/>
      </c>
      <c r="AH378" s="82" t="str">
        <f t="shared" si="41"/>
        <v/>
      </c>
      <c r="AI378" s="82" t="str">
        <f t="shared" si="42"/>
        <v/>
      </c>
      <c r="AJ378" s="82" t="str">
        <f t="shared" si="43"/>
        <v/>
      </c>
      <c r="AK378" s="83" t="str">
        <f t="shared" si="46"/>
        <v/>
      </c>
    </row>
    <row r="379" spans="27:37">
      <c r="AA379" s="78"/>
      <c r="AB379" s="78"/>
      <c r="AC379" s="79" t="str">
        <f t="shared" si="44"/>
        <v/>
      </c>
      <c r="AD379" s="89"/>
      <c r="AE379" s="89"/>
      <c r="AF379" s="79">
        <f t="shared" si="45"/>
        <v>0</v>
      </c>
      <c r="AG379" s="79" t="str">
        <f t="shared" si="40"/>
        <v/>
      </c>
      <c r="AH379" s="79" t="str">
        <f t="shared" si="41"/>
        <v/>
      </c>
      <c r="AI379" s="79" t="str">
        <f t="shared" si="42"/>
        <v/>
      </c>
      <c r="AJ379" s="79" t="str">
        <f t="shared" si="43"/>
        <v/>
      </c>
      <c r="AK379" s="80" t="str">
        <f t="shared" si="46"/>
        <v/>
      </c>
    </row>
    <row r="380" spans="27:37">
      <c r="AA380" s="81"/>
      <c r="AB380" s="81"/>
      <c r="AC380" s="82" t="str">
        <f t="shared" si="44"/>
        <v/>
      </c>
      <c r="AD380" s="90"/>
      <c r="AE380" s="90"/>
      <c r="AF380" s="82">
        <f t="shared" si="45"/>
        <v>0</v>
      </c>
      <c r="AG380" s="82" t="str">
        <f t="shared" si="40"/>
        <v/>
      </c>
      <c r="AH380" s="82" t="str">
        <f t="shared" si="41"/>
        <v/>
      </c>
      <c r="AI380" s="82" t="str">
        <f t="shared" si="42"/>
        <v/>
      </c>
      <c r="AJ380" s="82" t="str">
        <f t="shared" si="43"/>
        <v/>
      </c>
      <c r="AK380" s="83" t="str">
        <f t="shared" si="46"/>
        <v/>
      </c>
    </row>
    <row r="381" spans="27:37">
      <c r="AA381" s="78"/>
      <c r="AB381" s="78"/>
      <c r="AC381" s="79" t="str">
        <f t="shared" si="44"/>
        <v/>
      </c>
      <c r="AD381" s="89"/>
      <c r="AE381" s="89"/>
      <c r="AF381" s="79">
        <f t="shared" si="45"/>
        <v>0</v>
      </c>
      <c r="AG381" s="79" t="str">
        <f t="shared" si="40"/>
        <v/>
      </c>
      <c r="AH381" s="79" t="str">
        <f t="shared" si="41"/>
        <v/>
      </c>
      <c r="AI381" s="79" t="str">
        <f t="shared" si="42"/>
        <v/>
      </c>
      <c r="AJ381" s="79" t="str">
        <f t="shared" si="43"/>
        <v/>
      </c>
      <c r="AK381" s="80" t="str">
        <f t="shared" si="46"/>
        <v/>
      </c>
    </row>
    <row r="382" spans="27:37">
      <c r="AA382" s="81"/>
      <c r="AB382" s="81"/>
      <c r="AC382" s="82" t="str">
        <f t="shared" si="44"/>
        <v/>
      </c>
      <c r="AD382" s="90"/>
      <c r="AE382" s="90"/>
      <c r="AF382" s="82">
        <f t="shared" si="45"/>
        <v>0</v>
      </c>
      <c r="AG382" s="82" t="str">
        <f t="shared" si="40"/>
        <v/>
      </c>
      <c r="AH382" s="82" t="str">
        <f t="shared" si="41"/>
        <v/>
      </c>
      <c r="AI382" s="82" t="str">
        <f t="shared" si="42"/>
        <v/>
      </c>
      <c r="AJ382" s="82" t="str">
        <f t="shared" si="43"/>
        <v/>
      </c>
      <c r="AK382" s="83" t="str">
        <f t="shared" si="46"/>
        <v/>
      </c>
    </row>
    <row r="383" spans="27:37">
      <c r="AA383" s="78"/>
      <c r="AB383" s="78"/>
      <c r="AC383" s="79" t="str">
        <f t="shared" si="44"/>
        <v/>
      </c>
      <c r="AD383" s="89"/>
      <c r="AE383" s="89"/>
      <c r="AF383" s="79">
        <f t="shared" si="45"/>
        <v>0</v>
      </c>
      <c r="AG383" s="79" t="str">
        <f t="shared" si="40"/>
        <v/>
      </c>
      <c r="AH383" s="79" t="str">
        <f t="shared" si="41"/>
        <v/>
      </c>
      <c r="AI383" s="79" t="str">
        <f t="shared" si="42"/>
        <v/>
      </c>
      <c r="AJ383" s="79" t="str">
        <f t="shared" si="43"/>
        <v/>
      </c>
      <c r="AK383" s="80" t="str">
        <f t="shared" si="46"/>
        <v/>
      </c>
    </row>
    <row r="384" spans="27:37">
      <c r="AA384" s="81"/>
      <c r="AB384" s="81"/>
      <c r="AC384" s="82" t="str">
        <f t="shared" si="44"/>
        <v/>
      </c>
      <c r="AD384" s="90"/>
      <c r="AE384" s="90"/>
      <c r="AF384" s="82">
        <f t="shared" si="45"/>
        <v>0</v>
      </c>
      <c r="AG384" s="82" t="str">
        <f t="shared" si="40"/>
        <v/>
      </c>
      <c r="AH384" s="82" t="str">
        <f t="shared" si="41"/>
        <v/>
      </c>
      <c r="AI384" s="82" t="str">
        <f t="shared" si="42"/>
        <v/>
      </c>
      <c r="AJ384" s="82" t="str">
        <f t="shared" si="43"/>
        <v/>
      </c>
      <c r="AK384" s="83" t="str">
        <f t="shared" si="46"/>
        <v/>
      </c>
    </row>
    <row r="385" spans="27:37">
      <c r="AA385" s="78"/>
      <c r="AB385" s="78"/>
      <c r="AC385" s="79" t="str">
        <f t="shared" si="44"/>
        <v/>
      </c>
      <c r="AD385" s="89"/>
      <c r="AE385" s="89"/>
      <c r="AF385" s="79">
        <f t="shared" si="45"/>
        <v>0</v>
      </c>
      <c r="AG385" s="79" t="str">
        <f t="shared" si="40"/>
        <v/>
      </c>
      <c r="AH385" s="79" t="str">
        <f t="shared" si="41"/>
        <v/>
      </c>
      <c r="AI385" s="79" t="str">
        <f t="shared" si="42"/>
        <v/>
      </c>
      <c r="AJ385" s="79" t="str">
        <f t="shared" si="43"/>
        <v/>
      </c>
      <c r="AK385" s="80" t="str">
        <f t="shared" si="46"/>
        <v/>
      </c>
    </row>
    <row r="386" spans="27:37">
      <c r="AA386" s="81"/>
      <c r="AB386" s="81"/>
      <c r="AC386" s="82" t="str">
        <f t="shared" si="44"/>
        <v/>
      </c>
      <c r="AD386" s="90"/>
      <c r="AE386" s="90"/>
      <c r="AF386" s="82">
        <f t="shared" si="45"/>
        <v>0</v>
      </c>
      <c r="AG386" s="82" t="str">
        <f t="shared" si="40"/>
        <v/>
      </c>
      <c r="AH386" s="82" t="str">
        <f t="shared" si="41"/>
        <v/>
      </c>
      <c r="AI386" s="82" t="str">
        <f t="shared" si="42"/>
        <v/>
      </c>
      <c r="AJ386" s="82" t="str">
        <f t="shared" si="43"/>
        <v/>
      </c>
      <c r="AK386" s="83" t="str">
        <f t="shared" si="46"/>
        <v/>
      </c>
    </row>
    <row r="387" spans="27:37">
      <c r="AA387" s="78"/>
      <c r="AB387" s="78"/>
      <c r="AC387" s="79" t="str">
        <f t="shared" si="44"/>
        <v/>
      </c>
      <c r="AD387" s="89"/>
      <c r="AE387" s="89"/>
      <c r="AF387" s="79">
        <f t="shared" si="45"/>
        <v>0</v>
      </c>
      <c r="AG387" s="79" t="str">
        <f t="shared" si="40"/>
        <v/>
      </c>
      <c r="AH387" s="79" t="str">
        <f t="shared" si="41"/>
        <v/>
      </c>
      <c r="AI387" s="79" t="str">
        <f t="shared" si="42"/>
        <v/>
      </c>
      <c r="AJ387" s="79" t="str">
        <f t="shared" si="43"/>
        <v/>
      </c>
      <c r="AK387" s="80" t="str">
        <f t="shared" si="46"/>
        <v/>
      </c>
    </row>
    <row r="388" spans="27:37">
      <c r="AA388" s="81"/>
      <c r="AB388" s="81"/>
      <c r="AC388" s="82" t="str">
        <f t="shared" si="44"/>
        <v/>
      </c>
      <c r="AD388" s="90"/>
      <c r="AE388" s="90"/>
      <c r="AF388" s="82">
        <f t="shared" si="45"/>
        <v>0</v>
      </c>
      <c r="AG388" s="82" t="str">
        <f t="shared" si="40"/>
        <v/>
      </c>
      <c r="AH388" s="82" t="str">
        <f t="shared" si="41"/>
        <v/>
      </c>
      <c r="AI388" s="82" t="str">
        <f t="shared" si="42"/>
        <v/>
      </c>
      <c r="AJ388" s="82" t="str">
        <f t="shared" si="43"/>
        <v/>
      </c>
      <c r="AK388" s="83" t="str">
        <f t="shared" si="46"/>
        <v/>
      </c>
    </row>
    <row r="389" spans="27:37">
      <c r="AA389" s="78"/>
      <c r="AB389" s="78"/>
      <c r="AC389" s="79" t="str">
        <f t="shared" si="44"/>
        <v/>
      </c>
      <c r="AD389" s="89"/>
      <c r="AE389" s="89"/>
      <c r="AF389" s="79">
        <f t="shared" si="45"/>
        <v>0</v>
      </c>
      <c r="AG389" s="79" t="str">
        <f t="shared" si="40"/>
        <v/>
      </c>
      <c r="AH389" s="79" t="str">
        <f t="shared" si="41"/>
        <v/>
      </c>
      <c r="AI389" s="79" t="str">
        <f t="shared" si="42"/>
        <v/>
      </c>
      <c r="AJ389" s="79" t="str">
        <f t="shared" si="43"/>
        <v/>
      </c>
      <c r="AK389" s="80" t="str">
        <f t="shared" si="46"/>
        <v/>
      </c>
    </row>
    <row r="390" spans="27:37">
      <c r="AA390" s="81"/>
      <c r="AB390" s="81"/>
      <c r="AC390" s="82" t="str">
        <f t="shared" si="44"/>
        <v/>
      </c>
      <c r="AD390" s="90"/>
      <c r="AE390" s="90"/>
      <c r="AF390" s="82">
        <f t="shared" si="45"/>
        <v>0</v>
      </c>
      <c r="AG390" s="82" t="str">
        <f t="shared" si="40"/>
        <v/>
      </c>
      <c r="AH390" s="82" t="str">
        <f t="shared" si="41"/>
        <v/>
      </c>
      <c r="AI390" s="82" t="str">
        <f t="shared" si="42"/>
        <v/>
      </c>
      <c r="AJ390" s="82" t="str">
        <f t="shared" si="43"/>
        <v/>
      </c>
      <c r="AK390" s="83" t="str">
        <f t="shared" si="46"/>
        <v/>
      </c>
    </row>
    <row r="391" spans="27:37">
      <c r="AA391" s="78"/>
      <c r="AB391" s="78"/>
      <c r="AC391" s="79" t="str">
        <f t="shared" si="44"/>
        <v/>
      </c>
      <c r="AD391" s="89"/>
      <c r="AE391" s="89"/>
      <c r="AF391" s="79">
        <f t="shared" si="45"/>
        <v>0</v>
      </c>
      <c r="AG391" s="79" t="str">
        <f t="shared" si="40"/>
        <v/>
      </c>
      <c r="AH391" s="79" t="str">
        <f t="shared" si="41"/>
        <v/>
      </c>
      <c r="AI391" s="79" t="str">
        <f t="shared" si="42"/>
        <v/>
      </c>
      <c r="AJ391" s="79" t="str">
        <f t="shared" si="43"/>
        <v/>
      </c>
      <c r="AK391" s="80" t="str">
        <f t="shared" si="46"/>
        <v/>
      </c>
    </row>
    <row r="392" spans="27:37">
      <c r="AA392" s="81"/>
      <c r="AB392" s="81"/>
      <c r="AC392" s="82" t="str">
        <f t="shared" si="44"/>
        <v/>
      </c>
      <c r="AD392" s="90"/>
      <c r="AE392" s="90"/>
      <c r="AF392" s="82">
        <f t="shared" si="45"/>
        <v>0</v>
      </c>
      <c r="AG392" s="82" t="str">
        <f t="shared" si="40"/>
        <v/>
      </c>
      <c r="AH392" s="82" t="str">
        <f t="shared" si="41"/>
        <v/>
      </c>
      <c r="AI392" s="82" t="str">
        <f t="shared" si="42"/>
        <v/>
      </c>
      <c r="AJ392" s="82" t="str">
        <f t="shared" si="43"/>
        <v/>
      </c>
      <c r="AK392" s="83" t="str">
        <f t="shared" si="46"/>
        <v/>
      </c>
    </row>
    <row r="393" spans="27:37">
      <c r="AA393" s="78"/>
      <c r="AB393" s="78"/>
      <c r="AC393" s="79" t="str">
        <f t="shared" si="44"/>
        <v/>
      </c>
      <c r="AD393" s="89"/>
      <c r="AE393" s="89"/>
      <c r="AF393" s="79">
        <f t="shared" si="45"/>
        <v>0</v>
      </c>
      <c r="AG393" s="79" t="str">
        <f t="shared" si="40"/>
        <v/>
      </c>
      <c r="AH393" s="79" t="str">
        <f t="shared" si="41"/>
        <v/>
      </c>
      <c r="AI393" s="79" t="str">
        <f t="shared" si="42"/>
        <v/>
      </c>
      <c r="AJ393" s="79" t="str">
        <f t="shared" si="43"/>
        <v/>
      </c>
      <c r="AK393" s="80" t="str">
        <f t="shared" si="46"/>
        <v/>
      </c>
    </row>
    <row r="394" spans="27:37">
      <c r="AA394" s="81"/>
      <c r="AB394" s="81"/>
      <c r="AC394" s="82" t="str">
        <f t="shared" si="44"/>
        <v/>
      </c>
      <c r="AD394" s="90"/>
      <c r="AE394" s="90"/>
      <c r="AF394" s="82">
        <f t="shared" si="45"/>
        <v>0</v>
      </c>
      <c r="AG394" s="82" t="str">
        <f t="shared" si="40"/>
        <v/>
      </c>
      <c r="AH394" s="82" t="str">
        <f t="shared" si="41"/>
        <v/>
      </c>
      <c r="AI394" s="82" t="str">
        <f t="shared" si="42"/>
        <v/>
      </c>
      <c r="AJ394" s="82" t="str">
        <f t="shared" si="43"/>
        <v/>
      </c>
      <c r="AK394" s="83" t="str">
        <f t="shared" si="46"/>
        <v/>
      </c>
    </row>
    <row r="395" spans="27:37">
      <c r="AA395" s="78"/>
      <c r="AB395" s="78"/>
      <c r="AC395" s="79" t="str">
        <f t="shared" si="44"/>
        <v/>
      </c>
      <c r="AD395" s="89"/>
      <c r="AE395" s="89"/>
      <c r="AF395" s="79">
        <f t="shared" si="45"/>
        <v>0</v>
      </c>
      <c r="AG395" s="79" t="str">
        <f t="shared" ref="AG395:AG458" si="47">IF($AA395="","",IF(VLOOKUP($AA395,$AZ$17:$BD$42,2,0)=0,"",VLOOKUP($AA395,$AZ$17:$BD$42,2,0)*AF395))</f>
        <v/>
      </c>
      <c r="AH395" s="79" t="str">
        <f t="shared" ref="AH395:AH458" si="48">IF($AA395="","",IF(VLOOKUP($AA395,$AZ$17:$BD$42,3,0)=0,"",VLOOKUP($AA395,$AZ$17:$BD$42,3,0)*AF395))</f>
        <v/>
      </c>
      <c r="AI395" s="79" t="str">
        <f t="shared" ref="AI395:AI458" si="49">IF($AA395="","",IF(VLOOKUP($AA395,$AZ$17:$BD$42,4,0)=0,"",VLOOKUP($AA395,$AZ$17:$BD$42,4,0)*AF395))</f>
        <v/>
      </c>
      <c r="AJ395" s="79" t="str">
        <f t="shared" ref="AJ395:AJ458" si="50">IF($AA395="","",IF(VLOOKUP($AA395,$AZ$17:$BD$42,5,0)=0,"",VLOOKUP($AA395,$AZ$17:$BD$42,5,0)*AF395))</f>
        <v/>
      </c>
      <c r="AK395" s="80" t="str">
        <f t="shared" si="46"/>
        <v/>
      </c>
    </row>
    <row r="396" spans="27:37">
      <c r="AA396" s="81"/>
      <c r="AB396" s="81"/>
      <c r="AC396" s="82" t="str">
        <f t="shared" ref="AC396:AC459" si="51">IF(ISERROR(VLOOKUP($AA396,$A$13:$V$38,MATCH($AB396,$A$12:$V$12,0),0)),"",VLOOKUP($AA396,$A$13:$V$38,MATCH($AB396,$A$12:$V$12,0),0))</f>
        <v/>
      </c>
      <c r="AD396" s="90"/>
      <c r="AE396" s="90"/>
      <c r="AF396" s="82">
        <f t="shared" ref="AF396:AF459" si="52">IF(IF($AB396="",0,IF(AC396="",0,AC396-AD396-AE396))&lt;0,0,IF($AB396="",0,IF(AC396="",0,AC396-AD396-AE396)))</f>
        <v>0</v>
      </c>
      <c r="AG396" s="82" t="str">
        <f t="shared" si="47"/>
        <v/>
      </c>
      <c r="AH396" s="82" t="str">
        <f t="shared" si="48"/>
        <v/>
      </c>
      <c r="AI396" s="82" t="str">
        <f t="shared" si="49"/>
        <v/>
      </c>
      <c r="AJ396" s="82" t="str">
        <f t="shared" si="50"/>
        <v/>
      </c>
      <c r="AK396" s="83" t="str">
        <f t="shared" ref="AK396:AK459" si="53">IF($AF396=0,"",IF(VLOOKUP($AA396,$A$46:$Y$71,IF($AB396=3,2,IF($AB396&lt;4+1,6,IF($AB396&lt;5+1,10,IF($AB396&lt;6+1,14,IF($AB396&lt;7+1,18,IF($AB396&lt;8+1,22,0)))))),0)=0,"pas de crafteur",VLOOKUP($AA396,$A$46:$Y$71,IF($AB396=3,2,IF($AB396&lt;4+1,6,IF($AB396&lt;5+1,10,IF($AB396&lt;6+1,14,IF($AB396&lt;7+1,18,IF($AB396&lt;8+1,22,)))))),0)))</f>
        <v/>
      </c>
    </row>
    <row r="397" spans="27:37">
      <c r="AA397" s="78"/>
      <c r="AB397" s="78"/>
      <c r="AC397" s="79" t="str">
        <f t="shared" si="51"/>
        <v/>
      </c>
      <c r="AD397" s="89"/>
      <c r="AE397" s="89"/>
      <c r="AF397" s="79">
        <f t="shared" si="52"/>
        <v>0</v>
      </c>
      <c r="AG397" s="79" t="str">
        <f t="shared" si="47"/>
        <v/>
      </c>
      <c r="AH397" s="79" t="str">
        <f t="shared" si="48"/>
        <v/>
      </c>
      <c r="AI397" s="79" t="str">
        <f t="shared" si="49"/>
        <v/>
      </c>
      <c r="AJ397" s="79" t="str">
        <f t="shared" si="50"/>
        <v/>
      </c>
      <c r="AK397" s="80" t="str">
        <f t="shared" si="53"/>
        <v/>
      </c>
    </row>
    <row r="398" spans="27:37">
      <c r="AA398" s="81"/>
      <c r="AB398" s="81"/>
      <c r="AC398" s="82" t="str">
        <f t="shared" si="51"/>
        <v/>
      </c>
      <c r="AD398" s="90"/>
      <c r="AE398" s="90"/>
      <c r="AF398" s="82">
        <f t="shared" si="52"/>
        <v>0</v>
      </c>
      <c r="AG398" s="82" t="str">
        <f t="shared" si="47"/>
        <v/>
      </c>
      <c r="AH398" s="82" t="str">
        <f t="shared" si="48"/>
        <v/>
      </c>
      <c r="AI398" s="82" t="str">
        <f t="shared" si="49"/>
        <v/>
      </c>
      <c r="AJ398" s="82" t="str">
        <f t="shared" si="50"/>
        <v/>
      </c>
      <c r="AK398" s="83" t="str">
        <f t="shared" si="53"/>
        <v/>
      </c>
    </row>
    <row r="399" spans="27:37">
      <c r="AA399" s="78"/>
      <c r="AB399" s="78"/>
      <c r="AC399" s="79" t="str">
        <f t="shared" si="51"/>
        <v/>
      </c>
      <c r="AD399" s="89"/>
      <c r="AE399" s="89"/>
      <c r="AF399" s="79">
        <f t="shared" si="52"/>
        <v>0</v>
      </c>
      <c r="AG399" s="79" t="str">
        <f t="shared" si="47"/>
        <v/>
      </c>
      <c r="AH399" s="79" t="str">
        <f t="shared" si="48"/>
        <v/>
      </c>
      <c r="AI399" s="79" t="str">
        <f t="shared" si="49"/>
        <v/>
      </c>
      <c r="AJ399" s="79" t="str">
        <f t="shared" si="50"/>
        <v/>
      </c>
      <c r="AK399" s="80" t="str">
        <f t="shared" si="53"/>
        <v/>
      </c>
    </row>
    <row r="400" spans="27:37">
      <c r="AA400" s="81"/>
      <c r="AB400" s="81"/>
      <c r="AC400" s="82" t="str">
        <f t="shared" si="51"/>
        <v/>
      </c>
      <c r="AD400" s="90"/>
      <c r="AE400" s="90"/>
      <c r="AF400" s="82">
        <f t="shared" si="52"/>
        <v>0</v>
      </c>
      <c r="AG400" s="82" t="str">
        <f t="shared" si="47"/>
        <v/>
      </c>
      <c r="AH400" s="82" t="str">
        <f t="shared" si="48"/>
        <v/>
      </c>
      <c r="AI400" s="82" t="str">
        <f t="shared" si="49"/>
        <v/>
      </c>
      <c r="AJ400" s="82" t="str">
        <f t="shared" si="50"/>
        <v/>
      </c>
      <c r="AK400" s="83" t="str">
        <f t="shared" si="53"/>
        <v/>
      </c>
    </row>
    <row r="401" spans="27:37">
      <c r="AA401" s="78"/>
      <c r="AB401" s="78"/>
      <c r="AC401" s="79" t="str">
        <f t="shared" si="51"/>
        <v/>
      </c>
      <c r="AD401" s="89"/>
      <c r="AE401" s="89"/>
      <c r="AF401" s="79">
        <f t="shared" si="52"/>
        <v>0</v>
      </c>
      <c r="AG401" s="79" t="str">
        <f t="shared" si="47"/>
        <v/>
      </c>
      <c r="AH401" s="79" t="str">
        <f t="shared" si="48"/>
        <v/>
      </c>
      <c r="AI401" s="79" t="str">
        <f t="shared" si="49"/>
        <v/>
      </c>
      <c r="AJ401" s="79" t="str">
        <f t="shared" si="50"/>
        <v/>
      </c>
      <c r="AK401" s="80" t="str">
        <f t="shared" si="53"/>
        <v/>
      </c>
    </row>
    <row r="402" spans="27:37">
      <c r="AA402" s="81"/>
      <c r="AB402" s="81"/>
      <c r="AC402" s="82" t="str">
        <f t="shared" si="51"/>
        <v/>
      </c>
      <c r="AD402" s="90"/>
      <c r="AE402" s="90"/>
      <c r="AF402" s="82">
        <f t="shared" si="52"/>
        <v>0</v>
      </c>
      <c r="AG402" s="82" t="str">
        <f t="shared" si="47"/>
        <v/>
      </c>
      <c r="AH402" s="82" t="str">
        <f t="shared" si="48"/>
        <v/>
      </c>
      <c r="AI402" s="82" t="str">
        <f t="shared" si="49"/>
        <v/>
      </c>
      <c r="AJ402" s="82" t="str">
        <f t="shared" si="50"/>
        <v/>
      </c>
      <c r="AK402" s="83" t="str">
        <f t="shared" si="53"/>
        <v/>
      </c>
    </row>
    <row r="403" spans="27:37">
      <c r="AA403" s="78"/>
      <c r="AB403" s="78"/>
      <c r="AC403" s="79" t="str">
        <f t="shared" si="51"/>
        <v/>
      </c>
      <c r="AD403" s="89"/>
      <c r="AE403" s="89"/>
      <c r="AF403" s="79">
        <f t="shared" si="52"/>
        <v>0</v>
      </c>
      <c r="AG403" s="79" t="str">
        <f t="shared" si="47"/>
        <v/>
      </c>
      <c r="AH403" s="79" t="str">
        <f t="shared" si="48"/>
        <v/>
      </c>
      <c r="AI403" s="79" t="str">
        <f t="shared" si="49"/>
        <v/>
      </c>
      <c r="AJ403" s="79" t="str">
        <f t="shared" si="50"/>
        <v/>
      </c>
      <c r="AK403" s="80" t="str">
        <f t="shared" si="53"/>
        <v/>
      </c>
    </row>
    <row r="404" spans="27:37">
      <c r="AA404" s="81"/>
      <c r="AB404" s="81"/>
      <c r="AC404" s="82" t="str">
        <f t="shared" si="51"/>
        <v/>
      </c>
      <c r="AD404" s="90"/>
      <c r="AE404" s="90"/>
      <c r="AF404" s="82">
        <f t="shared" si="52"/>
        <v>0</v>
      </c>
      <c r="AG404" s="82" t="str">
        <f t="shared" si="47"/>
        <v/>
      </c>
      <c r="AH404" s="82" t="str">
        <f t="shared" si="48"/>
        <v/>
      </c>
      <c r="AI404" s="82" t="str">
        <f t="shared" si="49"/>
        <v/>
      </c>
      <c r="AJ404" s="82" t="str">
        <f t="shared" si="50"/>
        <v/>
      </c>
      <c r="AK404" s="83" t="str">
        <f t="shared" si="53"/>
        <v/>
      </c>
    </row>
    <row r="405" spans="27:37">
      <c r="AA405" s="78"/>
      <c r="AB405" s="78"/>
      <c r="AC405" s="79" t="str">
        <f t="shared" si="51"/>
        <v/>
      </c>
      <c r="AD405" s="89"/>
      <c r="AE405" s="89"/>
      <c r="AF405" s="79">
        <f t="shared" si="52"/>
        <v>0</v>
      </c>
      <c r="AG405" s="79" t="str">
        <f t="shared" si="47"/>
        <v/>
      </c>
      <c r="AH405" s="79" t="str">
        <f t="shared" si="48"/>
        <v/>
      </c>
      <c r="AI405" s="79" t="str">
        <f t="shared" si="49"/>
        <v/>
      </c>
      <c r="AJ405" s="79" t="str">
        <f t="shared" si="50"/>
        <v/>
      </c>
      <c r="AK405" s="80" t="str">
        <f t="shared" si="53"/>
        <v/>
      </c>
    </row>
    <row r="406" spans="27:37">
      <c r="AA406" s="81"/>
      <c r="AB406" s="81"/>
      <c r="AC406" s="82" t="str">
        <f t="shared" si="51"/>
        <v/>
      </c>
      <c r="AD406" s="90"/>
      <c r="AE406" s="90"/>
      <c r="AF406" s="82">
        <f t="shared" si="52"/>
        <v>0</v>
      </c>
      <c r="AG406" s="82" t="str">
        <f t="shared" si="47"/>
        <v/>
      </c>
      <c r="AH406" s="82" t="str">
        <f t="shared" si="48"/>
        <v/>
      </c>
      <c r="AI406" s="82" t="str">
        <f t="shared" si="49"/>
        <v/>
      </c>
      <c r="AJ406" s="82" t="str">
        <f t="shared" si="50"/>
        <v/>
      </c>
      <c r="AK406" s="83" t="str">
        <f t="shared" si="53"/>
        <v/>
      </c>
    </row>
    <row r="407" spans="27:37">
      <c r="AA407" s="78"/>
      <c r="AB407" s="78"/>
      <c r="AC407" s="79" t="str">
        <f t="shared" si="51"/>
        <v/>
      </c>
      <c r="AD407" s="89"/>
      <c r="AE407" s="89"/>
      <c r="AF407" s="79">
        <f t="shared" si="52"/>
        <v>0</v>
      </c>
      <c r="AG407" s="79" t="str">
        <f t="shared" si="47"/>
        <v/>
      </c>
      <c r="AH407" s="79" t="str">
        <f t="shared" si="48"/>
        <v/>
      </c>
      <c r="AI407" s="79" t="str">
        <f t="shared" si="49"/>
        <v/>
      </c>
      <c r="AJ407" s="79" t="str">
        <f t="shared" si="50"/>
        <v/>
      </c>
      <c r="AK407" s="80" t="str">
        <f t="shared" si="53"/>
        <v/>
      </c>
    </row>
    <row r="408" spans="27:37">
      <c r="AA408" s="81"/>
      <c r="AB408" s="81"/>
      <c r="AC408" s="82" t="str">
        <f t="shared" si="51"/>
        <v/>
      </c>
      <c r="AD408" s="90"/>
      <c r="AE408" s="90"/>
      <c r="AF408" s="82">
        <f t="shared" si="52"/>
        <v>0</v>
      </c>
      <c r="AG408" s="82" t="str">
        <f t="shared" si="47"/>
        <v/>
      </c>
      <c r="AH408" s="82" t="str">
        <f t="shared" si="48"/>
        <v/>
      </c>
      <c r="AI408" s="82" t="str">
        <f t="shared" si="49"/>
        <v/>
      </c>
      <c r="AJ408" s="82" t="str">
        <f t="shared" si="50"/>
        <v/>
      </c>
      <c r="AK408" s="83" t="str">
        <f t="shared" si="53"/>
        <v/>
      </c>
    </row>
    <row r="409" spans="27:37">
      <c r="AA409" s="78"/>
      <c r="AB409" s="78"/>
      <c r="AC409" s="79" t="str">
        <f t="shared" si="51"/>
        <v/>
      </c>
      <c r="AD409" s="89"/>
      <c r="AE409" s="89"/>
      <c r="AF409" s="79">
        <f t="shared" si="52"/>
        <v>0</v>
      </c>
      <c r="AG409" s="79" t="str">
        <f t="shared" si="47"/>
        <v/>
      </c>
      <c r="AH409" s="79" t="str">
        <f t="shared" si="48"/>
        <v/>
      </c>
      <c r="AI409" s="79" t="str">
        <f t="shared" si="49"/>
        <v/>
      </c>
      <c r="AJ409" s="79" t="str">
        <f t="shared" si="50"/>
        <v/>
      </c>
      <c r="AK409" s="80" t="str">
        <f t="shared" si="53"/>
        <v/>
      </c>
    </row>
    <row r="410" spans="27:37">
      <c r="AA410" s="81"/>
      <c r="AB410" s="81"/>
      <c r="AC410" s="82" t="str">
        <f t="shared" si="51"/>
        <v/>
      </c>
      <c r="AD410" s="90"/>
      <c r="AE410" s="90"/>
      <c r="AF410" s="82">
        <f t="shared" si="52"/>
        <v>0</v>
      </c>
      <c r="AG410" s="82" t="str">
        <f t="shared" si="47"/>
        <v/>
      </c>
      <c r="AH410" s="82" t="str">
        <f t="shared" si="48"/>
        <v/>
      </c>
      <c r="AI410" s="82" t="str">
        <f t="shared" si="49"/>
        <v/>
      </c>
      <c r="AJ410" s="82" t="str">
        <f t="shared" si="50"/>
        <v/>
      </c>
      <c r="AK410" s="83" t="str">
        <f t="shared" si="53"/>
        <v/>
      </c>
    </row>
    <row r="411" spans="27:37">
      <c r="AA411" s="78"/>
      <c r="AB411" s="78"/>
      <c r="AC411" s="79" t="str">
        <f t="shared" si="51"/>
        <v/>
      </c>
      <c r="AD411" s="89"/>
      <c r="AE411" s="89"/>
      <c r="AF411" s="79">
        <f t="shared" si="52"/>
        <v>0</v>
      </c>
      <c r="AG411" s="79" t="str">
        <f t="shared" si="47"/>
        <v/>
      </c>
      <c r="AH411" s="79" t="str">
        <f t="shared" si="48"/>
        <v/>
      </c>
      <c r="AI411" s="79" t="str">
        <f t="shared" si="49"/>
        <v/>
      </c>
      <c r="AJ411" s="79" t="str">
        <f t="shared" si="50"/>
        <v/>
      </c>
      <c r="AK411" s="80" t="str">
        <f t="shared" si="53"/>
        <v/>
      </c>
    </row>
    <row r="412" spans="27:37">
      <c r="AA412" s="81"/>
      <c r="AB412" s="81"/>
      <c r="AC412" s="82" t="str">
        <f t="shared" si="51"/>
        <v/>
      </c>
      <c r="AD412" s="90"/>
      <c r="AE412" s="90"/>
      <c r="AF412" s="82">
        <f t="shared" si="52"/>
        <v>0</v>
      </c>
      <c r="AG412" s="82" t="str">
        <f t="shared" si="47"/>
        <v/>
      </c>
      <c r="AH412" s="82" t="str">
        <f t="shared" si="48"/>
        <v/>
      </c>
      <c r="AI412" s="82" t="str">
        <f t="shared" si="49"/>
        <v/>
      </c>
      <c r="AJ412" s="82" t="str">
        <f t="shared" si="50"/>
        <v/>
      </c>
      <c r="AK412" s="83" t="str">
        <f t="shared" si="53"/>
        <v/>
      </c>
    </row>
    <row r="413" spans="27:37">
      <c r="AA413" s="78"/>
      <c r="AB413" s="78"/>
      <c r="AC413" s="79" t="str">
        <f t="shared" si="51"/>
        <v/>
      </c>
      <c r="AD413" s="89"/>
      <c r="AE413" s="89"/>
      <c r="AF413" s="79">
        <f t="shared" si="52"/>
        <v>0</v>
      </c>
      <c r="AG413" s="79" t="str">
        <f t="shared" si="47"/>
        <v/>
      </c>
      <c r="AH413" s="79" t="str">
        <f t="shared" si="48"/>
        <v/>
      </c>
      <c r="AI413" s="79" t="str">
        <f t="shared" si="49"/>
        <v/>
      </c>
      <c r="AJ413" s="79" t="str">
        <f t="shared" si="50"/>
        <v/>
      </c>
      <c r="AK413" s="80" t="str">
        <f t="shared" si="53"/>
        <v/>
      </c>
    </row>
    <row r="414" spans="27:37">
      <c r="AA414" s="81"/>
      <c r="AB414" s="81"/>
      <c r="AC414" s="82" t="str">
        <f t="shared" si="51"/>
        <v/>
      </c>
      <c r="AD414" s="90"/>
      <c r="AE414" s="90"/>
      <c r="AF414" s="82">
        <f t="shared" si="52"/>
        <v>0</v>
      </c>
      <c r="AG414" s="82" t="str">
        <f t="shared" si="47"/>
        <v/>
      </c>
      <c r="AH414" s="82" t="str">
        <f t="shared" si="48"/>
        <v/>
      </c>
      <c r="AI414" s="82" t="str">
        <f t="shared" si="49"/>
        <v/>
      </c>
      <c r="AJ414" s="82" t="str">
        <f t="shared" si="50"/>
        <v/>
      </c>
      <c r="AK414" s="83" t="str">
        <f t="shared" si="53"/>
        <v/>
      </c>
    </row>
    <row r="415" spans="27:37">
      <c r="AA415" s="78"/>
      <c r="AB415" s="78"/>
      <c r="AC415" s="79" t="str">
        <f t="shared" si="51"/>
        <v/>
      </c>
      <c r="AD415" s="89"/>
      <c r="AE415" s="89"/>
      <c r="AF415" s="79">
        <f t="shared" si="52"/>
        <v>0</v>
      </c>
      <c r="AG415" s="79" t="str">
        <f t="shared" si="47"/>
        <v/>
      </c>
      <c r="AH415" s="79" t="str">
        <f t="shared" si="48"/>
        <v/>
      </c>
      <c r="AI415" s="79" t="str">
        <f t="shared" si="49"/>
        <v/>
      </c>
      <c r="AJ415" s="79" t="str">
        <f t="shared" si="50"/>
        <v/>
      </c>
      <c r="AK415" s="80" t="str">
        <f t="shared" si="53"/>
        <v/>
      </c>
    </row>
    <row r="416" spans="27:37">
      <c r="AA416" s="81"/>
      <c r="AB416" s="81"/>
      <c r="AC416" s="82" t="str">
        <f t="shared" si="51"/>
        <v/>
      </c>
      <c r="AD416" s="90"/>
      <c r="AE416" s="90"/>
      <c r="AF416" s="82">
        <f t="shared" si="52"/>
        <v>0</v>
      </c>
      <c r="AG416" s="82" t="str">
        <f t="shared" si="47"/>
        <v/>
      </c>
      <c r="AH416" s="82" t="str">
        <f t="shared" si="48"/>
        <v/>
      </c>
      <c r="AI416" s="82" t="str">
        <f t="shared" si="49"/>
        <v/>
      </c>
      <c r="AJ416" s="82" t="str">
        <f t="shared" si="50"/>
        <v/>
      </c>
      <c r="AK416" s="83" t="str">
        <f t="shared" si="53"/>
        <v/>
      </c>
    </row>
    <row r="417" spans="27:37">
      <c r="AA417" s="78"/>
      <c r="AB417" s="78"/>
      <c r="AC417" s="79" t="str">
        <f t="shared" si="51"/>
        <v/>
      </c>
      <c r="AD417" s="89"/>
      <c r="AE417" s="89"/>
      <c r="AF417" s="79">
        <f t="shared" si="52"/>
        <v>0</v>
      </c>
      <c r="AG417" s="79" t="str">
        <f t="shared" si="47"/>
        <v/>
      </c>
      <c r="AH417" s="79" t="str">
        <f t="shared" si="48"/>
        <v/>
      </c>
      <c r="AI417" s="79" t="str">
        <f t="shared" si="49"/>
        <v/>
      </c>
      <c r="AJ417" s="79" t="str">
        <f t="shared" si="50"/>
        <v/>
      </c>
      <c r="AK417" s="80" t="str">
        <f t="shared" si="53"/>
        <v/>
      </c>
    </row>
    <row r="418" spans="27:37">
      <c r="AA418" s="81"/>
      <c r="AB418" s="81"/>
      <c r="AC418" s="82" t="str">
        <f t="shared" si="51"/>
        <v/>
      </c>
      <c r="AD418" s="90"/>
      <c r="AE418" s="90"/>
      <c r="AF418" s="82">
        <f t="shared" si="52"/>
        <v>0</v>
      </c>
      <c r="AG418" s="82" t="str">
        <f t="shared" si="47"/>
        <v/>
      </c>
      <c r="AH418" s="82" t="str">
        <f t="shared" si="48"/>
        <v/>
      </c>
      <c r="AI418" s="82" t="str">
        <f t="shared" si="49"/>
        <v/>
      </c>
      <c r="AJ418" s="82" t="str">
        <f t="shared" si="50"/>
        <v/>
      </c>
      <c r="AK418" s="83" t="str">
        <f t="shared" si="53"/>
        <v/>
      </c>
    </row>
    <row r="419" spans="27:37">
      <c r="AA419" s="78"/>
      <c r="AB419" s="78"/>
      <c r="AC419" s="79" t="str">
        <f t="shared" si="51"/>
        <v/>
      </c>
      <c r="AD419" s="89"/>
      <c r="AE419" s="89"/>
      <c r="AF419" s="79">
        <f t="shared" si="52"/>
        <v>0</v>
      </c>
      <c r="AG419" s="79" t="str">
        <f t="shared" si="47"/>
        <v/>
      </c>
      <c r="AH419" s="79" t="str">
        <f t="shared" si="48"/>
        <v/>
      </c>
      <c r="AI419" s="79" t="str">
        <f t="shared" si="49"/>
        <v/>
      </c>
      <c r="AJ419" s="79" t="str">
        <f t="shared" si="50"/>
        <v/>
      </c>
      <c r="AK419" s="80" t="str">
        <f t="shared" si="53"/>
        <v/>
      </c>
    </row>
    <row r="420" spans="27:37">
      <c r="AA420" s="81"/>
      <c r="AB420" s="81"/>
      <c r="AC420" s="82" t="str">
        <f t="shared" si="51"/>
        <v/>
      </c>
      <c r="AD420" s="90"/>
      <c r="AE420" s="90"/>
      <c r="AF420" s="82">
        <f t="shared" si="52"/>
        <v>0</v>
      </c>
      <c r="AG420" s="82" t="str">
        <f t="shared" si="47"/>
        <v/>
      </c>
      <c r="AH420" s="82" t="str">
        <f t="shared" si="48"/>
        <v/>
      </c>
      <c r="AI420" s="82" t="str">
        <f t="shared" si="49"/>
        <v/>
      </c>
      <c r="AJ420" s="82" t="str">
        <f t="shared" si="50"/>
        <v/>
      </c>
      <c r="AK420" s="83" t="str">
        <f t="shared" si="53"/>
        <v/>
      </c>
    </row>
    <row r="421" spans="27:37">
      <c r="AA421" s="78"/>
      <c r="AB421" s="78"/>
      <c r="AC421" s="79" t="str">
        <f t="shared" si="51"/>
        <v/>
      </c>
      <c r="AD421" s="89"/>
      <c r="AE421" s="89"/>
      <c r="AF421" s="79">
        <f t="shared" si="52"/>
        <v>0</v>
      </c>
      <c r="AG421" s="79" t="str">
        <f t="shared" si="47"/>
        <v/>
      </c>
      <c r="AH421" s="79" t="str">
        <f t="shared" si="48"/>
        <v/>
      </c>
      <c r="AI421" s="79" t="str">
        <f t="shared" si="49"/>
        <v/>
      </c>
      <c r="AJ421" s="79" t="str">
        <f t="shared" si="50"/>
        <v/>
      </c>
      <c r="AK421" s="80" t="str">
        <f t="shared" si="53"/>
        <v/>
      </c>
    </row>
    <row r="422" spans="27:37">
      <c r="AA422" s="81"/>
      <c r="AB422" s="81"/>
      <c r="AC422" s="82" t="str">
        <f t="shared" si="51"/>
        <v/>
      </c>
      <c r="AD422" s="90"/>
      <c r="AE422" s="90"/>
      <c r="AF422" s="82">
        <f t="shared" si="52"/>
        <v>0</v>
      </c>
      <c r="AG422" s="82" t="str">
        <f t="shared" si="47"/>
        <v/>
      </c>
      <c r="AH422" s="82" t="str">
        <f t="shared" si="48"/>
        <v/>
      </c>
      <c r="AI422" s="82" t="str">
        <f t="shared" si="49"/>
        <v/>
      </c>
      <c r="AJ422" s="82" t="str">
        <f t="shared" si="50"/>
        <v/>
      </c>
      <c r="AK422" s="83" t="str">
        <f t="shared" si="53"/>
        <v/>
      </c>
    </row>
    <row r="423" spans="27:37">
      <c r="AA423" s="78"/>
      <c r="AB423" s="78"/>
      <c r="AC423" s="79" t="str">
        <f t="shared" si="51"/>
        <v/>
      </c>
      <c r="AD423" s="89"/>
      <c r="AE423" s="89"/>
      <c r="AF423" s="79">
        <f t="shared" si="52"/>
        <v>0</v>
      </c>
      <c r="AG423" s="79" t="str">
        <f t="shared" si="47"/>
        <v/>
      </c>
      <c r="AH423" s="79" t="str">
        <f t="shared" si="48"/>
        <v/>
      </c>
      <c r="AI423" s="79" t="str">
        <f t="shared" si="49"/>
        <v/>
      </c>
      <c r="AJ423" s="79" t="str">
        <f t="shared" si="50"/>
        <v/>
      </c>
      <c r="AK423" s="80" t="str">
        <f t="shared" si="53"/>
        <v/>
      </c>
    </row>
    <row r="424" spans="27:37">
      <c r="AA424" s="81"/>
      <c r="AB424" s="81"/>
      <c r="AC424" s="82" t="str">
        <f t="shared" si="51"/>
        <v/>
      </c>
      <c r="AD424" s="90"/>
      <c r="AE424" s="90"/>
      <c r="AF424" s="82">
        <f t="shared" si="52"/>
        <v>0</v>
      </c>
      <c r="AG424" s="82" t="str">
        <f t="shared" si="47"/>
        <v/>
      </c>
      <c r="AH424" s="82" t="str">
        <f t="shared" si="48"/>
        <v/>
      </c>
      <c r="AI424" s="82" t="str">
        <f t="shared" si="49"/>
        <v/>
      </c>
      <c r="AJ424" s="82" t="str">
        <f t="shared" si="50"/>
        <v/>
      </c>
      <c r="AK424" s="83" t="str">
        <f t="shared" si="53"/>
        <v/>
      </c>
    </row>
    <row r="425" spans="27:37">
      <c r="AA425" s="78"/>
      <c r="AB425" s="78"/>
      <c r="AC425" s="79" t="str">
        <f t="shared" si="51"/>
        <v/>
      </c>
      <c r="AD425" s="89"/>
      <c r="AE425" s="89"/>
      <c r="AF425" s="79">
        <f t="shared" si="52"/>
        <v>0</v>
      </c>
      <c r="AG425" s="79" t="str">
        <f t="shared" si="47"/>
        <v/>
      </c>
      <c r="AH425" s="79" t="str">
        <f t="shared" si="48"/>
        <v/>
      </c>
      <c r="AI425" s="79" t="str">
        <f t="shared" si="49"/>
        <v/>
      </c>
      <c r="AJ425" s="79" t="str">
        <f t="shared" si="50"/>
        <v/>
      </c>
      <c r="AK425" s="80" t="str">
        <f t="shared" si="53"/>
        <v/>
      </c>
    </row>
    <row r="426" spans="27:37">
      <c r="AA426" s="81"/>
      <c r="AB426" s="81"/>
      <c r="AC426" s="82" t="str">
        <f t="shared" si="51"/>
        <v/>
      </c>
      <c r="AD426" s="90"/>
      <c r="AE426" s="90"/>
      <c r="AF426" s="82">
        <f t="shared" si="52"/>
        <v>0</v>
      </c>
      <c r="AG426" s="82" t="str">
        <f t="shared" si="47"/>
        <v/>
      </c>
      <c r="AH426" s="82" t="str">
        <f t="shared" si="48"/>
        <v/>
      </c>
      <c r="AI426" s="82" t="str">
        <f t="shared" si="49"/>
        <v/>
      </c>
      <c r="AJ426" s="82" t="str">
        <f t="shared" si="50"/>
        <v/>
      </c>
      <c r="AK426" s="83" t="str">
        <f t="shared" si="53"/>
        <v/>
      </c>
    </row>
    <row r="427" spans="27:37">
      <c r="AA427" s="78"/>
      <c r="AB427" s="78"/>
      <c r="AC427" s="79" t="str">
        <f t="shared" si="51"/>
        <v/>
      </c>
      <c r="AD427" s="89"/>
      <c r="AE427" s="89"/>
      <c r="AF427" s="79">
        <f t="shared" si="52"/>
        <v>0</v>
      </c>
      <c r="AG427" s="79" t="str">
        <f t="shared" si="47"/>
        <v/>
      </c>
      <c r="AH427" s="79" t="str">
        <f t="shared" si="48"/>
        <v/>
      </c>
      <c r="AI427" s="79" t="str">
        <f t="shared" si="49"/>
        <v/>
      </c>
      <c r="AJ427" s="79" t="str">
        <f t="shared" si="50"/>
        <v/>
      </c>
      <c r="AK427" s="80" t="str">
        <f t="shared" si="53"/>
        <v/>
      </c>
    </row>
    <row r="428" spans="27:37">
      <c r="AA428" s="81"/>
      <c r="AB428" s="81"/>
      <c r="AC428" s="82" t="str">
        <f t="shared" si="51"/>
        <v/>
      </c>
      <c r="AD428" s="90"/>
      <c r="AE428" s="90"/>
      <c r="AF428" s="82">
        <f t="shared" si="52"/>
        <v>0</v>
      </c>
      <c r="AG428" s="82" t="str">
        <f t="shared" si="47"/>
        <v/>
      </c>
      <c r="AH428" s="82" t="str">
        <f t="shared" si="48"/>
        <v/>
      </c>
      <c r="AI428" s="82" t="str">
        <f t="shared" si="49"/>
        <v/>
      </c>
      <c r="AJ428" s="82" t="str">
        <f t="shared" si="50"/>
        <v/>
      </c>
      <c r="AK428" s="83" t="str">
        <f t="shared" si="53"/>
        <v/>
      </c>
    </row>
    <row r="429" spans="27:37">
      <c r="AA429" s="78"/>
      <c r="AB429" s="78"/>
      <c r="AC429" s="79" t="str">
        <f t="shared" si="51"/>
        <v/>
      </c>
      <c r="AD429" s="89"/>
      <c r="AE429" s="89"/>
      <c r="AF429" s="79">
        <f t="shared" si="52"/>
        <v>0</v>
      </c>
      <c r="AG429" s="79" t="str">
        <f t="shared" si="47"/>
        <v/>
      </c>
      <c r="AH429" s="79" t="str">
        <f t="shared" si="48"/>
        <v/>
      </c>
      <c r="AI429" s="79" t="str">
        <f t="shared" si="49"/>
        <v/>
      </c>
      <c r="AJ429" s="79" t="str">
        <f t="shared" si="50"/>
        <v/>
      </c>
      <c r="AK429" s="80" t="str">
        <f t="shared" si="53"/>
        <v/>
      </c>
    </row>
    <row r="430" spans="27:37">
      <c r="AA430" s="81"/>
      <c r="AB430" s="81"/>
      <c r="AC430" s="82" t="str">
        <f t="shared" si="51"/>
        <v/>
      </c>
      <c r="AD430" s="90"/>
      <c r="AE430" s="90"/>
      <c r="AF430" s="82">
        <f t="shared" si="52"/>
        <v>0</v>
      </c>
      <c r="AG430" s="82" t="str">
        <f t="shared" si="47"/>
        <v/>
      </c>
      <c r="AH430" s="82" t="str">
        <f t="shared" si="48"/>
        <v/>
      </c>
      <c r="AI430" s="82" t="str">
        <f t="shared" si="49"/>
        <v/>
      </c>
      <c r="AJ430" s="82" t="str">
        <f t="shared" si="50"/>
        <v/>
      </c>
      <c r="AK430" s="83" t="str">
        <f t="shared" si="53"/>
        <v/>
      </c>
    </row>
    <row r="431" spans="27:37">
      <c r="AA431" s="78"/>
      <c r="AB431" s="78"/>
      <c r="AC431" s="79" t="str">
        <f t="shared" si="51"/>
        <v/>
      </c>
      <c r="AD431" s="89"/>
      <c r="AE431" s="89"/>
      <c r="AF431" s="79">
        <f t="shared" si="52"/>
        <v>0</v>
      </c>
      <c r="AG431" s="79" t="str">
        <f t="shared" si="47"/>
        <v/>
      </c>
      <c r="AH431" s="79" t="str">
        <f t="shared" si="48"/>
        <v/>
      </c>
      <c r="AI431" s="79" t="str">
        <f t="shared" si="49"/>
        <v/>
      </c>
      <c r="AJ431" s="79" t="str">
        <f t="shared" si="50"/>
        <v/>
      </c>
      <c r="AK431" s="80" t="str">
        <f t="shared" si="53"/>
        <v/>
      </c>
    </row>
    <row r="432" spans="27:37">
      <c r="AA432" s="81"/>
      <c r="AB432" s="81"/>
      <c r="AC432" s="82" t="str">
        <f t="shared" si="51"/>
        <v/>
      </c>
      <c r="AD432" s="90"/>
      <c r="AE432" s="90"/>
      <c r="AF432" s="82">
        <f t="shared" si="52"/>
        <v>0</v>
      </c>
      <c r="AG432" s="82" t="str">
        <f t="shared" si="47"/>
        <v/>
      </c>
      <c r="AH432" s="82" t="str">
        <f t="shared" si="48"/>
        <v/>
      </c>
      <c r="AI432" s="82" t="str">
        <f t="shared" si="49"/>
        <v/>
      </c>
      <c r="AJ432" s="82" t="str">
        <f t="shared" si="50"/>
        <v/>
      </c>
      <c r="AK432" s="83" t="str">
        <f t="shared" si="53"/>
        <v/>
      </c>
    </row>
    <row r="433" spans="27:37">
      <c r="AA433" s="78"/>
      <c r="AB433" s="78"/>
      <c r="AC433" s="79" t="str">
        <f t="shared" si="51"/>
        <v/>
      </c>
      <c r="AD433" s="89"/>
      <c r="AE433" s="89"/>
      <c r="AF433" s="79">
        <f t="shared" si="52"/>
        <v>0</v>
      </c>
      <c r="AG433" s="79" t="str">
        <f t="shared" si="47"/>
        <v/>
      </c>
      <c r="AH433" s="79" t="str">
        <f t="shared" si="48"/>
        <v/>
      </c>
      <c r="AI433" s="79" t="str">
        <f t="shared" si="49"/>
        <v/>
      </c>
      <c r="AJ433" s="79" t="str">
        <f t="shared" si="50"/>
        <v/>
      </c>
      <c r="AK433" s="80" t="str">
        <f t="shared" si="53"/>
        <v/>
      </c>
    </row>
    <row r="434" spans="27:37">
      <c r="AA434" s="81"/>
      <c r="AB434" s="81"/>
      <c r="AC434" s="82" t="str">
        <f t="shared" si="51"/>
        <v/>
      </c>
      <c r="AD434" s="90"/>
      <c r="AE434" s="90"/>
      <c r="AF434" s="82">
        <f t="shared" si="52"/>
        <v>0</v>
      </c>
      <c r="AG434" s="82" t="str">
        <f t="shared" si="47"/>
        <v/>
      </c>
      <c r="AH434" s="82" t="str">
        <f t="shared" si="48"/>
        <v/>
      </c>
      <c r="AI434" s="82" t="str">
        <f t="shared" si="49"/>
        <v/>
      </c>
      <c r="AJ434" s="82" t="str">
        <f t="shared" si="50"/>
        <v/>
      </c>
      <c r="AK434" s="83" t="str">
        <f t="shared" si="53"/>
        <v/>
      </c>
    </row>
    <row r="435" spans="27:37">
      <c r="AA435" s="78"/>
      <c r="AB435" s="78"/>
      <c r="AC435" s="79" t="str">
        <f t="shared" si="51"/>
        <v/>
      </c>
      <c r="AD435" s="89"/>
      <c r="AE435" s="89"/>
      <c r="AF435" s="79">
        <f t="shared" si="52"/>
        <v>0</v>
      </c>
      <c r="AG435" s="79" t="str">
        <f t="shared" si="47"/>
        <v/>
      </c>
      <c r="AH435" s="79" t="str">
        <f t="shared" si="48"/>
        <v/>
      </c>
      <c r="AI435" s="79" t="str">
        <f t="shared" si="49"/>
        <v/>
      </c>
      <c r="AJ435" s="79" t="str">
        <f t="shared" si="50"/>
        <v/>
      </c>
      <c r="AK435" s="80" t="str">
        <f t="shared" si="53"/>
        <v/>
      </c>
    </row>
    <row r="436" spans="27:37">
      <c r="AA436" s="81"/>
      <c r="AB436" s="81"/>
      <c r="AC436" s="82" t="str">
        <f t="shared" si="51"/>
        <v/>
      </c>
      <c r="AD436" s="90"/>
      <c r="AE436" s="90"/>
      <c r="AF436" s="82">
        <f t="shared" si="52"/>
        <v>0</v>
      </c>
      <c r="AG436" s="82" t="str">
        <f t="shared" si="47"/>
        <v/>
      </c>
      <c r="AH436" s="82" t="str">
        <f t="shared" si="48"/>
        <v/>
      </c>
      <c r="AI436" s="82" t="str">
        <f t="shared" si="49"/>
        <v/>
      </c>
      <c r="AJ436" s="82" t="str">
        <f t="shared" si="50"/>
        <v/>
      </c>
      <c r="AK436" s="83" t="str">
        <f t="shared" si="53"/>
        <v/>
      </c>
    </row>
    <row r="437" spans="27:37">
      <c r="AA437" s="78"/>
      <c r="AB437" s="78"/>
      <c r="AC437" s="79" t="str">
        <f t="shared" si="51"/>
        <v/>
      </c>
      <c r="AD437" s="89"/>
      <c r="AE437" s="89"/>
      <c r="AF437" s="79">
        <f t="shared" si="52"/>
        <v>0</v>
      </c>
      <c r="AG437" s="79" t="str">
        <f t="shared" si="47"/>
        <v/>
      </c>
      <c r="AH437" s="79" t="str">
        <f t="shared" si="48"/>
        <v/>
      </c>
      <c r="AI437" s="79" t="str">
        <f t="shared" si="49"/>
        <v/>
      </c>
      <c r="AJ437" s="79" t="str">
        <f t="shared" si="50"/>
        <v/>
      </c>
      <c r="AK437" s="80" t="str">
        <f t="shared" si="53"/>
        <v/>
      </c>
    </row>
    <row r="438" spans="27:37">
      <c r="AA438" s="81"/>
      <c r="AB438" s="81"/>
      <c r="AC438" s="82" t="str">
        <f t="shared" si="51"/>
        <v/>
      </c>
      <c r="AD438" s="90"/>
      <c r="AE438" s="90"/>
      <c r="AF438" s="82">
        <f t="shared" si="52"/>
        <v>0</v>
      </c>
      <c r="AG438" s="82" t="str">
        <f t="shared" si="47"/>
        <v/>
      </c>
      <c r="AH438" s="82" t="str">
        <f t="shared" si="48"/>
        <v/>
      </c>
      <c r="AI438" s="82" t="str">
        <f t="shared" si="49"/>
        <v/>
      </c>
      <c r="AJ438" s="82" t="str">
        <f t="shared" si="50"/>
        <v/>
      </c>
      <c r="AK438" s="83" t="str">
        <f t="shared" si="53"/>
        <v/>
      </c>
    </row>
    <row r="439" spans="27:37">
      <c r="AA439" s="78"/>
      <c r="AB439" s="78"/>
      <c r="AC439" s="79" t="str">
        <f t="shared" si="51"/>
        <v/>
      </c>
      <c r="AD439" s="89"/>
      <c r="AE439" s="89"/>
      <c r="AF439" s="79">
        <f t="shared" si="52"/>
        <v>0</v>
      </c>
      <c r="AG439" s="79" t="str">
        <f t="shared" si="47"/>
        <v/>
      </c>
      <c r="AH439" s="79" t="str">
        <f t="shared" si="48"/>
        <v/>
      </c>
      <c r="AI439" s="79" t="str">
        <f t="shared" si="49"/>
        <v/>
      </c>
      <c r="AJ439" s="79" t="str">
        <f t="shared" si="50"/>
        <v/>
      </c>
      <c r="AK439" s="80" t="str">
        <f t="shared" si="53"/>
        <v/>
      </c>
    </row>
    <row r="440" spans="27:37">
      <c r="AA440" s="81"/>
      <c r="AB440" s="81"/>
      <c r="AC440" s="82" t="str">
        <f t="shared" si="51"/>
        <v/>
      </c>
      <c r="AD440" s="90"/>
      <c r="AE440" s="90"/>
      <c r="AF440" s="82">
        <f t="shared" si="52"/>
        <v>0</v>
      </c>
      <c r="AG440" s="82" t="str">
        <f t="shared" si="47"/>
        <v/>
      </c>
      <c r="AH440" s="82" t="str">
        <f t="shared" si="48"/>
        <v/>
      </c>
      <c r="AI440" s="82" t="str">
        <f t="shared" si="49"/>
        <v/>
      </c>
      <c r="AJ440" s="82" t="str">
        <f t="shared" si="50"/>
        <v/>
      </c>
      <c r="AK440" s="83" t="str">
        <f t="shared" si="53"/>
        <v/>
      </c>
    </row>
    <row r="441" spans="27:37">
      <c r="AA441" s="78"/>
      <c r="AB441" s="78"/>
      <c r="AC441" s="79" t="str">
        <f t="shared" si="51"/>
        <v/>
      </c>
      <c r="AD441" s="89"/>
      <c r="AE441" s="89"/>
      <c r="AF441" s="79">
        <f t="shared" si="52"/>
        <v>0</v>
      </c>
      <c r="AG441" s="79" t="str">
        <f t="shared" si="47"/>
        <v/>
      </c>
      <c r="AH441" s="79" t="str">
        <f t="shared" si="48"/>
        <v/>
      </c>
      <c r="AI441" s="79" t="str">
        <f t="shared" si="49"/>
        <v/>
      </c>
      <c r="AJ441" s="79" t="str">
        <f t="shared" si="50"/>
        <v/>
      </c>
      <c r="AK441" s="80" t="str">
        <f t="shared" si="53"/>
        <v/>
      </c>
    </row>
    <row r="442" spans="27:37">
      <c r="AA442" s="81"/>
      <c r="AB442" s="81"/>
      <c r="AC442" s="82" t="str">
        <f t="shared" si="51"/>
        <v/>
      </c>
      <c r="AD442" s="90"/>
      <c r="AE442" s="90"/>
      <c r="AF442" s="82">
        <f t="shared" si="52"/>
        <v>0</v>
      </c>
      <c r="AG442" s="82" t="str">
        <f t="shared" si="47"/>
        <v/>
      </c>
      <c r="AH442" s="82" t="str">
        <f t="shared" si="48"/>
        <v/>
      </c>
      <c r="AI442" s="82" t="str">
        <f t="shared" si="49"/>
        <v/>
      </c>
      <c r="AJ442" s="82" t="str">
        <f t="shared" si="50"/>
        <v/>
      </c>
      <c r="AK442" s="83" t="str">
        <f t="shared" si="53"/>
        <v/>
      </c>
    </row>
    <row r="443" spans="27:37">
      <c r="AA443" s="78"/>
      <c r="AB443" s="78"/>
      <c r="AC443" s="79" t="str">
        <f t="shared" si="51"/>
        <v/>
      </c>
      <c r="AD443" s="89"/>
      <c r="AE443" s="89"/>
      <c r="AF443" s="79">
        <f t="shared" si="52"/>
        <v>0</v>
      </c>
      <c r="AG443" s="79" t="str">
        <f t="shared" si="47"/>
        <v/>
      </c>
      <c r="AH443" s="79" t="str">
        <f t="shared" si="48"/>
        <v/>
      </c>
      <c r="AI443" s="79" t="str">
        <f t="shared" si="49"/>
        <v/>
      </c>
      <c r="AJ443" s="79" t="str">
        <f t="shared" si="50"/>
        <v/>
      </c>
      <c r="AK443" s="80" t="str">
        <f t="shared" si="53"/>
        <v/>
      </c>
    </row>
    <row r="444" spans="27:37">
      <c r="AA444" s="81"/>
      <c r="AB444" s="81"/>
      <c r="AC444" s="82" t="str">
        <f t="shared" si="51"/>
        <v/>
      </c>
      <c r="AD444" s="90"/>
      <c r="AE444" s="90"/>
      <c r="AF444" s="82">
        <f t="shared" si="52"/>
        <v>0</v>
      </c>
      <c r="AG444" s="82" t="str">
        <f t="shared" si="47"/>
        <v/>
      </c>
      <c r="AH444" s="82" t="str">
        <f t="shared" si="48"/>
        <v/>
      </c>
      <c r="AI444" s="82" t="str">
        <f t="shared" si="49"/>
        <v/>
      </c>
      <c r="AJ444" s="82" t="str">
        <f t="shared" si="50"/>
        <v/>
      </c>
      <c r="AK444" s="83" t="str">
        <f t="shared" si="53"/>
        <v/>
      </c>
    </row>
    <row r="445" spans="27:37">
      <c r="AA445" s="78"/>
      <c r="AB445" s="78"/>
      <c r="AC445" s="79" t="str">
        <f t="shared" si="51"/>
        <v/>
      </c>
      <c r="AD445" s="89"/>
      <c r="AE445" s="89"/>
      <c r="AF445" s="79">
        <f t="shared" si="52"/>
        <v>0</v>
      </c>
      <c r="AG445" s="79" t="str">
        <f t="shared" si="47"/>
        <v/>
      </c>
      <c r="AH445" s="79" t="str">
        <f t="shared" si="48"/>
        <v/>
      </c>
      <c r="AI445" s="79" t="str">
        <f t="shared" si="49"/>
        <v/>
      </c>
      <c r="AJ445" s="79" t="str">
        <f t="shared" si="50"/>
        <v/>
      </c>
      <c r="AK445" s="80" t="str">
        <f t="shared" si="53"/>
        <v/>
      </c>
    </row>
    <row r="446" spans="27:37">
      <c r="AA446" s="81"/>
      <c r="AB446" s="81"/>
      <c r="AC446" s="82" t="str">
        <f t="shared" si="51"/>
        <v/>
      </c>
      <c r="AD446" s="90"/>
      <c r="AE446" s="90"/>
      <c r="AF446" s="82">
        <f t="shared" si="52"/>
        <v>0</v>
      </c>
      <c r="AG446" s="82" t="str">
        <f t="shared" si="47"/>
        <v/>
      </c>
      <c r="AH446" s="82" t="str">
        <f t="shared" si="48"/>
        <v/>
      </c>
      <c r="AI446" s="82" t="str">
        <f t="shared" si="49"/>
        <v/>
      </c>
      <c r="AJ446" s="82" t="str">
        <f t="shared" si="50"/>
        <v/>
      </c>
      <c r="AK446" s="83" t="str">
        <f t="shared" si="53"/>
        <v/>
      </c>
    </row>
    <row r="447" spans="27:37">
      <c r="AA447" s="78"/>
      <c r="AB447" s="78"/>
      <c r="AC447" s="79" t="str">
        <f t="shared" si="51"/>
        <v/>
      </c>
      <c r="AD447" s="89"/>
      <c r="AE447" s="89"/>
      <c r="AF447" s="79">
        <f t="shared" si="52"/>
        <v>0</v>
      </c>
      <c r="AG447" s="79" t="str">
        <f t="shared" si="47"/>
        <v/>
      </c>
      <c r="AH447" s="79" t="str">
        <f t="shared" si="48"/>
        <v/>
      </c>
      <c r="AI447" s="79" t="str">
        <f t="shared" si="49"/>
        <v/>
      </c>
      <c r="AJ447" s="79" t="str">
        <f t="shared" si="50"/>
        <v/>
      </c>
      <c r="AK447" s="80" t="str">
        <f t="shared" si="53"/>
        <v/>
      </c>
    </row>
    <row r="448" spans="27:37">
      <c r="AA448" s="81"/>
      <c r="AB448" s="81"/>
      <c r="AC448" s="82" t="str">
        <f t="shared" si="51"/>
        <v/>
      </c>
      <c r="AD448" s="90"/>
      <c r="AE448" s="90"/>
      <c r="AF448" s="82">
        <f t="shared" si="52"/>
        <v>0</v>
      </c>
      <c r="AG448" s="82" t="str">
        <f t="shared" si="47"/>
        <v/>
      </c>
      <c r="AH448" s="82" t="str">
        <f t="shared" si="48"/>
        <v/>
      </c>
      <c r="AI448" s="82" t="str">
        <f t="shared" si="49"/>
        <v/>
      </c>
      <c r="AJ448" s="82" t="str">
        <f t="shared" si="50"/>
        <v/>
      </c>
      <c r="AK448" s="83" t="str">
        <f t="shared" si="53"/>
        <v/>
      </c>
    </row>
    <row r="449" spans="27:37">
      <c r="AA449" s="78"/>
      <c r="AB449" s="78"/>
      <c r="AC449" s="79" t="str">
        <f t="shared" si="51"/>
        <v/>
      </c>
      <c r="AD449" s="89"/>
      <c r="AE449" s="89"/>
      <c r="AF449" s="79">
        <f t="shared" si="52"/>
        <v>0</v>
      </c>
      <c r="AG449" s="79" t="str">
        <f t="shared" si="47"/>
        <v/>
      </c>
      <c r="AH449" s="79" t="str">
        <f t="shared" si="48"/>
        <v/>
      </c>
      <c r="AI449" s="79" t="str">
        <f t="shared" si="49"/>
        <v/>
      </c>
      <c r="AJ449" s="79" t="str">
        <f t="shared" si="50"/>
        <v/>
      </c>
      <c r="AK449" s="80" t="str">
        <f t="shared" si="53"/>
        <v/>
      </c>
    </row>
    <row r="450" spans="27:37">
      <c r="AA450" s="81"/>
      <c r="AB450" s="81"/>
      <c r="AC450" s="82" t="str">
        <f t="shared" si="51"/>
        <v/>
      </c>
      <c r="AD450" s="90"/>
      <c r="AE450" s="90"/>
      <c r="AF450" s="82">
        <f t="shared" si="52"/>
        <v>0</v>
      </c>
      <c r="AG450" s="82" t="str">
        <f t="shared" si="47"/>
        <v/>
      </c>
      <c r="AH450" s="82" t="str">
        <f t="shared" si="48"/>
        <v/>
      </c>
      <c r="AI450" s="82" t="str">
        <f t="shared" si="49"/>
        <v/>
      </c>
      <c r="AJ450" s="82" t="str">
        <f t="shared" si="50"/>
        <v/>
      </c>
      <c r="AK450" s="83" t="str">
        <f t="shared" si="53"/>
        <v/>
      </c>
    </row>
    <row r="451" spans="27:37">
      <c r="AA451" s="78"/>
      <c r="AB451" s="78"/>
      <c r="AC451" s="79" t="str">
        <f t="shared" si="51"/>
        <v/>
      </c>
      <c r="AD451" s="89"/>
      <c r="AE451" s="89"/>
      <c r="AF451" s="79">
        <f t="shared" si="52"/>
        <v>0</v>
      </c>
      <c r="AG451" s="79" t="str">
        <f t="shared" si="47"/>
        <v/>
      </c>
      <c r="AH451" s="79" t="str">
        <f t="shared" si="48"/>
        <v/>
      </c>
      <c r="AI451" s="79" t="str">
        <f t="shared" si="49"/>
        <v/>
      </c>
      <c r="AJ451" s="79" t="str">
        <f t="shared" si="50"/>
        <v/>
      </c>
      <c r="AK451" s="80" t="str">
        <f t="shared" si="53"/>
        <v/>
      </c>
    </row>
    <row r="452" spans="27:37">
      <c r="AA452" s="81"/>
      <c r="AB452" s="81"/>
      <c r="AC452" s="82" t="str">
        <f t="shared" si="51"/>
        <v/>
      </c>
      <c r="AD452" s="90"/>
      <c r="AE452" s="90"/>
      <c r="AF452" s="82">
        <f t="shared" si="52"/>
        <v>0</v>
      </c>
      <c r="AG452" s="82" t="str">
        <f t="shared" si="47"/>
        <v/>
      </c>
      <c r="AH452" s="82" t="str">
        <f t="shared" si="48"/>
        <v/>
      </c>
      <c r="AI452" s="82" t="str">
        <f t="shared" si="49"/>
        <v/>
      </c>
      <c r="AJ452" s="82" t="str">
        <f t="shared" si="50"/>
        <v/>
      </c>
      <c r="AK452" s="83" t="str">
        <f t="shared" si="53"/>
        <v/>
      </c>
    </row>
    <row r="453" spans="27:37">
      <c r="AA453" s="78"/>
      <c r="AB453" s="78"/>
      <c r="AC453" s="79" t="str">
        <f t="shared" si="51"/>
        <v/>
      </c>
      <c r="AD453" s="89"/>
      <c r="AE453" s="89"/>
      <c r="AF453" s="79">
        <f t="shared" si="52"/>
        <v>0</v>
      </c>
      <c r="AG453" s="79" t="str">
        <f t="shared" si="47"/>
        <v/>
      </c>
      <c r="AH453" s="79" t="str">
        <f t="shared" si="48"/>
        <v/>
      </c>
      <c r="AI453" s="79" t="str">
        <f t="shared" si="49"/>
        <v/>
      </c>
      <c r="AJ453" s="79" t="str">
        <f t="shared" si="50"/>
        <v/>
      </c>
      <c r="AK453" s="80" t="str">
        <f t="shared" si="53"/>
        <v/>
      </c>
    </row>
    <row r="454" spans="27:37">
      <c r="AA454" s="81"/>
      <c r="AB454" s="81"/>
      <c r="AC454" s="82" t="str">
        <f t="shared" si="51"/>
        <v/>
      </c>
      <c r="AD454" s="90"/>
      <c r="AE454" s="90"/>
      <c r="AF454" s="82">
        <f t="shared" si="52"/>
        <v>0</v>
      </c>
      <c r="AG454" s="82" t="str">
        <f t="shared" si="47"/>
        <v/>
      </c>
      <c r="AH454" s="82" t="str">
        <f t="shared" si="48"/>
        <v/>
      </c>
      <c r="AI454" s="82" t="str">
        <f t="shared" si="49"/>
        <v/>
      </c>
      <c r="AJ454" s="82" t="str">
        <f t="shared" si="50"/>
        <v/>
      </c>
      <c r="AK454" s="83" t="str">
        <f t="shared" si="53"/>
        <v/>
      </c>
    </row>
    <row r="455" spans="27:37">
      <c r="AA455" s="78"/>
      <c r="AB455" s="78"/>
      <c r="AC455" s="79" t="str">
        <f t="shared" si="51"/>
        <v/>
      </c>
      <c r="AD455" s="89"/>
      <c r="AE455" s="89"/>
      <c r="AF455" s="79">
        <f t="shared" si="52"/>
        <v>0</v>
      </c>
      <c r="AG455" s="79" t="str">
        <f t="shared" si="47"/>
        <v/>
      </c>
      <c r="AH455" s="79" t="str">
        <f t="shared" si="48"/>
        <v/>
      </c>
      <c r="AI455" s="79" t="str">
        <f t="shared" si="49"/>
        <v/>
      </c>
      <c r="AJ455" s="79" t="str">
        <f t="shared" si="50"/>
        <v/>
      </c>
      <c r="AK455" s="80" t="str">
        <f t="shared" si="53"/>
        <v/>
      </c>
    </row>
    <row r="456" spans="27:37">
      <c r="AA456" s="81"/>
      <c r="AB456" s="81"/>
      <c r="AC456" s="82" t="str">
        <f t="shared" si="51"/>
        <v/>
      </c>
      <c r="AD456" s="90"/>
      <c r="AE456" s="90"/>
      <c r="AF456" s="82">
        <f t="shared" si="52"/>
        <v>0</v>
      </c>
      <c r="AG456" s="82" t="str">
        <f t="shared" si="47"/>
        <v/>
      </c>
      <c r="AH456" s="82" t="str">
        <f t="shared" si="48"/>
        <v/>
      </c>
      <c r="AI456" s="82" t="str">
        <f t="shared" si="49"/>
        <v/>
      </c>
      <c r="AJ456" s="82" t="str">
        <f t="shared" si="50"/>
        <v/>
      </c>
      <c r="AK456" s="83" t="str">
        <f t="shared" si="53"/>
        <v/>
      </c>
    </row>
    <row r="457" spans="27:37">
      <c r="AA457" s="78"/>
      <c r="AB457" s="78"/>
      <c r="AC457" s="79" t="str">
        <f t="shared" si="51"/>
        <v/>
      </c>
      <c r="AD457" s="89"/>
      <c r="AE457" s="89"/>
      <c r="AF457" s="79">
        <f t="shared" si="52"/>
        <v>0</v>
      </c>
      <c r="AG457" s="79" t="str">
        <f t="shared" si="47"/>
        <v/>
      </c>
      <c r="AH457" s="79" t="str">
        <f t="shared" si="48"/>
        <v/>
      </c>
      <c r="AI457" s="79" t="str">
        <f t="shared" si="49"/>
        <v/>
      </c>
      <c r="AJ457" s="79" t="str">
        <f t="shared" si="50"/>
        <v/>
      </c>
      <c r="AK457" s="80" t="str">
        <f t="shared" si="53"/>
        <v/>
      </c>
    </row>
    <row r="458" spans="27:37">
      <c r="AA458" s="81"/>
      <c r="AB458" s="81"/>
      <c r="AC458" s="82" t="str">
        <f t="shared" si="51"/>
        <v/>
      </c>
      <c r="AD458" s="90"/>
      <c r="AE458" s="90"/>
      <c r="AF458" s="82">
        <f t="shared" si="52"/>
        <v>0</v>
      </c>
      <c r="AG458" s="82" t="str">
        <f t="shared" si="47"/>
        <v/>
      </c>
      <c r="AH458" s="82" t="str">
        <f t="shared" si="48"/>
        <v/>
      </c>
      <c r="AI458" s="82" t="str">
        <f t="shared" si="49"/>
        <v/>
      </c>
      <c r="AJ458" s="82" t="str">
        <f t="shared" si="50"/>
        <v/>
      </c>
      <c r="AK458" s="83" t="str">
        <f t="shared" si="53"/>
        <v/>
      </c>
    </row>
    <row r="459" spans="27:37">
      <c r="AA459" s="78"/>
      <c r="AB459" s="78"/>
      <c r="AC459" s="79" t="str">
        <f t="shared" si="51"/>
        <v/>
      </c>
      <c r="AD459" s="89"/>
      <c r="AE459" s="89"/>
      <c r="AF459" s="79">
        <f t="shared" si="52"/>
        <v>0</v>
      </c>
      <c r="AG459" s="79" t="str">
        <f t="shared" ref="AG459:AG522" si="54">IF($AA459="","",IF(VLOOKUP($AA459,$AZ$17:$BD$42,2,0)=0,"",VLOOKUP($AA459,$AZ$17:$BD$42,2,0)*AF459))</f>
        <v/>
      </c>
      <c r="AH459" s="79" t="str">
        <f t="shared" ref="AH459:AH522" si="55">IF($AA459="","",IF(VLOOKUP($AA459,$AZ$17:$BD$42,3,0)=0,"",VLOOKUP($AA459,$AZ$17:$BD$42,3,0)*AF459))</f>
        <v/>
      </c>
      <c r="AI459" s="79" t="str">
        <f t="shared" ref="AI459:AI522" si="56">IF($AA459="","",IF(VLOOKUP($AA459,$AZ$17:$BD$42,4,0)=0,"",VLOOKUP($AA459,$AZ$17:$BD$42,4,0)*AF459))</f>
        <v/>
      </c>
      <c r="AJ459" s="79" t="str">
        <f t="shared" ref="AJ459:AJ522" si="57">IF($AA459="","",IF(VLOOKUP($AA459,$AZ$17:$BD$42,5,0)=0,"",VLOOKUP($AA459,$AZ$17:$BD$42,5,0)*AF459))</f>
        <v/>
      </c>
      <c r="AK459" s="80" t="str">
        <f t="shared" si="53"/>
        <v/>
      </c>
    </row>
    <row r="460" spans="27:37">
      <c r="AA460" s="81"/>
      <c r="AB460" s="81"/>
      <c r="AC460" s="82" t="str">
        <f t="shared" ref="AC460:AC523" si="58">IF(ISERROR(VLOOKUP($AA460,$A$13:$V$38,MATCH($AB460,$A$12:$V$12,0),0)),"",VLOOKUP($AA460,$A$13:$V$38,MATCH($AB460,$A$12:$V$12,0),0))</f>
        <v/>
      </c>
      <c r="AD460" s="90"/>
      <c r="AE460" s="90"/>
      <c r="AF460" s="82">
        <f t="shared" ref="AF460:AF523" si="59">IF(IF($AB460="",0,IF(AC460="",0,AC460-AD460-AE460))&lt;0,0,IF($AB460="",0,IF(AC460="",0,AC460-AD460-AE460)))</f>
        <v>0</v>
      </c>
      <c r="AG460" s="82" t="str">
        <f t="shared" si="54"/>
        <v/>
      </c>
      <c r="AH460" s="82" t="str">
        <f t="shared" si="55"/>
        <v/>
      </c>
      <c r="AI460" s="82" t="str">
        <f t="shared" si="56"/>
        <v/>
      </c>
      <c r="AJ460" s="82" t="str">
        <f t="shared" si="57"/>
        <v/>
      </c>
      <c r="AK460" s="83" t="str">
        <f t="shared" ref="AK460:AK523" si="60">IF($AF460=0,"",IF(VLOOKUP($AA460,$A$46:$Y$71,IF($AB460=3,2,IF($AB460&lt;4+1,6,IF($AB460&lt;5+1,10,IF($AB460&lt;6+1,14,IF($AB460&lt;7+1,18,IF($AB460&lt;8+1,22,0)))))),0)=0,"pas de crafteur",VLOOKUP($AA460,$A$46:$Y$71,IF($AB460=3,2,IF($AB460&lt;4+1,6,IF($AB460&lt;5+1,10,IF($AB460&lt;6+1,14,IF($AB460&lt;7+1,18,IF($AB460&lt;8+1,22,)))))),0)))</f>
        <v/>
      </c>
    </row>
    <row r="461" spans="27:37">
      <c r="AA461" s="78"/>
      <c r="AB461" s="78"/>
      <c r="AC461" s="79" t="str">
        <f t="shared" si="58"/>
        <v/>
      </c>
      <c r="AD461" s="89"/>
      <c r="AE461" s="89"/>
      <c r="AF461" s="79">
        <f t="shared" si="59"/>
        <v>0</v>
      </c>
      <c r="AG461" s="79" t="str">
        <f t="shared" si="54"/>
        <v/>
      </c>
      <c r="AH461" s="79" t="str">
        <f t="shared" si="55"/>
        <v/>
      </c>
      <c r="AI461" s="79" t="str">
        <f t="shared" si="56"/>
        <v/>
      </c>
      <c r="AJ461" s="79" t="str">
        <f t="shared" si="57"/>
        <v/>
      </c>
      <c r="AK461" s="80" t="str">
        <f t="shared" si="60"/>
        <v/>
      </c>
    </row>
    <row r="462" spans="27:37">
      <c r="AA462" s="81"/>
      <c r="AB462" s="81"/>
      <c r="AC462" s="82" t="str">
        <f t="shared" si="58"/>
        <v/>
      </c>
      <c r="AD462" s="90"/>
      <c r="AE462" s="90"/>
      <c r="AF462" s="82">
        <f t="shared" si="59"/>
        <v>0</v>
      </c>
      <c r="AG462" s="82" t="str">
        <f t="shared" si="54"/>
        <v/>
      </c>
      <c r="AH462" s="82" t="str">
        <f t="shared" si="55"/>
        <v/>
      </c>
      <c r="AI462" s="82" t="str">
        <f t="shared" si="56"/>
        <v/>
      </c>
      <c r="AJ462" s="82" t="str">
        <f t="shared" si="57"/>
        <v/>
      </c>
      <c r="AK462" s="83" t="str">
        <f t="shared" si="60"/>
        <v/>
      </c>
    </row>
    <row r="463" spans="27:37">
      <c r="AA463" s="78"/>
      <c r="AB463" s="78"/>
      <c r="AC463" s="79" t="str">
        <f t="shared" si="58"/>
        <v/>
      </c>
      <c r="AD463" s="89"/>
      <c r="AE463" s="89"/>
      <c r="AF463" s="79">
        <f t="shared" si="59"/>
        <v>0</v>
      </c>
      <c r="AG463" s="79" t="str">
        <f t="shared" si="54"/>
        <v/>
      </c>
      <c r="AH463" s="79" t="str">
        <f t="shared" si="55"/>
        <v/>
      </c>
      <c r="AI463" s="79" t="str">
        <f t="shared" si="56"/>
        <v/>
      </c>
      <c r="AJ463" s="79" t="str">
        <f t="shared" si="57"/>
        <v/>
      </c>
      <c r="AK463" s="80" t="str">
        <f t="shared" si="60"/>
        <v/>
      </c>
    </row>
    <row r="464" spans="27:37">
      <c r="AA464" s="81"/>
      <c r="AB464" s="81"/>
      <c r="AC464" s="82" t="str">
        <f t="shared" si="58"/>
        <v/>
      </c>
      <c r="AD464" s="90"/>
      <c r="AE464" s="90"/>
      <c r="AF464" s="82">
        <f t="shared" si="59"/>
        <v>0</v>
      </c>
      <c r="AG464" s="82" t="str">
        <f t="shared" si="54"/>
        <v/>
      </c>
      <c r="AH464" s="82" t="str">
        <f t="shared" si="55"/>
        <v/>
      </c>
      <c r="AI464" s="82" t="str">
        <f t="shared" si="56"/>
        <v/>
      </c>
      <c r="AJ464" s="82" t="str">
        <f t="shared" si="57"/>
        <v/>
      </c>
      <c r="AK464" s="83" t="str">
        <f t="shared" si="60"/>
        <v/>
      </c>
    </row>
    <row r="465" spans="27:37">
      <c r="AA465" s="78"/>
      <c r="AB465" s="78"/>
      <c r="AC465" s="79" t="str">
        <f t="shared" si="58"/>
        <v/>
      </c>
      <c r="AD465" s="89"/>
      <c r="AE465" s="89"/>
      <c r="AF465" s="79">
        <f t="shared" si="59"/>
        <v>0</v>
      </c>
      <c r="AG465" s="79" t="str">
        <f t="shared" si="54"/>
        <v/>
      </c>
      <c r="AH465" s="79" t="str">
        <f t="shared" si="55"/>
        <v/>
      </c>
      <c r="AI465" s="79" t="str">
        <f t="shared" si="56"/>
        <v/>
      </c>
      <c r="AJ465" s="79" t="str">
        <f t="shared" si="57"/>
        <v/>
      </c>
      <c r="AK465" s="80" t="str">
        <f t="shared" si="60"/>
        <v/>
      </c>
    </row>
    <row r="466" spans="27:37">
      <c r="AA466" s="81"/>
      <c r="AB466" s="81"/>
      <c r="AC466" s="82" t="str">
        <f t="shared" si="58"/>
        <v/>
      </c>
      <c r="AD466" s="90"/>
      <c r="AE466" s="90"/>
      <c r="AF466" s="82">
        <f t="shared" si="59"/>
        <v>0</v>
      </c>
      <c r="AG466" s="82" t="str">
        <f t="shared" si="54"/>
        <v/>
      </c>
      <c r="AH466" s="82" t="str">
        <f t="shared" si="55"/>
        <v/>
      </c>
      <c r="AI466" s="82" t="str">
        <f t="shared" si="56"/>
        <v/>
      </c>
      <c r="AJ466" s="82" t="str">
        <f t="shared" si="57"/>
        <v/>
      </c>
      <c r="AK466" s="83" t="str">
        <f t="shared" si="60"/>
        <v/>
      </c>
    </row>
    <row r="467" spans="27:37">
      <c r="AA467" s="78"/>
      <c r="AB467" s="78"/>
      <c r="AC467" s="79" t="str">
        <f t="shared" si="58"/>
        <v/>
      </c>
      <c r="AD467" s="89"/>
      <c r="AE467" s="89"/>
      <c r="AF467" s="79">
        <f t="shared" si="59"/>
        <v>0</v>
      </c>
      <c r="AG467" s="79" t="str">
        <f t="shared" si="54"/>
        <v/>
      </c>
      <c r="AH467" s="79" t="str">
        <f t="shared" si="55"/>
        <v/>
      </c>
      <c r="AI467" s="79" t="str">
        <f t="shared" si="56"/>
        <v/>
      </c>
      <c r="AJ467" s="79" t="str">
        <f t="shared" si="57"/>
        <v/>
      </c>
      <c r="AK467" s="80" t="str">
        <f t="shared" si="60"/>
        <v/>
      </c>
    </row>
    <row r="468" spans="27:37">
      <c r="AA468" s="81"/>
      <c r="AB468" s="81"/>
      <c r="AC468" s="82" t="str">
        <f t="shared" si="58"/>
        <v/>
      </c>
      <c r="AD468" s="90"/>
      <c r="AE468" s="90"/>
      <c r="AF468" s="82">
        <f t="shared" si="59"/>
        <v>0</v>
      </c>
      <c r="AG468" s="82" t="str">
        <f t="shared" si="54"/>
        <v/>
      </c>
      <c r="AH468" s="82" t="str">
        <f t="shared" si="55"/>
        <v/>
      </c>
      <c r="AI468" s="82" t="str">
        <f t="shared" si="56"/>
        <v/>
      </c>
      <c r="AJ468" s="82" t="str">
        <f t="shared" si="57"/>
        <v/>
      </c>
      <c r="AK468" s="83" t="str">
        <f t="shared" si="60"/>
        <v/>
      </c>
    </row>
    <row r="469" spans="27:37">
      <c r="AA469" s="78"/>
      <c r="AB469" s="78"/>
      <c r="AC469" s="79" t="str">
        <f t="shared" si="58"/>
        <v/>
      </c>
      <c r="AD469" s="89"/>
      <c r="AE469" s="89"/>
      <c r="AF469" s="79">
        <f t="shared" si="59"/>
        <v>0</v>
      </c>
      <c r="AG469" s="79" t="str">
        <f t="shared" si="54"/>
        <v/>
      </c>
      <c r="AH469" s="79" t="str">
        <f t="shared" si="55"/>
        <v/>
      </c>
      <c r="AI469" s="79" t="str">
        <f t="shared" si="56"/>
        <v/>
      </c>
      <c r="AJ469" s="79" t="str">
        <f t="shared" si="57"/>
        <v/>
      </c>
      <c r="AK469" s="80" t="str">
        <f t="shared" si="60"/>
        <v/>
      </c>
    </row>
    <row r="470" spans="27:37">
      <c r="AA470" s="81"/>
      <c r="AB470" s="81"/>
      <c r="AC470" s="82" t="str">
        <f t="shared" si="58"/>
        <v/>
      </c>
      <c r="AD470" s="90"/>
      <c r="AE470" s="90"/>
      <c r="AF470" s="82">
        <f t="shared" si="59"/>
        <v>0</v>
      </c>
      <c r="AG470" s="82" t="str">
        <f t="shared" si="54"/>
        <v/>
      </c>
      <c r="AH470" s="82" t="str">
        <f t="shared" si="55"/>
        <v/>
      </c>
      <c r="AI470" s="82" t="str">
        <f t="shared" si="56"/>
        <v/>
      </c>
      <c r="AJ470" s="82" t="str">
        <f t="shared" si="57"/>
        <v/>
      </c>
      <c r="AK470" s="83" t="str">
        <f t="shared" si="60"/>
        <v/>
      </c>
    </row>
    <row r="471" spans="27:37">
      <c r="AA471" s="78"/>
      <c r="AB471" s="78"/>
      <c r="AC471" s="79" t="str">
        <f t="shared" si="58"/>
        <v/>
      </c>
      <c r="AD471" s="89"/>
      <c r="AE471" s="89"/>
      <c r="AF471" s="79">
        <f t="shared" si="59"/>
        <v>0</v>
      </c>
      <c r="AG471" s="79" t="str">
        <f t="shared" si="54"/>
        <v/>
      </c>
      <c r="AH471" s="79" t="str">
        <f t="shared" si="55"/>
        <v/>
      </c>
      <c r="AI471" s="79" t="str">
        <f t="shared" si="56"/>
        <v/>
      </c>
      <c r="AJ471" s="79" t="str">
        <f t="shared" si="57"/>
        <v/>
      </c>
      <c r="AK471" s="80" t="str">
        <f t="shared" si="60"/>
        <v/>
      </c>
    </row>
    <row r="472" spans="27:37">
      <c r="AA472" s="81"/>
      <c r="AB472" s="81"/>
      <c r="AC472" s="82" t="str">
        <f t="shared" si="58"/>
        <v/>
      </c>
      <c r="AD472" s="90"/>
      <c r="AE472" s="90"/>
      <c r="AF472" s="82">
        <f t="shared" si="59"/>
        <v>0</v>
      </c>
      <c r="AG472" s="82" t="str">
        <f t="shared" si="54"/>
        <v/>
      </c>
      <c r="AH472" s="82" t="str">
        <f t="shared" si="55"/>
        <v/>
      </c>
      <c r="AI472" s="82" t="str">
        <f t="shared" si="56"/>
        <v/>
      </c>
      <c r="AJ472" s="82" t="str">
        <f t="shared" si="57"/>
        <v/>
      </c>
      <c r="AK472" s="83" t="str">
        <f t="shared" si="60"/>
        <v/>
      </c>
    </row>
    <row r="473" spans="27:37">
      <c r="AA473" s="78"/>
      <c r="AB473" s="78"/>
      <c r="AC473" s="79" t="str">
        <f t="shared" si="58"/>
        <v/>
      </c>
      <c r="AD473" s="89"/>
      <c r="AE473" s="89"/>
      <c r="AF473" s="79">
        <f t="shared" si="59"/>
        <v>0</v>
      </c>
      <c r="AG473" s="79" t="str">
        <f t="shared" si="54"/>
        <v/>
      </c>
      <c r="AH473" s="79" t="str">
        <f t="shared" si="55"/>
        <v/>
      </c>
      <c r="AI473" s="79" t="str">
        <f t="shared" si="56"/>
        <v/>
      </c>
      <c r="AJ473" s="79" t="str">
        <f t="shared" si="57"/>
        <v/>
      </c>
      <c r="AK473" s="80" t="str">
        <f t="shared" si="60"/>
        <v/>
      </c>
    </row>
    <row r="474" spans="27:37">
      <c r="AA474" s="81"/>
      <c r="AB474" s="81"/>
      <c r="AC474" s="82" t="str">
        <f t="shared" si="58"/>
        <v/>
      </c>
      <c r="AD474" s="90"/>
      <c r="AE474" s="90"/>
      <c r="AF474" s="82">
        <f t="shared" si="59"/>
        <v>0</v>
      </c>
      <c r="AG474" s="82" t="str">
        <f t="shared" si="54"/>
        <v/>
      </c>
      <c r="AH474" s="82" t="str">
        <f t="shared" si="55"/>
        <v/>
      </c>
      <c r="AI474" s="82" t="str">
        <f t="shared" si="56"/>
        <v/>
      </c>
      <c r="AJ474" s="82" t="str">
        <f t="shared" si="57"/>
        <v/>
      </c>
      <c r="AK474" s="83" t="str">
        <f t="shared" si="60"/>
        <v/>
      </c>
    </row>
    <row r="475" spans="27:37">
      <c r="AA475" s="78"/>
      <c r="AB475" s="78"/>
      <c r="AC475" s="79" t="str">
        <f t="shared" si="58"/>
        <v/>
      </c>
      <c r="AD475" s="89"/>
      <c r="AE475" s="89"/>
      <c r="AF475" s="79">
        <f t="shared" si="59"/>
        <v>0</v>
      </c>
      <c r="AG475" s="79" t="str">
        <f t="shared" si="54"/>
        <v/>
      </c>
      <c r="AH475" s="79" t="str">
        <f t="shared" si="55"/>
        <v/>
      </c>
      <c r="AI475" s="79" t="str">
        <f t="shared" si="56"/>
        <v/>
      </c>
      <c r="AJ475" s="79" t="str">
        <f t="shared" si="57"/>
        <v/>
      </c>
      <c r="AK475" s="80" t="str">
        <f t="shared" si="60"/>
        <v/>
      </c>
    </row>
    <row r="476" spans="27:37">
      <c r="AA476" s="81"/>
      <c r="AB476" s="81"/>
      <c r="AC476" s="82" t="str">
        <f t="shared" si="58"/>
        <v/>
      </c>
      <c r="AD476" s="90"/>
      <c r="AE476" s="90"/>
      <c r="AF476" s="82">
        <f t="shared" si="59"/>
        <v>0</v>
      </c>
      <c r="AG476" s="82" t="str">
        <f t="shared" si="54"/>
        <v/>
      </c>
      <c r="AH476" s="82" t="str">
        <f t="shared" si="55"/>
        <v/>
      </c>
      <c r="AI476" s="82" t="str">
        <f t="shared" si="56"/>
        <v/>
      </c>
      <c r="AJ476" s="82" t="str">
        <f t="shared" si="57"/>
        <v/>
      </c>
      <c r="AK476" s="83" t="str">
        <f t="shared" si="60"/>
        <v/>
      </c>
    </row>
    <row r="477" spans="27:37">
      <c r="AA477" s="78"/>
      <c r="AB477" s="78"/>
      <c r="AC477" s="79" t="str">
        <f t="shared" si="58"/>
        <v/>
      </c>
      <c r="AD477" s="89"/>
      <c r="AE477" s="89"/>
      <c r="AF477" s="79">
        <f t="shared" si="59"/>
        <v>0</v>
      </c>
      <c r="AG477" s="79" t="str">
        <f t="shared" si="54"/>
        <v/>
      </c>
      <c r="AH477" s="79" t="str">
        <f t="shared" si="55"/>
        <v/>
      </c>
      <c r="AI477" s="79" t="str">
        <f t="shared" si="56"/>
        <v/>
      </c>
      <c r="AJ477" s="79" t="str">
        <f t="shared" si="57"/>
        <v/>
      </c>
      <c r="AK477" s="80" t="str">
        <f t="shared" si="60"/>
        <v/>
      </c>
    </row>
    <row r="478" spans="27:37">
      <c r="AA478" s="81"/>
      <c r="AB478" s="81"/>
      <c r="AC478" s="82" t="str">
        <f t="shared" si="58"/>
        <v/>
      </c>
      <c r="AD478" s="90"/>
      <c r="AE478" s="90"/>
      <c r="AF478" s="82">
        <f t="shared" si="59"/>
        <v>0</v>
      </c>
      <c r="AG478" s="82" t="str">
        <f t="shared" si="54"/>
        <v/>
      </c>
      <c r="AH478" s="82" t="str">
        <f t="shared" si="55"/>
        <v/>
      </c>
      <c r="AI478" s="82" t="str">
        <f t="shared" si="56"/>
        <v/>
      </c>
      <c r="AJ478" s="82" t="str">
        <f t="shared" si="57"/>
        <v/>
      </c>
      <c r="AK478" s="83" t="str">
        <f t="shared" si="60"/>
        <v/>
      </c>
    </row>
    <row r="479" spans="27:37">
      <c r="AA479" s="78"/>
      <c r="AB479" s="78"/>
      <c r="AC479" s="79" t="str">
        <f t="shared" si="58"/>
        <v/>
      </c>
      <c r="AD479" s="89"/>
      <c r="AE479" s="89"/>
      <c r="AF479" s="79">
        <f t="shared" si="59"/>
        <v>0</v>
      </c>
      <c r="AG479" s="79" t="str">
        <f t="shared" si="54"/>
        <v/>
      </c>
      <c r="AH479" s="79" t="str">
        <f t="shared" si="55"/>
        <v/>
      </c>
      <c r="AI479" s="79" t="str">
        <f t="shared" si="56"/>
        <v/>
      </c>
      <c r="AJ479" s="79" t="str">
        <f t="shared" si="57"/>
        <v/>
      </c>
      <c r="AK479" s="80" t="str">
        <f t="shared" si="60"/>
        <v/>
      </c>
    </row>
    <row r="480" spans="27:37">
      <c r="AA480" s="81"/>
      <c r="AB480" s="81"/>
      <c r="AC480" s="82" t="str">
        <f t="shared" si="58"/>
        <v/>
      </c>
      <c r="AD480" s="90"/>
      <c r="AE480" s="90"/>
      <c r="AF480" s="82">
        <f t="shared" si="59"/>
        <v>0</v>
      </c>
      <c r="AG480" s="82" t="str">
        <f t="shared" si="54"/>
        <v/>
      </c>
      <c r="AH480" s="82" t="str">
        <f t="shared" si="55"/>
        <v/>
      </c>
      <c r="AI480" s="82" t="str">
        <f t="shared" si="56"/>
        <v/>
      </c>
      <c r="AJ480" s="82" t="str">
        <f t="shared" si="57"/>
        <v/>
      </c>
      <c r="AK480" s="83" t="str">
        <f t="shared" si="60"/>
        <v/>
      </c>
    </row>
    <row r="481" spans="27:37">
      <c r="AA481" s="78"/>
      <c r="AB481" s="78"/>
      <c r="AC481" s="79" t="str">
        <f t="shared" si="58"/>
        <v/>
      </c>
      <c r="AD481" s="89"/>
      <c r="AE481" s="89"/>
      <c r="AF481" s="79">
        <f t="shared" si="59"/>
        <v>0</v>
      </c>
      <c r="AG481" s="79" t="str">
        <f t="shared" si="54"/>
        <v/>
      </c>
      <c r="AH481" s="79" t="str">
        <f t="shared" si="55"/>
        <v/>
      </c>
      <c r="AI481" s="79" t="str">
        <f t="shared" si="56"/>
        <v/>
      </c>
      <c r="AJ481" s="79" t="str">
        <f t="shared" si="57"/>
        <v/>
      </c>
      <c r="AK481" s="80" t="str">
        <f t="shared" si="60"/>
        <v/>
      </c>
    </row>
    <row r="482" spans="27:37">
      <c r="AA482" s="81"/>
      <c r="AB482" s="81"/>
      <c r="AC482" s="82" t="str">
        <f t="shared" si="58"/>
        <v/>
      </c>
      <c r="AD482" s="90"/>
      <c r="AE482" s="90"/>
      <c r="AF482" s="82">
        <f t="shared" si="59"/>
        <v>0</v>
      </c>
      <c r="AG482" s="82" t="str">
        <f t="shared" si="54"/>
        <v/>
      </c>
      <c r="AH482" s="82" t="str">
        <f t="shared" si="55"/>
        <v/>
      </c>
      <c r="AI482" s="82" t="str">
        <f t="shared" si="56"/>
        <v/>
      </c>
      <c r="AJ482" s="82" t="str">
        <f t="shared" si="57"/>
        <v/>
      </c>
      <c r="AK482" s="83" t="str">
        <f t="shared" si="60"/>
        <v/>
      </c>
    </row>
    <row r="483" spans="27:37">
      <c r="AA483" s="78"/>
      <c r="AB483" s="78"/>
      <c r="AC483" s="79" t="str">
        <f t="shared" si="58"/>
        <v/>
      </c>
      <c r="AD483" s="89"/>
      <c r="AE483" s="89"/>
      <c r="AF483" s="79">
        <f t="shared" si="59"/>
        <v>0</v>
      </c>
      <c r="AG483" s="79" t="str">
        <f t="shared" si="54"/>
        <v/>
      </c>
      <c r="AH483" s="79" t="str">
        <f t="shared" si="55"/>
        <v/>
      </c>
      <c r="AI483" s="79" t="str">
        <f t="shared" si="56"/>
        <v/>
      </c>
      <c r="AJ483" s="79" t="str">
        <f t="shared" si="57"/>
        <v/>
      </c>
      <c r="AK483" s="80" t="str">
        <f t="shared" si="60"/>
        <v/>
      </c>
    </row>
    <row r="484" spans="27:37">
      <c r="AA484" s="81"/>
      <c r="AB484" s="81"/>
      <c r="AC484" s="82" t="str">
        <f t="shared" si="58"/>
        <v/>
      </c>
      <c r="AD484" s="90"/>
      <c r="AE484" s="90"/>
      <c r="AF484" s="82">
        <f t="shared" si="59"/>
        <v>0</v>
      </c>
      <c r="AG484" s="82" t="str">
        <f t="shared" si="54"/>
        <v/>
      </c>
      <c r="AH484" s="82" t="str">
        <f t="shared" si="55"/>
        <v/>
      </c>
      <c r="AI484" s="82" t="str">
        <f t="shared" si="56"/>
        <v/>
      </c>
      <c r="AJ484" s="82" t="str">
        <f t="shared" si="57"/>
        <v/>
      </c>
      <c r="AK484" s="83" t="str">
        <f t="shared" si="60"/>
        <v/>
      </c>
    </row>
    <row r="485" spans="27:37">
      <c r="AA485" s="78"/>
      <c r="AB485" s="78"/>
      <c r="AC485" s="79" t="str">
        <f t="shared" si="58"/>
        <v/>
      </c>
      <c r="AD485" s="89"/>
      <c r="AE485" s="89"/>
      <c r="AF485" s="79">
        <f t="shared" si="59"/>
        <v>0</v>
      </c>
      <c r="AG485" s="79" t="str">
        <f t="shared" si="54"/>
        <v/>
      </c>
      <c r="AH485" s="79" t="str">
        <f t="shared" si="55"/>
        <v/>
      </c>
      <c r="AI485" s="79" t="str">
        <f t="shared" si="56"/>
        <v/>
      </c>
      <c r="AJ485" s="79" t="str">
        <f t="shared" si="57"/>
        <v/>
      </c>
      <c r="AK485" s="80" t="str">
        <f t="shared" si="60"/>
        <v/>
      </c>
    </row>
    <row r="486" spans="27:37">
      <c r="AA486" s="81"/>
      <c r="AB486" s="81"/>
      <c r="AC486" s="82" t="str">
        <f t="shared" si="58"/>
        <v/>
      </c>
      <c r="AD486" s="90"/>
      <c r="AE486" s="90"/>
      <c r="AF486" s="82">
        <f t="shared" si="59"/>
        <v>0</v>
      </c>
      <c r="AG486" s="82" t="str">
        <f t="shared" si="54"/>
        <v/>
      </c>
      <c r="AH486" s="82" t="str">
        <f t="shared" si="55"/>
        <v/>
      </c>
      <c r="AI486" s="82" t="str">
        <f t="shared" si="56"/>
        <v/>
      </c>
      <c r="AJ486" s="82" t="str">
        <f t="shared" si="57"/>
        <v/>
      </c>
      <c r="AK486" s="83" t="str">
        <f t="shared" si="60"/>
        <v/>
      </c>
    </row>
    <row r="487" spans="27:37">
      <c r="AA487" s="78"/>
      <c r="AB487" s="78"/>
      <c r="AC487" s="79" t="str">
        <f t="shared" si="58"/>
        <v/>
      </c>
      <c r="AD487" s="89"/>
      <c r="AE487" s="89"/>
      <c r="AF487" s="79">
        <f t="shared" si="59"/>
        <v>0</v>
      </c>
      <c r="AG487" s="79" t="str">
        <f t="shared" si="54"/>
        <v/>
      </c>
      <c r="AH487" s="79" t="str">
        <f t="shared" si="55"/>
        <v/>
      </c>
      <c r="AI487" s="79" t="str">
        <f t="shared" si="56"/>
        <v/>
      </c>
      <c r="AJ487" s="79" t="str">
        <f t="shared" si="57"/>
        <v/>
      </c>
      <c r="AK487" s="80" t="str">
        <f t="shared" si="60"/>
        <v/>
      </c>
    </row>
    <row r="488" spans="27:37">
      <c r="AA488" s="81"/>
      <c r="AB488" s="81"/>
      <c r="AC488" s="82" t="str">
        <f t="shared" si="58"/>
        <v/>
      </c>
      <c r="AD488" s="90"/>
      <c r="AE488" s="90"/>
      <c r="AF488" s="82">
        <f t="shared" si="59"/>
        <v>0</v>
      </c>
      <c r="AG488" s="82" t="str">
        <f t="shared" si="54"/>
        <v/>
      </c>
      <c r="AH488" s="82" t="str">
        <f t="shared" si="55"/>
        <v/>
      </c>
      <c r="AI488" s="82" t="str">
        <f t="shared" si="56"/>
        <v/>
      </c>
      <c r="AJ488" s="82" t="str">
        <f t="shared" si="57"/>
        <v/>
      </c>
      <c r="AK488" s="83" t="str">
        <f t="shared" si="60"/>
        <v/>
      </c>
    </row>
    <row r="489" spans="27:37">
      <c r="AA489" s="78"/>
      <c r="AB489" s="78"/>
      <c r="AC489" s="79" t="str">
        <f t="shared" si="58"/>
        <v/>
      </c>
      <c r="AD489" s="89"/>
      <c r="AE489" s="89"/>
      <c r="AF489" s="79">
        <f t="shared" si="59"/>
        <v>0</v>
      </c>
      <c r="AG489" s="79" t="str">
        <f t="shared" si="54"/>
        <v/>
      </c>
      <c r="AH489" s="79" t="str">
        <f t="shared" si="55"/>
        <v/>
      </c>
      <c r="AI489" s="79" t="str">
        <f t="shared" si="56"/>
        <v/>
      </c>
      <c r="AJ489" s="79" t="str">
        <f t="shared" si="57"/>
        <v/>
      </c>
      <c r="AK489" s="80" t="str">
        <f t="shared" si="60"/>
        <v/>
      </c>
    </row>
    <row r="490" spans="27:37">
      <c r="AA490" s="81"/>
      <c r="AB490" s="81"/>
      <c r="AC490" s="82" t="str">
        <f t="shared" si="58"/>
        <v/>
      </c>
      <c r="AD490" s="90"/>
      <c r="AE490" s="90"/>
      <c r="AF490" s="82">
        <f t="shared" si="59"/>
        <v>0</v>
      </c>
      <c r="AG490" s="82" t="str">
        <f t="shared" si="54"/>
        <v/>
      </c>
      <c r="AH490" s="82" t="str">
        <f t="shared" si="55"/>
        <v/>
      </c>
      <c r="AI490" s="82" t="str">
        <f t="shared" si="56"/>
        <v/>
      </c>
      <c r="AJ490" s="82" t="str">
        <f t="shared" si="57"/>
        <v/>
      </c>
      <c r="AK490" s="83" t="str">
        <f t="shared" si="60"/>
        <v/>
      </c>
    </row>
    <row r="491" spans="27:37">
      <c r="AA491" s="78"/>
      <c r="AB491" s="78"/>
      <c r="AC491" s="79" t="str">
        <f t="shared" si="58"/>
        <v/>
      </c>
      <c r="AD491" s="89"/>
      <c r="AE491" s="89"/>
      <c r="AF491" s="79">
        <f t="shared" si="59"/>
        <v>0</v>
      </c>
      <c r="AG491" s="79" t="str">
        <f t="shared" si="54"/>
        <v/>
      </c>
      <c r="AH491" s="79" t="str">
        <f t="shared" si="55"/>
        <v/>
      </c>
      <c r="AI491" s="79" t="str">
        <f t="shared" si="56"/>
        <v/>
      </c>
      <c r="AJ491" s="79" t="str">
        <f t="shared" si="57"/>
        <v/>
      </c>
      <c r="AK491" s="80" t="str">
        <f t="shared" si="60"/>
        <v/>
      </c>
    </row>
    <row r="492" spans="27:37">
      <c r="AA492" s="81"/>
      <c r="AB492" s="81"/>
      <c r="AC492" s="82" t="str">
        <f t="shared" si="58"/>
        <v/>
      </c>
      <c r="AD492" s="90"/>
      <c r="AE492" s="90"/>
      <c r="AF492" s="82">
        <f t="shared" si="59"/>
        <v>0</v>
      </c>
      <c r="AG492" s="82" t="str">
        <f t="shared" si="54"/>
        <v/>
      </c>
      <c r="AH492" s="82" t="str">
        <f t="shared" si="55"/>
        <v/>
      </c>
      <c r="AI492" s="82" t="str">
        <f t="shared" si="56"/>
        <v/>
      </c>
      <c r="AJ492" s="82" t="str">
        <f t="shared" si="57"/>
        <v/>
      </c>
      <c r="AK492" s="83" t="str">
        <f t="shared" si="60"/>
        <v/>
      </c>
    </row>
    <row r="493" spans="27:37">
      <c r="AA493" s="78"/>
      <c r="AB493" s="78"/>
      <c r="AC493" s="79" t="str">
        <f t="shared" si="58"/>
        <v/>
      </c>
      <c r="AD493" s="89"/>
      <c r="AE493" s="89"/>
      <c r="AF493" s="79">
        <f t="shared" si="59"/>
        <v>0</v>
      </c>
      <c r="AG493" s="79" t="str">
        <f t="shared" si="54"/>
        <v/>
      </c>
      <c r="AH493" s="79" t="str">
        <f t="shared" si="55"/>
        <v/>
      </c>
      <c r="AI493" s="79" t="str">
        <f t="shared" si="56"/>
        <v/>
      </c>
      <c r="AJ493" s="79" t="str">
        <f t="shared" si="57"/>
        <v/>
      </c>
      <c r="AK493" s="80" t="str">
        <f t="shared" si="60"/>
        <v/>
      </c>
    </row>
    <row r="494" spans="27:37">
      <c r="AA494" s="81"/>
      <c r="AB494" s="81"/>
      <c r="AC494" s="82" t="str">
        <f t="shared" si="58"/>
        <v/>
      </c>
      <c r="AD494" s="90"/>
      <c r="AE494" s="90"/>
      <c r="AF494" s="82">
        <f t="shared" si="59"/>
        <v>0</v>
      </c>
      <c r="AG494" s="82" t="str">
        <f t="shared" si="54"/>
        <v/>
      </c>
      <c r="AH494" s="82" t="str">
        <f t="shared" si="55"/>
        <v/>
      </c>
      <c r="AI494" s="82" t="str">
        <f t="shared" si="56"/>
        <v/>
      </c>
      <c r="AJ494" s="82" t="str">
        <f t="shared" si="57"/>
        <v/>
      </c>
      <c r="AK494" s="83" t="str">
        <f t="shared" si="60"/>
        <v/>
      </c>
    </row>
    <row r="495" spans="27:37">
      <c r="AA495" s="78"/>
      <c r="AB495" s="78"/>
      <c r="AC495" s="79" t="str">
        <f t="shared" si="58"/>
        <v/>
      </c>
      <c r="AD495" s="89"/>
      <c r="AE495" s="89"/>
      <c r="AF495" s="79">
        <f t="shared" si="59"/>
        <v>0</v>
      </c>
      <c r="AG495" s="79" t="str">
        <f t="shared" si="54"/>
        <v/>
      </c>
      <c r="AH495" s="79" t="str">
        <f t="shared" si="55"/>
        <v/>
      </c>
      <c r="AI495" s="79" t="str">
        <f t="shared" si="56"/>
        <v/>
      </c>
      <c r="AJ495" s="79" t="str">
        <f t="shared" si="57"/>
        <v/>
      </c>
      <c r="AK495" s="80" t="str">
        <f t="shared" si="60"/>
        <v/>
      </c>
    </row>
    <row r="496" spans="27:37">
      <c r="AA496" s="81"/>
      <c r="AB496" s="81"/>
      <c r="AC496" s="82" t="str">
        <f t="shared" si="58"/>
        <v/>
      </c>
      <c r="AD496" s="90"/>
      <c r="AE496" s="90"/>
      <c r="AF496" s="82">
        <f t="shared" si="59"/>
        <v>0</v>
      </c>
      <c r="AG496" s="82" t="str">
        <f t="shared" si="54"/>
        <v/>
      </c>
      <c r="AH496" s="82" t="str">
        <f t="shared" si="55"/>
        <v/>
      </c>
      <c r="AI496" s="82" t="str">
        <f t="shared" si="56"/>
        <v/>
      </c>
      <c r="AJ496" s="82" t="str">
        <f t="shared" si="57"/>
        <v/>
      </c>
      <c r="AK496" s="83" t="str">
        <f t="shared" si="60"/>
        <v/>
      </c>
    </row>
    <row r="497" spans="27:37">
      <c r="AA497" s="78"/>
      <c r="AB497" s="78"/>
      <c r="AC497" s="79" t="str">
        <f t="shared" si="58"/>
        <v/>
      </c>
      <c r="AD497" s="89"/>
      <c r="AE497" s="89"/>
      <c r="AF497" s="79">
        <f t="shared" si="59"/>
        <v>0</v>
      </c>
      <c r="AG497" s="79" t="str">
        <f t="shared" si="54"/>
        <v/>
      </c>
      <c r="AH497" s="79" t="str">
        <f t="shared" si="55"/>
        <v/>
      </c>
      <c r="AI497" s="79" t="str">
        <f t="shared" si="56"/>
        <v/>
      </c>
      <c r="AJ497" s="79" t="str">
        <f t="shared" si="57"/>
        <v/>
      </c>
      <c r="AK497" s="80" t="str">
        <f t="shared" si="60"/>
        <v/>
      </c>
    </row>
    <row r="498" spans="27:37">
      <c r="AA498" s="81"/>
      <c r="AB498" s="81"/>
      <c r="AC498" s="82" t="str">
        <f t="shared" si="58"/>
        <v/>
      </c>
      <c r="AD498" s="90"/>
      <c r="AE498" s="90"/>
      <c r="AF498" s="82">
        <f t="shared" si="59"/>
        <v>0</v>
      </c>
      <c r="AG498" s="82" t="str">
        <f t="shared" si="54"/>
        <v/>
      </c>
      <c r="AH498" s="82" t="str">
        <f t="shared" si="55"/>
        <v/>
      </c>
      <c r="AI498" s="82" t="str">
        <f t="shared" si="56"/>
        <v/>
      </c>
      <c r="AJ498" s="82" t="str">
        <f t="shared" si="57"/>
        <v/>
      </c>
      <c r="AK498" s="83" t="str">
        <f t="shared" si="60"/>
        <v/>
      </c>
    </row>
    <row r="499" spans="27:37">
      <c r="AA499" s="78"/>
      <c r="AB499" s="78"/>
      <c r="AC499" s="79" t="str">
        <f t="shared" si="58"/>
        <v/>
      </c>
      <c r="AD499" s="89"/>
      <c r="AE499" s="89"/>
      <c r="AF499" s="79">
        <f t="shared" si="59"/>
        <v>0</v>
      </c>
      <c r="AG499" s="79" t="str">
        <f t="shared" si="54"/>
        <v/>
      </c>
      <c r="AH499" s="79" t="str">
        <f t="shared" si="55"/>
        <v/>
      </c>
      <c r="AI499" s="79" t="str">
        <f t="shared" si="56"/>
        <v/>
      </c>
      <c r="AJ499" s="79" t="str">
        <f t="shared" si="57"/>
        <v/>
      </c>
      <c r="AK499" s="80" t="str">
        <f t="shared" si="60"/>
        <v/>
      </c>
    </row>
    <row r="500" spans="27:37">
      <c r="AA500" s="81"/>
      <c r="AB500" s="81"/>
      <c r="AC500" s="82" t="str">
        <f t="shared" si="58"/>
        <v/>
      </c>
      <c r="AD500" s="90"/>
      <c r="AE500" s="90"/>
      <c r="AF500" s="82">
        <f t="shared" si="59"/>
        <v>0</v>
      </c>
      <c r="AG500" s="82" t="str">
        <f t="shared" si="54"/>
        <v/>
      </c>
      <c r="AH500" s="82" t="str">
        <f t="shared" si="55"/>
        <v/>
      </c>
      <c r="AI500" s="82" t="str">
        <f t="shared" si="56"/>
        <v/>
      </c>
      <c r="AJ500" s="82" t="str">
        <f t="shared" si="57"/>
        <v/>
      </c>
      <c r="AK500" s="83" t="str">
        <f t="shared" si="60"/>
        <v/>
      </c>
    </row>
    <row r="501" spans="27:37">
      <c r="AA501" s="78"/>
      <c r="AB501" s="78"/>
      <c r="AC501" s="79" t="str">
        <f t="shared" si="58"/>
        <v/>
      </c>
      <c r="AD501" s="89"/>
      <c r="AE501" s="89"/>
      <c r="AF501" s="79">
        <f t="shared" si="59"/>
        <v>0</v>
      </c>
      <c r="AG501" s="79" t="str">
        <f t="shared" si="54"/>
        <v/>
      </c>
      <c r="AH501" s="79" t="str">
        <f t="shared" si="55"/>
        <v/>
      </c>
      <c r="AI501" s="79" t="str">
        <f t="shared" si="56"/>
        <v/>
      </c>
      <c r="AJ501" s="79" t="str">
        <f t="shared" si="57"/>
        <v/>
      </c>
      <c r="AK501" s="80" t="str">
        <f t="shared" si="60"/>
        <v/>
      </c>
    </row>
    <row r="502" spans="27:37">
      <c r="AA502" s="81"/>
      <c r="AB502" s="81"/>
      <c r="AC502" s="82" t="str">
        <f t="shared" si="58"/>
        <v/>
      </c>
      <c r="AD502" s="90"/>
      <c r="AE502" s="90"/>
      <c r="AF502" s="82">
        <f t="shared" si="59"/>
        <v>0</v>
      </c>
      <c r="AG502" s="82" t="str">
        <f t="shared" si="54"/>
        <v/>
      </c>
      <c r="AH502" s="82" t="str">
        <f t="shared" si="55"/>
        <v/>
      </c>
      <c r="AI502" s="82" t="str">
        <f t="shared" si="56"/>
        <v/>
      </c>
      <c r="AJ502" s="82" t="str">
        <f t="shared" si="57"/>
        <v/>
      </c>
      <c r="AK502" s="83" t="str">
        <f t="shared" si="60"/>
        <v/>
      </c>
    </row>
    <row r="503" spans="27:37">
      <c r="AA503" s="78"/>
      <c r="AB503" s="78"/>
      <c r="AC503" s="79" t="str">
        <f t="shared" si="58"/>
        <v/>
      </c>
      <c r="AD503" s="89"/>
      <c r="AE503" s="89"/>
      <c r="AF503" s="79">
        <f t="shared" si="59"/>
        <v>0</v>
      </c>
      <c r="AG503" s="79" t="str">
        <f t="shared" si="54"/>
        <v/>
      </c>
      <c r="AH503" s="79" t="str">
        <f t="shared" si="55"/>
        <v/>
      </c>
      <c r="AI503" s="79" t="str">
        <f t="shared" si="56"/>
        <v/>
      </c>
      <c r="AJ503" s="79" t="str">
        <f t="shared" si="57"/>
        <v/>
      </c>
      <c r="AK503" s="80" t="str">
        <f t="shared" si="60"/>
        <v/>
      </c>
    </row>
    <row r="504" spans="27:37">
      <c r="AA504" s="81"/>
      <c r="AB504" s="81"/>
      <c r="AC504" s="82" t="str">
        <f t="shared" si="58"/>
        <v/>
      </c>
      <c r="AD504" s="90"/>
      <c r="AE504" s="90"/>
      <c r="AF504" s="82">
        <f t="shared" si="59"/>
        <v>0</v>
      </c>
      <c r="AG504" s="82" t="str">
        <f t="shared" si="54"/>
        <v/>
      </c>
      <c r="AH504" s="82" t="str">
        <f t="shared" si="55"/>
        <v/>
      </c>
      <c r="AI504" s="82" t="str">
        <f t="shared" si="56"/>
        <v/>
      </c>
      <c r="AJ504" s="82" t="str">
        <f t="shared" si="57"/>
        <v/>
      </c>
      <c r="AK504" s="83" t="str">
        <f t="shared" si="60"/>
        <v/>
      </c>
    </row>
    <row r="505" spans="27:37">
      <c r="AA505" s="78"/>
      <c r="AB505" s="78"/>
      <c r="AC505" s="79" t="str">
        <f t="shared" si="58"/>
        <v/>
      </c>
      <c r="AD505" s="89"/>
      <c r="AE505" s="89"/>
      <c r="AF505" s="79">
        <f t="shared" si="59"/>
        <v>0</v>
      </c>
      <c r="AG505" s="79" t="str">
        <f t="shared" si="54"/>
        <v/>
      </c>
      <c r="AH505" s="79" t="str">
        <f t="shared" si="55"/>
        <v/>
      </c>
      <c r="AI505" s="79" t="str">
        <f t="shared" si="56"/>
        <v/>
      </c>
      <c r="AJ505" s="79" t="str">
        <f t="shared" si="57"/>
        <v/>
      </c>
      <c r="AK505" s="80" t="str">
        <f t="shared" si="60"/>
        <v/>
      </c>
    </row>
    <row r="506" spans="27:37">
      <c r="AA506" s="81"/>
      <c r="AB506" s="81"/>
      <c r="AC506" s="82" t="str">
        <f t="shared" si="58"/>
        <v/>
      </c>
      <c r="AD506" s="90"/>
      <c r="AE506" s="90"/>
      <c r="AF506" s="82">
        <f t="shared" si="59"/>
        <v>0</v>
      </c>
      <c r="AG506" s="82" t="str">
        <f t="shared" si="54"/>
        <v/>
      </c>
      <c r="AH506" s="82" t="str">
        <f t="shared" si="55"/>
        <v/>
      </c>
      <c r="AI506" s="82" t="str">
        <f t="shared" si="56"/>
        <v/>
      </c>
      <c r="AJ506" s="82" t="str">
        <f t="shared" si="57"/>
        <v/>
      </c>
      <c r="AK506" s="83" t="str">
        <f t="shared" si="60"/>
        <v/>
      </c>
    </row>
    <row r="507" spans="27:37">
      <c r="AA507" s="78"/>
      <c r="AB507" s="78"/>
      <c r="AC507" s="79" t="str">
        <f t="shared" si="58"/>
        <v/>
      </c>
      <c r="AD507" s="89"/>
      <c r="AE507" s="89"/>
      <c r="AF507" s="79">
        <f t="shared" si="59"/>
        <v>0</v>
      </c>
      <c r="AG507" s="79" t="str">
        <f t="shared" si="54"/>
        <v/>
      </c>
      <c r="AH507" s="79" t="str">
        <f t="shared" si="55"/>
        <v/>
      </c>
      <c r="AI507" s="79" t="str">
        <f t="shared" si="56"/>
        <v/>
      </c>
      <c r="AJ507" s="79" t="str">
        <f t="shared" si="57"/>
        <v/>
      </c>
      <c r="AK507" s="80" t="str">
        <f t="shared" si="60"/>
        <v/>
      </c>
    </row>
    <row r="508" spans="27:37">
      <c r="AA508" s="81"/>
      <c r="AB508" s="81"/>
      <c r="AC508" s="82" t="str">
        <f t="shared" si="58"/>
        <v/>
      </c>
      <c r="AD508" s="90"/>
      <c r="AE508" s="90"/>
      <c r="AF508" s="82">
        <f t="shared" si="59"/>
        <v>0</v>
      </c>
      <c r="AG508" s="82" t="str">
        <f t="shared" si="54"/>
        <v/>
      </c>
      <c r="AH508" s="82" t="str">
        <f t="shared" si="55"/>
        <v/>
      </c>
      <c r="AI508" s="82" t="str">
        <f t="shared" si="56"/>
        <v/>
      </c>
      <c r="AJ508" s="82" t="str">
        <f t="shared" si="57"/>
        <v/>
      </c>
      <c r="AK508" s="83" t="str">
        <f t="shared" si="60"/>
        <v/>
      </c>
    </row>
    <row r="509" spans="27:37">
      <c r="AA509" s="78"/>
      <c r="AB509" s="78"/>
      <c r="AC509" s="79" t="str">
        <f t="shared" si="58"/>
        <v/>
      </c>
      <c r="AD509" s="89"/>
      <c r="AE509" s="89"/>
      <c r="AF509" s="79">
        <f t="shared" si="59"/>
        <v>0</v>
      </c>
      <c r="AG509" s="79" t="str">
        <f t="shared" si="54"/>
        <v/>
      </c>
      <c r="AH509" s="79" t="str">
        <f t="shared" si="55"/>
        <v/>
      </c>
      <c r="AI509" s="79" t="str">
        <f t="shared" si="56"/>
        <v/>
      </c>
      <c r="AJ509" s="79" t="str">
        <f t="shared" si="57"/>
        <v/>
      </c>
      <c r="AK509" s="80" t="str">
        <f t="shared" si="60"/>
        <v/>
      </c>
    </row>
    <row r="510" spans="27:37">
      <c r="AA510" s="81"/>
      <c r="AB510" s="81"/>
      <c r="AC510" s="82" t="str">
        <f t="shared" si="58"/>
        <v/>
      </c>
      <c r="AD510" s="90"/>
      <c r="AE510" s="90"/>
      <c r="AF510" s="82">
        <f t="shared" si="59"/>
        <v>0</v>
      </c>
      <c r="AG510" s="82" t="str">
        <f t="shared" si="54"/>
        <v/>
      </c>
      <c r="AH510" s="82" t="str">
        <f t="shared" si="55"/>
        <v/>
      </c>
      <c r="AI510" s="82" t="str">
        <f t="shared" si="56"/>
        <v/>
      </c>
      <c r="AJ510" s="82" t="str">
        <f t="shared" si="57"/>
        <v/>
      </c>
      <c r="AK510" s="83" t="str">
        <f t="shared" si="60"/>
        <v/>
      </c>
    </row>
    <row r="511" spans="27:37">
      <c r="AA511" s="78"/>
      <c r="AB511" s="78"/>
      <c r="AC511" s="79" t="str">
        <f t="shared" si="58"/>
        <v/>
      </c>
      <c r="AD511" s="89"/>
      <c r="AE511" s="89"/>
      <c r="AF511" s="79">
        <f t="shared" si="59"/>
        <v>0</v>
      </c>
      <c r="AG511" s="79" t="str">
        <f t="shared" si="54"/>
        <v/>
      </c>
      <c r="AH511" s="79" t="str">
        <f t="shared" si="55"/>
        <v/>
      </c>
      <c r="AI511" s="79" t="str">
        <f t="shared" si="56"/>
        <v/>
      </c>
      <c r="AJ511" s="79" t="str">
        <f t="shared" si="57"/>
        <v/>
      </c>
      <c r="AK511" s="80" t="str">
        <f t="shared" si="60"/>
        <v/>
      </c>
    </row>
    <row r="512" spans="27:37">
      <c r="AA512" s="81"/>
      <c r="AB512" s="81"/>
      <c r="AC512" s="82" t="str">
        <f t="shared" si="58"/>
        <v/>
      </c>
      <c r="AD512" s="90"/>
      <c r="AE512" s="90"/>
      <c r="AF512" s="82">
        <f t="shared" si="59"/>
        <v>0</v>
      </c>
      <c r="AG512" s="82" t="str">
        <f t="shared" si="54"/>
        <v/>
      </c>
      <c r="AH512" s="82" t="str">
        <f t="shared" si="55"/>
        <v/>
      </c>
      <c r="AI512" s="82" t="str">
        <f t="shared" si="56"/>
        <v/>
      </c>
      <c r="AJ512" s="82" t="str">
        <f t="shared" si="57"/>
        <v/>
      </c>
      <c r="AK512" s="83" t="str">
        <f t="shared" si="60"/>
        <v/>
      </c>
    </row>
    <row r="513" spans="27:37">
      <c r="AA513" s="78"/>
      <c r="AB513" s="78"/>
      <c r="AC513" s="79" t="str">
        <f t="shared" si="58"/>
        <v/>
      </c>
      <c r="AD513" s="89"/>
      <c r="AE513" s="89"/>
      <c r="AF513" s="79">
        <f t="shared" si="59"/>
        <v>0</v>
      </c>
      <c r="AG513" s="79" t="str">
        <f t="shared" si="54"/>
        <v/>
      </c>
      <c r="AH513" s="79" t="str">
        <f t="shared" si="55"/>
        <v/>
      </c>
      <c r="AI513" s="79" t="str">
        <f t="shared" si="56"/>
        <v/>
      </c>
      <c r="AJ513" s="79" t="str">
        <f t="shared" si="57"/>
        <v/>
      </c>
      <c r="AK513" s="80" t="str">
        <f t="shared" si="60"/>
        <v/>
      </c>
    </row>
    <row r="514" spans="27:37">
      <c r="AA514" s="81"/>
      <c r="AB514" s="81"/>
      <c r="AC514" s="82" t="str">
        <f t="shared" si="58"/>
        <v/>
      </c>
      <c r="AD514" s="90"/>
      <c r="AE514" s="90"/>
      <c r="AF514" s="82">
        <f t="shared" si="59"/>
        <v>0</v>
      </c>
      <c r="AG514" s="82" t="str">
        <f t="shared" si="54"/>
        <v/>
      </c>
      <c r="AH514" s="82" t="str">
        <f t="shared" si="55"/>
        <v/>
      </c>
      <c r="AI514" s="82" t="str">
        <f t="shared" si="56"/>
        <v/>
      </c>
      <c r="AJ514" s="82" t="str">
        <f t="shared" si="57"/>
        <v/>
      </c>
      <c r="AK514" s="83" t="str">
        <f t="shared" si="60"/>
        <v/>
      </c>
    </row>
    <row r="515" spans="27:37">
      <c r="AA515" s="78"/>
      <c r="AB515" s="78"/>
      <c r="AC515" s="79" t="str">
        <f t="shared" si="58"/>
        <v/>
      </c>
      <c r="AD515" s="89"/>
      <c r="AE515" s="89"/>
      <c r="AF515" s="79">
        <f t="shared" si="59"/>
        <v>0</v>
      </c>
      <c r="AG515" s="79" t="str">
        <f t="shared" si="54"/>
        <v/>
      </c>
      <c r="AH515" s="79" t="str">
        <f t="shared" si="55"/>
        <v/>
      </c>
      <c r="AI515" s="79" t="str">
        <f t="shared" si="56"/>
        <v/>
      </c>
      <c r="AJ515" s="79" t="str">
        <f t="shared" si="57"/>
        <v/>
      </c>
      <c r="AK515" s="80" t="str">
        <f t="shared" si="60"/>
        <v/>
      </c>
    </row>
    <row r="516" spans="27:37">
      <c r="AA516" s="81"/>
      <c r="AB516" s="81"/>
      <c r="AC516" s="82" t="str">
        <f t="shared" si="58"/>
        <v/>
      </c>
      <c r="AD516" s="90"/>
      <c r="AE516" s="90"/>
      <c r="AF516" s="82">
        <f t="shared" si="59"/>
        <v>0</v>
      </c>
      <c r="AG516" s="82" t="str">
        <f t="shared" si="54"/>
        <v/>
      </c>
      <c r="AH516" s="82" t="str">
        <f t="shared" si="55"/>
        <v/>
      </c>
      <c r="AI516" s="82" t="str">
        <f t="shared" si="56"/>
        <v/>
      </c>
      <c r="AJ516" s="82" t="str">
        <f t="shared" si="57"/>
        <v/>
      </c>
      <c r="AK516" s="83" t="str">
        <f t="shared" si="60"/>
        <v/>
      </c>
    </row>
    <row r="517" spans="27:37">
      <c r="AA517" s="78"/>
      <c r="AB517" s="78"/>
      <c r="AC517" s="79" t="str">
        <f t="shared" si="58"/>
        <v/>
      </c>
      <c r="AD517" s="89"/>
      <c r="AE517" s="89"/>
      <c r="AF517" s="79">
        <f t="shared" si="59"/>
        <v>0</v>
      </c>
      <c r="AG517" s="79" t="str">
        <f t="shared" si="54"/>
        <v/>
      </c>
      <c r="AH517" s="79" t="str">
        <f t="shared" si="55"/>
        <v/>
      </c>
      <c r="AI517" s="79" t="str">
        <f t="shared" si="56"/>
        <v/>
      </c>
      <c r="AJ517" s="79" t="str">
        <f t="shared" si="57"/>
        <v/>
      </c>
      <c r="AK517" s="80" t="str">
        <f t="shared" si="60"/>
        <v/>
      </c>
    </row>
    <row r="518" spans="27:37">
      <c r="AA518" s="81"/>
      <c r="AB518" s="81"/>
      <c r="AC518" s="82" t="str">
        <f t="shared" si="58"/>
        <v/>
      </c>
      <c r="AD518" s="90"/>
      <c r="AE518" s="90"/>
      <c r="AF518" s="82">
        <f t="shared" si="59"/>
        <v>0</v>
      </c>
      <c r="AG518" s="82" t="str">
        <f t="shared" si="54"/>
        <v/>
      </c>
      <c r="AH518" s="82" t="str">
        <f t="shared" si="55"/>
        <v/>
      </c>
      <c r="AI518" s="82" t="str">
        <f t="shared" si="56"/>
        <v/>
      </c>
      <c r="AJ518" s="82" t="str">
        <f t="shared" si="57"/>
        <v/>
      </c>
      <c r="AK518" s="83" t="str">
        <f t="shared" si="60"/>
        <v/>
      </c>
    </row>
    <row r="519" spans="27:37">
      <c r="AA519" s="78"/>
      <c r="AB519" s="78"/>
      <c r="AC519" s="79" t="str">
        <f t="shared" si="58"/>
        <v/>
      </c>
      <c r="AD519" s="89"/>
      <c r="AE519" s="89"/>
      <c r="AF519" s="79">
        <f t="shared" si="59"/>
        <v>0</v>
      </c>
      <c r="AG519" s="79" t="str">
        <f t="shared" si="54"/>
        <v/>
      </c>
      <c r="AH519" s="79" t="str">
        <f t="shared" si="55"/>
        <v/>
      </c>
      <c r="AI519" s="79" t="str">
        <f t="shared" si="56"/>
        <v/>
      </c>
      <c r="AJ519" s="79" t="str">
        <f t="shared" si="57"/>
        <v/>
      </c>
      <c r="AK519" s="80" t="str">
        <f t="shared" si="60"/>
        <v/>
      </c>
    </row>
    <row r="520" spans="27:37">
      <c r="AA520" s="81"/>
      <c r="AB520" s="81"/>
      <c r="AC520" s="82" t="str">
        <f t="shared" si="58"/>
        <v/>
      </c>
      <c r="AD520" s="90"/>
      <c r="AE520" s="90"/>
      <c r="AF520" s="82">
        <f t="shared" si="59"/>
        <v>0</v>
      </c>
      <c r="AG520" s="82" t="str">
        <f t="shared" si="54"/>
        <v/>
      </c>
      <c r="AH520" s="82" t="str">
        <f t="shared" si="55"/>
        <v/>
      </c>
      <c r="AI520" s="82" t="str">
        <f t="shared" si="56"/>
        <v/>
      </c>
      <c r="AJ520" s="82" t="str">
        <f t="shared" si="57"/>
        <v/>
      </c>
      <c r="AK520" s="83" t="str">
        <f t="shared" si="60"/>
        <v/>
      </c>
    </row>
    <row r="521" spans="27:37">
      <c r="AA521" s="78"/>
      <c r="AB521" s="78"/>
      <c r="AC521" s="79" t="str">
        <f t="shared" si="58"/>
        <v/>
      </c>
      <c r="AD521" s="89"/>
      <c r="AE521" s="89"/>
      <c r="AF521" s="79">
        <f t="shared" si="59"/>
        <v>0</v>
      </c>
      <c r="AG521" s="79" t="str">
        <f t="shared" si="54"/>
        <v/>
      </c>
      <c r="AH521" s="79" t="str">
        <f t="shared" si="55"/>
        <v/>
      </c>
      <c r="AI521" s="79" t="str">
        <f t="shared" si="56"/>
        <v/>
      </c>
      <c r="AJ521" s="79" t="str">
        <f t="shared" si="57"/>
        <v/>
      </c>
      <c r="AK521" s="80" t="str">
        <f t="shared" si="60"/>
        <v/>
      </c>
    </row>
    <row r="522" spans="27:37">
      <c r="AA522" s="81"/>
      <c r="AB522" s="81"/>
      <c r="AC522" s="82" t="str">
        <f t="shared" si="58"/>
        <v/>
      </c>
      <c r="AD522" s="90"/>
      <c r="AE522" s="90"/>
      <c r="AF522" s="82">
        <f t="shared" si="59"/>
        <v>0</v>
      </c>
      <c r="AG522" s="82" t="str">
        <f t="shared" si="54"/>
        <v/>
      </c>
      <c r="AH522" s="82" t="str">
        <f t="shared" si="55"/>
        <v/>
      </c>
      <c r="AI522" s="82" t="str">
        <f t="shared" si="56"/>
        <v/>
      </c>
      <c r="AJ522" s="82" t="str">
        <f t="shared" si="57"/>
        <v/>
      </c>
      <c r="AK522" s="83" t="str">
        <f t="shared" si="60"/>
        <v/>
      </c>
    </row>
    <row r="523" spans="27:37">
      <c r="AA523" s="78"/>
      <c r="AB523" s="78"/>
      <c r="AC523" s="79" t="str">
        <f t="shared" si="58"/>
        <v/>
      </c>
      <c r="AD523" s="89"/>
      <c r="AE523" s="89"/>
      <c r="AF523" s="79">
        <f t="shared" si="59"/>
        <v>0</v>
      </c>
      <c r="AG523" s="79" t="str">
        <f t="shared" ref="AG523:AG586" si="61">IF($AA523="","",IF(VLOOKUP($AA523,$AZ$17:$BD$42,2,0)=0,"",VLOOKUP($AA523,$AZ$17:$BD$42,2,0)*AF523))</f>
        <v/>
      </c>
      <c r="AH523" s="79" t="str">
        <f t="shared" ref="AH523:AH586" si="62">IF($AA523="","",IF(VLOOKUP($AA523,$AZ$17:$BD$42,3,0)=0,"",VLOOKUP($AA523,$AZ$17:$BD$42,3,0)*AF523))</f>
        <v/>
      </c>
      <c r="AI523" s="79" t="str">
        <f t="shared" ref="AI523:AI586" si="63">IF($AA523="","",IF(VLOOKUP($AA523,$AZ$17:$BD$42,4,0)=0,"",VLOOKUP($AA523,$AZ$17:$BD$42,4,0)*AF523))</f>
        <v/>
      </c>
      <c r="AJ523" s="79" t="str">
        <f t="shared" ref="AJ523:AJ586" si="64">IF($AA523="","",IF(VLOOKUP($AA523,$AZ$17:$BD$42,5,0)=0,"",VLOOKUP($AA523,$AZ$17:$BD$42,5,0)*AF523))</f>
        <v/>
      </c>
      <c r="AK523" s="80" t="str">
        <f t="shared" si="60"/>
        <v/>
      </c>
    </row>
    <row r="524" spans="27:37">
      <c r="AA524" s="81"/>
      <c r="AB524" s="81"/>
      <c r="AC524" s="82" t="str">
        <f t="shared" ref="AC524:AC587" si="65">IF(ISERROR(VLOOKUP($AA524,$A$13:$V$38,MATCH($AB524,$A$12:$V$12,0),0)),"",VLOOKUP($AA524,$A$13:$V$38,MATCH($AB524,$A$12:$V$12,0),0))</f>
        <v/>
      </c>
      <c r="AD524" s="90"/>
      <c r="AE524" s="90"/>
      <c r="AF524" s="82">
        <f t="shared" ref="AF524:AF587" si="66">IF(IF($AB524="",0,IF(AC524="",0,AC524-AD524-AE524))&lt;0,0,IF($AB524="",0,IF(AC524="",0,AC524-AD524-AE524)))</f>
        <v>0</v>
      </c>
      <c r="AG524" s="82" t="str">
        <f t="shared" si="61"/>
        <v/>
      </c>
      <c r="AH524" s="82" t="str">
        <f t="shared" si="62"/>
        <v/>
      </c>
      <c r="AI524" s="82" t="str">
        <f t="shared" si="63"/>
        <v/>
      </c>
      <c r="AJ524" s="82" t="str">
        <f t="shared" si="64"/>
        <v/>
      </c>
      <c r="AK524" s="83" t="str">
        <f t="shared" ref="AK524:AK587" si="67">IF($AF524=0,"",IF(VLOOKUP($AA524,$A$46:$Y$71,IF($AB524=3,2,IF($AB524&lt;4+1,6,IF($AB524&lt;5+1,10,IF($AB524&lt;6+1,14,IF($AB524&lt;7+1,18,IF($AB524&lt;8+1,22,0)))))),0)=0,"pas de crafteur",VLOOKUP($AA524,$A$46:$Y$71,IF($AB524=3,2,IF($AB524&lt;4+1,6,IF($AB524&lt;5+1,10,IF($AB524&lt;6+1,14,IF($AB524&lt;7+1,18,IF($AB524&lt;8+1,22,)))))),0)))</f>
        <v/>
      </c>
    </row>
    <row r="525" spans="27:37">
      <c r="AA525" s="78"/>
      <c r="AB525" s="78"/>
      <c r="AC525" s="79" t="str">
        <f t="shared" si="65"/>
        <v/>
      </c>
      <c r="AD525" s="89"/>
      <c r="AE525" s="89"/>
      <c r="AF525" s="79">
        <f t="shared" si="66"/>
        <v>0</v>
      </c>
      <c r="AG525" s="79" t="str">
        <f t="shared" si="61"/>
        <v/>
      </c>
      <c r="AH525" s="79" t="str">
        <f t="shared" si="62"/>
        <v/>
      </c>
      <c r="AI525" s="79" t="str">
        <f t="shared" si="63"/>
        <v/>
      </c>
      <c r="AJ525" s="79" t="str">
        <f t="shared" si="64"/>
        <v/>
      </c>
      <c r="AK525" s="80" t="str">
        <f t="shared" si="67"/>
        <v/>
      </c>
    </row>
    <row r="526" spans="27:37">
      <c r="AA526" s="81"/>
      <c r="AB526" s="81"/>
      <c r="AC526" s="82" t="str">
        <f t="shared" si="65"/>
        <v/>
      </c>
      <c r="AD526" s="90"/>
      <c r="AE526" s="90"/>
      <c r="AF526" s="82">
        <f t="shared" si="66"/>
        <v>0</v>
      </c>
      <c r="AG526" s="82" t="str">
        <f t="shared" si="61"/>
        <v/>
      </c>
      <c r="AH526" s="82" t="str">
        <f t="shared" si="62"/>
        <v/>
      </c>
      <c r="AI526" s="82" t="str">
        <f t="shared" si="63"/>
        <v/>
      </c>
      <c r="AJ526" s="82" t="str">
        <f t="shared" si="64"/>
        <v/>
      </c>
      <c r="AK526" s="83" t="str">
        <f t="shared" si="67"/>
        <v/>
      </c>
    </row>
    <row r="527" spans="27:37">
      <c r="AA527" s="78"/>
      <c r="AB527" s="78"/>
      <c r="AC527" s="79" t="str">
        <f t="shared" si="65"/>
        <v/>
      </c>
      <c r="AD527" s="89"/>
      <c r="AE527" s="89"/>
      <c r="AF527" s="79">
        <f t="shared" si="66"/>
        <v>0</v>
      </c>
      <c r="AG527" s="79" t="str">
        <f t="shared" si="61"/>
        <v/>
      </c>
      <c r="AH527" s="79" t="str">
        <f t="shared" si="62"/>
        <v/>
      </c>
      <c r="AI527" s="79" t="str">
        <f t="shared" si="63"/>
        <v/>
      </c>
      <c r="AJ527" s="79" t="str">
        <f t="shared" si="64"/>
        <v/>
      </c>
      <c r="AK527" s="80" t="str">
        <f t="shared" si="67"/>
        <v/>
      </c>
    </row>
    <row r="528" spans="27:37">
      <c r="AA528" s="81"/>
      <c r="AB528" s="81"/>
      <c r="AC528" s="82" t="str">
        <f t="shared" si="65"/>
        <v/>
      </c>
      <c r="AD528" s="90"/>
      <c r="AE528" s="90"/>
      <c r="AF528" s="82">
        <f t="shared" si="66"/>
        <v>0</v>
      </c>
      <c r="AG528" s="82" t="str">
        <f t="shared" si="61"/>
        <v/>
      </c>
      <c r="AH528" s="82" t="str">
        <f t="shared" si="62"/>
        <v/>
      </c>
      <c r="AI528" s="82" t="str">
        <f t="shared" si="63"/>
        <v/>
      </c>
      <c r="AJ528" s="82" t="str">
        <f t="shared" si="64"/>
        <v/>
      </c>
      <c r="AK528" s="83" t="str">
        <f t="shared" si="67"/>
        <v/>
      </c>
    </row>
    <row r="529" spans="27:37">
      <c r="AA529" s="78"/>
      <c r="AB529" s="78"/>
      <c r="AC529" s="79" t="str">
        <f t="shared" si="65"/>
        <v/>
      </c>
      <c r="AD529" s="89"/>
      <c r="AE529" s="89"/>
      <c r="AF529" s="79">
        <f t="shared" si="66"/>
        <v>0</v>
      </c>
      <c r="AG529" s="79" t="str">
        <f t="shared" si="61"/>
        <v/>
      </c>
      <c r="AH529" s="79" t="str">
        <f t="shared" si="62"/>
        <v/>
      </c>
      <c r="AI529" s="79" t="str">
        <f t="shared" si="63"/>
        <v/>
      </c>
      <c r="AJ529" s="79" t="str">
        <f t="shared" si="64"/>
        <v/>
      </c>
      <c r="AK529" s="80" t="str">
        <f t="shared" si="67"/>
        <v/>
      </c>
    </row>
    <row r="530" spans="27:37">
      <c r="AA530" s="81"/>
      <c r="AB530" s="81"/>
      <c r="AC530" s="82" t="str">
        <f t="shared" si="65"/>
        <v/>
      </c>
      <c r="AD530" s="90"/>
      <c r="AE530" s="90"/>
      <c r="AF530" s="82">
        <f t="shared" si="66"/>
        <v>0</v>
      </c>
      <c r="AG530" s="82" t="str">
        <f t="shared" si="61"/>
        <v/>
      </c>
      <c r="AH530" s="82" t="str">
        <f t="shared" si="62"/>
        <v/>
      </c>
      <c r="AI530" s="82" t="str">
        <f t="shared" si="63"/>
        <v/>
      </c>
      <c r="AJ530" s="82" t="str">
        <f t="shared" si="64"/>
        <v/>
      </c>
      <c r="AK530" s="83" t="str">
        <f t="shared" si="67"/>
        <v/>
      </c>
    </row>
    <row r="531" spans="27:37">
      <c r="AA531" s="78"/>
      <c r="AB531" s="78"/>
      <c r="AC531" s="79" t="str">
        <f t="shared" si="65"/>
        <v/>
      </c>
      <c r="AD531" s="89"/>
      <c r="AE531" s="89"/>
      <c r="AF531" s="79">
        <f t="shared" si="66"/>
        <v>0</v>
      </c>
      <c r="AG531" s="79" t="str">
        <f t="shared" si="61"/>
        <v/>
      </c>
      <c r="AH531" s="79" t="str">
        <f t="shared" si="62"/>
        <v/>
      </c>
      <c r="AI531" s="79" t="str">
        <f t="shared" si="63"/>
        <v/>
      </c>
      <c r="AJ531" s="79" t="str">
        <f t="shared" si="64"/>
        <v/>
      </c>
      <c r="AK531" s="80" t="str">
        <f t="shared" si="67"/>
        <v/>
      </c>
    </row>
    <row r="532" spans="27:37">
      <c r="AA532" s="81"/>
      <c r="AB532" s="81"/>
      <c r="AC532" s="82" t="str">
        <f t="shared" si="65"/>
        <v/>
      </c>
      <c r="AD532" s="90"/>
      <c r="AE532" s="90"/>
      <c r="AF532" s="82">
        <f t="shared" si="66"/>
        <v>0</v>
      </c>
      <c r="AG532" s="82" t="str">
        <f t="shared" si="61"/>
        <v/>
      </c>
      <c r="AH532" s="82" t="str">
        <f t="shared" si="62"/>
        <v/>
      </c>
      <c r="AI532" s="82" t="str">
        <f t="shared" si="63"/>
        <v/>
      </c>
      <c r="AJ532" s="82" t="str">
        <f t="shared" si="64"/>
        <v/>
      </c>
      <c r="AK532" s="83" t="str">
        <f t="shared" si="67"/>
        <v/>
      </c>
    </row>
    <row r="533" spans="27:37">
      <c r="AA533" s="78"/>
      <c r="AB533" s="78"/>
      <c r="AC533" s="79" t="str">
        <f t="shared" si="65"/>
        <v/>
      </c>
      <c r="AD533" s="89"/>
      <c r="AE533" s="89"/>
      <c r="AF533" s="79">
        <f t="shared" si="66"/>
        <v>0</v>
      </c>
      <c r="AG533" s="79" t="str">
        <f t="shared" si="61"/>
        <v/>
      </c>
      <c r="AH533" s="79" t="str">
        <f t="shared" si="62"/>
        <v/>
      </c>
      <c r="AI533" s="79" t="str">
        <f t="shared" si="63"/>
        <v/>
      </c>
      <c r="AJ533" s="79" t="str">
        <f t="shared" si="64"/>
        <v/>
      </c>
      <c r="AK533" s="80" t="str">
        <f t="shared" si="67"/>
        <v/>
      </c>
    </row>
    <row r="534" spans="27:37">
      <c r="AA534" s="81"/>
      <c r="AB534" s="81"/>
      <c r="AC534" s="82" t="str">
        <f t="shared" si="65"/>
        <v/>
      </c>
      <c r="AD534" s="90"/>
      <c r="AE534" s="90"/>
      <c r="AF534" s="82">
        <f t="shared" si="66"/>
        <v>0</v>
      </c>
      <c r="AG534" s="82" t="str">
        <f t="shared" si="61"/>
        <v/>
      </c>
      <c r="AH534" s="82" t="str">
        <f t="shared" si="62"/>
        <v/>
      </c>
      <c r="AI534" s="82" t="str">
        <f t="shared" si="63"/>
        <v/>
      </c>
      <c r="AJ534" s="82" t="str">
        <f t="shared" si="64"/>
        <v/>
      </c>
      <c r="AK534" s="83" t="str">
        <f t="shared" si="67"/>
        <v/>
      </c>
    </row>
    <row r="535" spans="27:37">
      <c r="AA535" s="78"/>
      <c r="AB535" s="78"/>
      <c r="AC535" s="79" t="str">
        <f t="shared" si="65"/>
        <v/>
      </c>
      <c r="AD535" s="89"/>
      <c r="AE535" s="89"/>
      <c r="AF535" s="79">
        <f t="shared" si="66"/>
        <v>0</v>
      </c>
      <c r="AG535" s="79" t="str">
        <f t="shared" si="61"/>
        <v/>
      </c>
      <c r="AH535" s="79" t="str">
        <f t="shared" si="62"/>
        <v/>
      </c>
      <c r="AI535" s="79" t="str">
        <f t="shared" si="63"/>
        <v/>
      </c>
      <c r="AJ535" s="79" t="str">
        <f t="shared" si="64"/>
        <v/>
      </c>
      <c r="AK535" s="80" t="str">
        <f t="shared" si="67"/>
        <v/>
      </c>
    </row>
    <row r="536" spans="27:37">
      <c r="AA536" s="81"/>
      <c r="AB536" s="81"/>
      <c r="AC536" s="82" t="str">
        <f t="shared" si="65"/>
        <v/>
      </c>
      <c r="AD536" s="90"/>
      <c r="AE536" s="90"/>
      <c r="AF536" s="82">
        <f t="shared" si="66"/>
        <v>0</v>
      </c>
      <c r="AG536" s="82" t="str">
        <f t="shared" si="61"/>
        <v/>
      </c>
      <c r="AH536" s="82" t="str">
        <f t="shared" si="62"/>
        <v/>
      </c>
      <c r="AI536" s="82" t="str">
        <f t="shared" si="63"/>
        <v/>
      </c>
      <c r="AJ536" s="82" t="str">
        <f t="shared" si="64"/>
        <v/>
      </c>
      <c r="AK536" s="83" t="str">
        <f t="shared" si="67"/>
        <v/>
      </c>
    </row>
    <row r="537" spans="27:37">
      <c r="AA537" s="78"/>
      <c r="AB537" s="78"/>
      <c r="AC537" s="79" t="str">
        <f t="shared" si="65"/>
        <v/>
      </c>
      <c r="AD537" s="89"/>
      <c r="AE537" s="89"/>
      <c r="AF537" s="79">
        <f t="shared" si="66"/>
        <v>0</v>
      </c>
      <c r="AG537" s="79" t="str">
        <f t="shared" si="61"/>
        <v/>
      </c>
      <c r="AH537" s="79" t="str">
        <f t="shared" si="62"/>
        <v/>
      </c>
      <c r="AI537" s="79" t="str">
        <f t="shared" si="63"/>
        <v/>
      </c>
      <c r="AJ537" s="79" t="str">
        <f t="shared" si="64"/>
        <v/>
      </c>
      <c r="AK537" s="80" t="str">
        <f t="shared" si="67"/>
        <v/>
      </c>
    </row>
    <row r="538" spans="27:37">
      <c r="AA538" s="81"/>
      <c r="AB538" s="81"/>
      <c r="AC538" s="82" t="str">
        <f t="shared" si="65"/>
        <v/>
      </c>
      <c r="AD538" s="90"/>
      <c r="AE538" s="90"/>
      <c r="AF538" s="82">
        <f t="shared" si="66"/>
        <v>0</v>
      </c>
      <c r="AG538" s="82" t="str">
        <f t="shared" si="61"/>
        <v/>
      </c>
      <c r="AH538" s="82" t="str">
        <f t="shared" si="62"/>
        <v/>
      </c>
      <c r="AI538" s="82" t="str">
        <f t="shared" si="63"/>
        <v/>
      </c>
      <c r="AJ538" s="82" t="str">
        <f t="shared" si="64"/>
        <v/>
      </c>
      <c r="AK538" s="83" t="str">
        <f t="shared" si="67"/>
        <v/>
      </c>
    </row>
    <row r="539" spans="27:37">
      <c r="AA539" s="78"/>
      <c r="AB539" s="78"/>
      <c r="AC539" s="79" t="str">
        <f t="shared" si="65"/>
        <v/>
      </c>
      <c r="AD539" s="89"/>
      <c r="AE539" s="89"/>
      <c r="AF539" s="79">
        <f t="shared" si="66"/>
        <v>0</v>
      </c>
      <c r="AG539" s="79" t="str">
        <f t="shared" si="61"/>
        <v/>
      </c>
      <c r="AH539" s="79" t="str">
        <f t="shared" si="62"/>
        <v/>
      </c>
      <c r="AI539" s="79" t="str">
        <f t="shared" si="63"/>
        <v/>
      </c>
      <c r="AJ539" s="79" t="str">
        <f t="shared" si="64"/>
        <v/>
      </c>
      <c r="AK539" s="80" t="str">
        <f t="shared" si="67"/>
        <v/>
      </c>
    </row>
    <row r="540" spans="27:37">
      <c r="AA540" s="81"/>
      <c r="AB540" s="81"/>
      <c r="AC540" s="82" t="str">
        <f t="shared" si="65"/>
        <v/>
      </c>
      <c r="AD540" s="90"/>
      <c r="AE540" s="90"/>
      <c r="AF540" s="82">
        <f t="shared" si="66"/>
        <v>0</v>
      </c>
      <c r="AG540" s="82" t="str">
        <f t="shared" si="61"/>
        <v/>
      </c>
      <c r="AH540" s="82" t="str">
        <f t="shared" si="62"/>
        <v/>
      </c>
      <c r="AI540" s="82" t="str">
        <f t="shared" si="63"/>
        <v/>
      </c>
      <c r="AJ540" s="82" t="str">
        <f t="shared" si="64"/>
        <v/>
      </c>
      <c r="AK540" s="83" t="str">
        <f t="shared" si="67"/>
        <v/>
      </c>
    </row>
    <row r="541" spans="27:37">
      <c r="AA541" s="78"/>
      <c r="AB541" s="78"/>
      <c r="AC541" s="79" t="str">
        <f t="shared" si="65"/>
        <v/>
      </c>
      <c r="AD541" s="89"/>
      <c r="AE541" s="89"/>
      <c r="AF541" s="79">
        <f t="shared" si="66"/>
        <v>0</v>
      </c>
      <c r="AG541" s="79" t="str">
        <f t="shared" si="61"/>
        <v/>
      </c>
      <c r="AH541" s="79" t="str">
        <f t="shared" si="62"/>
        <v/>
      </c>
      <c r="AI541" s="79" t="str">
        <f t="shared" si="63"/>
        <v/>
      </c>
      <c r="AJ541" s="79" t="str">
        <f t="shared" si="64"/>
        <v/>
      </c>
      <c r="AK541" s="80" t="str">
        <f t="shared" si="67"/>
        <v/>
      </c>
    </row>
    <row r="542" spans="27:37">
      <c r="AA542" s="81"/>
      <c r="AB542" s="81"/>
      <c r="AC542" s="82" t="str">
        <f t="shared" si="65"/>
        <v/>
      </c>
      <c r="AD542" s="90"/>
      <c r="AE542" s="90"/>
      <c r="AF542" s="82">
        <f t="shared" si="66"/>
        <v>0</v>
      </c>
      <c r="AG542" s="82" t="str">
        <f t="shared" si="61"/>
        <v/>
      </c>
      <c r="AH542" s="82" t="str">
        <f t="shared" si="62"/>
        <v/>
      </c>
      <c r="AI542" s="82" t="str">
        <f t="shared" si="63"/>
        <v/>
      </c>
      <c r="AJ542" s="82" t="str">
        <f t="shared" si="64"/>
        <v/>
      </c>
      <c r="AK542" s="83" t="str">
        <f t="shared" si="67"/>
        <v/>
      </c>
    </row>
    <row r="543" spans="27:37">
      <c r="AA543" s="78"/>
      <c r="AB543" s="78"/>
      <c r="AC543" s="79" t="str">
        <f t="shared" si="65"/>
        <v/>
      </c>
      <c r="AD543" s="89"/>
      <c r="AE543" s="89"/>
      <c r="AF543" s="79">
        <f t="shared" si="66"/>
        <v>0</v>
      </c>
      <c r="AG543" s="79" t="str">
        <f t="shared" si="61"/>
        <v/>
      </c>
      <c r="AH543" s="79" t="str">
        <f t="shared" si="62"/>
        <v/>
      </c>
      <c r="AI543" s="79" t="str">
        <f t="shared" si="63"/>
        <v/>
      </c>
      <c r="AJ543" s="79" t="str">
        <f t="shared" si="64"/>
        <v/>
      </c>
      <c r="AK543" s="80" t="str">
        <f t="shared" si="67"/>
        <v/>
      </c>
    </row>
    <row r="544" spans="27:37">
      <c r="AA544" s="81"/>
      <c r="AB544" s="81"/>
      <c r="AC544" s="82" t="str">
        <f t="shared" si="65"/>
        <v/>
      </c>
      <c r="AD544" s="90"/>
      <c r="AE544" s="90"/>
      <c r="AF544" s="82">
        <f t="shared" si="66"/>
        <v>0</v>
      </c>
      <c r="AG544" s="82" t="str">
        <f t="shared" si="61"/>
        <v/>
      </c>
      <c r="AH544" s="82" t="str">
        <f t="shared" si="62"/>
        <v/>
      </c>
      <c r="AI544" s="82" t="str">
        <f t="shared" si="63"/>
        <v/>
      </c>
      <c r="AJ544" s="82" t="str">
        <f t="shared" si="64"/>
        <v/>
      </c>
      <c r="AK544" s="83" t="str">
        <f t="shared" si="67"/>
        <v/>
      </c>
    </row>
    <row r="545" spans="27:37">
      <c r="AA545" s="78"/>
      <c r="AB545" s="78"/>
      <c r="AC545" s="79" t="str">
        <f t="shared" si="65"/>
        <v/>
      </c>
      <c r="AD545" s="89"/>
      <c r="AE545" s="89"/>
      <c r="AF545" s="79">
        <f t="shared" si="66"/>
        <v>0</v>
      </c>
      <c r="AG545" s="79" t="str">
        <f t="shared" si="61"/>
        <v/>
      </c>
      <c r="AH545" s="79" t="str">
        <f t="shared" si="62"/>
        <v/>
      </c>
      <c r="AI545" s="79" t="str">
        <f t="shared" si="63"/>
        <v/>
      </c>
      <c r="AJ545" s="79" t="str">
        <f t="shared" si="64"/>
        <v/>
      </c>
      <c r="AK545" s="80" t="str">
        <f t="shared" si="67"/>
        <v/>
      </c>
    </row>
    <row r="546" spans="27:37">
      <c r="AA546" s="81"/>
      <c r="AB546" s="81"/>
      <c r="AC546" s="82" t="str">
        <f t="shared" si="65"/>
        <v/>
      </c>
      <c r="AD546" s="90"/>
      <c r="AE546" s="90"/>
      <c r="AF546" s="82">
        <f t="shared" si="66"/>
        <v>0</v>
      </c>
      <c r="AG546" s="82" t="str">
        <f t="shared" si="61"/>
        <v/>
      </c>
      <c r="AH546" s="82" t="str">
        <f t="shared" si="62"/>
        <v/>
      </c>
      <c r="AI546" s="82" t="str">
        <f t="shared" si="63"/>
        <v/>
      </c>
      <c r="AJ546" s="82" t="str">
        <f t="shared" si="64"/>
        <v/>
      </c>
      <c r="AK546" s="83" t="str">
        <f t="shared" si="67"/>
        <v/>
      </c>
    </row>
    <row r="547" spans="27:37">
      <c r="AA547" s="78"/>
      <c r="AB547" s="78"/>
      <c r="AC547" s="79" t="str">
        <f t="shared" si="65"/>
        <v/>
      </c>
      <c r="AD547" s="89"/>
      <c r="AE547" s="89"/>
      <c r="AF547" s="79">
        <f t="shared" si="66"/>
        <v>0</v>
      </c>
      <c r="AG547" s="79" t="str">
        <f t="shared" si="61"/>
        <v/>
      </c>
      <c r="AH547" s="79" t="str">
        <f t="shared" si="62"/>
        <v/>
      </c>
      <c r="AI547" s="79" t="str">
        <f t="shared" si="63"/>
        <v/>
      </c>
      <c r="AJ547" s="79" t="str">
        <f t="shared" si="64"/>
        <v/>
      </c>
      <c r="AK547" s="80" t="str">
        <f t="shared" si="67"/>
        <v/>
      </c>
    </row>
    <row r="548" spans="27:37">
      <c r="AA548" s="81"/>
      <c r="AB548" s="81"/>
      <c r="AC548" s="82" t="str">
        <f t="shared" si="65"/>
        <v/>
      </c>
      <c r="AD548" s="90"/>
      <c r="AE548" s="90"/>
      <c r="AF548" s="82">
        <f t="shared" si="66"/>
        <v>0</v>
      </c>
      <c r="AG548" s="82" t="str">
        <f t="shared" si="61"/>
        <v/>
      </c>
      <c r="AH548" s="82" t="str">
        <f t="shared" si="62"/>
        <v/>
      </c>
      <c r="AI548" s="82" t="str">
        <f t="shared" si="63"/>
        <v/>
      </c>
      <c r="AJ548" s="82" t="str">
        <f t="shared" si="64"/>
        <v/>
      </c>
      <c r="AK548" s="83" t="str">
        <f t="shared" si="67"/>
        <v/>
      </c>
    </row>
    <row r="549" spans="27:37">
      <c r="AA549" s="78"/>
      <c r="AB549" s="78"/>
      <c r="AC549" s="79" t="str">
        <f t="shared" si="65"/>
        <v/>
      </c>
      <c r="AD549" s="89"/>
      <c r="AE549" s="89"/>
      <c r="AF549" s="79">
        <f t="shared" si="66"/>
        <v>0</v>
      </c>
      <c r="AG549" s="79" t="str">
        <f t="shared" si="61"/>
        <v/>
      </c>
      <c r="AH549" s="79" t="str">
        <f t="shared" si="62"/>
        <v/>
      </c>
      <c r="AI549" s="79" t="str">
        <f t="shared" si="63"/>
        <v/>
      </c>
      <c r="AJ549" s="79" t="str">
        <f t="shared" si="64"/>
        <v/>
      </c>
      <c r="AK549" s="80" t="str">
        <f t="shared" si="67"/>
        <v/>
      </c>
    </row>
    <row r="550" spans="27:37">
      <c r="AA550" s="81"/>
      <c r="AB550" s="81"/>
      <c r="AC550" s="82" t="str">
        <f t="shared" si="65"/>
        <v/>
      </c>
      <c r="AD550" s="90"/>
      <c r="AE550" s="90"/>
      <c r="AF550" s="82">
        <f t="shared" si="66"/>
        <v>0</v>
      </c>
      <c r="AG550" s="82" t="str">
        <f t="shared" si="61"/>
        <v/>
      </c>
      <c r="AH550" s="82" t="str">
        <f t="shared" si="62"/>
        <v/>
      </c>
      <c r="AI550" s="82" t="str">
        <f t="shared" si="63"/>
        <v/>
      </c>
      <c r="AJ550" s="82" t="str">
        <f t="shared" si="64"/>
        <v/>
      </c>
      <c r="AK550" s="83" t="str">
        <f t="shared" si="67"/>
        <v/>
      </c>
    </row>
    <row r="551" spans="27:37">
      <c r="AA551" s="78"/>
      <c r="AB551" s="78"/>
      <c r="AC551" s="79" t="str">
        <f t="shared" si="65"/>
        <v/>
      </c>
      <c r="AD551" s="89"/>
      <c r="AE551" s="89"/>
      <c r="AF551" s="79">
        <f t="shared" si="66"/>
        <v>0</v>
      </c>
      <c r="AG551" s="79" t="str">
        <f t="shared" si="61"/>
        <v/>
      </c>
      <c r="AH551" s="79" t="str">
        <f t="shared" si="62"/>
        <v/>
      </c>
      <c r="AI551" s="79" t="str">
        <f t="shared" si="63"/>
        <v/>
      </c>
      <c r="AJ551" s="79" t="str">
        <f t="shared" si="64"/>
        <v/>
      </c>
      <c r="AK551" s="80" t="str">
        <f t="shared" si="67"/>
        <v/>
      </c>
    </row>
    <row r="552" spans="27:37">
      <c r="AA552" s="81"/>
      <c r="AB552" s="81"/>
      <c r="AC552" s="82" t="str">
        <f t="shared" si="65"/>
        <v/>
      </c>
      <c r="AD552" s="90"/>
      <c r="AE552" s="90"/>
      <c r="AF552" s="82">
        <f t="shared" si="66"/>
        <v>0</v>
      </c>
      <c r="AG552" s="82" t="str">
        <f t="shared" si="61"/>
        <v/>
      </c>
      <c r="AH552" s="82" t="str">
        <f t="shared" si="62"/>
        <v/>
      </c>
      <c r="AI552" s="82" t="str">
        <f t="shared" si="63"/>
        <v/>
      </c>
      <c r="AJ552" s="82" t="str">
        <f t="shared" si="64"/>
        <v/>
      </c>
      <c r="AK552" s="83" t="str">
        <f t="shared" si="67"/>
        <v/>
      </c>
    </row>
    <row r="553" spans="27:37">
      <c r="AA553" s="78"/>
      <c r="AB553" s="78"/>
      <c r="AC553" s="79" t="str">
        <f t="shared" si="65"/>
        <v/>
      </c>
      <c r="AD553" s="89"/>
      <c r="AE553" s="89"/>
      <c r="AF553" s="79">
        <f t="shared" si="66"/>
        <v>0</v>
      </c>
      <c r="AG553" s="79" t="str">
        <f t="shared" si="61"/>
        <v/>
      </c>
      <c r="AH553" s="79" t="str">
        <f t="shared" si="62"/>
        <v/>
      </c>
      <c r="AI553" s="79" t="str">
        <f t="shared" si="63"/>
        <v/>
      </c>
      <c r="AJ553" s="79" t="str">
        <f t="shared" si="64"/>
        <v/>
      </c>
      <c r="AK553" s="80" t="str">
        <f t="shared" si="67"/>
        <v/>
      </c>
    </row>
    <row r="554" spans="27:37">
      <c r="AA554" s="81"/>
      <c r="AB554" s="81"/>
      <c r="AC554" s="82" t="str">
        <f t="shared" si="65"/>
        <v/>
      </c>
      <c r="AD554" s="90"/>
      <c r="AE554" s="90"/>
      <c r="AF554" s="82">
        <f t="shared" si="66"/>
        <v>0</v>
      </c>
      <c r="AG554" s="82" t="str">
        <f t="shared" si="61"/>
        <v/>
      </c>
      <c r="AH554" s="82" t="str">
        <f t="shared" si="62"/>
        <v/>
      </c>
      <c r="AI554" s="82" t="str">
        <f t="shared" si="63"/>
        <v/>
      </c>
      <c r="AJ554" s="82" t="str">
        <f t="shared" si="64"/>
        <v/>
      </c>
      <c r="AK554" s="83" t="str">
        <f t="shared" si="67"/>
        <v/>
      </c>
    </row>
    <row r="555" spans="27:37">
      <c r="AA555" s="78"/>
      <c r="AB555" s="78"/>
      <c r="AC555" s="79" t="str">
        <f t="shared" si="65"/>
        <v/>
      </c>
      <c r="AD555" s="89"/>
      <c r="AE555" s="89"/>
      <c r="AF555" s="79">
        <f t="shared" si="66"/>
        <v>0</v>
      </c>
      <c r="AG555" s="79" t="str">
        <f t="shared" si="61"/>
        <v/>
      </c>
      <c r="AH555" s="79" t="str">
        <f t="shared" si="62"/>
        <v/>
      </c>
      <c r="AI555" s="79" t="str">
        <f t="shared" si="63"/>
        <v/>
      </c>
      <c r="AJ555" s="79" t="str">
        <f t="shared" si="64"/>
        <v/>
      </c>
      <c r="AK555" s="80" t="str">
        <f t="shared" si="67"/>
        <v/>
      </c>
    </row>
    <row r="556" spans="27:37">
      <c r="AA556" s="81"/>
      <c r="AB556" s="81"/>
      <c r="AC556" s="82" t="str">
        <f t="shared" si="65"/>
        <v/>
      </c>
      <c r="AD556" s="90"/>
      <c r="AE556" s="90"/>
      <c r="AF556" s="82">
        <f t="shared" si="66"/>
        <v>0</v>
      </c>
      <c r="AG556" s="82" t="str">
        <f t="shared" si="61"/>
        <v/>
      </c>
      <c r="AH556" s="82" t="str">
        <f t="shared" si="62"/>
        <v/>
      </c>
      <c r="AI556" s="82" t="str">
        <f t="shared" si="63"/>
        <v/>
      </c>
      <c r="AJ556" s="82" t="str">
        <f t="shared" si="64"/>
        <v/>
      </c>
      <c r="AK556" s="83" t="str">
        <f t="shared" si="67"/>
        <v/>
      </c>
    </row>
    <row r="557" spans="27:37">
      <c r="AA557" s="78"/>
      <c r="AB557" s="78"/>
      <c r="AC557" s="79" t="str">
        <f t="shared" si="65"/>
        <v/>
      </c>
      <c r="AD557" s="89"/>
      <c r="AE557" s="89"/>
      <c r="AF557" s="79">
        <f t="shared" si="66"/>
        <v>0</v>
      </c>
      <c r="AG557" s="79" t="str">
        <f t="shared" si="61"/>
        <v/>
      </c>
      <c r="AH557" s="79" t="str">
        <f t="shared" si="62"/>
        <v/>
      </c>
      <c r="AI557" s="79" t="str">
        <f t="shared" si="63"/>
        <v/>
      </c>
      <c r="AJ557" s="79" t="str">
        <f t="shared" si="64"/>
        <v/>
      </c>
      <c r="AK557" s="80" t="str">
        <f t="shared" si="67"/>
        <v/>
      </c>
    </row>
    <row r="558" spans="27:37">
      <c r="AA558" s="81"/>
      <c r="AB558" s="81"/>
      <c r="AC558" s="82" t="str">
        <f t="shared" si="65"/>
        <v/>
      </c>
      <c r="AD558" s="90"/>
      <c r="AE558" s="90"/>
      <c r="AF558" s="82">
        <f t="shared" si="66"/>
        <v>0</v>
      </c>
      <c r="AG558" s="82" t="str">
        <f t="shared" si="61"/>
        <v/>
      </c>
      <c r="AH558" s="82" t="str">
        <f t="shared" si="62"/>
        <v/>
      </c>
      <c r="AI558" s="82" t="str">
        <f t="shared" si="63"/>
        <v/>
      </c>
      <c r="AJ558" s="82" t="str">
        <f t="shared" si="64"/>
        <v/>
      </c>
      <c r="AK558" s="83" t="str">
        <f t="shared" si="67"/>
        <v/>
      </c>
    </row>
    <row r="559" spans="27:37">
      <c r="AA559" s="78"/>
      <c r="AB559" s="78"/>
      <c r="AC559" s="79" t="str">
        <f t="shared" si="65"/>
        <v/>
      </c>
      <c r="AD559" s="89"/>
      <c r="AE559" s="89"/>
      <c r="AF559" s="79">
        <f t="shared" si="66"/>
        <v>0</v>
      </c>
      <c r="AG559" s="79" t="str">
        <f t="shared" si="61"/>
        <v/>
      </c>
      <c r="AH559" s="79" t="str">
        <f t="shared" si="62"/>
        <v/>
      </c>
      <c r="AI559" s="79" t="str">
        <f t="shared" si="63"/>
        <v/>
      </c>
      <c r="AJ559" s="79" t="str">
        <f t="shared" si="64"/>
        <v/>
      </c>
      <c r="AK559" s="80" t="str">
        <f t="shared" si="67"/>
        <v/>
      </c>
    </row>
    <row r="560" spans="27:37">
      <c r="AA560" s="81"/>
      <c r="AB560" s="81"/>
      <c r="AC560" s="82" t="str">
        <f t="shared" si="65"/>
        <v/>
      </c>
      <c r="AD560" s="90"/>
      <c r="AE560" s="90"/>
      <c r="AF560" s="82">
        <f t="shared" si="66"/>
        <v>0</v>
      </c>
      <c r="AG560" s="82" t="str">
        <f t="shared" si="61"/>
        <v/>
      </c>
      <c r="AH560" s="82" t="str">
        <f t="shared" si="62"/>
        <v/>
      </c>
      <c r="AI560" s="82" t="str">
        <f t="shared" si="63"/>
        <v/>
      </c>
      <c r="AJ560" s="82" t="str">
        <f t="shared" si="64"/>
        <v/>
      </c>
      <c r="AK560" s="83" t="str">
        <f t="shared" si="67"/>
        <v/>
      </c>
    </row>
    <row r="561" spans="27:37">
      <c r="AA561" s="78"/>
      <c r="AB561" s="78"/>
      <c r="AC561" s="79" t="str">
        <f t="shared" si="65"/>
        <v/>
      </c>
      <c r="AD561" s="89"/>
      <c r="AE561" s="89"/>
      <c r="AF561" s="79">
        <f t="shared" si="66"/>
        <v>0</v>
      </c>
      <c r="AG561" s="79" t="str">
        <f t="shared" si="61"/>
        <v/>
      </c>
      <c r="AH561" s="79" t="str">
        <f t="shared" si="62"/>
        <v/>
      </c>
      <c r="AI561" s="79" t="str">
        <f t="shared" si="63"/>
        <v/>
      </c>
      <c r="AJ561" s="79" t="str">
        <f t="shared" si="64"/>
        <v/>
      </c>
      <c r="AK561" s="80" t="str">
        <f t="shared" si="67"/>
        <v/>
      </c>
    </row>
    <row r="562" spans="27:37">
      <c r="AA562" s="81"/>
      <c r="AB562" s="81"/>
      <c r="AC562" s="82" t="str">
        <f t="shared" si="65"/>
        <v/>
      </c>
      <c r="AD562" s="90"/>
      <c r="AE562" s="90"/>
      <c r="AF562" s="82">
        <f t="shared" si="66"/>
        <v>0</v>
      </c>
      <c r="AG562" s="82" t="str">
        <f t="shared" si="61"/>
        <v/>
      </c>
      <c r="AH562" s="82" t="str">
        <f t="shared" si="62"/>
        <v/>
      </c>
      <c r="AI562" s="82" t="str">
        <f t="shared" si="63"/>
        <v/>
      </c>
      <c r="AJ562" s="82" t="str">
        <f t="shared" si="64"/>
        <v/>
      </c>
      <c r="AK562" s="83" t="str">
        <f t="shared" si="67"/>
        <v/>
      </c>
    </row>
    <row r="563" spans="27:37">
      <c r="AA563" s="78"/>
      <c r="AB563" s="78"/>
      <c r="AC563" s="79" t="str">
        <f t="shared" si="65"/>
        <v/>
      </c>
      <c r="AD563" s="89"/>
      <c r="AE563" s="89"/>
      <c r="AF563" s="79">
        <f t="shared" si="66"/>
        <v>0</v>
      </c>
      <c r="AG563" s="79" t="str">
        <f t="shared" si="61"/>
        <v/>
      </c>
      <c r="AH563" s="79" t="str">
        <f t="shared" si="62"/>
        <v/>
      </c>
      <c r="AI563" s="79" t="str">
        <f t="shared" si="63"/>
        <v/>
      </c>
      <c r="AJ563" s="79" t="str">
        <f t="shared" si="64"/>
        <v/>
      </c>
      <c r="AK563" s="80" t="str">
        <f t="shared" si="67"/>
        <v/>
      </c>
    </row>
    <row r="564" spans="27:37">
      <c r="AA564" s="81"/>
      <c r="AB564" s="81"/>
      <c r="AC564" s="82" t="str">
        <f t="shared" si="65"/>
        <v/>
      </c>
      <c r="AD564" s="90"/>
      <c r="AE564" s="90"/>
      <c r="AF564" s="82">
        <f t="shared" si="66"/>
        <v>0</v>
      </c>
      <c r="AG564" s="82" t="str">
        <f t="shared" si="61"/>
        <v/>
      </c>
      <c r="AH564" s="82" t="str">
        <f t="shared" si="62"/>
        <v/>
      </c>
      <c r="AI564" s="82" t="str">
        <f t="shared" si="63"/>
        <v/>
      </c>
      <c r="AJ564" s="82" t="str">
        <f t="shared" si="64"/>
        <v/>
      </c>
      <c r="AK564" s="83" t="str">
        <f t="shared" si="67"/>
        <v/>
      </c>
    </row>
    <row r="565" spans="27:37">
      <c r="AA565" s="78"/>
      <c r="AB565" s="78"/>
      <c r="AC565" s="79" t="str">
        <f t="shared" si="65"/>
        <v/>
      </c>
      <c r="AD565" s="89"/>
      <c r="AE565" s="89"/>
      <c r="AF565" s="79">
        <f t="shared" si="66"/>
        <v>0</v>
      </c>
      <c r="AG565" s="79" t="str">
        <f t="shared" si="61"/>
        <v/>
      </c>
      <c r="AH565" s="79" t="str">
        <f t="shared" si="62"/>
        <v/>
      </c>
      <c r="AI565" s="79" t="str">
        <f t="shared" si="63"/>
        <v/>
      </c>
      <c r="AJ565" s="79" t="str">
        <f t="shared" si="64"/>
        <v/>
      </c>
      <c r="AK565" s="80" t="str">
        <f t="shared" si="67"/>
        <v/>
      </c>
    </row>
    <row r="566" spans="27:37">
      <c r="AA566" s="81"/>
      <c r="AB566" s="81"/>
      <c r="AC566" s="82" t="str">
        <f t="shared" si="65"/>
        <v/>
      </c>
      <c r="AD566" s="90"/>
      <c r="AE566" s="90"/>
      <c r="AF566" s="82">
        <f t="shared" si="66"/>
        <v>0</v>
      </c>
      <c r="AG566" s="82" t="str">
        <f t="shared" si="61"/>
        <v/>
      </c>
      <c r="AH566" s="82" t="str">
        <f t="shared" si="62"/>
        <v/>
      </c>
      <c r="AI566" s="82" t="str">
        <f t="shared" si="63"/>
        <v/>
      </c>
      <c r="AJ566" s="82" t="str">
        <f t="shared" si="64"/>
        <v/>
      </c>
      <c r="AK566" s="83" t="str">
        <f t="shared" si="67"/>
        <v/>
      </c>
    </row>
    <row r="567" spans="27:37">
      <c r="AA567" s="78"/>
      <c r="AB567" s="78"/>
      <c r="AC567" s="79" t="str">
        <f t="shared" si="65"/>
        <v/>
      </c>
      <c r="AD567" s="89"/>
      <c r="AE567" s="89"/>
      <c r="AF567" s="79">
        <f t="shared" si="66"/>
        <v>0</v>
      </c>
      <c r="AG567" s="79" t="str">
        <f t="shared" si="61"/>
        <v/>
      </c>
      <c r="AH567" s="79" t="str">
        <f t="shared" si="62"/>
        <v/>
      </c>
      <c r="AI567" s="79" t="str">
        <f t="shared" si="63"/>
        <v/>
      </c>
      <c r="AJ567" s="79" t="str">
        <f t="shared" si="64"/>
        <v/>
      </c>
      <c r="AK567" s="80" t="str">
        <f t="shared" si="67"/>
        <v/>
      </c>
    </row>
    <row r="568" spans="27:37">
      <c r="AA568" s="81"/>
      <c r="AB568" s="81"/>
      <c r="AC568" s="82" t="str">
        <f t="shared" si="65"/>
        <v/>
      </c>
      <c r="AD568" s="90"/>
      <c r="AE568" s="90"/>
      <c r="AF568" s="82">
        <f t="shared" si="66"/>
        <v>0</v>
      </c>
      <c r="AG568" s="82" t="str">
        <f t="shared" si="61"/>
        <v/>
      </c>
      <c r="AH568" s="82" t="str">
        <f t="shared" si="62"/>
        <v/>
      </c>
      <c r="AI568" s="82" t="str">
        <f t="shared" si="63"/>
        <v/>
      </c>
      <c r="AJ568" s="82" t="str">
        <f t="shared" si="64"/>
        <v/>
      </c>
      <c r="AK568" s="83" t="str">
        <f t="shared" si="67"/>
        <v/>
      </c>
    </row>
    <row r="569" spans="27:37">
      <c r="AA569" s="78"/>
      <c r="AB569" s="78"/>
      <c r="AC569" s="79" t="str">
        <f t="shared" si="65"/>
        <v/>
      </c>
      <c r="AD569" s="89"/>
      <c r="AE569" s="89"/>
      <c r="AF569" s="79">
        <f t="shared" si="66"/>
        <v>0</v>
      </c>
      <c r="AG569" s="79" t="str">
        <f t="shared" si="61"/>
        <v/>
      </c>
      <c r="AH569" s="79" t="str">
        <f t="shared" si="62"/>
        <v/>
      </c>
      <c r="AI569" s="79" t="str">
        <f t="shared" si="63"/>
        <v/>
      </c>
      <c r="AJ569" s="79" t="str">
        <f t="shared" si="64"/>
        <v/>
      </c>
      <c r="AK569" s="80" t="str">
        <f t="shared" si="67"/>
        <v/>
      </c>
    </row>
    <row r="570" spans="27:37">
      <c r="AA570" s="81"/>
      <c r="AB570" s="81"/>
      <c r="AC570" s="82" t="str">
        <f t="shared" si="65"/>
        <v/>
      </c>
      <c r="AD570" s="90"/>
      <c r="AE570" s="90"/>
      <c r="AF570" s="82">
        <f t="shared" si="66"/>
        <v>0</v>
      </c>
      <c r="AG570" s="82" t="str">
        <f t="shared" si="61"/>
        <v/>
      </c>
      <c r="AH570" s="82" t="str">
        <f t="shared" si="62"/>
        <v/>
      </c>
      <c r="AI570" s="82" t="str">
        <f t="shared" si="63"/>
        <v/>
      </c>
      <c r="AJ570" s="82" t="str">
        <f t="shared" si="64"/>
        <v/>
      </c>
      <c r="AK570" s="83" t="str">
        <f t="shared" si="67"/>
        <v/>
      </c>
    </row>
    <row r="571" spans="27:37">
      <c r="AA571" s="78"/>
      <c r="AB571" s="78"/>
      <c r="AC571" s="79" t="str">
        <f t="shared" si="65"/>
        <v/>
      </c>
      <c r="AD571" s="89"/>
      <c r="AE571" s="89"/>
      <c r="AF571" s="79">
        <f t="shared" si="66"/>
        <v>0</v>
      </c>
      <c r="AG571" s="79" t="str">
        <f t="shared" si="61"/>
        <v/>
      </c>
      <c r="AH571" s="79" t="str">
        <f t="shared" si="62"/>
        <v/>
      </c>
      <c r="AI571" s="79" t="str">
        <f t="shared" si="63"/>
        <v/>
      </c>
      <c r="AJ571" s="79" t="str">
        <f t="shared" si="64"/>
        <v/>
      </c>
      <c r="AK571" s="80" t="str">
        <f t="shared" si="67"/>
        <v/>
      </c>
    </row>
    <row r="572" spans="27:37">
      <c r="AA572" s="81"/>
      <c r="AB572" s="81"/>
      <c r="AC572" s="82" t="str">
        <f t="shared" si="65"/>
        <v/>
      </c>
      <c r="AD572" s="90"/>
      <c r="AE572" s="90"/>
      <c r="AF572" s="82">
        <f t="shared" si="66"/>
        <v>0</v>
      </c>
      <c r="AG572" s="82" t="str">
        <f t="shared" si="61"/>
        <v/>
      </c>
      <c r="AH572" s="82" t="str">
        <f t="shared" si="62"/>
        <v/>
      </c>
      <c r="AI572" s="82" t="str">
        <f t="shared" si="63"/>
        <v/>
      </c>
      <c r="AJ572" s="82" t="str">
        <f t="shared" si="64"/>
        <v/>
      </c>
      <c r="AK572" s="83" t="str">
        <f t="shared" si="67"/>
        <v/>
      </c>
    </row>
    <row r="573" spans="27:37">
      <c r="AA573" s="78"/>
      <c r="AB573" s="78"/>
      <c r="AC573" s="79" t="str">
        <f t="shared" si="65"/>
        <v/>
      </c>
      <c r="AD573" s="89"/>
      <c r="AE573" s="89"/>
      <c r="AF573" s="79">
        <f t="shared" si="66"/>
        <v>0</v>
      </c>
      <c r="AG573" s="79" t="str">
        <f t="shared" si="61"/>
        <v/>
      </c>
      <c r="AH573" s="79" t="str">
        <f t="shared" si="62"/>
        <v/>
      </c>
      <c r="AI573" s="79" t="str">
        <f t="shared" si="63"/>
        <v/>
      </c>
      <c r="AJ573" s="79" t="str">
        <f t="shared" si="64"/>
        <v/>
      </c>
      <c r="AK573" s="80" t="str">
        <f t="shared" si="67"/>
        <v/>
      </c>
    </row>
    <row r="574" spans="27:37">
      <c r="AA574" s="81"/>
      <c r="AB574" s="81"/>
      <c r="AC574" s="82" t="str">
        <f t="shared" si="65"/>
        <v/>
      </c>
      <c r="AD574" s="90"/>
      <c r="AE574" s="90"/>
      <c r="AF574" s="82">
        <f t="shared" si="66"/>
        <v>0</v>
      </c>
      <c r="AG574" s="82" t="str">
        <f t="shared" si="61"/>
        <v/>
      </c>
      <c r="AH574" s="82" t="str">
        <f t="shared" si="62"/>
        <v/>
      </c>
      <c r="AI574" s="82" t="str">
        <f t="shared" si="63"/>
        <v/>
      </c>
      <c r="AJ574" s="82" t="str">
        <f t="shared" si="64"/>
        <v/>
      </c>
      <c r="AK574" s="83" t="str">
        <f t="shared" si="67"/>
        <v/>
      </c>
    </row>
    <row r="575" spans="27:37">
      <c r="AA575" s="78"/>
      <c r="AB575" s="78"/>
      <c r="AC575" s="79" t="str">
        <f t="shared" si="65"/>
        <v/>
      </c>
      <c r="AD575" s="89"/>
      <c r="AE575" s="89"/>
      <c r="AF575" s="79">
        <f t="shared" si="66"/>
        <v>0</v>
      </c>
      <c r="AG575" s="79" t="str">
        <f t="shared" si="61"/>
        <v/>
      </c>
      <c r="AH575" s="79" t="str">
        <f t="shared" si="62"/>
        <v/>
      </c>
      <c r="AI575" s="79" t="str">
        <f t="shared" si="63"/>
        <v/>
      </c>
      <c r="AJ575" s="79" t="str">
        <f t="shared" si="64"/>
        <v/>
      </c>
      <c r="AK575" s="80" t="str">
        <f t="shared" si="67"/>
        <v/>
      </c>
    </row>
    <row r="576" spans="27:37">
      <c r="AA576" s="81"/>
      <c r="AB576" s="81"/>
      <c r="AC576" s="82" t="str">
        <f t="shared" si="65"/>
        <v/>
      </c>
      <c r="AD576" s="90"/>
      <c r="AE576" s="90"/>
      <c r="AF576" s="82">
        <f t="shared" si="66"/>
        <v>0</v>
      </c>
      <c r="AG576" s="82" t="str">
        <f t="shared" si="61"/>
        <v/>
      </c>
      <c r="AH576" s="82" t="str">
        <f t="shared" si="62"/>
        <v/>
      </c>
      <c r="AI576" s="82" t="str">
        <f t="shared" si="63"/>
        <v/>
      </c>
      <c r="AJ576" s="82" t="str">
        <f t="shared" si="64"/>
        <v/>
      </c>
      <c r="AK576" s="83" t="str">
        <f t="shared" si="67"/>
        <v/>
      </c>
    </row>
    <row r="577" spans="27:37">
      <c r="AA577" s="78"/>
      <c r="AB577" s="78"/>
      <c r="AC577" s="79" t="str">
        <f t="shared" si="65"/>
        <v/>
      </c>
      <c r="AD577" s="89"/>
      <c r="AE577" s="89"/>
      <c r="AF577" s="79">
        <f t="shared" si="66"/>
        <v>0</v>
      </c>
      <c r="AG577" s="79" t="str">
        <f t="shared" si="61"/>
        <v/>
      </c>
      <c r="AH577" s="79" t="str">
        <f t="shared" si="62"/>
        <v/>
      </c>
      <c r="AI577" s="79" t="str">
        <f t="shared" si="63"/>
        <v/>
      </c>
      <c r="AJ577" s="79" t="str">
        <f t="shared" si="64"/>
        <v/>
      </c>
      <c r="AK577" s="80" t="str">
        <f t="shared" si="67"/>
        <v/>
      </c>
    </row>
    <row r="578" spans="27:37">
      <c r="AA578" s="81"/>
      <c r="AB578" s="81"/>
      <c r="AC578" s="82" t="str">
        <f t="shared" si="65"/>
        <v/>
      </c>
      <c r="AD578" s="90"/>
      <c r="AE578" s="90"/>
      <c r="AF578" s="82">
        <f t="shared" si="66"/>
        <v>0</v>
      </c>
      <c r="AG578" s="82" t="str">
        <f t="shared" si="61"/>
        <v/>
      </c>
      <c r="AH578" s="82" t="str">
        <f t="shared" si="62"/>
        <v/>
      </c>
      <c r="AI578" s="82" t="str">
        <f t="shared" si="63"/>
        <v/>
      </c>
      <c r="AJ578" s="82" t="str">
        <f t="shared" si="64"/>
        <v/>
      </c>
      <c r="AK578" s="83" t="str">
        <f t="shared" si="67"/>
        <v/>
      </c>
    </row>
    <row r="579" spans="27:37">
      <c r="AA579" s="78"/>
      <c r="AB579" s="78"/>
      <c r="AC579" s="79" t="str">
        <f t="shared" si="65"/>
        <v/>
      </c>
      <c r="AD579" s="89"/>
      <c r="AE579" s="89"/>
      <c r="AF579" s="79">
        <f t="shared" si="66"/>
        <v>0</v>
      </c>
      <c r="AG579" s="79" t="str">
        <f t="shared" si="61"/>
        <v/>
      </c>
      <c r="AH579" s="79" t="str">
        <f t="shared" si="62"/>
        <v/>
      </c>
      <c r="AI579" s="79" t="str">
        <f t="shared" si="63"/>
        <v/>
      </c>
      <c r="AJ579" s="79" t="str">
        <f t="shared" si="64"/>
        <v/>
      </c>
      <c r="AK579" s="80" t="str">
        <f t="shared" si="67"/>
        <v/>
      </c>
    </row>
    <row r="580" spans="27:37">
      <c r="AA580" s="81"/>
      <c r="AB580" s="81"/>
      <c r="AC580" s="82" t="str">
        <f t="shared" si="65"/>
        <v/>
      </c>
      <c r="AD580" s="90"/>
      <c r="AE580" s="90"/>
      <c r="AF580" s="82">
        <f t="shared" si="66"/>
        <v>0</v>
      </c>
      <c r="AG580" s="82" t="str">
        <f t="shared" si="61"/>
        <v/>
      </c>
      <c r="AH580" s="82" t="str">
        <f t="shared" si="62"/>
        <v/>
      </c>
      <c r="AI580" s="82" t="str">
        <f t="shared" si="63"/>
        <v/>
      </c>
      <c r="AJ580" s="82" t="str">
        <f t="shared" si="64"/>
        <v/>
      </c>
      <c r="AK580" s="83" t="str">
        <f t="shared" si="67"/>
        <v/>
      </c>
    </row>
    <row r="581" spans="27:37">
      <c r="AA581" s="78"/>
      <c r="AB581" s="78"/>
      <c r="AC581" s="79" t="str">
        <f t="shared" si="65"/>
        <v/>
      </c>
      <c r="AD581" s="89"/>
      <c r="AE581" s="89"/>
      <c r="AF581" s="79">
        <f t="shared" si="66"/>
        <v>0</v>
      </c>
      <c r="AG581" s="79" t="str">
        <f t="shared" si="61"/>
        <v/>
      </c>
      <c r="AH581" s="79" t="str">
        <f t="shared" si="62"/>
        <v/>
      </c>
      <c r="AI581" s="79" t="str">
        <f t="shared" si="63"/>
        <v/>
      </c>
      <c r="AJ581" s="79" t="str">
        <f t="shared" si="64"/>
        <v/>
      </c>
      <c r="AK581" s="80" t="str">
        <f t="shared" si="67"/>
        <v/>
      </c>
    </row>
    <row r="582" spans="27:37">
      <c r="AA582" s="81"/>
      <c r="AB582" s="81"/>
      <c r="AC582" s="82" t="str">
        <f t="shared" si="65"/>
        <v/>
      </c>
      <c r="AD582" s="90"/>
      <c r="AE582" s="90"/>
      <c r="AF582" s="82">
        <f t="shared" si="66"/>
        <v>0</v>
      </c>
      <c r="AG582" s="82" t="str">
        <f t="shared" si="61"/>
        <v/>
      </c>
      <c r="AH582" s="82" t="str">
        <f t="shared" si="62"/>
        <v/>
      </c>
      <c r="AI582" s="82" t="str">
        <f t="shared" si="63"/>
        <v/>
      </c>
      <c r="AJ582" s="82" t="str">
        <f t="shared" si="64"/>
        <v/>
      </c>
      <c r="AK582" s="83" t="str">
        <f t="shared" si="67"/>
        <v/>
      </c>
    </row>
    <row r="583" spans="27:37">
      <c r="AA583" s="78"/>
      <c r="AB583" s="78"/>
      <c r="AC583" s="79" t="str">
        <f t="shared" si="65"/>
        <v/>
      </c>
      <c r="AD583" s="89"/>
      <c r="AE583" s="89"/>
      <c r="AF583" s="79">
        <f t="shared" si="66"/>
        <v>0</v>
      </c>
      <c r="AG583" s="79" t="str">
        <f t="shared" si="61"/>
        <v/>
      </c>
      <c r="AH583" s="79" t="str">
        <f t="shared" si="62"/>
        <v/>
      </c>
      <c r="AI583" s="79" t="str">
        <f t="shared" si="63"/>
        <v/>
      </c>
      <c r="AJ583" s="79" t="str">
        <f t="shared" si="64"/>
        <v/>
      </c>
      <c r="AK583" s="80" t="str">
        <f t="shared" si="67"/>
        <v/>
      </c>
    </row>
    <row r="584" spans="27:37">
      <c r="AA584" s="81"/>
      <c r="AB584" s="81"/>
      <c r="AC584" s="82" t="str">
        <f t="shared" si="65"/>
        <v/>
      </c>
      <c r="AD584" s="90"/>
      <c r="AE584" s="90"/>
      <c r="AF584" s="82">
        <f t="shared" si="66"/>
        <v>0</v>
      </c>
      <c r="AG584" s="82" t="str">
        <f t="shared" si="61"/>
        <v/>
      </c>
      <c r="AH584" s="82" t="str">
        <f t="shared" si="62"/>
        <v/>
      </c>
      <c r="AI584" s="82" t="str">
        <f t="shared" si="63"/>
        <v/>
      </c>
      <c r="AJ584" s="82" t="str">
        <f t="shared" si="64"/>
        <v/>
      </c>
      <c r="AK584" s="83" t="str">
        <f t="shared" si="67"/>
        <v/>
      </c>
    </row>
    <row r="585" spans="27:37">
      <c r="AA585" s="78"/>
      <c r="AB585" s="78"/>
      <c r="AC585" s="79" t="str">
        <f t="shared" si="65"/>
        <v/>
      </c>
      <c r="AD585" s="89"/>
      <c r="AE585" s="89"/>
      <c r="AF585" s="79">
        <f t="shared" si="66"/>
        <v>0</v>
      </c>
      <c r="AG585" s="79" t="str">
        <f t="shared" si="61"/>
        <v/>
      </c>
      <c r="AH585" s="79" t="str">
        <f t="shared" si="62"/>
        <v/>
      </c>
      <c r="AI585" s="79" t="str">
        <f t="shared" si="63"/>
        <v/>
      </c>
      <c r="AJ585" s="79" t="str">
        <f t="shared" si="64"/>
        <v/>
      </c>
      <c r="AK585" s="80" t="str">
        <f t="shared" si="67"/>
        <v/>
      </c>
    </row>
    <row r="586" spans="27:37">
      <c r="AA586" s="81"/>
      <c r="AB586" s="81"/>
      <c r="AC586" s="82" t="str">
        <f t="shared" si="65"/>
        <v/>
      </c>
      <c r="AD586" s="90"/>
      <c r="AE586" s="90"/>
      <c r="AF586" s="82">
        <f t="shared" si="66"/>
        <v>0</v>
      </c>
      <c r="AG586" s="82" t="str">
        <f t="shared" si="61"/>
        <v/>
      </c>
      <c r="AH586" s="82" t="str">
        <f t="shared" si="62"/>
        <v/>
      </c>
      <c r="AI586" s="82" t="str">
        <f t="shared" si="63"/>
        <v/>
      </c>
      <c r="AJ586" s="82" t="str">
        <f t="shared" si="64"/>
        <v/>
      </c>
      <c r="AK586" s="83" t="str">
        <f t="shared" si="67"/>
        <v/>
      </c>
    </row>
    <row r="587" spans="27:37">
      <c r="AA587" s="78"/>
      <c r="AB587" s="78"/>
      <c r="AC587" s="79" t="str">
        <f t="shared" si="65"/>
        <v/>
      </c>
      <c r="AD587" s="89"/>
      <c r="AE587" s="89"/>
      <c r="AF587" s="79">
        <f t="shared" si="66"/>
        <v>0</v>
      </c>
      <c r="AG587" s="79" t="str">
        <f t="shared" ref="AG587:AG650" si="68">IF($AA587="","",IF(VLOOKUP($AA587,$AZ$17:$BD$42,2,0)=0,"",VLOOKUP($AA587,$AZ$17:$BD$42,2,0)*AF587))</f>
        <v/>
      </c>
      <c r="AH587" s="79" t="str">
        <f t="shared" ref="AH587:AH650" si="69">IF($AA587="","",IF(VLOOKUP($AA587,$AZ$17:$BD$42,3,0)=0,"",VLOOKUP($AA587,$AZ$17:$BD$42,3,0)*AF587))</f>
        <v/>
      </c>
      <c r="AI587" s="79" t="str">
        <f t="shared" ref="AI587:AI650" si="70">IF($AA587="","",IF(VLOOKUP($AA587,$AZ$17:$BD$42,4,0)=0,"",VLOOKUP($AA587,$AZ$17:$BD$42,4,0)*AF587))</f>
        <v/>
      </c>
      <c r="AJ587" s="79" t="str">
        <f t="shared" ref="AJ587:AJ650" si="71">IF($AA587="","",IF(VLOOKUP($AA587,$AZ$17:$BD$42,5,0)=0,"",VLOOKUP($AA587,$AZ$17:$BD$42,5,0)*AF587))</f>
        <v/>
      </c>
      <c r="AK587" s="80" t="str">
        <f t="shared" si="67"/>
        <v/>
      </c>
    </row>
    <row r="588" spans="27:37">
      <c r="AA588" s="81"/>
      <c r="AB588" s="81"/>
      <c r="AC588" s="82" t="str">
        <f t="shared" ref="AC588:AC651" si="72">IF(ISERROR(VLOOKUP($AA588,$A$13:$V$38,MATCH($AB588,$A$12:$V$12,0),0)),"",VLOOKUP($AA588,$A$13:$V$38,MATCH($AB588,$A$12:$V$12,0),0))</f>
        <v/>
      </c>
      <c r="AD588" s="90"/>
      <c r="AE588" s="90"/>
      <c r="AF588" s="82">
        <f t="shared" ref="AF588:AF651" si="73">IF(IF($AB588="",0,IF(AC588="",0,AC588-AD588-AE588))&lt;0,0,IF($AB588="",0,IF(AC588="",0,AC588-AD588-AE588)))</f>
        <v>0</v>
      </c>
      <c r="AG588" s="82" t="str">
        <f t="shared" si="68"/>
        <v/>
      </c>
      <c r="AH588" s="82" t="str">
        <f t="shared" si="69"/>
        <v/>
      </c>
      <c r="AI588" s="82" t="str">
        <f t="shared" si="70"/>
        <v/>
      </c>
      <c r="AJ588" s="82" t="str">
        <f t="shared" si="71"/>
        <v/>
      </c>
      <c r="AK588" s="83" t="str">
        <f t="shared" ref="AK588:AK651" si="74">IF($AF588=0,"",IF(VLOOKUP($AA588,$A$46:$Y$71,IF($AB588=3,2,IF($AB588&lt;4+1,6,IF($AB588&lt;5+1,10,IF($AB588&lt;6+1,14,IF($AB588&lt;7+1,18,IF($AB588&lt;8+1,22,0)))))),0)=0,"pas de crafteur",VLOOKUP($AA588,$A$46:$Y$71,IF($AB588=3,2,IF($AB588&lt;4+1,6,IF($AB588&lt;5+1,10,IF($AB588&lt;6+1,14,IF($AB588&lt;7+1,18,IF($AB588&lt;8+1,22,)))))),0)))</f>
        <v/>
      </c>
    </row>
    <row r="589" spans="27:37">
      <c r="AA589" s="78"/>
      <c r="AB589" s="78"/>
      <c r="AC589" s="79" t="str">
        <f t="shared" si="72"/>
        <v/>
      </c>
      <c r="AD589" s="89"/>
      <c r="AE589" s="89"/>
      <c r="AF589" s="79">
        <f t="shared" si="73"/>
        <v>0</v>
      </c>
      <c r="AG589" s="79" t="str">
        <f t="shared" si="68"/>
        <v/>
      </c>
      <c r="AH589" s="79" t="str">
        <f t="shared" si="69"/>
        <v/>
      </c>
      <c r="AI589" s="79" t="str">
        <f t="shared" si="70"/>
        <v/>
      </c>
      <c r="AJ589" s="79" t="str">
        <f t="shared" si="71"/>
        <v/>
      </c>
      <c r="AK589" s="80" t="str">
        <f t="shared" si="74"/>
        <v/>
      </c>
    </row>
    <row r="590" spans="27:37">
      <c r="AA590" s="81"/>
      <c r="AB590" s="81"/>
      <c r="AC590" s="82" t="str">
        <f t="shared" si="72"/>
        <v/>
      </c>
      <c r="AD590" s="90"/>
      <c r="AE590" s="90"/>
      <c r="AF590" s="82">
        <f t="shared" si="73"/>
        <v>0</v>
      </c>
      <c r="AG590" s="82" t="str">
        <f t="shared" si="68"/>
        <v/>
      </c>
      <c r="AH590" s="82" t="str">
        <f t="shared" si="69"/>
        <v/>
      </c>
      <c r="AI590" s="82" t="str">
        <f t="shared" si="70"/>
        <v/>
      </c>
      <c r="AJ590" s="82" t="str">
        <f t="shared" si="71"/>
        <v/>
      </c>
      <c r="AK590" s="83" t="str">
        <f t="shared" si="74"/>
        <v/>
      </c>
    </row>
    <row r="591" spans="27:37">
      <c r="AA591" s="78"/>
      <c r="AB591" s="78"/>
      <c r="AC591" s="79" t="str">
        <f t="shared" si="72"/>
        <v/>
      </c>
      <c r="AD591" s="89"/>
      <c r="AE591" s="89"/>
      <c r="AF591" s="79">
        <f t="shared" si="73"/>
        <v>0</v>
      </c>
      <c r="AG591" s="79" t="str">
        <f t="shared" si="68"/>
        <v/>
      </c>
      <c r="AH591" s="79" t="str">
        <f t="shared" si="69"/>
        <v/>
      </c>
      <c r="AI591" s="79" t="str">
        <f t="shared" si="70"/>
        <v/>
      </c>
      <c r="AJ591" s="79" t="str">
        <f t="shared" si="71"/>
        <v/>
      </c>
      <c r="AK591" s="80" t="str">
        <f t="shared" si="74"/>
        <v/>
      </c>
    </row>
    <row r="592" spans="27:37">
      <c r="AA592" s="81"/>
      <c r="AB592" s="81"/>
      <c r="AC592" s="82" t="str">
        <f t="shared" si="72"/>
        <v/>
      </c>
      <c r="AD592" s="90"/>
      <c r="AE592" s="90"/>
      <c r="AF592" s="82">
        <f t="shared" si="73"/>
        <v>0</v>
      </c>
      <c r="AG592" s="82" t="str">
        <f t="shared" si="68"/>
        <v/>
      </c>
      <c r="AH592" s="82" t="str">
        <f t="shared" si="69"/>
        <v/>
      </c>
      <c r="AI592" s="82" t="str">
        <f t="shared" si="70"/>
        <v/>
      </c>
      <c r="AJ592" s="82" t="str">
        <f t="shared" si="71"/>
        <v/>
      </c>
      <c r="AK592" s="83" t="str">
        <f t="shared" si="74"/>
        <v/>
      </c>
    </row>
    <row r="593" spans="27:37">
      <c r="AA593" s="78"/>
      <c r="AB593" s="78"/>
      <c r="AC593" s="79" t="str">
        <f t="shared" si="72"/>
        <v/>
      </c>
      <c r="AD593" s="89"/>
      <c r="AE593" s="89"/>
      <c r="AF593" s="79">
        <f t="shared" si="73"/>
        <v>0</v>
      </c>
      <c r="AG593" s="79" t="str">
        <f t="shared" si="68"/>
        <v/>
      </c>
      <c r="AH593" s="79" t="str">
        <f t="shared" si="69"/>
        <v/>
      </c>
      <c r="AI593" s="79" t="str">
        <f t="shared" si="70"/>
        <v/>
      </c>
      <c r="AJ593" s="79" t="str">
        <f t="shared" si="71"/>
        <v/>
      </c>
      <c r="AK593" s="80" t="str">
        <f t="shared" si="74"/>
        <v/>
      </c>
    </row>
    <row r="594" spans="27:37">
      <c r="AA594" s="81"/>
      <c r="AB594" s="81"/>
      <c r="AC594" s="82" t="str">
        <f t="shared" si="72"/>
        <v/>
      </c>
      <c r="AD594" s="90"/>
      <c r="AE594" s="90"/>
      <c r="AF594" s="82">
        <f t="shared" si="73"/>
        <v>0</v>
      </c>
      <c r="AG594" s="82" t="str">
        <f t="shared" si="68"/>
        <v/>
      </c>
      <c r="AH594" s="82" t="str">
        <f t="shared" si="69"/>
        <v/>
      </c>
      <c r="AI594" s="82" t="str">
        <f t="shared" si="70"/>
        <v/>
      </c>
      <c r="AJ594" s="82" t="str">
        <f t="shared" si="71"/>
        <v/>
      </c>
      <c r="AK594" s="83" t="str">
        <f t="shared" si="74"/>
        <v/>
      </c>
    </row>
    <row r="595" spans="27:37">
      <c r="AA595" s="78"/>
      <c r="AB595" s="78"/>
      <c r="AC595" s="79" t="str">
        <f t="shared" si="72"/>
        <v/>
      </c>
      <c r="AD595" s="89"/>
      <c r="AE595" s="89"/>
      <c r="AF595" s="79">
        <f t="shared" si="73"/>
        <v>0</v>
      </c>
      <c r="AG595" s="79" t="str">
        <f t="shared" si="68"/>
        <v/>
      </c>
      <c r="AH595" s="79" t="str">
        <f t="shared" si="69"/>
        <v/>
      </c>
      <c r="AI595" s="79" t="str">
        <f t="shared" si="70"/>
        <v/>
      </c>
      <c r="AJ595" s="79" t="str">
        <f t="shared" si="71"/>
        <v/>
      </c>
      <c r="AK595" s="80" t="str">
        <f t="shared" si="74"/>
        <v/>
      </c>
    </row>
    <row r="596" spans="27:37">
      <c r="AA596" s="81"/>
      <c r="AB596" s="81"/>
      <c r="AC596" s="82" t="str">
        <f t="shared" si="72"/>
        <v/>
      </c>
      <c r="AD596" s="90"/>
      <c r="AE596" s="90"/>
      <c r="AF596" s="82">
        <f t="shared" si="73"/>
        <v>0</v>
      </c>
      <c r="AG596" s="82" t="str">
        <f t="shared" si="68"/>
        <v/>
      </c>
      <c r="AH596" s="82" t="str">
        <f t="shared" si="69"/>
        <v/>
      </c>
      <c r="AI596" s="82" t="str">
        <f t="shared" si="70"/>
        <v/>
      </c>
      <c r="AJ596" s="82" t="str">
        <f t="shared" si="71"/>
        <v/>
      </c>
      <c r="AK596" s="83" t="str">
        <f t="shared" si="74"/>
        <v/>
      </c>
    </row>
    <row r="597" spans="27:37">
      <c r="AA597" s="78"/>
      <c r="AB597" s="78"/>
      <c r="AC597" s="79" t="str">
        <f t="shared" si="72"/>
        <v/>
      </c>
      <c r="AD597" s="89"/>
      <c r="AE597" s="89"/>
      <c r="AF597" s="79">
        <f t="shared" si="73"/>
        <v>0</v>
      </c>
      <c r="AG597" s="79" t="str">
        <f t="shared" si="68"/>
        <v/>
      </c>
      <c r="AH597" s="79" t="str">
        <f t="shared" si="69"/>
        <v/>
      </c>
      <c r="AI597" s="79" t="str">
        <f t="shared" si="70"/>
        <v/>
      </c>
      <c r="AJ597" s="79" t="str">
        <f t="shared" si="71"/>
        <v/>
      </c>
      <c r="AK597" s="80" t="str">
        <f t="shared" si="74"/>
        <v/>
      </c>
    </row>
    <row r="598" spans="27:37">
      <c r="AA598" s="81"/>
      <c r="AB598" s="81"/>
      <c r="AC598" s="82" t="str">
        <f t="shared" si="72"/>
        <v/>
      </c>
      <c r="AD598" s="90"/>
      <c r="AE598" s="90"/>
      <c r="AF598" s="82">
        <f t="shared" si="73"/>
        <v>0</v>
      </c>
      <c r="AG598" s="82" t="str">
        <f t="shared" si="68"/>
        <v/>
      </c>
      <c r="AH598" s="82" t="str">
        <f t="shared" si="69"/>
        <v/>
      </c>
      <c r="AI598" s="82" t="str">
        <f t="shared" si="70"/>
        <v/>
      </c>
      <c r="AJ598" s="82" t="str">
        <f t="shared" si="71"/>
        <v/>
      </c>
      <c r="AK598" s="83" t="str">
        <f t="shared" si="74"/>
        <v/>
      </c>
    </row>
    <row r="599" spans="27:37">
      <c r="AA599" s="78"/>
      <c r="AB599" s="78"/>
      <c r="AC599" s="79" t="str">
        <f t="shared" si="72"/>
        <v/>
      </c>
      <c r="AD599" s="89"/>
      <c r="AE599" s="89"/>
      <c r="AF599" s="79">
        <f t="shared" si="73"/>
        <v>0</v>
      </c>
      <c r="AG599" s="79" t="str">
        <f t="shared" si="68"/>
        <v/>
      </c>
      <c r="AH599" s="79" t="str">
        <f t="shared" si="69"/>
        <v/>
      </c>
      <c r="AI599" s="79" t="str">
        <f t="shared" si="70"/>
        <v/>
      </c>
      <c r="AJ599" s="79" t="str">
        <f t="shared" si="71"/>
        <v/>
      </c>
      <c r="AK599" s="80" t="str">
        <f t="shared" si="74"/>
        <v/>
      </c>
    </row>
    <row r="600" spans="27:37">
      <c r="AA600" s="81"/>
      <c r="AB600" s="81"/>
      <c r="AC600" s="82" t="str">
        <f t="shared" si="72"/>
        <v/>
      </c>
      <c r="AD600" s="90"/>
      <c r="AE600" s="90"/>
      <c r="AF600" s="82">
        <f t="shared" si="73"/>
        <v>0</v>
      </c>
      <c r="AG600" s="82" t="str">
        <f t="shared" si="68"/>
        <v/>
      </c>
      <c r="AH600" s="82" t="str">
        <f t="shared" si="69"/>
        <v/>
      </c>
      <c r="AI600" s="82" t="str">
        <f t="shared" si="70"/>
        <v/>
      </c>
      <c r="AJ600" s="82" t="str">
        <f t="shared" si="71"/>
        <v/>
      </c>
      <c r="AK600" s="83" t="str">
        <f t="shared" si="74"/>
        <v/>
      </c>
    </row>
    <row r="601" spans="27:37">
      <c r="AA601" s="78"/>
      <c r="AB601" s="78"/>
      <c r="AC601" s="79" t="str">
        <f t="shared" si="72"/>
        <v/>
      </c>
      <c r="AD601" s="89"/>
      <c r="AE601" s="89"/>
      <c r="AF601" s="79">
        <f t="shared" si="73"/>
        <v>0</v>
      </c>
      <c r="AG601" s="79" t="str">
        <f t="shared" si="68"/>
        <v/>
      </c>
      <c r="AH601" s="79" t="str">
        <f t="shared" si="69"/>
        <v/>
      </c>
      <c r="AI601" s="79" t="str">
        <f t="shared" si="70"/>
        <v/>
      </c>
      <c r="AJ601" s="79" t="str">
        <f t="shared" si="71"/>
        <v/>
      </c>
      <c r="AK601" s="80" t="str">
        <f t="shared" si="74"/>
        <v/>
      </c>
    </row>
    <row r="602" spans="27:37">
      <c r="AA602" s="81"/>
      <c r="AB602" s="81"/>
      <c r="AC602" s="82" t="str">
        <f t="shared" si="72"/>
        <v/>
      </c>
      <c r="AD602" s="90"/>
      <c r="AE602" s="90"/>
      <c r="AF602" s="82">
        <f t="shared" si="73"/>
        <v>0</v>
      </c>
      <c r="AG602" s="82" t="str">
        <f t="shared" si="68"/>
        <v/>
      </c>
      <c r="AH602" s="82" t="str">
        <f t="shared" si="69"/>
        <v/>
      </c>
      <c r="AI602" s="82" t="str">
        <f t="shared" si="70"/>
        <v/>
      </c>
      <c r="AJ602" s="82" t="str">
        <f t="shared" si="71"/>
        <v/>
      </c>
      <c r="AK602" s="83" t="str">
        <f t="shared" si="74"/>
        <v/>
      </c>
    </row>
    <row r="603" spans="27:37">
      <c r="AA603" s="78"/>
      <c r="AB603" s="78"/>
      <c r="AC603" s="79" t="str">
        <f t="shared" si="72"/>
        <v/>
      </c>
      <c r="AD603" s="89"/>
      <c r="AE603" s="89"/>
      <c r="AF603" s="79">
        <f t="shared" si="73"/>
        <v>0</v>
      </c>
      <c r="AG603" s="79" t="str">
        <f t="shared" si="68"/>
        <v/>
      </c>
      <c r="AH603" s="79" t="str">
        <f t="shared" si="69"/>
        <v/>
      </c>
      <c r="AI603" s="79" t="str">
        <f t="shared" si="70"/>
        <v/>
      </c>
      <c r="AJ603" s="79" t="str">
        <f t="shared" si="71"/>
        <v/>
      </c>
      <c r="AK603" s="80" t="str">
        <f t="shared" si="74"/>
        <v/>
      </c>
    </row>
    <row r="604" spans="27:37">
      <c r="AA604" s="81"/>
      <c r="AB604" s="81"/>
      <c r="AC604" s="82" t="str">
        <f t="shared" si="72"/>
        <v/>
      </c>
      <c r="AD604" s="90"/>
      <c r="AE604" s="90"/>
      <c r="AF604" s="82">
        <f t="shared" si="73"/>
        <v>0</v>
      </c>
      <c r="AG604" s="82" t="str">
        <f t="shared" si="68"/>
        <v/>
      </c>
      <c r="AH604" s="82" t="str">
        <f t="shared" si="69"/>
        <v/>
      </c>
      <c r="AI604" s="82" t="str">
        <f t="shared" si="70"/>
        <v/>
      </c>
      <c r="AJ604" s="82" t="str">
        <f t="shared" si="71"/>
        <v/>
      </c>
      <c r="AK604" s="83" t="str">
        <f t="shared" si="74"/>
        <v/>
      </c>
    </row>
    <row r="605" spans="27:37">
      <c r="AA605" s="78"/>
      <c r="AB605" s="78"/>
      <c r="AC605" s="79" t="str">
        <f t="shared" si="72"/>
        <v/>
      </c>
      <c r="AD605" s="89"/>
      <c r="AE605" s="89"/>
      <c r="AF605" s="79">
        <f t="shared" si="73"/>
        <v>0</v>
      </c>
      <c r="AG605" s="79" t="str">
        <f t="shared" si="68"/>
        <v/>
      </c>
      <c r="AH605" s="79" t="str">
        <f t="shared" si="69"/>
        <v/>
      </c>
      <c r="AI605" s="79" t="str">
        <f t="shared" si="70"/>
        <v/>
      </c>
      <c r="AJ605" s="79" t="str">
        <f t="shared" si="71"/>
        <v/>
      </c>
      <c r="AK605" s="80" t="str">
        <f t="shared" si="74"/>
        <v/>
      </c>
    </row>
    <row r="606" spans="27:37">
      <c r="AA606" s="81"/>
      <c r="AB606" s="81"/>
      <c r="AC606" s="82" t="str">
        <f t="shared" si="72"/>
        <v/>
      </c>
      <c r="AD606" s="90"/>
      <c r="AE606" s="90"/>
      <c r="AF606" s="82">
        <f t="shared" si="73"/>
        <v>0</v>
      </c>
      <c r="AG606" s="82" t="str">
        <f t="shared" si="68"/>
        <v/>
      </c>
      <c r="AH606" s="82" t="str">
        <f t="shared" si="69"/>
        <v/>
      </c>
      <c r="AI606" s="82" t="str">
        <f t="shared" si="70"/>
        <v/>
      </c>
      <c r="AJ606" s="82" t="str">
        <f t="shared" si="71"/>
        <v/>
      </c>
      <c r="AK606" s="83" t="str">
        <f t="shared" si="74"/>
        <v/>
      </c>
    </row>
    <row r="607" spans="27:37">
      <c r="AA607" s="78"/>
      <c r="AB607" s="78"/>
      <c r="AC607" s="79" t="str">
        <f t="shared" si="72"/>
        <v/>
      </c>
      <c r="AD607" s="89"/>
      <c r="AE607" s="89"/>
      <c r="AF607" s="79">
        <f t="shared" si="73"/>
        <v>0</v>
      </c>
      <c r="AG607" s="79" t="str">
        <f t="shared" si="68"/>
        <v/>
      </c>
      <c r="AH607" s="79" t="str">
        <f t="shared" si="69"/>
        <v/>
      </c>
      <c r="AI607" s="79" t="str">
        <f t="shared" si="70"/>
        <v/>
      </c>
      <c r="AJ607" s="79" t="str">
        <f t="shared" si="71"/>
        <v/>
      </c>
      <c r="AK607" s="80" t="str">
        <f t="shared" si="74"/>
        <v/>
      </c>
    </row>
    <row r="608" spans="27:37">
      <c r="AA608" s="81"/>
      <c r="AB608" s="81"/>
      <c r="AC608" s="82" t="str">
        <f t="shared" si="72"/>
        <v/>
      </c>
      <c r="AD608" s="90"/>
      <c r="AE608" s="90"/>
      <c r="AF608" s="82">
        <f t="shared" si="73"/>
        <v>0</v>
      </c>
      <c r="AG608" s="82" t="str">
        <f t="shared" si="68"/>
        <v/>
      </c>
      <c r="AH608" s="82" t="str">
        <f t="shared" si="69"/>
        <v/>
      </c>
      <c r="AI608" s="82" t="str">
        <f t="shared" si="70"/>
        <v/>
      </c>
      <c r="AJ608" s="82" t="str">
        <f t="shared" si="71"/>
        <v/>
      </c>
      <c r="AK608" s="83" t="str">
        <f t="shared" si="74"/>
        <v/>
      </c>
    </row>
    <row r="609" spans="27:37">
      <c r="AA609" s="78"/>
      <c r="AB609" s="78"/>
      <c r="AC609" s="79" t="str">
        <f t="shared" si="72"/>
        <v/>
      </c>
      <c r="AD609" s="89"/>
      <c r="AE609" s="89"/>
      <c r="AF609" s="79">
        <f t="shared" si="73"/>
        <v>0</v>
      </c>
      <c r="AG609" s="79" t="str">
        <f t="shared" si="68"/>
        <v/>
      </c>
      <c r="AH609" s="79" t="str">
        <f t="shared" si="69"/>
        <v/>
      </c>
      <c r="AI609" s="79" t="str">
        <f t="shared" si="70"/>
        <v/>
      </c>
      <c r="AJ609" s="79" t="str">
        <f t="shared" si="71"/>
        <v/>
      </c>
      <c r="AK609" s="80" t="str">
        <f t="shared" si="74"/>
        <v/>
      </c>
    </row>
    <row r="610" spans="27:37">
      <c r="AA610" s="81"/>
      <c r="AB610" s="81"/>
      <c r="AC610" s="82" t="str">
        <f t="shared" si="72"/>
        <v/>
      </c>
      <c r="AD610" s="90"/>
      <c r="AE610" s="90"/>
      <c r="AF610" s="82">
        <f t="shared" si="73"/>
        <v>0</v>
      </c>
      <c r="AG610" s="82" t="str">
        <f t="shared" si="68"/>
        <v/>
      </c>
      <c r="AH610" s="82" t="str">
        <f t="shared" si="69"/>
        <v/>
      </c>
      <c r="AI610" s="82" t="str">
        <f t="shared" si="70"/>
        <v/>
      </c>
      <c r="AJ610" s="82" t="str">
        <f t="shared" si="71"/>
        <v/>
      </c>
      <c r="AK610" s="83" t="str">
        <f t="shared" si="74"/>
        <v/>
      </c>
    </row>
    <row r="611" spans="27:37">
      <c r="AA611" s="78"/>
      <c r="AB611" s="78"/>
      <c r="AC611" s="79" t="str">
        <f t="shared" si="72"/>
        <v/>
      </c>
      <c r="AD611" s="89"/>
      <c r="AE611" s="89"/>
      <c r="AF611" s="79">
        <f t="shared" si="73"/>
        <v>0</v>
      </c>
      <c r="AG611" s="79" t="str">
        <f t="shared" si="68"/>
        <v/>
      </c>
      <c r="AH611" s="79" t="str">
        <f t="shared" si="69"/>
        <v/>
      </c>
      <c r="AI611" s="79" t="str">
        <f t="shared" si="70"/>
        <v/>
      </c>
      <c r="AJ611" s="79" t="str">
        <f t="shared" si="71"/>
        <v/>
      </c>
      <c r="AK611" s="80" t="str">
        <f t="shared" si="74"/>
        <v/>
      </c>
    </row>
    <row r="612" spans="27:37">
      <c r="AA612" s="81"/>
      <c r="AB612" s="81"/>
      <c r="AC612" s="82" t="str">
        <f t="shared" si="72"/>
        <v/>
      </c>
      <c r="AD612" s="90"/>
      <c r="AE612" s="90"/>
      <c r="AF612" s="82">
        <f t="shared" si="73"/>
        <v>0</v>
      </c>
      <c r="AG612" s="82" t="str">
        <f t="shared" si="68"/>
        <v/>
      </c>
      <c r="AH612" s="82" t="str">
        <f t="shared" si="69"/>
        <v/>
      </c>
      <c r="AI612" s="82" t="str">
        <f t="shared" si="70"/>
        <v/>
      </c>
      <c r="AJ612" s="82" t="str">
        <f t="shared" si="71"/>
        <v/>
      </c>
      <c r="AK612" s="83" t="str">
        <f t="shared" si="74"/>
        <v/>
      </c>
    </row>
    <row r="613" spans="27:37">
      <c r="AA613" s="78"/>
      <c r="AB613" s="78"/>
      <c r="AC613" s="79" t="str">
        <f t="shared" si="72"/>
        <v/>
      </c>
      <c r="AD613" s="89"/>
      <c r="AE613" s="89"/>
      <c r="AF613" s="79">
        <f t="shared" si="73"/>
        <v>0</v>
      </c>
      <c r="AG613" s="79" t="str">
        <f t="shared" si="68"/>
        <v/>
      </c>
      <c r="AH613" s="79" t="str">
        <f t="shared" si="69"/>
        <v/>
      </c>
      <c r="AI613" s="79" t="str">
        <f t="shared" si="70"/>
        <v/>
      </c>
      <c r="AJ613" s="79" t="str">
        <f t="shared" si="71"/>
        <v/>
      </c>
      <c r="AK613" s="80" t="str">
        <f t="shared" si="74"/>
        <v/>
      </c>
    </row>
    <row r="614" spans="27:37">
      <c r="AA614" s="81"/>
      <c r="AB614" s="81"/>
      <c r="AC614" s="82" t="str">
        <f t="shared" si="72"/>
        <v/>
      </c>
      <c r="AD614" s="90"/>
      <c r="AE614" s="90"/>
      <c r="AF614" s="82">
        <f t="shared" si="73"/>
        <v>0</v>
      </c>
      <c r="AG614" s="82" t="str">
        <f t="shared" si="68"/>
        <v/>
      </c>
      <c r="AH614" s="82" t="str">
        <f t="shared" si="69"/>
        <v/>
      </c>
      <c r="AI614" s="82" t="str">
        <f t="shared" si="70"/>
        <v/>
      </c>
      <c r="AJ614" s="82" t="str">
        <f t="shared" si="71"/>
        <v/>
      </c>
      <c r="AK614" s="83" t="str">
        <f t="shared" si="74"/>
        <v/>
      </c>
    </row>
    <row r="615" spans="27:37">
      <c r="AA615" s="78"/>
      <c r="AB615" s="78"/>
      <c r="AC615" s="79" t="str">
        <f t="shared" si="72"/>
        <v/>
      </c>
      <c r="AD615" s="89"/>
      <c r="AE615" s="89"/>
      <c r="AF615" s="79">
        <f t="shared" si="73"/>
        <v>0</v>
      </c>
      <c r="AG615" s="79" t="str">
        <f t="shared" si="68"/>
        <v/>
      </c>
      <c r="AH615" s="79" t="str">
        <f t="shared" si="69"/>
        <v/>
      </c>
      <c r="AI615" s="79" t="str">
        <f t="shared" si="70"/>
        <v/>
      </c>
      <c r="AJ615" s="79" t="str">
        <f t="shared" si="71"/>
        <v/>
      </c>
      <c r="AK615" s="80" t="str">
        <f t="shared" si="74"/>
        <v/>
      </c>
    </row>
    <row r="616" spans="27:37">
      <c r="AA616" s="81"/>
      <c r="AB616" s="81"/>
      <c r="AC616" s="82" t="str">
        <f t="shared" si="72"/>
        <v/>
      </c>
      <c r="AD616" s="90"/>
      <c r="AE616" s="90"/>
      <c r="AF616" s="82">
        <f t="shared" si="73"/>
        <v>0</v>
      </c>
      <c r="AG616" s="82" t="str">
        <f t="shared" si="68"/>
        <v/>
      </c>
      <c r="AH616" s="82" t="str">
        <f t="shared" si="69"/>
        <v/>
      </c>
      <c r="AI616" s="82" t="str">
        <f t="shared" si="70"/>
        <v/>
      </c>
      <c r="AJ616" s="82" t="str">
        <f t="shared" si="71"/>
        <v/>
      </c>
      <c r="AK616" s="83" t="str">
        <f t="shared" si="74"/>
        <v/>
      </c>
    </row>
    <row r="617" spans="27:37">
      <c r="AA617" s="78"/>
      <c r="AB617" s="78"/>
      <c r="AC617" s="79" t="str">
        <f t="shared" si="72"/>
        <v/>
      </c>
      <c r="AD617" s="89"/>
      <c r="AE617" s="89"/>
      <c r="AF617" s="79">
        <f t="shared" si="73"/>
        <v>0</v>
      </c>
      <c r="AG617" s="79" t="str">
        <f t="shared" si="68"/>
        <v/>
      </c>
      <c r="AH617" s="79" t="str">
        <f t="shared" si="69"/>
        <v/>
      </c>
      <c r="AI617" s="79" t="str">
        <f t="shared" si="70"/>
        <v/>
      </c>
      <c r="AJ617" s="79" t="str">
        <f t="shared" si="71"/>
        <v/>
      </c>
      <c r="AK617" s="80" t="str">
        <f t="shared" si="74"/>
        <v/>
      </c>
    </row>
    <row r="618" spans="27:37">
      <c r="AA618" s="81"/>
      <c r="AB618" s="81"/>
      <c r="AC618" s="82" t="str">
        <f t="shared" si="72"/>
        <v/>
      </c>
      <c r="AD618" s="90"/>
      <c r="AE618" s="90"/>
      <c r="AF618" s="82">
        <f t="shared" si="73"/>
        <v>0</v>
      </c>
      <c r="AG618" s="82" t="str">
        <f t="shared" si="68"/>
        <v/>
      </c>
      <c r="AH618" s="82" t="str">
        <f t="shared" si="69"/>
        <v/>
      </c>
      <c r="AI618" s="82" t="str">
        <f t="shared" si="70"/>
        <v/>
      </c>
      <c r="AJ618" s="82" t="str">
        <f t="shared" si="71"/>
        <v/>
      </c>
      <c r="AK618" s="83" t="str">
        <f t="shared" si="74"/>
        <v/>
      </c>
    </row>
    <row r="619" spans="27:37">
      <c r="AA619" s="78"/>
      <c r="AB619" s="78"/>
      <c r="AC619" s="79" t="str">
        <f t="shared" si="72"/>
        <v/>
      </c>
      <c r="AD619" s="89"/>
      <c r="AE619" s="89"/>
      <c r="AF619" s="79">
        <f t="shared" si="73"/>
        <v>0</v>
      </c>
      <c r="AG619" s="79" t="str">
        <f t="shared" si="68"/>
        <v/>
      </c>
      <c r="AH619" s="79" t="str">
        <f t="shared" si="69"/>
        <v/>
      </c>
      <c r="AI619" s="79" t="str">
        <f t="shared" si="70"/>
        <v/>
      </c>
      <c r="AJ619" s="79" t="str">
        <f t="shared" si="71"/>
        <v/>
      </c>
      <c r="AK619" s="80" t="str">
        <f t="shared" si="74"/>
        <v/>
      </c>
    </row>
    <row r="620" spans="27:37">
      <c r="AA620" s="81"/>
      <c r="AB620" s="81"/>
      <c r="AC620" s="82" t="str">
        <f t="shared" si="72"/>
        <v/>
      </c>
      <c r="AD620" s="90"/>
      <c r="AE620" s="90"/>
      <c r="AF620" s="82">
        <f t="shared" si="73"/>
        <v>0</v>
      </c>
      <c r="AG620" s="82" t="str">
        <f t="shared" si="68"/>
        <v/>
      </c>
      <c r="AH620" s="82" t="str">
        <f t="shared" si="69"/>
        <v/>
      </c>
      <c r="AI620" s="82" t="str">
        <f t="shared" si="70"/>
        <v/>
      </c>
      <c r="AJ620" s="82" t="str">
        <f t="shared" si="71"/>
        <v/>
      </c>
      <c r="AK620" s="83" t="str">
        <f t="shared" si="74"/>
        <v/>
      </c>
    </row>
    <row r="621" spans="27:37">
      <c r="AA621" s="78"/>
      <c r="AB621" s="78"/>
      <c r="AC621" s="79" t="str">
        <f t="shared" si="72"/>
        <v/>
      </c>
      <c r="AD621" s="89"/>
      <c r="AE621" s="89"/>
      <c r="AF621" s="79">
        <f t="shared" si="73"/>
        <v>0</v>
      </c>
      <c r="AG621" s="79" t="str">
        <f t="shared" si="68"/>
        <v/>
      </c>
      <c r="AH621" s="79" t="str">
        <f t="shared" si="69"/>
        <v/>
      </c>
      <c r="AI621" s="79" t="str">
        <f t="shared" si="70"/>
        <v/>
      </c>
      <c r="AJ621" s="79" t="str">
        <f t="shared" si="71"/>
        <v/>
      </c>
      <c r="AK621" s="80" t="str">
        <f t="shared" si="74"/>
        <v/>
      </c>
    </row>
    <row r="622" spans="27:37">
      <c r="AA622" s="81"/>
      <c r="AB622" s="81"/>
      <c r="AC622" s="82" t="str">
        <f t="shared" si="72"/>
        <v/>
      </c>
      <c r="AD622" s="90"/>
      <c r="AE622" s="90"/>
      <c r="AF622" s="82">
        <f t="shared" si="73"/>
        <v>0</v>
      </c>
      <c r="AG622" s="82" t="str">
        <f t="shared" si="68"/>
        <v/>
      </c>
      <c r="AH622" s="82" t="str">
        <f t="shared" si="69"/>
        <v/>
      </c>
      <c r="AI622" s="82" t="str">
        <f t="shared" si="70"/>
        <v/>
      </c>
      <c r="AJ622" s="82" t="str">
        <f t="shared" si="71"/>
        <v/>
      </c>
      <c r="AK622" s="83" t="str">
        <f t="shared" si="74"/>
        <v/>
      </c>
    </row>
    <row r="623" spans="27:37">
      <c r="AA623" s="78"/>
      <c r="AB623" s="78"/>
      <c r="AC623" s="79" t="str">
        <f t="shared" si="72"/>
        <v/>
      </c>
      <c r="AD623" s="89"/>
      <c r="AE623" s="89"/>
      <c r="AF623" s="79">
        <f t="shared" si="73"/>
        <v>0</v>
      </c>
      <c r="AG623" s="79" t="str">
        <f t="shared" si="68"/>
        <v/>
      </c>
      <c r="AH623" s="79" t="str">
        <f t="shared" si="69"/>
        <v/>
      </c>
      <c r="AI623" s="79" t="str">
        <f t="shared" si="70"/>
        <v/>
      </c>
      <c r="AJ623" s="79" t="str">
        <f t="shared" si="71"/>
        <v/>
      </c>
      <c r="AK623" s="80" t="str">
        <f t="shared" si="74"/>
        <v/>
      </c>
    </row>
    <row r="624" spans="27:37">
      <c r="AA624" s="81"/>
      <c r="AB624" s="81"/>
      <c r="AC624" s="82" t="str">
        <f t="shared" si="72"/>
        <v/>
      </c>
      <c r="AD624" s="90"/>
      <c r="AE624" s="90"/>
      <c r="AF624" s="82">
        <f t="shared" si="73"/>
        <v>0</v>
      </c>
      <c r="AG624" s="82" t="str">
        <f t="shared" si="68"/>
        <v/>
      </c>
      <c r="AH624" s="82" t="str">
        <f t="shared" si="69"/>
        <v/>
      </c>
      <c r="AI624" s="82" t="str">
        <f t="shared" si="70"/>
        <v/>
      </c>
      <c r="AJ624" s="82" t="str">
        <f t="shared" si="71"/>
        <v/>
      </c>
      <c r="AK624" s="83" t="str">
        <f t="shared" si="74"/>
        <v/>
      </c>
    </row>
    <row r="625" spans="27:37">
      <c r="AA625" s="78"/>
      <c r="AB625" s="78"/>
      <c r="AC625" s="79" t="str">
        <f t="shared" si="72"/>
        <v/>
      </c>
      <c r="AD625" s="89"/>
      <c r="AE625" s="89"/>
      <c r="AF625" s="79">
        <f t="shared" si="73"/>
        <v>0</v>
      </c>
      <c r="AG625" s="79" t="str">
        <f t="shared" si="68"/>
        <v/>
      </c>
      <c r="AH625" s="79" t="str">
        <f t="shared" si="69"/>
        <v/>
      </c>
      <c r="AI625" s="79" t="str">
        <f t="shared" si="70"/>
        <v/>
      </c>
      <c r="AJ625" s="79" t="str">
        <f t="shared" si="71"/>
        <v/>
      </c>
      <c r="AK625" s="80" t="str">
        <f t="shared" si="74"/>
        <v/>
      </c>
    </row>
    <row r="626" spans="27:37">
      <c r="AA626" s="81"/>
      <c r="AB626" s="81"/>
      <c r="AC626" s="82" t="str">
        <f t="shared" si="72"/>
        <v/>
      </c>
      <c r="AD626" s="90"/>
      <c r="AE626" s="90"/>
      <c r="AF626" s="82">
        <f t="shared" si="73"/>
        <v>0</v>
      </c>
      <c r="AG626" s="82" t="str">
        <f t="shared" si="68"/>
        <v/>
      </c>
      <c r="AH626" s="82" t="str">
        <f t="shared" si="69"/>
        <v/>
      </c>
      <c r="AI626" s="82" t="str">
        <f t="shared" si="70"/>
        <v/>
      </c>
      <c r="AJ626" s="82" t="str">
        <f t="shared" si="71"/>
        <v/>
      </c>
      <c r="AK626" s="83" t="str">
        <f t="shared" si="74"/>
        <v/>
      </c>
    </row>
    <row r="627" spans="27:37">
      <c r="AA627" s="78"/>
      <c r="AB627" s="78"/>
      <c r="AC627" s="79" t="str">
        <f t="shared" si="72"/>
        <v/>
      </c>
      <c r="AD627" s="89"/>
      <c r="AE627" s="89"/>
      <c r="AF627" s="79">
        <f t="shared" si="73"/>
        <v>0</v>
      </c>
      <c r="AG627" s="79" t="str">
        <f t="shared" si="68"/>
        <v/>
      </c>
      <c r="AH627" s="79" t="str">
        <f t="shared" si="69"/>
        <v/>
      </c>
      <c r="AI627" s="79" t="str">
        <f t="shared" si="70"/>
        <v/>
      </c>
      <c r="AJ627" s="79" t="str">
        <f t="shared" si="71"/>
        <v/>
      </c>
      <c r="AK627" s="80" t="str">
        <f t="shared" si="74"/>
        <v/>
      </c>
    </row>
    <row r="628" spans="27:37">
      <c r="AA628" s="81"/>
      <c r="AB628" s="81"/>
      <c r="AC628" s="82" t="str">
        <f t="shared" si="72"/>
        <v/>
      </c>
      <c r="AD628" s="90"/>
      <c r="AE628" s="90"/>
      <c r="AF628" s="82">
        <f t="shared" si="73"/>
        <v>0</v>
      </c>
      <c r="AG628" s="82" t="str">
        <f t="shared" si="68"/>
        <v/>
      </c>
      <c r="AH628" s="82" t="str">
        <f t="shared" si="69"/>
        <v/>
      </c>
      <c r="AI628" s="82" t="str">
        <f t="shared" si="70"/>
        <v/>
      </c>
      <c r="AJ628" s="82" t="str">
        <f t="shared" si="71"/>
        <v/>
      </c>
      <c r="AK628" s="83" t="str">
        <f t="shared" si="74"/>
        <v/>
      </c>
    </row>
    <row r="629" spans="27:37">
      <c r="AA629" s="78"/>
      <c r="AB629" s="78"/>
      <c r="AC629" s="79" t="str">
        <f t="shared" si="72"/>
        <v/>
      </c>
      <c r="AD629" s="89"/>
      <c r="AE629" s="89"/>
      <c r="AF629" s="79">
        <f t="shared" si="73"/>
        <v>0</v>
      </c>
      <c r="AG629" s="79" t="str">
        <f t="shared" si="68"/>
        <v/>
      </c>
      <c r="AH629" s="79" t="str">
        <f t="shared" si="69"/>
        <v/>
      </c>
      <c r="AI629" s="79" t="str">
        <f t="shared" si="70"/>
        <v/>
      </c>
      <c r="AJ629" s="79" t="str">
        <f t="shared" si="71"/>
        <v/>
      </c>
      <c r="AK629" s="80" t="str">
        <f t="shared" si="74"/>
        <v/>
      </c>
    </row>
    <row r="630" spans="27:37">
      <c r="AA630" s="81"/>
      <c r="AB630" s="81"/>
      <c r="AC630" s="82" t="str">
        <f t="shared" si="72"/>
        <v/>
      </c>
      <c r="AD630" s="90"/>
      <c r="AE630" s="90"/>
      <c r="AF630" s="82">
        <f t="shared" si="73"/>
        <v>0</v>
      </c>
      <c r="AG630" s="82" t="str">
        <f t="shared" si="68"/>
        <v/>
      </c>
      <c r="AH630" s="82" t="str">
        <f t="shared" si="69"/>
        <v/>
      </c>
      <c r="AI630" s="82" t="str">
        <f t="shared" si="70"/>
        <v/>
      </c>
      <c r="AJ630" s="82" t="str">
        <f t="shared" si="71"/>
        <v/>
      </c>
      <c r="AK630" s="83" t="str">
        <f t="shared" si="74"/>
        <v/>
      </c>
    </row>
    <row r="631" spans="27:37">
      <c r="AA631" s="78"/>
      <c r="AB631" s="78"/>
      <c r="AC631" s="79" t="str">
        <f t="shared" si="72"/>
        <v/>
      </c>
      <c r="AD631" s="89"/>
      <c r="AE631" s="89"/>
      <c r="AF631" s="79">
        <f t="shared" si="73"/>
        <v>0</v>
      </c>
      <c r="AG631" s="79" t="str">
        <f t="shared" si="68"/>
        <v/>
      </c>
      <c r="AH631" s="79" t="str">
        <f t="shared" si="69"/>
        <v/>
      </c>
      <c r="AI631" s="79" t="str">
        <f t="shared" si="70"/>
        <v/>
      </c>
      <c r="AJ631" s="79" t="str">
        <f t="shared" si="71"/>
        <v/>
      </c>
      <c r="AK631" s="80" t="str">
        <f t="shared" si="74"/>
        <v/>
      </c>
    </row>
    <row r="632" spans="27:37">
      <c r="AA632" s="81"/>
      <c r="AB632" s="81"/>
      <c r="AC632" s="82" t="str">
        <f t="shared" si="72"/>
        <v/>
      </c>
      <c r="AD632" s="90"/>
      <c r="AE632" s="90"/>
      <c r="AF632" s="82">
        <f t="shared" si="73"/>
        <v>0</v>
      </c>
      <c r="AG632" s="82" t="str">
        <f t="shared" si="68"/>
        <v/>
      </c>
      <c r="AH632" s="82" t="str">
        <f t="shared" si="69"/>
        <v/>
      </c>
      <c r="AI632" s="82" t="str">
        <f t="shared" si="70"/>
        <v/>
      </c>
      <c r="AJ632" s="82" t="str">
        <f t="shared" si="71"/>
        <v/>
      </c>
      <c r="AK632" s="83" t="str">
        <f t="shared" si="74"/>
        <v/>
      </c>
    </row>
    <row r="633" spans="27:37">
      <c r="AA633" s="78"/>
      <c r="AB633" s="78"/>
      <c r="AC633" s="79" t="str">
        <f t="shared" si="72"/>
        <v/>
      </c>
      <c r="AD633" s="89"/>
      <c r="AE633" s="89"/>
      <c r="AF633" s="79">
        <f t="shared" si="73"/>
        <v>0</v>
      </c>
      <c r="AG633" s="79" t="str">
        <f t="shared" si="68"/>
        <v/>
      </c>
      <c r="AH633" s="79" t="str">
        <f t="shared" si="69"/>
        <v/>
      </c>
      <c r="AI633" s="79" t="str">
        <f t="shared" si="70"/>
        <v/>
      </c>
      <c r="AJ633" s="79" t="str">
        <f t="shared" si="71"/>
        <v/>
      </c>
      <c r="AK633" s="80" t="str">
        <f t="shared" si="74"/>
        <v/>
      </c>
    </row>
    <row r="634" spans="27:37">
      <c r="AA634" s="81"/>
      <c r="AB634" s="81"/>
      <c r="AC634" s="82" t="str">
        <f t="shared" si="72"/>
        <v/>
      </c>
      <c r="AD634" s="90"/>
      <c r="AE634" s="90"/>
      <c r="AF634" s="82">
        <f t="shared" si="73"/>
        <v>0</v>
      </c>
      <c r="AG634" s="82" t="str">
        <f t="shared" si="68"/>
        <v/>
      </c>
      <c r="AH634" s="82" t="str">
        <f t="shared" si="69"/>
        <v/>
      </c>
      <c r="AI634" s="82" t="str">
        <f t="shared" si="70"/>
        <v/>
      </c>
      <c r="AJ634" s="82" t="str">
        <f t="shared" si="71"/>
        <v/>
      </c>
      <c r="AK634" s="83" t="str">
        <f t="shared" si="74"/>
        <v/>
      </c>
    </row>
    <row r="635" spans="27:37">
      <c r="AA635" s="78"/>
      <c r="AB635" s="78"/>
      <c r="AC635" s="79" t="str">
        <f t="shared" si="72"/>
        <v/>
      </c>
      <c r="AD635" s="89"/>
      <c r="AE635" s="89"/>
      <c r="AF635" s="79">
        <f t="shared" si="73"/>
        <v>0</v>
      </c>
      <c r="AG635" s="79" t="str">
        <f t="shared" si="68"/>
        <v/>
      </c>
      <c r="AH635" s="79" t="str">
        <f t="shared" si="69"/>
        <v/>
      </c>
      <c r="AI635" s="79" t="str">
        <f t="shared" si="70"/>
        <v/>
      </c>
      <c r="AJ635" s="79" t="str">
        <f t="shared" si="71"/>
        <v/>
      </c>
      <c r="AK635" s="80" t="str">
        <f t="shared" si="74"/>
        <v/>
      </c>
    </row>
    <row r="636" spans="27:37">
      <c r="AA636" s="81"/>
      <c r="AB636" s="81"/>
      <c r="AC636" s="82" t="str">
        <f t="shared" si="72"/>
        <v/>
      </c>
      <c r="AD636" s="90"/>
      <c r="AE636" s="90"/>
      <c r="AF636" s="82">
        <f t="shared" si="73"/>
        <v>0</v>
      </c>
      <c r="AG636" s="82" t="str">
        <f t="shared" si="68"/>
        <v/>
      </c>
      <c r="AH636" s="82" t="str">
        <f t="shared" si="69"/>
        <v/>
      </c>
      <c r="AI636" s="82" t="str">
        <f t="shared" si="70"/>
        <v/>
      </c>
      <c r="AJ636" s="82" t="str">
        <f t="shared" si="71"/>
        <v/>
      </c>
      <c r="AK636" s="83" t="str">
        <f t="shared" si="74"/>
        <v/>
      </c>
    </row>
    <row r="637" spans="27:37">
      <c r="AA637" s="78"/>
      <c r="AB637" s="78"/>
      <c r="AC637" s="79" t="str">
        <f t="shared" si="72"/>
        <v/>
      </c>
      <c r="AD637" s="89"/>
      <c r="AE637" s="89"/>
      <c r="AF637" s="79">
        <f t="shared" si="73"/>
        <v>0</v>
      </c>
      <c r="AG637" s="79" t="str">
        <f t="shared" si="68"/>
        <v/>
      </c>
      <c r="AH637" s="79" t="str">
        <f t="shared" si="69"/>
        <v/>
      </c>
      <c r="AI637" s="79" t="str">
        <f t="shared" si="70"/>
        <v/>
      </c>
      <c r="AJ637" s="79" t="str">
        <f t="shared" si="71"/>
        <v/>
      </c>
      <c r="AK637" s="80" t="str">
        <f t="shared" si="74"/>
        <v/>
      </c>
    </row>
    <row r="638" spans="27:37">
      <c r="AA638" s="81"/>
      <c r="AB638" s="81"/>
      <c r="AC638" s="82" t="str">
        <f t="shared" si="72"/>
        <v/>
      </c>
      <c r="AD638" s="90"/>
      <c r="AE638" s="90"/>
      <c r="AF638" s="82">
        <f t="shared" si="73"/>
        <v>0</v>
      </c>
      <c r="AG638" s="82" t="str">
        <f t="shared" si="68"/>
        <v/>
      </c>
      <c r="AH638" s="82" t="str">
        <f t="shared" si="69"/>
        <v/>
      </c>
      <c r="AI638" s="82" t="str">
        <f t="shared" si="70"/>
        <v/>
      </c>
      <c r="AJ638" s="82" t="str">
        <f t="shared" si="71"/>
        <v/>
      </c>
      <c r="AK638" s="83" t="str">
        <f t="shared" si="74"/>
        <v/>
      </c>
    </row>
    <row r="639" spans="27:37">
      <c r="AA639" s="78"/>
      <c r="AB639" s="78"/>
      <c r="AC639" s="79" t="str">
        <f t="shared" si="72"/>
        <v/>
      </c>
      <c r="AD639" s="89"/>
      <c r="AE639" s="89"/>
      <c r="AF639" s="79">
        <f t="shared" si="73"/>
        <v>0</v>
      </c>
      <c r="AG639" s="79" t="str">
        <f t="shared" si="68"/>
        <v/>
      </c>
      <c r="AH639" s="79" t="str">
        <f t="shared" si="69"/>
        <v/>
      </c>
      <c r="AI639" s="79" t="str">
        <f t="shared" si="70"/>
        <v/>
      </c>
      <c r="AJ639" s="79" t="str">
        <f t="shared" si="71"/>
        <v/>
      </c>
      <c r="AK639" s="80" t="str">
        <f t="shared" si="74"/>
        <v/>
      </c>
    </row>
    <row r="640" spans="27:37">
      <c r="AA640" s="81"/>
      <c r="AB640" s="81"/>
      <c r="AC640" s="82" t="str">
        <f t="shared" si="72"/>
        <v/>
      </c>
      <c r="AD640" s="90"/>
      <c r="AE640" s="90"/>
      <c r="AF640" s="82">
        <f t="shared" si="73"/>
        <v>0</v>
      </c>
      <c r="AG640" s="82" t="str">
        <f t="shared" si="68"/>
        <v/>
      </c>
      <c r="AH640" s="82" t="str">
        <f t="shared" si="69"/>
        <v/>
      </c>
      <c r="AI640" s="82" t="str">
        <f t="shared" si="70"/>
        <v/>
      </c>
      <c r="AJ640" s="82" t="str">
        <f t="shared" si="71"/>
        <v/>
      </c>
      <c r="AK640" s="83" t="str">
        <f t="shared" si="74"/>
        <v/>
      </c>
    </row>
    <row r="641" spans="27:37">
      <c r="AA641" s="78"/>
      <c r="AB641" s="78"/>
      <c r="AC641" s="79" t="str">
        <f t="shared" si="72"/>
        <v/>
      </c>
      <c r="AD641" s="89"/>
      <c r="AE641" s="89"/>
      <c r="AF641" s="79">
        <f t="shared" si="73"/>
        <v>0</v>
      </c>
      <c r="AG641" s="79" t="str">
        <f t="shared" si="68"/>
        <v/>
      </c>
      <c r="AH641" s="79" t="str">
        <f t="shared" si="69"/>
        <v/>
      </c>
      <c r="AI641" s="79" t="str">
        <f t="shared" si="70"/>
        <v/>
      </c>
      <c r="AJ641" s="79" t="str">
        <f t="shared" si="71"/>
        <v/>
      </c>
      <c r="AK641" s="80" t="str">
        <f t="shared" si="74"/>
        <v/>
      </c>
    </row>
    <row r="642" spans="27:37">
      <c r="AA642" s="81"/>
      <c r="AB642" s="81"/>
      <c r="AC642" s="82" t="str">
        <f t="shared" si="72"/>
        <v/>
      </c>
      <c r="AD642" s="90"/>
      <c r="AE642" s="90"/>
      <c r="AF642" s="82">
        <f t="shared" si="73"/>
        <v>0</v>
      </c>
      <c r="AG642" s="82" t="str">
        <f t="shared" si="68"/>
        <v/>
      </c>
      <c r="AH642" s="82" t="str">
        <f t="shared" si="69"/>
        <v/>
      </c>
      <c r="AI642" s="82" t="str">
        <f t="shared" si="70"/>
        <v/>
      </c>
      <c r="AJ642" s="82" t="str">
        <f t="shared" si="71"/>
        <v/>
      </c>
      <c r="AK642" s="83" t="str">
        <f t="shared" si="74"/>
        <v/>
      </c>
    </row>
    <row r="643" spans="27:37">
      <c r="AA643" s="78"/>
      <c r="AB643" s="78"/>
      <c r="AC643" s="79" t="str">
        <f t="shared" si="72"/>
        <v/>
      </c>
      <c r="AD643" s="89"/>
      <c r="AE643" s="89"/>
      <c r="AF643" s="79">
        <f t="shared" si="73"/>
        <v>0</v>
      </c>
      <c r="AG643" s="79" t="str">
        <f t="shared" si="68"/>
        <v/>
      </c>
      <c r="AH643" s="79" t="str">
        <f t="shared" si="69"/>
        <v/>
      </c>
      <c r="AI643" s="79" t="str">
        <f t="shared" si="70"/>
        <v/>
      </c>
      <c r="AJ643" s="79" t="str">
        <f t="shared" si="71"/>
        <v/>
      </c>
      <c r="AK643" s="80" t="str">
        <f t="shared" si="74"/>
        <v/>
      </c>
    </row>
    <row r="644" spans="27:37">
      <c r="AA644" s="81"/>
      <c r="AB644" s="81"/>
      <c r="AC644" s="82" t="str">
        <f t="shared" si="72"/>
        <v/>
      </c>
      <c r="AD644" s="90"/>
      <c r="AE644" s="90"/>
      <c r="AF644" s="82">
        <f t="shared" si="73"/>
        <v>0</v>
      </c>
      <c r="AG644" s="82" t="str">
        <f t="shared" si="68"/>
        <v/>
      </c>
      <c r="AH644" s="82" t="str">
        <f t="shared" si="69"/>
        <v/>
      </c>
      <c r="AI644" s="82" t="str">
        <f t="shared" si="70"/>
        <v/>
      </c>
      <c r="AJ644" s="82" t="str">
        <f t="shared" si="71"/>
        <v/>
      </c>
      <c r="AK644" s="83" t="str">
        <f t="shared" si="74"/>
        <v/>
      </c>
    </row>
    <row r="645" spans="27:37">
      <c r="AA645" s="78"/>
      <c r="AB645" s="78"/>
      <c r="AC645" s="79" t="str">
        <f t="shared" si="72"/>
        <v/>
      </c>
      <c r="AD645" s="89"/>
      <c r="AE645" s="89"/>
      <c r="AF645" s="79">
        <f t="shared" si="73"/>
        <v>0</v>
      </c>
      <c r="AG645" s="79" t="str">
        <f t="shared" si="68"/>
        <v/>
      </c>
      <c r="AH645" s="79" t="str">
        <f t="shared" si="69"/>
        <v/>
      </c>
      <c r="AI645" s="79" t="str">
        <f t="shared" si="70"/>
        <v/>
      </c>
      <c r="AJ645" s="79" t="str">
        <f t="shared" si="71"/>
        <v/>
      </c>
      <c r="AK645" s="80" t="str">
        <f t="shared" si="74"/>
        <v/>
      </c>
    </row>
    <row r="646" spans="27:37">
      <c r="AA646" s="81"/>
      <c r="AB646" s="81"/>
      <c r="AC646" s="82" t="str">
        <f t="shared" si="72"/>
        <v/>
      </c>
      <c r="AD646" s="90"/>
      <c r="AE646" s="90"/>
      <c r="AF646" s="82">
        <f t="shared" si="73"/>
        <v>0</v>
      </c>
      <c r="AG646" s="82" t="str">
        <f t="shared" si="68"/>
        <v/>
      </c>
      <c r="AH646" s="82" t="str">
        <f t="shared" si="69"/>
        <v/>
      </c>
      <c r="AI646" s="82" t="str">
        <f t="shared" si="70"/>
        <v/>
      </c>
      <c r="AJ646" s="82" t="str">
        <f t="shared" si="71"/>
        <v/>
      </c>
      <c r="AK646" s="83" t="str">
        <f t="shared" si="74"/>
        <v/>
      </c>
    </row>
    <row r="647" spans="27:37">
      <c r="AA647" s="78"/>
      <c r="AB647" s="78"/>
      <c r="AC647" s="79" t="str">
        <f t="shared" si="72"/>
        <v/>
      </c>
      <c r="AD647" s="89"/>
      <c r="AE647" s="89"/>
      <c r="AF647" s="79">
        <f t="shared" si="73"/>
        <v>0</v>
      </c>
      <c r="AG647" s="79" t="str">
        <f t="shared" si="68"/>
        <v/>
      </c>
      <c r="AH647" s="79" t="str">
        <f t="shared" si="69"/>
        <v/>
      </c>
      <c r="AI647" s="79" t="str">
        <f t="shared" si="70"/>
        <v/>
      </c>
      <c r="AJ647" s="79" t="str">
        <f t="shared" si="71"/>
        <v/>
      </c>
      <c r="AK647" s="80" t="str">
        <f t="shared" si="74"/>
        <v/>
      </c>
    </row>
    <row r="648" spans="27:37">
      <c r="AA648" s="81"/>
      <c r="AB648" s="81"/>
      <c r="AC648" s="82" t="str">
        <f t="shared" si="72"/>
        <v/>
      </c>
      <c r="AD648" s="90"/>
      <c r="AE648" s="90"/>
      <c r="AF648" s="82">
        <f t="shared" si="73"/>
        <v>0</v>
      </c>
      <c r="AG648" s="82" t="str">
        <f t="shared" si="68"/>
        <v/>
      </c>
      <c r="AH648" s="82" t="str">
        <f t="shared" si="69"/>
        <v/>
      </c>
      <c r="AI648" s="82" t="str">
        <f t="shared" si="70"/>
        <v/>
      </c>
      <c r="AJ648" s="82" t="str">
        <f t="shared" si="71"/>
        <v/>
      </c>
      <c r="AK648" s="83" t="str">
        <f t="shared" si="74"/>
        <v/>
      </c>
    </row>
    <row r="649" spans="27:37">
      <c r="AA649" s="78"/>
      <c r="AB649" s="78"/>
      <c r="AC649" s="79" t="str">
        <f t="shared" si="72"/>
        <v/>
      </c>
      <c r="AD649" s="89"/>
      <c r="AE649" s="89"/>
      <c r="AF649" s="79">
        <f t="shared" si="73"/>
        <v>0</v>
      </c>
      <c r="AG649" s="79" t="str">
        <f t="shared" si="68"/>
        <v/>
      </c>
      <c r="AH649" s="79" t="str">
        <f t="shared" si="69"/>
        <v/>
      </c>
      <c r="AI649" s="79" t="str">
        <f t="shared" si="70"/>
        <v/>
      </c>
      <c r="AJ649" s="79" t="str">
        <f t="shared" si="71"/>
        <v/>
      </c>
      <c r="AK649" s="80" t="str">
        <f t="shared" si="74"/>
        <v/>
      </c>
    </row>
    <row r="650" spans="27:37">
      <c r="AA650" s="81"/>
      <c r="AB650" s="81"/>
      <c r="AC650" s="82" t="str">
        <f t="shared" si="72"/>
        <v/>
      </c>
      <c r="AD650" s="90"/>
      <c r="AE650" s="90"/>
      <c r="AF650" s="82">
        <f t="shared" si="73"/>
        <v>0</v>
      </c>
      <c r="AG650" s="82" t="str">
        <f t="shared" si="68"/>
        <v/>
      </c>
      <c r="AH650" s="82" t="str">
        <f t="shared" si="69"/>
        <v/>
      </c>
      <c r="AI650" s="82" t="str">
        <f t="shared" si="70"/>
        <v/>
      </c>
      <c r="AJ650" s="82" t="str">
        <f t="shared" si="71"/>
        <v/>
      </c>
      <c r="AK650" s="83" t="str">
        <f t="shared" si="74"/>
        <v/>
      </c>
    </row>
    <row r="651" spans="27:37">
      <c r="AA651" s="78"/>
      <c r="AB651" s="78"/>
      <c r="AC651" s="79" t="str">
        <f t="shared" si="72"/>
        <v/>
      </c>
      <c r="AD651" s="89"/>
      <c r="AE651" s="89"/>
      <c r="AF651" s="79">
        <f t="shared" si="73"/>
        <v>0</v>
      </c>
      <c r="AG651" s="79" t="str">
        <f t="shared" ref="AG651:AG714" si="75">IF($AA651="","",IF(VLOOKUP($AA651,$AZ$17:$BD$42,2,0)=0,"",VLOOKUP($AA651,$AZ$17:$BD$42,2,0)*AF651))</f>
        <v/>
      </c>
      <c r="AH651" s="79" t="str">
        <f t="shared" ref="AH651:AH714" si="76">IF($AA651="","",IF(VLOOKUP($AA651,$AZ$17:$BD$42,3,0)=0,"",VLOOKUP($AA651,$AZ$17:$BD$42,3,0)*AF651))</f>
        <v/>
      </c>
      <c r="AI651" s="79" t="str">
        <f t="shared" ref="AI651:AI714" si="77">IF($AA651="","",IF(VLOOKUP($AA651,$AZ$17:$BD$42,4,0)=0,"",VLOOKUP($AA651,$AZ$17:$BD$42,4,0)*AF651))</f>
        <v/>
      </c>
      <c r="AJ651" s="79" t="str">
        <f t="shared" ref="AJ651:AJ714" si="78">IF($AA651="","",IF(VLOOKUP($AA651,$AZ$17:$BD$42,5,0)=0,"",VLOOKUP($AA651,$AZ$17:$BD$42,5,0)*AF651))</f>
        <v/>
      </c>
      <c r="AK651" s="80" t="str">
        <f t="shared" si="74"/>
        <v/>
      </c>
    </row>
    <row r="652" spans="27:37">
      <c r="AA652" s="81"/>
      <c r="AB652" s="81"/>
      <c r="AC652" s="82" t="str">
        <f t="shared" ref="AC652:AC715" si="79">IF(ISERROR(VLOOKUP($AA652,$A$13:$V$38,MATCH($AB652,$A$12:$V$12,0),0)),"",VLOOKUP($AA652,$A$13:$V$38,MATCH($AB652,$A$12:$V$12,0),0))</f>
        <v/>
      </c>
      <c r="AD652" s="90"/>
      <c r="AE652" s="90"/>
      <c r="AF652" s="82">
        <f t="shared" ref="AF652:AF715" si="80">IF(IF($AB652="",0,IF(AC652="",0,AC652-AD652-AE652))&lt;0,0,IF($AB652="",0,IF(AC652="",0,AC652-AD652-AE652)))</f>
        <v>0</v>
      </c>
      <c r="AG652" s="82" t="str">
        <f t="shared" si="75"/>
        <v/>
      </c>
      <c r="AH652" s="82" t="str">
        <f t="shared" si="76"/>
        <v/>
      </c>
      <c r="AI652" s="82" t="str">
        <f t="shared" si="77"/>
        <v/>
      </c>
      <c r="AJ652" s="82" t="str">
        <f t="shared" si="78"/>
        <v/>
      </c>
      <c r="AK652" s="83" t="str">
        <f t="shared" ref="AK652:AK715" si="81">IF($AF652=0,"",IF(VLOOKUP($AA652,$A$46:$Y$71,IF($AB652=3,2,IF($AB652&lt;4+1,6,IF($AB652&lt;5+1,10,IF($AB652&lt;6+1,14,IF($AB652&lt;7+1,18,IF($AB652&lt;8+1,22,0)))))),0)=0,"pas de crafteur",VLOOKUP($AA652,$A$46:$Y$71,IF($AB652=3,2,IF($AB652&lt;4+1,6,IF($AB652&lt;5+1,10,IF($AB652&lt;6+1,14,IF($AB652&lt;7+1,18,IF($AB652&lt;8+1,22,)))))),0)))</f>
        <v/>
      </c>
    </row>
    <row r="653" spans="27:37">
      <c r="AA653" s="78"/>
      <c r="AB653" s="78"/>
      <c r="AC653" s="79" t="str">
        <f t="shared" si="79"/>
        <v/>
      </c>
      <c r="AD653" s="89"/>
      <c r="AE653" s="89"/>
      <c r="AF653" s="79">
        <f t="shared" si="80"/>
        <v>0</v>
      </c>
      <c r="AG653" s="79" t="str">
        <f t="shared" si="75"/>
        <v/>
      </c>
      <c r="AH653" s="79" t="str">
        <f t="shared" si="76"/>
        <v/>
      </c>
      <c r="AI653" s="79" t="str">
        <f t="shared" si="77"/>
        <v/>
      </c>
      <c r="AJ653" s="79" t="str">
        <f t="shared" si="78"/>
        <v/>
      </c>
      <c r="AK653" s="80" t="str">
        <f t="shared" si="81"/>
        <v/>
      </c>
    </row>
    <row r="654" spans="27:37">
      <c r="AA654" s="81"/>
      <c r="AB654" s="81"/>
      <c r="AC654" s="82" t="str">
        <f t="shared" si="79"/>
        <v/>
      </c>
      <c r="AD654" s="90"/>
      <c r="AE654" s="90"/>
      <c r="AF654" s="82">
        <f t="shared" si="80"/>
        <v>0</v>
      </c>
      <c r="AG654" s="82" t="str">
        <f t="shared" si="75"/>
        <v/>
      </c>
      <c r="AH654" s="82" t="str">
        <f t="shared" si="76"/>
        <v/>
      </c>
      <c r="AI654" s="82" t="str">
        <f t="shared" si="77"/>
        <v/>
      </c>
      <c r="AJ654" s="82" t="str">
        <f t="shared" si="78"/>
        <v/>
      </c>
      <c r="AK654" s="83" t="str">
        <f t="shared" si="81"/>
        <v/>
      </c>
    </row>
    <row r="655" spans="27:37">
      <c r="AA655" s="78"/>
      <c r="AB655" s="78"/>
      <c r="AC655" s="79" t="str">
        <f t="shared" si="79"/>
        <v/>
      </c>
      <c r="AD655" s="89"/>
      <c r="AE655" s="89"/>
      <c r="AF655" s="79">
        <f t="shared" si="80"/>
        <v>0</v>
      </c>
      <c r="AG655" s="79" t="str">
        <f t="shared" si="75"/>
        <v/>
      </c>
      <c r="AH655" s="79" t="str">
        <f t="shared" si="76"/>
        <v/>
      </c>
      <c r="AI655" s="79" t="str">
        <f t="shared" si="77"/>
        <v/>
      </c>
      <c r="AJ655" s="79" t="str">
        <f t="shared" si="78"/>
        <v/>
      </c>
      <c r="AK655" s="80" t="str">
        <f t="shared" si="81"/>
        <v/>
      </c>
    </row>
    <row r="656" spans="27:37">
      <c r="AA656" s="81"/>
      <c r="AB656" s="81"/>
      <c r="AC656" s="82" t="str">
        <f t="shared" si="79"/>
        <v/>
      </c>
      <c r="AD656" s="90"/>
      <c r="AE656" s="90"/>
      <c r="AF656" s="82">
        <f t="shared" si="80"/>
        <v>0</v>
      </c>
      <c r="AG656" s="82" t="str">
        <f t="shared" si="75"/>
        <v/>
      </c>
      <c r="AH656" s="82" t="str">
        <f t="shared" si="76"/>
        <v/>
      </c>
      <c r="AI656" s="82" t="str">
        <f t="shared" si="77"/>
        <v/>
      </c>
      <c r="AJ656" s="82" t="str">
        <f t="shared" si="78"/>
        <v/>
      </c>
      <c r="AK656" s="83" t="str">
        <f t="shared" si="81"/>
        <v/>
      </c>
    </row>
    <row r="657" spans="27:37">
      <c r="AA657" s="78"/>
      <c r="AB657" s="78"/>
      <c r="AC657" s="79" t="str">
        <f t="shared" si="79"/>
        <v/>
      </c>
      <c r="AD657" s="89"/>
      <c r="AE657" s="89"/>
      <c r="AF657" s="79">
        <f t="shared" si="80"/>
        <v>0</v>
      </c>
      <c r="AG657" s="79" t="str">
        <f t="shared" si="75"/>
        <v/>
      </c>
      <c r="AH657" s="79" t="str">
        <f t="shared" si="76"/>
        <v/>
      </c>
      <c r="AI657" s="79" t="str">
        <f t="shared" si="77"/>
        <v/>
      </c>
      <c r="AJ657" s="79" t="str">
        <f t="shared" si="78"/>
        <v/>
      </c>
      <c r="AK657" s="80" t="str">
        <f t="shared" si="81"/>
        <v/>
      </c>
    </row>
    <row r="658" spans="27:37">
      <c r="AA658" s="81"/>
      <c r="AB658" s="81"/>
      <c r="AC658" s="82" t="str">
        <f t="shared" si="79"/>
        <v/>
      </c>
      <c r="AD658" s="90"/>
      <c r="AE658" s="90"/>
      <c r="AF658" s="82">
        <f t="shared" si="80"/>
        <v>0</v>
      </c>
      <c r="AG658" s="82" t="str">
        <f t="shared" si="75"/>
        <v/>
      </c>
      <c r="AH658" s="82" t="str">
        <f t="shared" si="76"/>
        <v/>
      </c>
      <c r="AI658" s="82" t="str">
        <f t="shared" si="77"/>
        <v/>
      </c>
      <c r="AJ658" s="82" t="str">
        <f t="shared" si="78"/>
        <v/>
      </c>
      <c r="AK658" s="83" t="str">
        <f t="shared" si="81"/>
        <v/>
      </c>
    </row>
    <row r="659" spans="27:37">
      <c r="AA659" s="78"/>
      <c r="AB659" s="78"/>
      <c r="AC659" s="79" t="str">
        <f t="shared" si="79"/>
        <v/>
      </c>
      <c r="AD659" s="89"/>
      <c r="AE659" s="89"/>
      <c r="AF659" s="79">
        <f t="shared" si="80"/>
        <v>0</v>
      </c>
      <c r="AG659" s="79" t="str">
        <f t="shared" si="75"/>
        <v/>
      </c>
      <c r="AH659" s="79" t="str">
        <f t="shared" si="76"/>
        <v/>
      </c>
      <c r="AI659" s="79" t="str">
        <f t="shared" si="77"/>
        <v/>
      </c>
      <c r="AJ659" s="79" t="str">
        <f t="shared" si="78"/>
        <v/>
      </c>
      <c r="AK659" s="80" t="str">
        <f t="shared" si="81"/>
        <v/>
      </c>
    </row>
    <row r="660" spans="27:37">
      <c r="AA660" s="81"/>
      <c r="AB660" s="81"/>
      <c r="AC660" s="82" t="str">
        <f t="shared" si="79"/>
        <v/>
      </c>
      <c r="AD660" s="90"/>
      <c r="AE660" s="90"/>
      <c r="AF660" s="82">
        <f t="shared" si="80"/>
        <v>0</v>
      </c>
      <c r="AG660" s="82" t="str">
        <f t="shared" si="75"/>
        <v/>
      </c>
      <c r="AH660" s="82" t="str">
        <f t="shared" si="76"/>
        <v/>
      </c>
      <c r="AI660" s="82" t="str">
        <f t="shared" si="77"/>
        <v/>
      </c>
      <c r="AJ660" s="82" t="str">
        <f t="shared" si="78"/>
        <v/>
      </c>
      <c r="AK660" s="83" t="str">
        <f t="shared" si="81"/>
        <v/>
      </c>
    </row>
    <row r="661" spans="27:37">
      <c r="AA661" s="78"/>
      <c r="AB661" s="78"/>
      <c r="AC661" s="79" t="str">
        <f t="shared" si="79"/>
        <v/>
      </c>
      <c r="AD661" s="89"/>
      <c r="AE661" s="89"/>
      <c r="AF661" s="79">
        <f t="shared" si="80"/>
        <v>0</v>
      </c>
      <c r="AG661" s="79" t="str">
        <f t="shared" si="75"/>
        <v/>
      </c>
      <c r="AH661" s="79" t="str">
        <f t="shared" si="76"/>
        <v/>
      </c>
      <c r="AI661" s="79" t="str">
        <f t="shared" si="77"/>
        <v/>
      </c>
      <c r="AJ661" s="79" t="str">
        <f t="shared" si="78"/>
        <v/>
      </c>
      <c r="AK661" s="80" t="str">
        <f t="shared" si="81"/>
        <v/>
      </c>
    </row>
    <row r="662" spans="27:37">
      <c r="AA662" s="81"/>
      <c r="AB662" s="81"/>
      <c r="AC662" s="82" t="str">
        <f t="shared" si="79"/>
        <v/>
      </c>
      <c r="AD662" s="90"/>
      <c r="AE662" s="90"/>
      <c r="AF662" s="82">
        <f t="shared" si="80"/>
        <v>0</v>
      </c>
      <c r="AG662" s="82" t="str">
        <f t="shared" si="75"/>
        <v/>
      </c>
      <c r="AH662" s="82" t="str">
        <f t="shared" si="76"/>
        <v/>
      </c>
      <c r="AI662" s="82" t="str">
        <f t="shared" si="77"/>
        <v/>
      </c>
      <c r="AJ662" s="82" t="str">
        <f t="shared" si="78"/>
        <v/>
      </c>
      <c r="AK662" s="83" t="str">
        <f t="shared" si="81"/>
        <v/>
      </c>
    </row>
    <row r="663" spans="27:37">
      <c r="AA663" s="78"/>
      <c r="AB663" s="78"/>
      <c r="AC663" s="79" t="str">
        <f t="shared" si="79"/>
        <v/>
      </c>
      <c r="AD663" s="89"/>
      <c r="AE663" s="89"/>
      <c r="AF663" s="79">
        <f t="shared" si="80"/>
        <v>0</v>
      </c>
      <c r="AG663" s="79" t="str">
        <f t="shared" si="75"/>
        <v/>
      </c>
      <c r="AH663" s="79" t="str">
        <f t="shared" si="76"/>
        <v/>
      </c>
      <c r="AI663" s="79" t="str">
        <f t="shared" si="77"/>
        <v/>
      </c>
      <c r="AJ663" s="79" t="str">
        <f t="shared" si="78"/>
        <v/>
      </c>
      <c r="AK663" s="80" t="str">
        <f t="shared" si="81"/>
        <v/>
      </c>
    </row>
    <row r="664" spans="27:37">
      <c r="AA664" s="81"/>
      <c r="AB664" s="81"/>
      <c r="AC664" s="82" t="str">
        <f t="shared" si="79"/>
        <v/>
      </c>
      <c r="AD664" s="90"/>
      <c r="AE664" s="90"/>
      <c r="AF664" s="82">
        <f t="shared" si="80"/>
        <v>0</v>
      </c>
      <c r="AG664" s="82" t="str">
        <f t="shared" si="75"/>
        <v/>
      </c>
      <c r="AH664" s="82" t="str">
        <f t="shared" si="76"/>
        <v/>
      </c>
      <c r="AI664" s="82" t="str">
        <f t="shared" si="77"/>
        <v/>
      </c>
      <c r="AJ664" s="82" t="str">
        <f t="shared" si="78"/>
        <v/>
      </c>
      <c r="AK664" s="83" t="str">
        <f t="shared" si="81"/>
        <v/>
      </c>
    </row>
    <row r="665" spans="27:37">
      <c r="AA665" s="78"/>
      <c r="AB665" s="78"/>
      <c r="AC665" s="79" t="str">
        <f t="shared" si="79"/>
        <v/>
      </c>
      <c r="AD665" s="89"/>
      <c r="AE665" s="89"/>
      <c r="AF665" s="79">
        <f t="shared" si="80"/>
        <v>0</v>
      </c>
      <c r="AG665" s="79" t="str">
        <f t="shared" si="75"/>
        <v/>
      </c>
      <c r="AH665" s="79" t="str">
        <f t="shared" si="76"/>
        <v/>
      </c>
      <c r="AI665" s="79" t="str">
        <f t="shared" si="77"/>
        <v/>
      </c>
      <c r="AJ665" s="79" t="str">
        <f t="shared" si="78"/>
        <v/>
      </c>
      <c r="AK665" s="80" t="str">
        <f t="shared" si="81"/>
        <v/>
      </c>
    </row>
    <row r="666" spans="27:37">
      <c r="AA666" s="81"/>
      <c r="AB666" s="81"/>
      <c r="AC666" s="82" t="str">
        <f t="shared" si="79"/>
        <v/>
      </c>
      <c r="AD666" s="90"/>
      <c r="AE666" s="90"/>
      <c r="AF666" s="82">
        <f t="shared" si="80"/>
        <v>0</v>
      </c>
      <c r="AG666" s="82" t="str">
        <f t="shared" si="75"/>
        <v/>
      </c>
      <c r="AH666" s="82" t="str">
        <f t="shared" si="76"/>
        <v/>
      </c>
      <c r="AI666" s="82" t="str">
        <f t="shared" si="77"/>
        <v/>
      </c>
      <c r="AJ666" s="82" t="str">
        <f t="shared" si="78"/>
        <v/>
      </c>
      <c r="AK666" s="83" t="str">
        <f t="shared" si="81"/>
        <v/>
      </c>
    </row>
    <row r="667" spans="27:37">
      <c r="AA667" s="78"/>
      <c r="AB667" s="78"/>
      <c r="AC667" s="79" t="str">
        <f t="shared" si="79"/>
        <v/>
      </c>
      <c r="AD667" s="89"/>
      <c r="AE667" s="89"/>
      <c r="AF667" s="79">
        <f t="shared" si="80"/>
        <v>0</v>
      </c>
      <c r="AG667" s="79" t="str">
        <f t="shared" si="75"/>
        <v/>
      </c>
      <c r="AH667" s="79" t="str">
        <f t="shared" si="76"/>
        <v/>
      </c>
      <c r="AI667" s="79" t="str">
        <f t="shared" si="77"/>
        <v/>
      </c>
      <c r="AJ667" s="79" t="str">
        <f t="shared" si="78"/>
        <v/>
      </c>
      <c r="AK667" s="80" t="str">
        <f t="shared" si="81"/>
        <v/>
      </c>
    </row>
    <row r="668" spans="27:37">
      <c r="AA668" s="81"/>
      <c r="AB668" s="81"/>
      <c r="AC668" s="82" t="str">
        <f t="shared" si="79"/>
        <v/>
      </c>
      <c r="AD668" s="90"/>
      <c r="AE668" s="90"/>
      <c r="AF668" s="82">
        <f t="shared" si="80"/>
        <v>0</v>
      </c>
      <c r="AG668" s="82" t="str">
        <f t="shared" si="75"/>
        <v/>
      </c>
      <c r="AH668" s="82" t="str">
        <f t="shared" si="76"/>
        <v/>
      </c>
      <c r="AI668" s="82" t="str">
        <f t="shared" si="77"/>
        <v/>
      </c>
      <c r="AJ668" s="82" t="str">
        <f t="shared" si="78"/>
        <v/>
      </c>
      <c r="AK668" s="83" t="str">
        <f t="shared" si="81"/>
        <v/>
      </c>
    </row>
    <row r="669" spans="27:37">
      <c r="AA669" s="78"/>
      <c r="AB669" s="78"/>
      <c r="AC669" s="79" t="str">
        <f t="shared" si="79"/>
        <v/>
      </c>
      <c r="AD669" s="89"/>
      <c r="AE669" s="89"/>
      <c r="AF669" s="79">
        <f t="shared" si="80"/>
        <v>0</v>
      </c>
      <c r="AG669" s="79" t="str">
        <f t="shared" si="75"/>
        <v/>
      </c>
      <c r="AH669" s="79" t="str">
        <f t="shared" si="76"/>
        <v/>
      </c>
      <c r="AI669" s="79" t="str">
        <f t="shared" si="77"/>
        <v/>
      </c>
      <c r="AJ669" s="79" t="str">
        <f t="shared" si="78"/>
        <v/>
      </c>
      <c r="AK669" s="80" t="str">
        <f t="shared" si="81"/>
        <v/>
      </c>
    </row>
    <row r="670" spans="27:37">
      <c r="AA670" s="81"/>
      <c r="AB670" s="81"/>
      <c r="AC670" s="82" t="str">
        <f t="shared" si="79"/>
        <v/>
      </c>
      <c r="AD670" s="90"/>
      <c r="AE670" s="90"/>
      <c r="AF670" s="82">
        <f t="shared" si="80"/>
        <v>0</v>
      </c>
      <c r="AG670" s="82" t="str">
        <f t="shared" si="75"/>
        <v/>
      </c>
      <c r="AH670" s="82" t="str">
        <f t="shared" si="76"/>
        <v/>
      </c>
      <c r="AI670" s="82" t="str">
        <f t="shared" si="77"/>
        <v/>
      </c>
      <c r="AJ670" s="82" t="str">
        <f t="shared" si="78"/>
        <v/>
      </c>
      <c r="AK670" s="83" t="str">
        <f t="shared" si="81"/>
        <v/>
      </c>
    </row>
    <row r="671" spans="27:37">
      <c r="AA671" s="78"/>
      <c r="AB671" s="78"/>
      <c r="AC671" s="79" t="str">
        <f t="shared" si="79"/>
        <v/>
      </c>
      <c r="AD671" s="89"/>
      <c r="AE671" s="89"/>
      <c r="AF671" s="79">
        <f t="shared" si="80"/>
        <v>0</v>
      </c>
      <c r="AG671" s="79" t="str">
        <f t="shared" si="75"/>
        <v/>
      </c>
      <c r="AH671" s="79" t="str">
        <f t="shared" si="76"/>
        <v/>
      </c>
      <c r="AI671" s="79" t="str">
        <f t="shared" si="77"/>
        <v/>
      </c>
      <c r="AJ671" s="79" t="str">
        <f t="shared" si="78"/>
        <v/>
      </c>
      <c r="AK671" s="80" t="str">
        <f t="shared" si="81"/>
        <v/>
      </c>
    </row>
    <row r="672" spans="27:37">
      <c r="AA672" s="81"/>
      <c r="AB672" s="81"/>
      <c r="AC672" s="82" t="str">
        <f t="shared" si="79"/>
        <v/>
      </c>
      <c r="AD672" s="90"/>
      <c r="AE672" s="90"/>
      <c r="AF672" s="82">
        <f t="shared" si="80"/>
        <v>0</v>
      </c>
      <c r="AG672" s="82" t="str">
        <f t="shared" si="75"/>
        <v/>
      </c>
      <c r="AH672" s="82" t="str">
        <f t="shared" si="76"/>
        <v/>
      </c>
      <c r="AI672" s="82" t="str">
        <f t="shared" si="77"/>
        <v/>
      </c>
      <c r="AJ672" s="82" t="str">
        <f t="shared" si="78"/>
        <v/>
      </c>
      <c r="AK672" s="83" t="str">
        <f t="shared" si="81"/>
        <v/>
      </c>
    </row>
    <row r="673" spans="27:37">
      <c r="AA673" s="78"/>
      <c r="AB673" s="78"/>
      <c r="AC673" s="79" t="str">
        <f t="shared" si="79"/>
        <v/>
      </c>
      <c r="AD673" s="89"/>
      <c r="AE673" s="89"/>
      <c r="AF673" s="79">
        <f t="shared" si="80"/>
        <v>0</v>
      </c>
      <c r="AG673" s="79" t="str">
        <f t="shared" si="75"/>
        <v/>
      </c>
      <c r="AH673" s="79" t="str">
        <f t="shared" si="76"/>
        <v/>
      </c>
      <c r="AI673" s="79" t="str">
        <f t="shared" si="77"/>
        <v/>
      </c>
      <c r="AJ673" s="79" t="str">
        <f t="shared" si="78"/>
        <v/>
      </c>
      <c r="AK673" s="80" t="str">
        <f t="shared" si="81"/>
        <v/>
      </c>
    </row>
    <row r="674" spans="27:37">
      <c r="AA674" s="81"/>
      <c r="AB674" s="81"/>
      <c r="AC674" s="82" t="str">
        <f t="shared" si="79"/>
        <v/>
      </c>
      <c r="AD674" s="90"/>
      <c r="AE674" s="90"/>
      <c r="AF674" s="82">
        <f t="shared" si="80"/>
        <v>0</v>
      </c>
      <c r="AG674" s="82" t="str">
        <f t="shared" si="75"/>
        <v/>
      </c>
      <c r="AH674" s="82" t="str">
        <f t="shared" si="76"/>
        <v/>
      </c>
      <c r="AI674" s="82" t="str">
        <f t="shared" si="77"/>
        <v/>
      </c>
      <c r="AJ674" s="82" t="str">
        <f t="shared" si="78"/>
        <v/>
      </c>
      <c r="AK674" s="83" t="str">
        <f t="shared" si="81"/>
        <v/>
      </c>
    </row>
    <row r="675" spans="27:37">
      <c r="AA675" s="78"/>
      <c r="AB675" s="78"/>
      <c r="AC675" s="79" t="str">
        <f t="shared" si="79"/>
        <v/>
      </c>
      <c r="AD675" s="89"/>
      <c r="AE675" s="89"/>
      <c r="AF675" s="79">
        <f t="shared" si="80"/>
        <v>0</v>
      </c>
      <c r="AG675" s="79" t="str">
        <f t="shared" si="75"/>
        <v/>
      </c>
      <c r="AH675" s="79" t="str">
        <f t="shared" si="76"/>
        <v/>
      </c>
      <c r="AI675" s="79" t="str">
        <f t="shared" si="77"/>
        <v/>
      </c>
      <c r="AJ675" s="79" t="str">
        <f t="shared" si="78"/>
        <v/>
      </c>
      <c r="AK675" s="80" t="str">
        <f t="shared" si="81"/>
        <v/>
      </c>
    </row>
    <row r="676" spans="27:37">
      <c r="AA676" s="81"/>
      <c r="AB676" s="81"/>
      <c r="AC676" s="82" t="str">
        <f t="shared" si="79"/>
        <v/>
      </c>
      <c r="AD676" s="90"/>
      <c r="AE676" s="90"/>
      <c r="AF676" s="82">
        <f t="shared" si="80"/>
        <v>0</v>
      </c>
      <c r="AG676" s="82" t="str">
        <f t="shared" si="75"/>
        <v/>
      </c>
      <c r="AH676" s="82" t="str">
        <f t="shared" si="76"/>
        <v/>
      </c>
      <c r="AI676" s="82" t="str">
        <f t="shared" si="77"/>
        <v/>
      </c>
      <c r="AJ676" s="82" t="str">
        <f t="shared" si="78"/>
        <v/>
      </c>
      <c r="AK676" s="83" t="str">
        <f t="shared" si="81"/>
        <v/>
      </c>
    </row>
    <row r="677" spans="27:37">
      <c r="AA677" s="78"/>
      <c r="AB677" s="78"/>
      <c r="AC677" s="79" t="str">
        <f t="shared" si="79"/>
        <v/>
      </c>
      <c r="AD677" s="89"/>
      <c r="AE677" s="89"/>
      <c r="AF677" s="79">
        <f t="shared" si="80"/>
        <v>0</v>
      </c>
      <c r="AG677" s="79" t="str">
        <f t="shared" si="75"/>
        <v/>
      </c>
      <c r="AH677" s="79" t="str">
        <f t="shared" si="76"/>
        <v/>
      </c>
      <c r="AI677" s="79" t="str">
        <f t="shared" si="77"/>
        <v/>
      </c>
      <c r="AJ677" s="79" t="str">
        <f t="shared" si="78"/>
        <v/>
      </c>
      <c r="AK677" s="80" t="str">
        <f t="shared" si="81"/>
        <v/>
      </c>
    </row>
    <row r="678" spans="27:37">
      <c r="AA678" s="81"/>
      <c r="AB678" s="81"/>
      <c r="AC678" s="82" t="str">
        <f t="shared" si="79"/>
        <v/>
      </c>
      <c r="AD678" s="90"/>
      <c r="AE678" s="90"/>
      <c r="AF678" s="82">
        <f t="shared" si="80"/>
        <v>0</v>
      </c>
      <c r="AG678" s="82" t="str">
        <f t="shared" si="75"/>
        <v/>
      </c>
      <c r="AH678" s="82" t="str">
        <f t="shared" si="76"/>
        <v/>
      </c>
      <c r="AI678" s="82" t="str">
        <f t="shared" si="77"/>
        <v/>
      </c>
      <c r="AJ678" s="82" t="str">
        <f t="shared" si="78"/>
        <v/>
      </c>
      <c r="AK678" s="83" t="str">
        <f t="shared" si="81"/>
        <v/>
      </c>
    </row>
    <row r="679" spans="27:37">
      <c r="AA679" s="78"/>
      <c r="AB679" s="78"/>
      <c r="AC679" s="79" t="str">
        <f t="shared" si="79"/>
        <v/>
      </c>
      <c r="AD679" s="89"/>
      <c r="AE679" s="89"/>
      <c r="AF679" s="79">
        <f t="shared" si="80"/>
        <v>0</v>
      </c>
      <c r="AG679" s="79" t="str">
        <f t="shared" si="75"/>
        <v/>
      </c>
      <c r="AH679" s="79" t="str">
        <f t="shared" si="76"/>
        <v/>
      </c>
      <c r="AI679" s="79" t="str">
        <f t="shared" si="77"/>
        <v/>
      </c>
      <c r="AJ679" s="79" t="str">
        <f t="shared" si="78"/>
        <v/>
      </c>
      <c r="AK679" s="80" t="str">
        <f t="shared" si="81"/>
        <v/>
      </c>
    </row>
    <row r="680" spans="27:37">
      <c r="AA680" s="81"/>
      <c r="AB680" s="81"/>
      <c r="AC680" s="82" t="str">
        <f t="shared" si="79"/>
        <v/>
      </c>
      <c r="AD680" s="90"/>
      <c r="AE680" s="90"/>
      <c r="AF680" s="82">
        <f t="shared" si="80"/>
        <v>0</v>
      </c>
      <c r="AG680" s="82" t="str">
        <f t="shared" si="75"/>
        <v/>
      </c>
      <c r="AH680" s="82" t="str">
        <f t="shared" si="76"/>
        <v/>
      </c>
      <c r="AI680" s="82" t="str">
        <f t="shared" si="77"/>
        <v/>
      </c>
      <c r="AJ680" s="82" t="str">
        <f t="shared" si="78"/>
        <v/>
      </c>
      <c r="AK680" s="83" t="str">
        <f t="shared" si="81"/>
        <v/>
      </c>
    </row>
    <row r="681" spans="27:37">
      <c r="AA681" s="78"/>
      <c r="AB681" s="78"/>
      <c r="AC681" s="79" t="str">
        <f t="shared" si="79"/>
        <v/>
      </c>
      <c r="AD681" s="89"/>
      <c r="AE681" s="89"/>
      <c r="AF681" s="79">
        <f t="shared" si="80"/>
        <v>0</v>
      </c>
      <c r="AG681" s="79" t="str">
        <f t="shared" si="75"/>
        <v/>
      </c>
      <c r="AH681" s="79" t="str">
        <f t="shared" si="76"/>
        <v/>
      </c>
      <c r="AI681" s="79" t="str">
        <f t="shared" si="77"/>
        <v/>
      </c>
      <c r="AJ681" s="79" t="str">
        <f t="shared" si="78"/>
        <v/>
      </c>
      <c r="AK681" s="80" t="str">
        <f t="shared" si="81"/>
        <v/>
      </c>
    </row>
    <row r="682" spans="27:37">
      <c r="AA682" s="81"/>
      <c r="AB682" s="81"/>
      <c r="AC682" s="82" t="str">
        <f t="shared" si="79"/>
        <v/>
      </c>
      <c r="AD682" s="90"/>
      <c r="AE682" s="90"/>
      <c r="AF682" s="82">
        <f t="shared" si="80"/>
        <v>0</v>
      </c>
      <c r="AG682" s="82" t="str">
        <f t="shared" si="75"/>
        <v/>
      </c>
      <c r="AH682" s="82" t="str">
        <f t="shared" si="76"/>
        <v/>
      </c>
      <c r="AI682" s="82" t="str">
        <f t="shared" si="77"/>
        <v/>
      </c>
      <c r="AJ682" s="82" t="str">
        <f t="shared" si="78"/>
        <v/>
      </c>
      <c r="AK682" s="83" t="str">
        <f t="shared" si="81"/>
        <v/>
      </c>
    </row>
    <row r="683" spans="27:37">
      <c r="AA683" s="78"/>
      <c r="AB683" s="78"/>
      <c r="AC683" s="79" t="str">
        <f t="shared" si="79"/>
        <v/>
      </c>
      <c r="AD683" s="89"/>
      <c r="AE683" s="89"/>
      <c r="AF683" s="79">
        <f t="shared" si="80"/>
        <v>0</v>
      </c>
      <c r="AG683" s="79" t="str">
        <f t="shared" si="75"/>
        <v/>
      </c>
      <c r="AH683" s="79" t="str">
        <f t="shared" si="76"/>
        <v/>
      </c>
      <c r="AI683" s="79" t="str">
        <f t="shared" si="77"/>
        <v/>
      </c>
      <c r="AJ683" s="79" t="str">
        <f t="shared" si="78"/>
        <v/>
      </c>
      <c r="AK683" s="80" t="str">
        <f t="shared" si="81"/>
        <v/>
      </c>
    </row>
    <row r="684" spans="27:37">
      <c r="AA684" s="81"/>
      <c r="AB684" s="81"/>
      <c r="AC684" s="82" t="str">
        <f t="shared" si="79"/>
        <v/>
      </c>
      <c r="AD684" s="90"/>
      <c r="AE684" s="90"/>
      <c r="AF684" s="82">
        <f t="shared" si="80"/>
        <v>0</v>
      </c>
      <c r="AG684" s="82" t="str">
        <f t="shared" si="75"/>
        <v/>
      </c>
      <c r="AH684" s="82" t="str">
        <f t="shared" si="76"/>
        <v/>
      </c>
      <c r="AI684" s="82" t="str">
        <f t="shared" si="77"/>
        <v/>
      </c>
      <c r="AJ684" s="82" t="str">
        <f t="shared" si="78"/>
        <v/>
      </c>
      <c r="AK684" s="83" t="str">
        <f t="shared" si="81"/>
        <v/>
      </c>
    </row>
    <row r="685" spans="27:37">
      <c r="AA685" s="78"/>
      <c r="AB685" s="78"/>
      <c r="AC685" s="79" t="str">
        <f t="shared" si="79"/>
        <v/>
      </c>
      <c r="AD685" s="89"/>
      <c r="AE685" s="89"/>
      <c r="AF685" s="79">
        <f t="shared" si="80"/>
        <v>0</v>
      </c>
      <c r="AG685" s="79" t="str">
        <f t="shared" si="75"/>
        <v/>
      </c>
      <c r="AH685" s="79" t="str">
        <f t="shared" si="76"/>
        <v/>
      </c>
      <c r="AI685" s="79" t="str">
        <f t="shared" si="77"/>
        <v/>
      </c>
      <c r="AJ685" s="79" t="str">
        <f t="shared" si="78"/>
        <v/>
      </c>
      <c r="AK685" s="80" t="str">
        <f t="shared" si="81"/>
        <v/>
      </c>
    </row>
    <row r="686" spans="27:37">
      <c r="AA686" s="81"/>
      <c r="AB686" s="81"/>
      <c r="AC686" s="82" t="str">
        <f t="shared" si="79"/>
        <v/>
      </c>
      <c r="AD686" s="90"/>
      <c r="AE686" s="90"/>
      <c r="AF686" s="82">
        <f t="shared" si="80"/>
        <v>0</v>
      </c>
      <c r="AG686" s="82" t="str">
        <f t="shared" si="75"/>
        <v/>
      </c>
      <c r="AH686" s="82" t="str">
        <f t="shared" si="76"/>
        <v/>
      </c>
      <c r="AI686" s="82" t="str">
        <f t="shared" si="77"/>
        <v/>
      </c>
      <c r="AJ686" s="82" t="str">
        <f t="shared" si="78"/>
        <v/>
      </c>
      <c r="AK686" s="83" t="str">
        <f t="shared" si="81"/>
        <v/>
      </c>
    </row>
    <row r="687" spans="27:37">
      <c r="AA687" s="78"/>
      <c r="AB687" s="78"/>
      <c r="AC687" s="79" t="str">
        <f t="shared" si="79"/>
        <v/>
      </c>
      <c r="AD687" s="89"/>
      <c r="AE687" s="89"/>
      <c r="AF687" s="79">
        <f t="shared" si="80"/>
        <v>0</v>
      </c>
      <c r="AG687" s="79" t="str">
        <f t="shared" si="75"/>
        <v/>
      </c>
      <c r="AH687" s="79" t="str">
        <f t="shared" si="76"/>
        <v/>
      </c>
      <c r="AI687" s="79" t="str">
        <f t="shared" si="77"/>
        <v/>
      </c>
      <c r="AJ687" s="79" t="str">
        <f t="shared" si="78"/>
        <v/>
      </c>
      <c r="AK687" s="80" t="str">
        <f t="shared" si="81"/>
        <v/>
      </c>
    </row>
    <row r="688" spans="27:37">
      <c r="AA688" s="81"/>
      <c r="AB688" s="81"/>
      <c r="AC688" s="82" t="str">
        <f t="shared" si="79"/>
        <v/>
      </c>
      <c r="AD688" s="90"/>
      <c r="AE688" s="90"/>
      <c r="AF688" s="82">
        <f t="shared" si="80"/>
        <v>0</v>
      </c>
      <c r="AG688" s="82" t="str">
        <f t="shared" si="75"/>
        <v/>
      </c>
      <c r="AH688" s="82" t="str">
        <f t="shared" si="76"/>
        <v/>
      </c>
      <c r="AI688" s="82" t="str">
        <f t="shared" si="77"/>
        <v/>
      </c>
      <c r="AJ688" s="82" t="str">
        <f t="shared" si="78"/>
        <v/>
      </c>
      <c r="AK688" s="83" t="str">
        <f t="shared" si="81"/>
        <v/>
      </c>
    </row>
    <row r="689" spans="27:37">
      <c r="AA689" s="78"/>
      <c r="AB689" s="78"/>
      <c r="AC689" s="79" t="str">
        <f t="shared" si="79"/>
        <v/>
      </c>
      <c r="AD689" s="89"/>
      <c r="AE689" s="89"/>
      <c r="AF689" s="79">
        <f t="shared" si="80"/>
        <v>0</v>
      </c>
      <c r="AG689" s="79" t="str">
        <f t="shared" si="75"/>
        <v/>
      </c>
      <c r="AH689" s="79" t="str">
        <f t="shared" si="76"/>
        <v/>
      </c>
      <c r="AI689" s="79" t="str">
        <f t="shared" si="77"/>
        <v/>
      </c>
      <c r="AJ689" s="79" t="str">
        <f t="shared" si="78"/>
        <v/>
      </c>
      <c r="AK689" s="80" t="str">
        <f t="shared" si="81"/>
        <v/>
      </c>
    </row>
    <row r="690" spans="27:37">
      <c r="AA690" s="81"/>
      <c r="AB690" s="81"/>
      <c r="AC690" s="82" t="str">
        <f t="shared" si="79"/>
        <v/>
      </c>
      <c r="AD690" s="90"/>
      <c r="AE690" s="90"/>
      <c r="AF690" s="82">
        <f t="shared" si="80"/>
        <v>0</v>
      </c>
      <c r="AG690" s="82" t="str">
        <f t="shared" si="75"/>
        <v/>
      </c>
      <c r="AH690" s="82" t="str">
        <f t="shared" si="76"/>
        <v/>
      </c>
      <c r="AI690" s="82" t="str">
        <f t="shared" si="77"/>
        <v/>
      </c>
      <c r="AJ690" s="82" t="str">
        <f t="shared" si="78"/>
        <v/>
      </c>
      <c r="AK690" s="83" t="str">
        <f t="shared" si="81"/>
        <v/>
      </c>
    </row>
    <row r="691" spans="27:37">
      <c r="AA691" s="78"/>
      <c r="AB691" s="78"/>
      <c r="AC691" s="79" t="str">
        <f t="shared" si="79"/>
        <v/>
      </c>
      <c r="AD691" s="89"/>
      <c r="AE691" s="89"/>
      <c r="AF691" s="79">
        <f t="shared" si="80"/>
        <v>0</v>
      </c>
      <c r="AG691" s="79" t="str">
        <f t="shared" si="75"/>
        <v/>
      </c>
      <c r="AH691" s="79" t="str">
        <f t="shared" si="76"/>
        <v/>
      </c>
      <c r="AI691" s="79" t="str">
        <f t="shared" si="77"/>
        <v/>
      </c>
      <c r="AJ691" s="79" t="str">
        <f t="shared" si="78"/>
        <v/>
      </c>
      <c r="AK691" s="80" t="str">
        <f t="shared" si="81"/>
        <v/>
      </c>
    </row>
    <row r="692" spans="27:37">
      <c r="AA692" s="81"/>
      <c r="AB692" s="81"/>
      <c r="AC692" s="82" t="str">
        <f t="shared" si="79"/>
        <v/>
      </c>
      <c r="AD692" s="90"/>
      <c r="AE692" s="90"/>
      <c r="AF692" s="82">
        <f t="shared" si="80"/>
        <v>0</v>
      </c>
      <c r="AG692" s="82" t="str">
        <f t="shared" si="75"/>
        <v/>
      </c>
      <c r="AH692" s="82" t="str">
        <f t="shared" si="76"/>
        <v/>
      </c>
      <c r="AI692" s="82" t="str">
        <f t="shared" si="77"/>
        <v/>
      </c>
      <c r="AJ692" s="82" t="str">
        <f t="shared" si="78"/>
        <v/>
      </c>
      <c r="AK692" s="83" t="str">
        <f t="shared" si="81"/>
        <v/>
      </c>
    </row>
    <row r="693" spans="27:37">
      <c r="AA693" s="78"/>
      <c r="AB693" s="78"/>
      <c r="AC693" s="79" t="str">
        <f t="shared" si="79"/>
        <v/>
      </c>
      <c r="AD693" s="89"/>
      <c r="AE693" s="89"/>
      <c r="AF693" s="79">
        <f t="shared" si="80"/>
        <v>0</v>
      </c>
      <c r="AG693" s="79" t="str">
        <f t="shared" si="75"/>
        <v/>
      </c>
      <c r="AH693" s="79" t="str">
        <f t="shared" si="76"/>
        <v/>
      </c>
      <c r="AI693" s="79" t="str">
        <f t="shared" si="77"/>
        <v/>
      </c>
      <c r="AJ693" s="79" t="str">
        <f t="shared" si="78"/>
        <v/>
      </c>
      <c r="AK693" s="80" t="str">
        <f t="shared" si="81"/>
        <v/>
      </c>
    </row>
    <row r="694" spans="27:37">
      <c r="AA694" s="81"/>
      <c r="AB694" s="81"/>
      <c r="AC694" s="82" t="str">
        <f t="shared" si="79"/>
        <v/>
      </c>
      <c r="AD694" s="90"/>
      <c r="AE694" s="90"/>
      <c r="AF694" s="82">
        <f t="shared" si="80"/>
        <v>0</v>
      </c>
      <c r="AG694" s="82" t="str">
        <f t="shared" si="75"/>
        <v/>
      </c>
      <c r="AH694" s="82" t="str">
        <f t="shared" si="76"/>
        <v/>
      </c>
      <c r="AI694" s="82" t="str">
        <f t="shared" si="77"/>
        <v/>
      </c>
      <c r="AJ694" s="82" t="str">
        <f t="shared" si="78"/>
        <v/>
      </c>
      <c r="AK694" s="83" t="str">
        <f t="shared" si="81"/>
        <v/>
      </c>
    </row>
    <row r="695" spans="27:37">
      <c r="AA695" s="78"/>
      <c r="AB695" s="78"/>
      <c r="AC695" s="79" t="str">
        <f t="shared" si="79"/>
        <v/>
      </c>
      <c r="AD695" s="89"/>
      <c r="AE695" s="89"/>
      <c r="AF695" s="79">
        <f t="shared" si="80"/>
        <v>0</v>
      </c>
      <c r="AG695" s="79" t="str">
        <f t="shared" si="75"/>
        <v/>
      </c>
      <c r="AH695" s="79" t="str">
        <f t="shared" si="76"/>
        <v/>
      </c>
      <c r="AI695" s="79" t="str">
        <f t="shared" si="77"/>
        <v/>
      </c>
      <c r="AJ695" s="79" t="str">
        <f t="shared" si="78"/>
        <v/>
      </c>
      <c r="AK695" s="80" t="str">
        <f t="shared" si="81"/>
        <v/>
      </c>
    </row>
    <row r="696" spans="27:37">
      <c r="AA696" s="81"/>
      <c r="AB696" s="81"/>
      <c r="AC696" s="82" t="str">
        <f t="shared" si="79"/>
        <v/>
      </c>
      <c r="AD696" s="90"/>
      <c r="AE696" s="90"/>
      <c r="AF696" s="82">
        <f t="shared" si="80"/>
        <v>0</v>
      </c>
      <c r="AG696" s="82" t="str">
        <f t="shared" si="75"/>
        <v/>
      </c>
      <c r="AH696" s="82" t="str">
        <f t="shared" si="76"/>
        <v/>
      </c>
      <c r="AI696" s="82" t="str">
        <f t="shared" si="77"/>
        <v/>
      </c>
      <c r="AJ696" s="82" t="str">
        <f t="shared" si="78"/>
        <v/>
      </c>
      <c r="AK696" s="83" t="str">
        <f t="shared" si="81"/>
        <v/>
      </c>
    </row>
    <row r="697" spans="27:37">
      <c r="AA697" s="78"/>
      <c r="AB697" s="78"/>
      <c r="AC697" s="79" t="str">
        <f t="shared" si="79"/>
        <v/>
      </c>
      <c r="AD697" s="89"/>
      <c r="AE697" s="89"/>
      <c r="AF697" s="79">
        <f t="shared" si="80"/>
        <v>0</v>
      </c>
      <c r="AG697" s="79" t="str">
        <f t="shared" si="75"/>
        <v/>
      </c>
      <c r="AH697" s="79" t="str">
        <f t="shared" si="76"/>
        <v/>
      </c>
      <c r="AI697" s="79" t="str">
        <f t="shared" si="77"/>
        <v/>
      </c>
      <c r="AJ697" s="79" t="str">
        <f t="shared" si="78"/>
        <v/>
      </c>
      <c r="AK697" s="80" t="str">
        <f t="shared" si="81"/>
        <v/>
      </c>
    </row>
    <row r="698" spans="27:37">
      <c r="AA698" s="81"/>
      <c r="AB698" s="81"/>
      <c r="AC698" s="82" t="str">
        <f t="shared" si="79"/>
        <v/>
      </c>
      <c r="AD698" s="90"/>
      <c r="AE698" s="90"/>
      <c r="AF698" s="82">
        <f t="shared" si="80"/>
        <v>0</v>
      </c>
      <c r="AG698" s="82" t="str">
        <f t="shared" si="75"/>
        <v/>
      </c>
      <c r="AH698" s="82" t="str">
        <f t="shared" si="76"/>
        <v/>
      </c>
      <c r="AI698" s="82" t="str">
        <f t="shared" si="77"/>
        <v/>
      </c>
      <c r="AJ698" s="82" t="str">
        <f t="shared" si="78"/>
        <v/>
      </c>
      <c r="AK698" s="83" t="str">
        <f t="shared" si="81"/>
        <v/>
      </c>
    </row>
    <row r="699" spans="27:37">
      <c r="AA699" s="78"/>
      <c r="AB699" s="78"/>
      <c r="AC699" s="79" t="str">
        <f t="shared" si="79"/>
        <v/>
      </c>
      <c r="AD699" s="89"/>
      <c r="AE699" s="89"/>
      <c r="AF699" s="79">
        <f t="shared" si="80"/>
        <v>0</v>
      </c>
      <c r="AG699" s="79" t="str">
        <f t="shared" si="75"/>
        <v/>
      </c>
      <c r="AH699" s="79" t="str">
        <f t="shared" si="76"/>
        <v/>
      </c>
      <c r="AI699" s="79" t="str">
        <f t="shared" si="77"/>
        <v/>
      </c>
      <c r="AJ699" s="79" t="str">
        <f t="shared" si="78"/>
        <v/>
      </c>
      <c r="AK699" s="80" t="str">
        <f t="shared" si="81"/>
        <v/>
      </c>
    </row>
    <row r="700" spans="27:37">
      <c r="AA700" s="81"/>
      <c r="AB700" s="81"/>
      <c r="AC700" s="82" t="str">
        <f t="shared" si="79"/>
        <v/>
      </c>
      <c r="AD700" s="90"/>
      <c r="AE700" s="90"/>
      <c r="AF700" s="82">
        <f t="shared" si="80"/>
        <v>0</v>
      </c>
      <c r="AG700" s="82" t="str">
        <f t="shared" si="75"/>
        <v/>
      </c>
      <c r="AH700" s="82" t="str">
        <f t="shared" si="76"/>
        <v/>
      </c>
      <c r="AI700" s="82" t="str">
        <f t="shared" si="77"/>
        <v/>
      </c>
      <c r="AJ700" s="82" t="str">
        <f t="shared" si="78"/>
        <v/>
      </c>
      <c r="AK700" s="83" t="str">
        <f t="shared" si="81"/>
        <v/>
      </c>
    </row>
    <row r="701" spans="27:37">
      <c r="AA701" s="78"/>
      <c r="AB701" s="78"/>
      <c r="AC701" s="79" t="str">
        <f t="shared" si="79"/>
        <v/>
      </c>
      <c r="AD701" s="89"/>
      <c r="AE701" s="89"/>
      <c r="AF701" s="79">
        <f t="shared" si="80"/>
        <v>0</v>
      </c>
      <c r="AG701" s="79" t="str">
        <f t="shared" si="75"/>
        <v/>
      </c>
      <c r="AH701" s="79" t="str">
        <f t="shared" si="76"/>
        <v/>
      </c>
      <c r="AI701" s="79" t="str">
        <f t="shared" si="77"/>
        <v/>
      </c>
      <c r="AJ701" s="79" t="str">
        <f t="shared" si="78"/>
        <v/>
      </c>
      <c r="AK701" s="80" t="str">
        <f t="shared" si="81"/>
        <v/>
      </c>
    </row>
    <row r="702" spans="27:37">
      <c r="AA702" s="81"/>
      <c r="AB702" s="81"/>
      <c r="AC702" s="82" t="str">
        <f t="shared" si="79"/>
        <v/>
      </c>
      <c r="AD702" s="90"/>
      <c r="AE702" s="90"/>
      <c r="AF702" s="82">
        <f t="shared" si="80"/>
        <v>0</v>
      </c>
      <c r="AG702" s="82" t="str">
        <f t="shared" si="75"/>
        <v/>
      </c>
      <c r="AH702" s="82" t="str">
        <f t="shared" si="76"/>
        <v/>
      </c>
      <c r="AI702" s="82" t="str">
        <f t="shared" si="77"/>
        <v/>
      </c>
      <c r="AJ702" s="82" t="str">
        <f t="shared" si="78"/>
        <v/>
      </c>
      <c r="AK702" s="83" t="str">
        <f t="shared" si="81"/>
        <v/>
      </c>
    </row>
    <row r="703" spans="27:37">
      <c r="AA703" s="78"/>
      <c r="AB703" s="78"/>
      <c r="AC703" s="79" t="str">
        <f t="shared" si="79"/>
        <v/>
      </c>
      <c r="AD703" s="89"/>
      <c r="AE703" s="89"/>
      <c r="AF703" s="79">
        <f t="shared" si="80"/>
        <v>0</v>
      </c>
      <c r="AG703" s="79" t="str">
        <f t="shared" si="75"/>
        <v/>
      </c>
      <c r="AH703" s="79" t="str">
        <f t="shared" si="76"/>
        <v/>
      </c>
      <c r="AI703" s="79" t="str">
        <f t="shared" si="77"/>
        <v/>
      </c>
      <c r="AJ703" s="79" t="str">
        <f t="shared" si="78"/>
        <v/>
      </c>
      <c r="AK703" s="80" t="str">
        <f t="shared" si="81"/>
        <v/>
      </c>
    </row>
    <row r="704" spans="27:37">
      <c r="AA704" s="81"/>
      <c r="AB704" s="81"/>
      <c r="AC704" s="82" t="str">
        <f t="shared" si="79"/>
        <v/>
      </c>
      <c r="AD704" s="90"/>
      <c r="AE704" s="90"/>
      <c r="AF704" s="82">
        <f t="shared" si="80"/>
        <v>0</v>
      </c>
      <c r="AG704" s="82" t="str">
        <f t="shared" si="75"/>
        <v/>
      </c>
      <c r="AH704" s="82" t="str">
        <f t="shared" si="76"/>
        <v/>
      </c>
      <c r="AI704" s="82" t="str">
        <f t="shared" si="77"/>
        <v/>
      </c>
      <c r="AJ704" s="82" t="str">
        <f t="shared" si="78"/>
        <v/>
      </c>
      <c r="AK704" s="83" t="str">
        <f t="shared" si="81"/>
        <v/>
      </c>
    </row>
    <row r="705" spans="27:37">
      <c r="AA705" s="78"/>
      <c r="AB705" s="78"/>
      <c r="AC705" s="79" t="str">
        <f t="shared" si="79"/>
        <v/>
      </c>
      <c r="AD705" s="89"/>
      <c r="AE705" s="89"/>
      <c r="AF705" s="79">
        <f t="shared" si="80"/>
        <v>0</v>
      </c>
      <c r="AG705" s="79" t="str">
        <f t="shared" si="75"/>
        <v/>
      </c>
      <c r="AH705" s="79" t="str">
        <f t="shared" si="76"/>
        <v/>
      </c>
      <c r="AI705" s="79" t="str">
        <f t="shared" si="77"/>
        <v/>
      </c>
      <c r="AJ705" s="79" t="str">
        <f t="shared" si="78"/>
        <v/>
      </c>
      <c r="AK705" s="80" t="str">
        <f t="shared" si="81"/>
        <v/>
      </c>
    </row>
    <row r="706" spans="27:37">
      <c r="AA706" s="81"/>
      <c r="AB706" s="81"/>
      <c r="AC706" s="82" t="str">
        <f t="shared" si="79"/>
        <v/>
      </c>
      <c r="AD706" s="90"/>
      <c r="AE706" s="90"/>
      <c r="AF706" s="82">
        <f t="shared" si="80"/>
        <v>0</v>
      </c>
      <c r="AG706" s="82" t="str">
        <f t="shared" si="75"/>
        <v/>
      </c>
      <c r="AH706" s="82" t="str">
        <f t="shared" si="76"/>
        <v/>
      </c>
      <c r="AI706" s="82" t="str">
        <f t="shared" si="77"/>
        <v/>
      </c>
      <c r="AJ706" s="82" t="str">
        <f t="shared" si="78"/>
        <v/>
      </c>
      <c r="AK706" s="83" t="str">
        <f t="shared" si="81"/>
        <v/>
      </c>
    </row>
    <row r="707" spans="27:37">
      <c r="AA707" s="78"/>
      <c r="AB707" s="78"/>
      <c r="AC707" s="79" t="str">
        <f t="shared" si="79"/>
        <v/>
      </c>
      <c r="AD707" s="89"/>
      <c r="AE707" s="89"/>
      <c r="AF707" s="79">
        <f t="shared" si="80"/>
        <v>0</v>
      </c>
      <c r="AG707" s="79" t="str">
        <f t="shared" si="75"/>
        <v/>
      </c>
      <c r="AH707" s="79" t="str">
        <f t="shared" si="76"/>
        <v/>
      </c>
      <c r="AI707" s="79" t="str">
        <f t="shared" si="77"/>
        <v/>
      </c>
      <c r="AJ707" s="79" t="str">
        <f t="shared" si="78"/>
        <v/>
      </c>
      <c r="AK707" s="80" t="str">
        <f t="shared" si="81"/>
        <v/>
      </c>
    </row>
    <row r="708" spans="27:37">
      <c r="AA708" s="81"/>
      <c r="AB708" s="81"/>
      <c r="AC708" s="82" t="str">
        <f t="shared" si="79"/>
        <v/>
      </c>
      <c r="AD708" s="90"/>
      <c r="AE708" s="90"/>
      <c r="AF708" s="82">
        <f t="shared" si="80"/>
        <v>0</v>
      </c>
      <c r="AG708" s="82" t="str">
        <f t="shared" si="75"/>
        <v/>
      </c>
      <c r="AH708" s="82" t="str">
        <f t="shared" si="76"/>
        <v/>
      </c>
      <c r="AI708" s="82" t="str">
        <f t="shared" si="77"/>
        <v/>
      </c>
      <c r="AJ708" s="82" t="str">
        <f t="shared" si="78"/>
        <v/>
      </c>
      <c r="AK708" s="83" t="str">
        <f t="shared" si="81"/>
        <v/>
      </c>
    </row>
    <row r="709" spans="27:37">
      <c r="AA709" s="78"/>
      <c r="AB709" s="78"/>
      <c r="AC709" s="79" t="str">
        <f t="shared" si="79"/>
        <v/>
      </c>
      <c r="AD709" s="89"/>
      <c r="AE709" s="89"/>
      <c r="AF709" s="79">
        <f t="shared" si="80"/>
        <v>0</v>
      </c>
      <c r="AG709" s="79" t="str">
        <f t="shared" si="75"/>
        <v/>
      </c>
      <c r="AH709" s="79" t="str">
        <f t="shared" si="76"/>
        <v/>
      </c>
      <c r="AI709" s="79" t="str">
        <f t="shared" si="77"/>
        <v/>
      </c>
      <c r="AJ709" s="79" t="str">
        <f t="shared" si="78"/>
        <v/>
      </c>
      <c r="AK709" s="80" t="str">
        <f t="shared" si="81"/>
        <v/>
      </c>
    </row>
    <row r="710" spans="27:37">
      <c r="AA710" s="81"/>
      <c r="AB710" s="81"/>
      <c r="AC710" s="82" t="str">
        <f t="shared" si="79"/>
        <v/>
      </c>
      <c r="AD710" s="90"/>
      <c r="AE710" s="90"/>
      <c r="AF710" s="82">
        <f t="shared" si="80"/>
        <v>0</v>
      </c>
      <c r="AG710" s="82" t="str">
        <f t="shared" si="75"/>
        <v/>
      </c>
      <c r="AH710" s="82" t="str">
        <f t="shared" si="76"/>
        <v/>
      </c>
      <c r="AI710" s="82" t="str">
        <f t="shared" si="77"/>
        <v/>
      </c>
      <c r="AJ710" s="82" t="str">
        <f t="shared" si="78"/>
        <v/>
      </c>
      <c r="AK710" s="83" t="str">
        <f t="shared" si="81"/>
        <v/>
      </c>
    </row>
    <row r="711" spans="27:37">
      <c r="AA711" s="78"/>
      <c r="AB711" s="78"/>
      <c r="AC711" s="79" t="str">
        <f t="shared" si="79"/>
        <v/>
      </c>
      <c r="AD711" s="89"/>
      <c r="AE711" s="89"/>
      <c r="AF711" s="79">
        <f t="shared" si="80"/>
        <v>0</v>
      </c>
      <c r="AG711" s="79" t="str">
        <f t="shared" si="75"/>
        <v/>
      </c>
      <c r="AH711" s="79" t="str">
        <f t="shared" si="76"/>
        <v/>
      </c>
      <c r="AI711" s="79" t="str">
        <f t="shared" si="77"/>
        <v/>
      </c>
      <c r="AJ711" s="79" t="str">
        <f t="shared" si="78"/>
        <v/>
      </c>
      <c r="AK711" s="80" t="str">
        <f t="shared" si="81"/>
        <v/>
      </c>
    </row>
    <row r="712" spans="27:37">
      <c r="AA712" s="81"/>
      <c r="AB712" s="81"/>
      <c r="AC712" s="82" t="str">
        <f t="shared" si="79"/>
        <v/>
      </c>
      <c r="AD712" s="90"/>
      <c r="AE712" s="90"/>
      <c r="AF712" s="82">
        <f t="shared" si="80"/>
        <v>0</v>
      </c>
      <c r="AG712" s="82" t="str">
        <f t="shared" si="75"/>
        <v/>
      </c>
      <c r="AH712" s="82" t="str">
        <f t="shared" si="76"/>
        <v/>
      </c>
      <c r="AI712" s="82" t="str">
        <f t="shared" si="77"/>
        <v/>
      </c>
      <c r="AJ712" s="82" t="str">
        <f t="shared" si="78"/>
        <v/>
      </c>
      <c r="AK712" s="83" t="str">
        <f t="shared" si="81"/>
        <v/>
      </c>
    </row>
    <row r="713" spans="27:37">
      <c r="AA713" s="78"/>
      <c r="AB713" s="78"/>
      <c r="AC713" s="79" t="str">
        <f t="shared" si="79"/>
        <v/>
      </c>
      <c r="AD713" s="89"/>
      <c r="AE713" s="89"/>
      <c r="AF713" s="79">
        <f t="shared" si="80"/>
        <v>0</v>
      </c>
      <c r="AG713" s="79" t="str">
        <f t="shared" si="75"/>
        <v/>
      </c>
      <c r="AH713" s="79" t="str">
        <f t="shared" si="76"/>
        <v/>
      </c>
      <c r="AI713" s="79" t="str">
        <f t="shared" si="77"/>
        <v/>
      </c>
      <c r="AJ713" s="79" t="str">
        <f t="shared" si="78"/>
        <v/>
      </c>
      <c r="AK713" s="80" t="str">
        <f t="shared" si="81"/>
        <v/>
      </c>
    </row>
    <row r="714" spans="27:37">
      <c r="AA714" s="81"/>
      <c r="AB714" s="81"/>
      <c r="AC714" s="82" t="str">
        <f t="shared" si="79"/>
        <v/>
      </c>
      <c r="AD714" s="90"/>
      <c r="AE714" s="90"/>
      <c r="AF714" s="82">
        <f t="shared" si="80"/>
        <v>0</v>
      </c>
      <c r="AG714" s="82" t="str">
        <f t="shared" si="75"/>
        <v/>
      </c>
      <c r="AH714" s="82" t="str">
        <f t="shared" si="76"/>
        <v/>
      </c>
      <c r="AI714" s="82" t="str">
        <f t="shared" si="77"/>
        <v/>
      </c>
      <c r="AJ714" s="82" t="str">
        <f t="shared" si="78"/>
        <v/>
      </c>
      <c r="AK714" s="83" t="str">
        <f t="shared" si="81"/>
        <v/>
      </c>
    </row>
    <row r="715" spans="27:37">
      <c r="AA715" s="78"/>
      <c r="AB715" s="78"/>
      <c r="AC715" s="79" t="str">
        <f t="shared" si="79"/>
        <v/>
      </c>
      <c r="AD715" s="89"/>
      <c r="AE715" s="89"/>
      <c r="AF715" s="79">
        <f t="shared" si="80"/>
        <v>0</v>
      </c>
      <c r="AG715" s="79" t="str">
        <f t="shared" ref="AG715:AG778" si="82">IF($AA715="","",IF(VLOOKUP($AA715,$AZ$17:$BD$42,2,0)=0,"",VLOOKUP($AA715,$AZ$17:$BD$42,2,0)*AF715))</f>
        <v/>
      </c>
      <c r="AH715" s="79" t="str">
        <f t="shared" ref="AH715:AH778" si="83">IF($AA715="","",IF(VLOOKUP($AA715,$AZ$17:$BD$42,3,0)=0,"",VLOOKUP($AA715,$AZ$17:$BD$42,3,0)*AF715))</f>
        <v/>
      </c>
      <c r="AI715" s="79" t="str">
        <f t="shared" ref="AI715:AI778" si="84">IF($AA715="","",IF(VLOOKUP($AA715,$AZ$17:$BD$42,4,0)=0,"",VLOOKUP($AA715,$AZ$17:$BD$42,4,0)*AF715))</f>
        <v/>
      </c>
      <c r="AJ715" s="79" t="str">
        <f t="shared" ref="AJ715:AJ778" si="85">IF($AA715="","",IF(VLOOKUP($AA715,$AZ$17:$BD$42,5,0)=0,"",VLOOKUP($AA715,$AZ$17:$BD$42,5,0)*AF715))</f>
        <v/>
      </c>
      <c r="AK715" s="80" t="str">
        <f t="shared" si="81"/>
        <v/>
      </c>
    </row>
    <row r="716" spans="27:37">
      <c r="AA716" s="81"/>
      <c r="AB716" s="81"/>
      <c r="AC716" s="82" t="str">
        <f t="shared" ref="AC716:AC779" si="86">IF(ISERROR(VLOOKUP($AA716,$A$13:$V$38,MATCH($AB716,$A$12:$V$12,0),0)),"",VLOOKUP($AA716,$A$13:$V$38,MATCH($AB716,$A$12:$V$12,0),0))</f>
        <v/>
      </c>
      <c r="AD716" s="90"/>
      <c r="AE716" s="90"/>
      <c r="AF716" s="82">
        <f t="shared" ref="AF716:AF779" si="87">IF(IF($AB716="",0,IF(AC716="",0,AC716-AD716-AE716))&lt;0,0,IF($AB716="",0,IF(AC716="",0,AC716-AD716-AE716)))</f>
        <v>0</v>
      </c>
      <c r="AG716" s="82" t="str">
        <f t="shared" si="82"/>
        <v/>
      </c>
      <c r="AH716" s="82" t="str">
        <f t="shared" si="83"/>
        <v/>
      </c>
      <c r="AI716" s="82" t="str">
        <f t="shared" si="84"/>
        <v/>
      </c>
      <c r="AJ716" s="82" t="str">
        <f t="shared" si="85"/>
        <v/>
      </c>
      <c r="AK716" s="83" t="str">
        <f t="shared" ref="AK716:AK779" si="88">IF($AF716=0,"",IF(VLOOKUP($AA716,$A$46:$Y$71,IF($AB716=3,2,IF($AB716&lt;4+1,6,IF($AB716&lt;5+1,10,IF($AB716&lt;6+1,14,IF($AB716&lt;7+1,18,IF($AB716&lt;8+1,22,0)))))),0)=0,"pas de crafteur",VLOOKUP($AA716,$A$46:$Y$71,IF($AB716=3,2,IF($AB716&lt;4+1,6,IF($AB716&lt;5+1,10,IF($AB716&lt;6+1,14,IF($AB716&lt;7+1,18,IF($AB716&lt;8+1,22,)))))),0)))</f>
        <v/>
      </c>
    </row>
    <row r="717" spans="27:37">
      <c r="AA717" s="78"/>
      <c r="AB717" s="78"/>
      <c r="AC717" s="79" t="str">
        <f t="shared" si="86"/>
        <v/>
      </c>
      <c r="AD717" s="89"/>
      <c r="AE717" s="89"/>
      <c r="AF717" s="79">
        <f t="shared" si="87"/>
        <v>0</v>
      </c>
      <c r="AG717" s="79" t="str">
        <f t="shared" si="82"/>
        <v/>
      </c>
      <c r="AH717" s="79" t="str">
        <f t="shared" si="83"/>
        <v/>
      </c>
      <c r="AI717" s="79" t="str">
        <f t="shared" si="84"/>
        <v/>
      </c>
      <c r="AJ717" s="79" t="str">
        <f t="shared" si="85"/>
        <v/>
      </c>
      <c r="AK717" s="80" t="str">
        <f t="shared" si="88"/>
        <v/>
      </c>
    </row>
    <row r="718" spans="27:37">
      <c r="AA718" s="81"/>
      <c r="AB718" s="81"/>
      <c r="AC718" s="82" t="str">
        <f t="shared" si="86"/>
        <v/>
      </c>
      <c r="AD718" s="90"/>
      <c r="AE718" s="90"/>
      <c r="AF718" s="82">
        <f t="shared" si="87"/>
        <v>0</v>
      </c>
      <c r="AG718" s="82" t="str">
        <f t="shared" si="82"/>
        <v/>
      </c>
      <c r="AH718" s="82" t="str">
        <f t="shared" si="83"/>
        <v/>
      </c>
      <c r="AI718" s="82" t="str">
        <f t="shared" si="84"/>
        <v/>
      </c>
      <c r="AJ718" s="82" t="str">
        <f t="shared" si="85"/>
        <v/>
      </c>
      <c r="AK718" s="83" t="str">
        <f t="shared" si="88"/>
        <v/>
      </c>
    </row>
    <row r="719" spans="27:37">
      <c r="AA719" s="78"/>
      <c r="AB719" s="78"/>
      <c r="AC719" s="79" t="str">
        <f t="shared" si="86"/>
        <v/>
      </c>
      <c r="AD719" s="89"/>
      <c r="AE719" s="89"/>
      <c r="AF719" s="79">
        <f t="shared" si="87"/>
        <v>0</v>
      </c>
      <c r="AG719" s="79" t="str">
        <f t="shared" si="82"/>
        <v/>
      </c>
      <c r="AH719" s="79" t="str">
        <f t="shared" si="83"/>
        <v/>
      </c>
      <c r="AI719" s="79" t="str">
        <f t="shared" si="84"/>
        <v/>
      </c>
      <c r="AJ719" s="79" t="str">
        <f t="shared" si="85"/>
        <v/>
      </c>
      <c r="AK719" s="80" t="str">
        <f t="shared" si="88"/>
        <v/>
      </c>
    </row>
    <row r="720" spans="27:37">
      <c r="AA720" s="81"/>
      <c r="AB720" s="81"/>
      <c r="AC720" s="82" t="str">
        <f t="shared" si="86"/>
        <v/>
      </c>
      <c r="AD720" s="90"/>
      <c r="AE720" s="90"/>
      <c r="AF720" s="82">
        <f t="shared" si="87"/>
        <v>0</v>
      </c>
      <c r="AG720" s="82" t="str">
        <f t="shared" si="82"/>
        <v/>
      </c>
      <c r="AH720" s="82" t="str">
        <f t="shared" si="83"/>
        <v/>
      </c>
      <c r="AI720" s="82" t="str">
        <f t="shared" si="84"/>
        <v/>
      </c>
      <c r="AJ720" s="82" t="str">
        <f t="shared" si="85"/>
        <v/>
      </c>
      <c r="AK720" s="83" t="str">
        <f t="shared" si="88"/>
        <v/>
      </c>
    </row>
    <row r="721" spans="27:37">
      <c r="AA721" s="78"/>
      <c r="AB721" s="78"/>
      <c r="AC721" s="79" t="str">
        <f t="shared" si="86"/>
        <v/>
      </c>
      <c r="AD721" s="89"/>
      <c r="AE721" s="89"/>
      <c r="AF721" s="79">
        <f t="shared" si="87"/>
        <v>0</v>
      </c>
      <c r="AG721" s="79" t="str">
        <f t="shared" si="82"/>
        <v/>
      </c>
      <c r="AH721" s="79" t="str">
        <f t="shared" si="83"/>
        <v/>
      </c>
      <c r="AI721" s="79" t="str">
        <f t="shared" si="84"/>
        <v/>
      </c>
      <c r="AJ721" s="79" t="str">
        <f t="shared" si="85"/>
        <v/>
      </c>
      <c r="AK721" s="80" t="str">
        <f t="shared" si="88"/>
        <v/>
      </c>
    </row>
    <row r="722" spans="27:37">
      <c r="AA722" s="81"/>
      <c r="AB722" s="81"/>
      <c r="AC722" s="82" t="str">
        <f t="shared" si="86"/>
        <v/>
      </c>
      <c r="AD722" s="90"/>
      <c r="AE722" s="90"/>
      <c r="AF722" s="82">
        <f t="shared" si="87"/>
        <v>0</v>
      </c>
      <c r="AG722" s="82" t="str">
        <f t="shared" si="82"/>
        <v/>
      </c>
      <c r="AH722" s="82" t="str">
        <f t="shared" si="83"/>
        <v/>
      </c>
      <c r="AI722" s="82" t="str">
        <f t="shared" si="84"/>
        <v/>
      </c>
      <c r="AJ722" s="82" t="str">
        <f t="shared" si="85"/>
        <v/>
      </c>
      <c r="AK722" s="83" t="str">
        <f t="shared" si="88"/>
        <v/>
      </c>
    </row>
    <row r="723" spans="27:37">
      <c r="AA723" s="78"/>
      <c r="AB723" s="78"/>
      <c r="AC723" s="79" t="str">
        <f t="shared" si="86"/>
        <v/>
      </c>
      <c r="AD723" s="89"/>
      <c r="AE723" s="89"/>
      <c r="AF723" s="79">
        <f t="shared" si="87"/>
        <v>0</v>
      </c>
      <c r="AG723" s="79" t="str">
        <f t="shared" si="82"/>
        <v/>
      </c>
      <c r="AH723" s="79" t="str">
        <f t="shared" si="83"/>
        <v/>
      </c>
      <c r="AI723" s="79" t="str">
        <f t="shared" si="84"/>
        <v/>
      </c>
      <c r="AJ723" s="79" t="str">
        <f t="shared" si="85"/>
        <v/>
      </c>
      <c r="AK723" s="80" t="str">
        <f t="shared" si="88"/>
        <v/>
      </c>
    </row>
    <row r="724" spans="27:37">
      <c r="AA724" s="81"/>
      <c r="AB724" s="81"/>
      <c r="AC724" s="82" t="str">
        <f t="shared" si="86"/>
        <v/>
      </c>
      <c r="AD724" s="90"/>
      <c r="AE724" s="90"/>
      <c r="AF724" s="82">
        <f t="shared" si="87"/>
        <v>0</v>
      </c>
      <c r="AG724" s="82" t="str">
        <f t="shared" si="82"/>
        <v/>
      </c>
      <c r="AH724" s="82" t="str">
        <f t="shared" si="83"/>
        <v/>
      </c>
      <c r="AI724" s="82" t="str">
        <f t="shared" si="84"/>
        <v/>
      </c>
      <c r="AJ724" s="82" t="str">
        <f t="shared" si="85"/>
        <v/>
      </c>
      <c r="AK724" s="83" t="str">
        <f t="shared" si="88"/>
        <v/>
      </c>
    </row>
    <row r="725" spans="27:37">
      <c r="AA725" s="78"/>
      <c r="AB725" s="78"/>
      <c r="AC725" s="79" t="str">
        <f t="shared" si="86"/>
        <v/>
      </c>
      <c r="AD725" s="89"/>
      <c r="AE725" s="89"/>
      <c r="AF725" s="79">
        <f t="shared" si="87"/>
        <v>0</v>
      </c>
      <c r="AG725" s="79" t="str">
        <f t="shared" si="82"/>
        <v/>
      </c>
      <c r="AH725" s="79" t="str">
        <f t="shared" si="83"/>
        <v/>
      </c>
      <c r="AI725" s="79" t="str">
        <f t="shared" si="84"/>
        <v/>
      </c>
      <c r="AJ725" s="79" t="str">
        <f t="shared" si="85"/>
        <v/>
      </c>
      <c r="AK725" s="80" t="str">
        <f t="shared" si="88"/>
        <v/>
      </c>
    </row>
    <row r="726" spans="27:37">
      <c r="AA726" s="81"/>
      <c r="AB726" s="81"/>
      <c r="AC726" s="82" t="str">
        <f t="shared" si="86"/>
        <v/>
      </c>
      <c r="AD726" s="90"/>
      <c r="AE726" s="90"/>
      <c r="AF726" s="82">
        <f t="shared" si="87"/>
        <v>0</v>
      </c>
      <c r="AG726" s="82" t="str">
        <f t="shared" si="82"/>
        <v/>
      </c>
      <c r="AH726" s="82" t="str">
        <f t="shared" si="83"/>
        <v/>
      </c>
      <c r="AI726" s="82" t="str">
        <f t="shared" si="84"/>
        <v/>
      </c>
      <c r="AJ726" s="82" t="str">
        <f t="shared" si="85"/>
        <v/>
      </c>
      <c r="AK726" s="83" t="str">
        <f t="shared" si="88"/>
        <v/>
      </c>
    </row>
    <row r="727" spans="27:37">
      <c r="AA727" s="78"/>
      <c r="AB727" s="78"/>
      <c r="AC727" s="79" t="str">
        <f t="shared" si="86"/>
        <v/>
      </c>
      <c r="AD727" s="89"/>
      <c r="AE727" s="89"/>
      <c r="AF727" s="79">
        <f t="shared" si="87"/>
        <v>0</v>
      </c>
      <c r="AG727" s="79" t="str">
        <f t="shared" si="82"/>
        <v/>
      </c>
      <c r="AH727" s="79" t="str">
        <f t="shared" si="83"/>
        <v/>
      </c>
      <c r="AI727" s="79" t="str">
        <f t="shared" si="84"/>
        <v/>
      </c>
      <c r="AJ727" s="79" t="str">
        <f t="shared" si="85"/>
        <v/>
      </c>
      <c r="AK727" s="80" t="str">
        <f t="shared" si="88"/>
        <v/>
      </c>
    </row>
    <row r="728" spans="27:37">
      <c r="AA728" s="81"/>
      <c r="AB728" s="81"/>
      <c r="AC728" s="82" t="str">
        <f t="shared" si="86"/>
        <v/>
      </c>
      <c r="AD728" s="90"/>
      <c r="AE728" s="90"/>
      <c r="AF728" s="82">
        <f t="shared" si="87"/>
        <v>0</v>
      </c>
      <c r="AG728" s="82" t="str">
        <f t="shared" si="82"/>
        <v/>
      </c>
      <c r="AH728" s="82" t="str">
        <f t="shared" si="83"/>
        <v/>
      </c>
      <c r="AI728" s="82" t="str">
        <f t="shared" si="84"/>
        <v/>
      </c>
      <c r="AJ728" s="82" t="str">
        <f t="shared" si="85"/>
        <v/>
      </c>
      <c r="AK728" s="83" t="str">
        <f t="shared" si="88"/>
        <v/>
      </c>
    </row>
    <row r="729" spans="27:37">
      <c r="AA729" s="78"/>
      <c r="AB729" s="78"/>
      <c r="AC729" s="79" t="str">
        <f t="shared" si="86"/>
        <v/>
      </c>
      <c r="AD729" s="89"/>
      <c r="AE729" s="89"/>
      <c r="AF729" s="79">
        <f t="shared" si="87"/>
        <v>0</v>
      </c>
      <c r="AG729" s="79" t="str">
        <f t="shared" si="82"/>
        <v/>
      </c>
      <c r="AH729" s="79" t="str">
        <f t="shared" si="83"/>
        <v/>
      </c>
      <c r="AI729" s="79" t="str">
        <f t="shared" si="84"/>
        <v/>
      </c>
      <c r="AJ729" s="79" t="str">
        <f t="shared" si="85"/>
        <v/>
      </c>
      <c r="AK729" s="80" t="str">
        <f t="shared" si="88"/>
        <v/>
      </c>
    </row>
    <row r="730" spans="27:37">
      <c r="AA730" s="81"/>
      <c r="AB730" s="81"/>
      <c r="AC730" s="82" t="str">
        <f t="shared" si="86"/>
        <v/>
      </c>
      <c r="AD730" s="90"/>
      <c r="AE730" s="90"/>
      <c r="AF730" s="82">
        <f t="shared" si="87"/>
        <v>0</v>
      </c>
      <c r="AG730" s="82" t="str">
        <f t="shared" si="82"/>
        <v/>
      </c>
      <c r="AH730" s="82" t="str">
        <f t="shared" si="83"/>
        <v/>
      </c>
      <c r="AI730" s="82" t="str">
        <f t="shared" si="84"/>
        <v/>
      </c>
      <c r="AJ730" s="82" t="str">
        <f t="shared" si="85"/>
        <v/>
      </c>
      <c r="AK730" s="83" t="str">
        <f t="shared" si="88"/>
        <v/>
      </c>
    </row>
    <row r="731" spans="27:37">
      <c r="AA731" s="78"/>
      <c r="AB731" s="78"/>
      <c r="AC731" s="79" t="str">
        <f t="shared" si="86"/>
        <v/>
      </c>
      <c r="AD731" s="89"/>
      <c r="AE731" s="89"/>
      <c r="AF731" s="79">
        <f t="shared" si="87"/>
        <v>0</v>
      </c>
      <c r="AG731" s="79" t="str">
        <f t="shared" si="82"/>
        <v/>
      </c>
      <c r="AH731" s="79" t="str">
        <f t="shared" si="83"/>
        <v/>
      </c>
      <c r="AI731" s="79" t="str">
        <f t="shared" si="84"/>
        <v/>
      </c>
      <c r="AJ731" s="79" t="str">
        <f t="shared" si="85"/>
        <v/>
      </c>
      <c r="AK731" s="80" t="str">
        <f t="shared" si="88"/>
        <v/>
      </c>
    </row>
    <row r="732" spans="27:37">
      <c r="AA732" s="81"/>
      <c r="AB732" s="81"/>
      <c r="AC732" s="82" t="str">
        <f t="shared" si="86"/>
        <v/>
      </c>
      <c r="AD732" s="90"/>
      <c r="AE732" s="90"/>
      <c r="AF732" s="82">
        <f t="shared" si="87"/>
        <v>0</v>
      </c>
      <c r="AG732" s="82" t="str">
        <f t="shared" si="82"/>
        <v/>
      </c>
      <c r="AH732" s="82" t="str">
        <f t="shared" si="83"/>
        <v/>
      </c>
      <c r="AI732" s="82" t="str">
        <f t="shared" si="84"/>
        <v/>
      </c>
      <c r="AJ732" s="82" t="str">
        <f t="shared" si="85"/>
        <v/>
      </c>
      <c r="AK732" s="83" t="str">
        <f t="shared" si="88"/>
        <v/>
      </c>
    </row>
    <row r="733" spans="27:37">
      <c r="AA733" s="78"/>
      <c r="AB733" s="78"/>
      <c r="AC733" s="79" t="str">
        <f t="shared" si="86"/>
        <v/>
      </c>
      <c r="AD733" s="89"/>
      <c r="AE733" s="89"/>
      <c r="AF733" s="79">
        <f t="shared" si="87"/>
        <v>0</v>
      </c>
      <c r="AG733" s="79" t="str">
        <f t="shared" si="82"/>
        <v/>
      </c>
      <c r="AH733" s="79" t="str">
        <f t="shared" si="83"/>
        <v/>
      </c>
      <c r="AI733" s="79" t="str">
        <f t="shared" si="84"/>
        <v/>
      </c>
      <c r="AJ733" s="79" t="str">
        <f t="shared" si="85"/>
        <v/>
      </c>
      <c r="AK733" s="80" t="str">
        <f t="shared" si="88"/>
        <v/>
      </c>
    </row>
    <row r="734" spans="27:37">
      <c r="AA734" s="81"/>
      <c r="AB734" s="81"/>
      <c r="AC734" s="82" t="str">
        <f t="shared" si="86"/>
        <v/>
      </c>
      <c r="AD734" s="90"/>
      <c r="AE734" s="90"/>
      <c r="AF734" s="82">
        <f t="shared" si="87"/>
        <v>0</v>
      </c>
      <c r="AG734" s="82" t="str">
        <f t="shared" si="82"/>
        <v/>
      </c>
      <c r="AH734" s="82" t="str">
        <f t="shared" si="83"/>
        <v/>
      </c>
      <c r="AI734" s="82" t="str">
        <f t="shared" si="84"/>
        <v/>
      </c>
      <c r="AJ734" s="82" t="str">
        <f t="shared" si="85"/>
        <v/>
      </c>
      <c r="AK734" s="83" t="str">
        <f t="shared" si="88"/>
        <v/>
      </c>
    </row>
    <row r="735" spans="27:37">
      <c r="AA735" s="78"/>
      <c r="AB735" s="78"/>
      <c r="AC735" s="79" t="str">
        <f t="shared" si="86"/>
        <v/>
      </c>
      <c r="AD735" s="89"/>
      <c r="AE735" s="89"/>
      <c r="AF735" s="79">
        <f t="shared" si="87"/>
        <v>0</v>
      </c>
      <c r="AG735" s="79" t="str">
        <f t="shared" si="82"/>
        <v/>
      </c>
      <c r="AH735" s="79" t="str">
        <f t="shared" si="83"/>
        <v/>
      </c>
      <c r="AI735" s="79" t="str">
        <f t="shared" si="84"/>
        <v/>
      </c>
      <c r="AJ735" s="79" t="str">
        <f t="shared" si="85"/>
        <v/>
      </c>
      <c r="AK735" s="80" t="str">
        <f t="shared" si="88"/>
        <v/>
      </c>
    </row>
    <row r="736" spans="27:37">
      <c r="AA736" s="81"/>
      <c r="AB736" s="81"/>
      <c r="AC736" s="82" t="str">
        <f t="shared" si="86"/>
        <v/>
      </c>
      <c r="AD736" s="90"/>
      <c r="AE736" s="90"/>
      <c r="AF736" s="82">
        <f t="shared" si="87"/>
        <v>0</v>
      </c>
      <c r="AG736" s="82" t="str">
        <f t="shared" si="82"/>
        <v/>
      </c>
      <c r="AH736" s="82" t="str">
        <f t="shared" si="83"/>
        <v/>
      </c>
      <c r="AI736" s="82" t="str">
        <f t="shared" si="84"/>
        <v/>
      </c>
      <c r="AJ736" s="82" t="str">
        <f t="shared" si="85"/>
        <v/>
      </c>
      <c r="AK736" s="83" t="str">
        <f t="shared" si="88"/>
        <v/>
      </c>
    </row>
    <row r="737" spans="27:37">
      <c r="AA737" s="78"/>
      <c r="AB737" s="78"/>
      <c r="AC737" s="79" t="str">
        <f t="shared" si="86"/>
        <v/>
      </c>
      <c r="AD737" s="89"/>
      <c r="AE737" s="89"/>
      <c r="AF737" s="79">
        <f t="shared" si="87"/>
        <v>0</v>
      </c>
      <c r="AG737" s="79" t="str">
        <f t="shared" si="82"/>
        <v/>
      </c>
      <c r="AH737" s="79" t="str">
        <f t="shared" si="83"/>
        <v/>
      </c>
      <c r="AI737" s="79" t="str">
        <f t="shared" si="84"/>
        <v/>
      </c>
      <c r="AJ737" s="79" t="str">
        <f t="shared" si="85"/>
        <v/>
      </c>
      <c r="AK737" s="80" t="str">
        <f t="shared" si="88"/>
        <v/>
      </c>
    </row>
    <row r="738" spans="27:37">
      <c r="AA738" s="81"/>
      <c r="AB738" s="81"/>
      <c r="AC738" s="82" t="str">
        <f t="shared" si="86"/>
        <v/>
      </c>
      <c r="AD738" s="90"/>
      <c r="AE738" s="90"/>
      <c r="AF738" s="82">
        <f t="shared" si="87"/>
        <v>0</v>
      </c>
      <c r="AG738" s="82" t="str">
        <f t="shared" si="82"/>
        <v/>
      </c>
      <c r="AH738" s="82" t="str">
        <f t="shared" si="83"/>
        <v/>
      </c>
      <c r="AI738" s="82" t="str">
        <f t="shared" si="84"/>
        <v/>
      </c>
      <c r="AJ738" s="82" t="str">
        <f t="shared" si="85"/>
        <v/>
      </c>
      <c r="AK738" s="83" t="str">
        <f t="shared" si="88"/>
        <v/>
      </c>
    </row>
    <row r="739" spans="27:37">
      <c r="AA739" s="78"/>
      <c r="AB739" s="78"/>
      <c r="AC739" s="79" t="str">
        <f t="shared" si="86"/>
        <v/>
      </c>
      <c r="AD739" s="89"/>
      <c r="AE739" s="89"/>
      <c r="AF739" s="79">
        <f t="shared" si="87"/>
        <v>0</v>
      </c>
      <c r="AG739" s="79" t="str">
        <f t="shared" si="82"/>
        <v/>
      </c>
      <c r="AH739" s="79" t="str">
        <f t="shared" si="83"/>
        <v/>
      </c>
      <c r="AI739" s="79" t="str">
        <f t="shared" si="84"/>
        <v/>
      </c>
      <c r="AJ739" s="79" t="str">
        <f t="shared" si="85"/>
        <v/>
      </c>
      <c r="AK739" s="80" t="str">
        <f t="shared" si="88"/>
        <v/>
      </c>
    </row>
    <row r="740" spans="27:37">
      <c r="AA740" s="81"/>
      <c r="AB740" s="81"/>
      <c r="AC740" s="82" t="str">
        <f t="shared" si="86"/>
        <v/>
      </c>
      <c r="AD740" s="90"/>
      <c r="AE740" s="90"/>
      <c r="AF740" s="82">
        <f t="shared" si="87"/>
        <v>0</v>
      </c>
      <c r="AG740" s="82" t="str">
        <f t="shared" si="82"/>
        <v/>
      </c>
      <c r="AH740" s="82" t="str">
        <f t="shared" si="83"/>
        <v/>
      </c>
      <c r="AI740" s="82" t="str">
        <f t="shared" si="84"/>
        <v/>
      </c>
      <c r="AJ740" s="82" t="str">
        <f t="shared" si="85"/>
        <v/>
      </c>
      <c r="AK740" s="83" t="str">
        <f t="shared" si="88"/>
        <v/>
      </c>
    </row>
    <row r="741" spans="27:37">
      <c r="AA741" s="78"/>
      <c r="AB741" s="78"/>
      <c r="AC741" s="79" t="str">
        <f t="shared" si="86"/>
        <v/>
      </c>
      <c r="AD741" s="89"/>
      <c r="AE741" s="89"/>
      <c r="AF741" s="79">
        <f t="shared" si="87"/>
        <v>0</v>
      </c>
      <c r="AG741" s="79" t="str">
        <f t="shared" si="82"/>
        <v/>
      </c>
      <c r="AH741" s="79" t="str">
        <f t="shared" si="83"/>
        <v/>
      </c>
      <c r="AI741" s="79" t="str">
        <f t="shared" si="84"/>
        <v/>
      </c>
      <c r="AJ741" s="79" t="str">
        <f t="shared" si="85"/>
        <v/>
      </c>
      <c r="AK741" s="80" t="str">
        <f t="shared" si="88"/>
        <v/>
      </c>
    </row>
    <row r="742" spans="27:37">
      <c r="AA742" s="81"/>
      <c r="AB742" s="81"/>
      <c r="AC742" s="82" t="str">
        <f t="shared" si="86"/>
        <v/>
      </c>
      <c r="AD742" s="90"/>
      <c r="AE742" s="90"/>
      <c r="AF742" s="82">
        <f t="shared" si="87"/>
        <v>0</v>
      </c>
      <c r="AG742" s="82" t="str">
        <f t="shared" si="82"/>
        <v/>
      </c>
      <c r="AH742" s="82" t="str">
        <f t="shared" si="83"/>
        <v/>
      </c>
      <c r="AI742" s="82" t="str">
        <f t="shared" si="84"/>
        <v/>
      </c>
      <c r="AJ742" s="82" t="str">
        <f t="shared" si="85"/>
        <v/>
      </c>
      <c r="AK742" s="83" t="str">
        <f t="shared" si="88"/>
        <v/>
      </c>
    </row>
    <row r="743" spans="27:37">
      <c r="AA743" s="78"/>
      <c r="AB743" s="78"/>
      <c r="AC743" s="79" t="str">
        <f t="shared" si="86"/>
        <v/>
      </c>
      <c r="AD743" s="89"/>
      <c r="AE743" s="89"/>
      <c r="AF743" s="79">
        <f t="shared" si="87"/>
        <v>0</v>
      </c>
      <c r="AG743" s="79" t="str">
        <f t="shared" si="82"/>
        <v/>
      </c>
      <c r="AH743" s="79" t="str">
        <f t="shared" si="83"/>
        <v/>
      </c>
      <c r="AI743" s="79" t="str">
        <f t="shared" si="84"/>
        <v/>
      </c>
      <c r="AJ743" s="79" t="str">
        <f t="shared" si="85"/>
        <v/>
      </c>
      <c r="AK743" s="80" t="str">
        <f t="shared" si="88"/>
        <v/>
      </c>
    </row>
    <row r="744" spans="27:37">
      <c r="AA744" s="81"/>
      <c r="AB744" s="81"/>
      <c r="AC744" s="82" t="str">
        <f t="shared" si="86"/>
        <v/>
      </c>
      <c r="AD744" s="90"/>
      <c r="AE744" s="90"/>
      <c r="AF744" s="82">
        <f t="shared" si="87"/>
        <v>0</v>
      </c>
      <c r="AG744" s="82" t="str">
        <f t="shared" si="82"/>
        <v/>
      </c>
      <c r="AH744" s="82" t="str">
        <f t="shared" si="83"/>
        <v/>
      </c>
      <c r="AI744" s="82" t="str">
        <f t="shared" si="84"/>
        <v/>
      </c>
      <c r="AJ744" s="82" t="str">
        <f t="shared" si="85"/>
        <v/>
      </c>
      <c r="AK744" s="83" t="str">
        <f t="shared" si="88"/>
        <v/>
      </c>
    </row>
    <row r="745" spans="27:37">
      <c r="AA745" s="78"/>
      <c r="AB745" s="78"/>
      <c r="AC745" s="79" t="str">
        <f t="shared" si="86"/>
        <v/>
      </c>
      <c r="AD745" s="89"/>
      <c r="AE745" s="89"/>
      <c r="AF745" s="79">
        <f t="shared" si="87"/>
        <v>0</v>
      </c>
      <c r="AG745" s="79" t="str">
        <f t="shared" si="82"/>
        <v/>
      </c>
      <c r="AH745" s="79" t="str">
        <f t="shared" si="83"/>
        <v/>
      </c>
      <c r="AI745" s="79" t="str">
        <f t="shared" si="84"/>
        <v/>
      </c>
      <c r="AJ745" s="79" t="str">
        <f t="shared" si="85"/>
        <v/>
      </c>
      <c r="AK745" s="80" t="str">
        <f t="shared" si="88"/>
        <v/>
      </c>
    </row>
    <row r="746" spans="27:37">
      <c r="AA746" s="81"/>
      <c r="AB746" s="81"/>
      <c r="AC746" s="82" t="str">
        <f t="shared" si="86"/>
        <v/>
      </c>
      <c r="AD746" s="90"/>
      <c r="AE746" s="90"/>
      <c r="AF746" s="82">
        <f t="shared" si="87"/>
        <v>0</v>
      </c>
      <c r="AG746" s="82" t="str">
        <f t="shared" si="82"/>
        <v/>
      </c>
      <c r="AH746" s="82" t="str">
        <f t="shared" si="83"/>
        <v/>
      </c>
      <c r="AI746" s="82" t="str">
        <f t="shared" si="84"/>
        <v/>
      </c>
      <c r="AJ746" s="82" t="str">
        <f t="shared" si="85"/>
        <v/>
      </c>
      <c r="AK746" s="83" t="str">
        <f t="shared" si="88"/>
        <v/>
      </c>
    </row>
    <row r="747" spans="27:37">
      <c r="AA747" s="78"/>
      <c r="AB747" s="78"/>
      <c r="AC747" s="79" t="str">
        <f t="shared" si="86"/>
        <v/>
      </c>
      <c r="AD747" s="89"/>
      <c r="AE747" s="89"/>
      <c r="AF747" s="79">
        <f t="shared" si="87"/>
        <v>0</v>
      </c>
      <c r="AG747" s="79" t="str">
        <f t="shared" si="82"/>
        <v/>
      </c>
      <c r="AH747" s="79" t="str">
        <f t="shared" si="83"/>
        <v/>
      </c>
      <c r="AI747" s="79" t="str">
        <f t="shared" si="84"/>
        <v/>
      </c>
      <c r="AJ747" s="79" t="str">
        <f t="shared" si="85"/>
        <v/>
      </c>
      <c r="AK747" s="80" t="str">
        <f t="shared" si="88"/>
        <v/>
      </c>
    </row>
    <row r="748" spans="27:37">
      <c r="AA748" s="81"/>
      <c r="AB748" s="81"/>
      <c r="AC748" s="82" t="str">
        <f t="shared" si="86"/>
        <v/>
      </c>
      <c r="AD748" s="90"/>
      <c r="AE748" s="90"/>
      <c r="AF748" s="82">
        <f t="shared" si="87"/>
        <v>0</v>
      </c>
      <c r="AG748" s="82" t="str">
        <f t="shared" si="82"/>
        <v/>
      </c>
      <c r="AH748" s="82" t="str">
        <f t="shared" si="83"/>
        <v/>
      </c>
      <c r="AI748" s="82" t="str">
        <f t="shared" si="84"/>
        <v/>
      </c>
      <c r="AJ748" s="82" t="str">
        <f t="shared" si="85"/>
        <v/>
      </c>
      <c r="AK748" s="83" t="str">
        <f t="shared" si="88"/>
        <v/>
      </c>
    </row>
    <row r="749" spans="27:37">
      <c r="AA749" s="78"/>
      <c r="AB749" s="78"/>
      <c r="AC749" s="79" t="str">
        <f t="shared" si="86"/>
        <v/>
      </c>
      <c r="AD749" s="89"/>
      <c r="AE749" s="89"/>
      <c r="AF749" s="79">
        <f t="shared" si="87"/>
        <v>0</v>
      </c>
      <c r="AG749" s="79" t="str">
        <f t="shared" si="82"/>
        <v/>
      </c>
      <c r="AH749" s="79" t="str">
        <f t="shared" si="83"/>
        <v/>
      </c>
      <c r="AI749" s="79" t="str">
        <f t="shared" si="84"/>
        <v/>
      </c>
      <c r="AJ749" s="79" t="str">
        <f t="shared" si="85"/>
        <v/>
      </c>
      <c r="AK749" s="80" t="str">
        <f t="shared" si="88"/>
        <v/>
      </c>
    </row>
    <row r="750" spans="27:37">
      <c r="AA750" s="81"/>
      <c r="AB750" s="81"/>
      <c r="AC750" s="82" t="str">
        <f t="shared" si="86"/>
        <v/>
      </c>
      <c r="AD750" s="90"/>
      <c r="AE750" s="90"/>
      <c r="AF750" s="82">
        <f t="shared" si="87"/>
        <v>0</v>
      </c>
      <c r="AG750" s="82" t="str">
        <f t="shared" si="82"/>
        <v/>
      </c>
      <c r="AH750" s="82" t="str">
        <f t="shared" si="83"/>
        <v/>
      </c>
      <c r="AI750" s="82" t="str">
        <f t="shared" si="84"/>
        <v/>
      </c>
      <c r="AJ750" s="82" t="str">
        <f t="shared" si="85"/>
        <v/>
      </c>
      <c r="AK750" s="83" t="str">
        <f t="shared" si="88"/>
        <v/>
      </c>
    </row>
    <row r="751" spans="27:37">
      <c r="AA751" s="78"/>
      <c r="AB751" s="78"/>
      <c r="AC751" s="79" t="str">
        <f t="shared" si="86"/>
        <v/>
      </c>
      <c r="AD751" s="89"/>
      <c r="AE751" s="89"/>
      <c r="AF751" s="79">
        <f t="shared" si="87"/>
        <v>0</v>
      </c>
      <c r="AG751" s="79" t="str">
        <f t="shared" si="82"/>
        <v/>
      </c>
      <c r="AH751" s="79" t="str">
        <f t="shared" si="83"/>
        <v/>
      </c>
      <c r="AI751" s="79" t="str">
        <f t="shared" si="84"/>
        <v/>
      </c>
      <c r="AJ751" s="79" t="str">
        <f t="shared" si="85"/>
        <v/>
      </c>
      <c r="AK751" s="80" t="str">
        <f t="shared" si="88"/>
        <v/>
      </c>
    </row>
    <row r="752" spans="27:37">
      <c r="AA752" s="81"/>
      <c r="AB752" s="81"/>
      <c r="AC752" s="82" t="str">
        <f t="shared" si="86"/>
        <v/>
      </c>
      <c r="AD752" s="90"/>
      <c r="AE752" s="90"/>
      <c r="AF752" s="82">
        <f t="shared" si="87"/>
        <v>0</v>
      </c>
      <c r="AG752" s="82" t="str">
        <f t="shared" si="82"/>
        <v/>
      </c>
      <c r="AH752" s="82" t="str">
        <f t="shared" si="83"/>
        <v/>
      </c>
      <c r="AI752" s="82" t="str">
        <f t="shared" si="84"/>
        <v/>
      </c>
      <c r="AJ752" s="82" t="str">
        <f t="shared" si="85"/>
        <v/>
      </c>
      <c r="AK752" s="83" t="str">
        <f t="shared" si="88"/>
        <v/>
      </c>
    </row>
    <row r="753" spans="27:37">
      <c r="AA753" s="78"/>
      <c r="AB753" s="78"/>
      <c r="AC753" s="79" t="str">
        <f t="shared" si="86"/>
        <v/>
      </c>
      <c r="AD753" s="89"/>
      <c r="AE753" s="89"/>
      <c r="AF753" s="79">
        <f t="shared" si="87"/>
        <v>0</v>
      </c>
      <c r="AG753" s="79" t="str">
        <f t="shared" si="82"/>
        <v/>
      </c>
      <c r="AH753" s="79" t="str">
        <f t="shared" si="83"/>
        <v/>
      </c>
      <c r="AI753" s="79" t="str">
        <f t="shared" si="84"/>
        <v/>
      </c>
      <c r="AJ753" s="79" t="str">
        <f t="shared" si="85"/>
        <v/>
      </c>
      <c r="AK753" s="80" t="str">
        <f t="shared" si="88"/>
        <v/>
      </c>
    </row>
    <row r="754" spans="27:37">
      <c r="AA754" s="81"/>
      <c r="AB754" s="81"/>
      <c r="AC754" s="82" t="str">
        <f t="shared" si="86"/>
        <v/>
      </c>
      <c r="AD754" s="90"/>
      <c r="AE754" s="90"/>
      <c r="AF754" s="82">
        <f t="shared" si="87"/>
        <v>0</v>
      </c>
      <c r="AG754" s="82" t="str">
        <f t="shared" si="82"/>
        <v/>
      </c>
      <c r="AH754" s="82" t="str">
        <f t="shared" si="83"/>
        <v/>
      </c>
      <c r="AI754" s="82" t="str">
        <f t="shared" si="84"/>
        <v/>
      </c>
      <c r="AJ754" s="82" t="str">
        <f t="shared" si="85"/>
        <v/>
      </c>
      <c r="AK754" s="83" t="str">
        <f t="shared" si="88"/>
        <v/>
      </c>
    </row>
    <row r="755" spans="27:37">
      <c r="AA755" s="78"/>
      <c r="AB755" s="78"/>
      <c r="AC755" s="79" t="str">
        <f t="shared" si="86"/>
        <v/>
      </c>
      <c r="AD755" s="89"/>
      <c r="AE755" s="89"/>
      <c r="AF755" s="79">
        <f t="shared" si="87"/>
        <v>0</v>
      </c>
      <c r="AG755" s="79" t="str">
        <f t="shared" si="82"/>
        <v/>
      </c>
      <c r="AH755" s="79" t="str">
        <f t="shared" si="83"/>
        <v/>
      </c>
      <c r="AI755" s="79" t="str">
        <f t="shared" si="84"/>
        <v/>
      </c>
      <c r="AJ755" s="79" t="str">
        <f t="shared" si="85"/>
        <v/>
      </c>
      <c r="AK755" s="80" t="str">
        <f t="shared" si="88"/>
        <v/>
      </c>
    </row>
    <row r="756" spans="27:37">
      <c r="AA756" s="81"/>
      <c r="AB756" s="81"/>
      <c r="AC756" s="82" t="str">
        <f t="shared" si="86"/>
        <v/>
      </c>
      <c r="AD756" s="90"/>
      <c r="AE756" s="90"/>
      <c r="AF756" s="82">
        <f t="shared" si="87"/>
        <v>0</v>
      </c>
      <c r="AG756" s="82" t="str">
        <f t="shared" si="82"/>
        <v/>
      </c>
      <c r="AH756" s="82" t="str">
        <f t="shared" si="83"/>
        <v/>
      </c>
      <c r="AI756" s="82" t="str">
        <f t="shared" si="84"/>
        <v/>
      </c>
      <c r="AJ756" s="82" t="str">
        <f t="shared" si="85"/>
        <v/>
      </c>
      <c r="AK756" s="83" t="str">
        <f t="shared" si="88"/>
        <v/>
      </c>
    </row>
    <row r="757" spans="27:37">
      <c r="AA757" s="78"/>
      <c r="AB757" s="78"/>
      <c r="AC757" s="79" t="str">
        <f t="shared" si="86"/>
        <v/>
      </c>
      <c r="AD757" s="89"/>
      <c r="AE757" s="89"/>
      <c r="AF757" s="79">
        <f t="shared" si="87"/>
        <v>0</v>
      </c>
      <c r="AG757" s="79" t="str">
        <f t="shared" si="82"/>
        <v/>
      </c>
      <c r="AH757" s="79" t="str">
        <f t="shared" si="83"/>
        <v/>
      </c>
      <c r="AI757" s="79" t="str">
        <f t="shared" si="84"/>
        <v/>
      </c>
      <c r="AJ757" s="79" t="str">
        <f t="shared" si="85"/>
        <v/>
      </c>
      <c r="AK757" s="80" t="str">
        <f t="shared" si="88"/>
        <v/>
      </c>
    </row>
    <row r="758" spans="27:37">
      <c r="AA758" s="81"/>
      <c r="AB758" s="81"/>
      <c r="AC758" s="82" t="str">
        <f t="shared" si="86"/>
        <v/>
      </c>
      <c r="AD758" s="90"/>
      <c r="AE758" s="90"/>
      <c r="AF758" s="82">
        <f t="shared" si="87"/>
        <v>0</v>
      </c>
      <c r="AG758" s="82" t="str">
        <f t="shared" si="82"/>
        <v/>
      </c>
      <c r="AH758" s="82" t="str">
        <f t="shared" si="83"/>
        <v/>
      </c>
      <c r="AI758" s="82" t="str">
        <f t="shared" si="84"/>
        <v/>
      </c>
      <c r="AJ758" s="82" t="str">
        <f t="shared" si="85"/>
        <v/>
      </c>
      <c r="AK758" s="83" t="str">
        <f t="shared" si="88"/>
        <v/>
      </c>
    </row>
    <row r="759" spans="27:37">
      <c r="AA759" s="78"/>
      <c r="AB759" s="78"/>
      <c r="AC759" s="79" t="str">
        <f t="shared" si="86"/>
        <v/>
      </c>
      <c r="AD759" s="89"/>
      <c r="AE759" s="89"/>
      <c r="AF759" s="79">
        <f t="shared" si="87"/>
        <v>0</v>
      </c>
      <c r="AG759" s="79" t="str">
        <f t="shared" si="82"/>
        <v/>
      </c>
      <c r="AH759" s="79" t="str">
        <f t="shared" si="83"/>
        <v/>
      </c>
      <c r="AI759" s="79" t="str">
        <f t="shared" si="84"/>
        <v/>
      </c>
      <c r="AJ759" s="79" t="str">
        <f t="shared" si="85"/>
        <v/>
      </c>
      <c r="AK759" s="80" t="str">
        <f t="shared" si="88"/>
        <v/>
      </c>
    </row>
    <row r="760" spans="27:37">
      <c r="AA760" s="81"/>
      <c r="AB760" s="81"/>
      <c r="AC760" s="82" t="str">
        <f t="shared" si="86"/>
        <v/>
      </c>
      <c r="AD760" s="90"/>
      <c r="AE760" s="90"/>
      <c r="AF760" s="82">
        <f t="shared" si="87"/>
        <v>0</v>
      </c>
      <c r="AG760" s="82" t="str">
        <f t="shared" si="82"/>
        <v/>
      </c>
      <c r="AH760" s="82" t="str">
        <f t="shared" si="83"/>
        <v/>
      </c>
      <c r="AI760" s="82" t="str">
        <f t="shared" si="84"/>
        <v/>
      </c>
      <c r="AJ760" s="82" t="str">
        <f t="shared" si="85"/>
        <v/>
      </c>
      <c r="AK760" s="83" t="str">
        <f t="shared" si="88"/>
        <v/>
      </c>
    </row>
    <row r="761" spans="27:37">
      <c r="AA761" s="78"/>
      <c r="AB761" s="78"/>
      <c r="AC761" s="79" t="str">
        <f t="shared" si="86"/>
        <v/>
      </c>
      <c r="AD761" s="89"/>
      <c r="AE761" s="89"/>
      <c r="AF761" s="79">
        <f t="shared" si="87"/>
        <v>0</v>
      </c>
      <c r="AG761" s="79" t="str">
        <f t="shared" si="82"/>
        <v/>
      </c>
      <c r="AH761" s="79" t="str">
        <f t="shared" si="83"/>
        <v/>
      </c>
      <c r="AI761" s="79" t="str">
        <f t="shared" si="84"/>
        <v/>
      </c>
      <c r="AJ761" s="79" t="str">
        <f t="shared" si="85"/>
        <v/>
      </c>
      <c r="AK761" s="80" t="str">
        <f t="shared" si="88"/>
        <v/>
      </c>
    </row>
    <row r="762" spans="27:37">
      <c r="AA762" s="81"/>
      <c r="AB762" s="81"/>
      <c r="AC762" s="82" t="str">
        <f t="shared" si="86"/>
        <v/>
      </c>
      <c r="AD762" s="90"/>
      <c r="AE762" s="90"/>
      <c r="AF762" s="82">
        <f t="shared" si="87"/>
        <v>0</v>
      </c>
      <c r="AG762" s="82" t="str">
        <f t="shared" si="82"/>
        <v/>
      </c>
      <c r="AH762" s="82" t="str">
        <f t="shared" si="83"/>
        <v/>
      </c>
      <c r="AI762" s="82" t="str">
        <f t="shared" si="84"/>
        <v/>
      </c>
      <c r="AJ762" s="82" t="str">
        <f t="shared" si="85"/>
        <v/>
      </c>
      <c r="AK762" s="83" t="str">
        <f t="shared" si="88"/>
        <v/>
      </c>
    </row>
    <row r="763" spans="27:37">
      <c r="AA763" s="78"/>
      <c r="AB763" s="78"/>
      <c r="AC763" s="79" t="str">
        <f t="shared" si="86"/>
        <v/>
      </c>
      <c r="AD763" s="89"/>
      <c r="AE763" s="89"/>
      <c r="AF763" s="79">
        <f t="shared" si="87"/>
        <v>0</v>
      </c>
      <c r="AG763" s="79" t="str">
        <f t="shared" si="82"/>
        <v/>
      </c>
      <c r="AH763" s="79" t="str">
        <f t="shared" si="83"/>
        <v/>
      </c>
      <c r="AI763" s="79" t="str">
        <f t="shared" si="84"/>
        <v/>
      </c>
      <c r="AJ763" s="79" t="str">
        <f t="shared" si="85"/>
        <v/>
      </c>
      <c r="AK763" s="80" t="str">
        <f t="shared" si="88"/>
        <v/>
      </c>
    </row>
    <row r="764" spans="27:37">
      <c r="AA764" s="81"/>
      <c r="AB764" s="81"/>
      <c r="AC764" s="82" t="str">
        <f t="shared" si="86"/>
        <v/>
      </c>
      <c r="AD764" s="90"/>
      <c r="AE764" s="90"/>
      <c r="AF764" s="82">
        <f t="shared" si="87"/>
        <v>0</v>
      </c>
      <c r="AG764" s="82" t="str">
        <f t="shared" si="82"/>
        <v/>
      </c>
      <c r="AH764" s="82" t="str">
        <f t="shared" si="83"/>
        <v/>
      </c>
      <c r="AI764" s="82" t="str">
        <f t="shared" si="84"/>
        <v/>
      </c>
      <c r="AJ764" s="82" t="str">
        <f t="shared" si="85"/>
        <v/>
      </c>
      <c r="AK764" s="83" t="str">
        <f t="shared" si="88"/>
        <v/>
      </c>
    </row>
    <row r="765" spans="27:37">
      <c r="AA765" s="78"/>
      <c r="AB765" s="78"/>
      <c r="AC765" s="79" t="str">
        <f t="shared" si="86"/>
        <v/>
      </c>
      <c r="AD765" s="89"/>
      <c r="AE765" s="89"/>
      <c r="AF765" s="79">
        <f t="shared" si="87"/>
        <v>0</v>
      </c>
      <c r="AG765" s="79" t="str">
        <f t="shared" si="82"/>
        <v/>
      </c>
      <c r="AH765" s="79" t="str">
        <f t="shared" si="83"/>
        <v/>
      </c>
      <c r="AI765" s="79" t="str">
        <f t="shared" si="84"/>
        <v/>
      </c>
      <c r="AJ765" s="79" t="str">
        <f t="shared" si="85"/>
        <v/>
      </c>
      <c r="AK765" s="80" t="str">
        <f t="shared" si="88"/>
        <v/>
      </c>
    </row>
    <row r="766" spans="27:37">
      <c r="AA766" s="81"/>
      <c r="AB766" s="81"/>
      <c r="AC766" s="82" t="str">
        <f t="shared" si="86"/>
        <v/>
      </c>
      <c r="AD766" s="90"/>
      <c r="AE766" s="90"/>
      <c r="AF766" s="82">
        <f t="shared" si="87"/>
        <v>0</v>
      </c>
      <c r="AG766" s="82" t="str">
        <f t="shared" si="82"/>
        <v/>
      </c>
      <c r="AH766" s="82" t="str">
        <f t="shared" si="83"/>
        <v/>
      </c>
      <c r="AI766" s="82" t="str">
        <f t="shared" si="84"/>
        <v/>
      </c>
      <c r="AJ766" s="82" t="str">
        <f t="shared" si="85"/>
        <v/>
      </c>
      <c r="AK766" s="83" t="str">
        <f t="shared" si="88"/>
        <v/>
      </c>
    </row>
    <row r="767" spans="27:37">
      <c r="AA767" s="78"/>
      <c r="AB767" s="78"/>
      <c r="AC767" s="79" t="str">
        <f t="shared" si="86"/>
        <v/>
      </c>
      <c r="AD767" s="89"/>
      <c r="AE767" s="89"/>
      <c r="AF767" s="79">
        <f t="shared" si="87"/>
        <v>0</v>
      </c>
      <c r="AG767" s="79" t="str">
        <f t="shared" si="82"/>
        <v/>
      </c>
      <c r="AH767" s="79" t="str">
        <f t="shared" si="83"/>
        <v/>
      </c>
      <c r="AI767" s="79" t="str">
        <f t="shared" si="84"/>
        <v/>
      </c>
      <c r="AJ767" s="79" t="str">
        <f t="shared" si="85"/>
        <v/>
      </c>
      <c r="AK767" s="80" t="str">
        <f t="shared" si="88"/>
        <v/>
      </c>
    </row>
    <row r="768" spans="27:37">
      <c r="AA768" s="81"/>
      <c r="AB768" s="81"/>
      <c r="AC768" s="82" t="str">
        <f t="shared" si="86"/>
        <v/>
      </c>
      <c r="AD768" s="90"/>
      <c r="AE768" s="90"/>
      <c r="AF768" s="82">
        <f t="shared" si="87"/>
        <v>0</v>
      </c>
      <c r="AG768" s="82" t="str">
        <f t="shared" si="82"/>
        <v/>
      </c>
      <c r="AH768" s="82" t="str">
        <f t="shared" si="83"/>
        <v/>
      </c>
      <c r="AI768" s="82" t="str">
        <f t="shared" si="84"/>
        <v/>
      </c>
      <c r="AJ768" s="82" t="str">
        <f t="shared" si="85"/>
        <v/>
      </c>
      <c r="AK768" s="83" t="str">
        <f t="shared" si="88"/>
        <v/>
      </c>
    </row>
    <row r="769" spans="27:37">
      <c r="AA769" s="78"/>
      <c r="AB769" s="78"/>
      <c r="AC769" s="79" t="str">
        <f t="shared" si="86"/>
        <v/>
      </c>
      <c r="AD769" s="89"/>
      <c r="AE769" s="89"/>
      <c r="AF769" s="79">
        <f t="shared" si="87"/>
        <v>0</v>
      </c>
      <c r="AG769" s="79" t="str">
        <f t="shared" si="82"/>
        <v/>
      </c>
      <c r="AH769" s="79" t="str">
        <f t="shared" si="83"/>
        <v/>
      </c>
      <c r="AI769" s="79" t="str">
        <f t="shared" si="84"/>
        <v/>
      </c>
      <c r="AJ769" s="79" t="str">
        <f t="shared" si="85"/>
        <v/>
      </c>
      <c r="AK769" s="80" t="str">
        <f t="shared" si="88"/>
        <v/>
      </c>
    </row>
    <row r="770" spans="27:37">
      <c r="AA770" s="81"/>
      <c r="AB770" s="81"/>
      <c r="AC770" s="82" t="str">
        <f t="shared" si="86"/>
        <v/>
      </c>
      <c r="AD770" s="90"/>
      <c r="AE770" s="90"/>
      <c r="AF770" s="82">
        <f t="shared" si="87"/>
        <v>0</v>
      </c>
      <c r="AG770" s="82" t="str">
        <f t="shared" si="82"/>
        <v/>
      </c>
      <c r="AH770" s="82" t="str">
        <f t="shared" si="83"/>
        <v/>
      </c>
      <c r="AI770" s="82" t="str">
        <f t="shared" si="84"/>
        <v/>
      </c>
      <c r="AJ770" s="82" t="str">
        <f t="shared" si="85"/>
        <v/>
      </c>
      <c r="AK770" s="83" t="str">
        <f t="shared" si="88"/>
        <v/>
      </c>
    </row>
    <row r="771" spans="27:37">
      <c r="AA771" s="78"/>
      <c r="AB771" s="78"/>
      <c r="AC771" s="79" t="str">
        <f t="shared" si="86"/>
        <v/>
      </c>
      <c r="AD771" s="89"/>
      <c r="AE771" s="89"/>
      <c r="AF771" s="79">
        <f t="shared" si="87"/>
        <v>0</v>
      </c>
      <c r="AG771" s="79" t="str">
        <f t="shared" si="82"/>
        <v/>
      </c>
      <c r="AH771" s="79" t="str">
        <f t="shared" si="83"/>
        <v/>
      </c>
      <c r="AI771" s="79" t="str">
        <f t="shared" si="84"/>
        <v/>
      </c>
      <c r="AJ771" s="79" t="str">
        <f t="shared" si="85"/>
        <v/>
      </c>
      <c r="AK771" s="80" t="str">
        <f t="shared" si="88"/>
        <v/>
      </c>
    </row>
    <row r="772" spans="27:37">
      <c r="AA772" s="81"/>
      <c r="AB772" s="81"/>
      <c r="AC772" s="82" t="str">
        <f t="shared" si="86"/>
        <v/>
      </c>
      <c r="AD772" s="90"/>
      <c r="AE772" s="90"/>
      <c r="AF772" s="82">
        <f t="shared" si="87"/>
        <v>0</v>
      </c>
      <c r="AG772" s="82" t="str">
        <f t="shared" si="82"/>
        <v/>
      </c>
      <c r="AH772" s="82" t="str">
        <f t="shared" si="83"/>
        <v/>
      </c>
      <c r="AI772" s="82" t="str">
        <f t="shared" si="84"/>
        <v/>
      </c>
      <c r="AJ772" s="82" t="str">
        <f t="shared" si="85"/>
        <v/>
      </c>
      <c r="AK772" s="83" t="str">
        <f t="shared" si="88"/>
        <v/>
      </c>
    </row>
    <row r="773" spans="27:37">
      <c r="AA773" s="78"/>
      <c r="AB773" s="78"/>
      <c r="AC773" s="79" t="str">
        <f t="shared" si="86"/>
        <v/>
      </c>
      <c r="AD773" s="89"/>
      <c r="AE773" s="89"/>
      <c r="AF773" s="79">
        <f t="shared" si="87"/>
        <v>0</v>
      </c>
      <c r="AG773" s="79" t="str">
        <f t="shared" si="82"/>
        <v/>
      </c>
      <c r="AH773" s="79" t="str">
        <f t="shared" si="83"/>
        <v/>
      </c>
      <c r="AI773" s="79" t="str">
        <f t="shared" si="84"/>
        <v/>
      </c>
      <c r="AJ773" s="79" t="str">
        <f t="shared" si="85"/>
        <v/>
      </c>
      <c r="AK773" s="80" t="str">
        <f t="shared" si="88"/>
        <v/>
      </c>
    </row>
    <row r="774" spans="27:37">
      <c r="AA774" s="81"/>
      <c r="AB774" s="81"/>
      <c r="AC774" s="82" t="str">
        <f t="shared" si="86"/>
        <v/>
      </c>
      <c r="AD774" s="90"/>
      <c r="AE774" s="90"/>
      <c r="AF774" s="82">
        <f t="shared" si="87"/>
        <v>0</v>
      </c>
      <c r="AG774" s="82" t="str">
        <f t="shared" si="82"/>
        <v/>
      </c>
      <c r="AH774" s="82" t="str">
        <f t="shared" si="83"/>
        <v/>
      </c>
      <c r="AI774" s="82" t="str">
        <f t="shared" si="84"/>
        <v/>
      </c>
      <c r="AJ774" s="82" t="str">
        <f t="shared" si="85"/>
        <v/>
      </c>
      <c r="AK774" s="83" t="str">
        <f t="shared" si="88"/>
        <v/>
      </c>
    </row>
    <row r="775" spans="27:37">
      <c r="AA775" s="78"/>
      <c r="AB775" s="78"/>
      <c r="AC775" s="79" t="str">
        <f t="shared" si="86"/>
        <v/>
      </c>
      <c r="AD775" s="89"/>
      <c r="AE775" s="89"/>
      <c r="AF775" s="79">
        <f t="shared" si="87"/>
        <v>0</v>
      </c>
      <c r="AG775" s="79" t="str">
        <f t="shared" si="82"/>
        <v/>
      </c>
      <c r="AH775" s="79" t="str">
        <f t="shared" si="83"/>
        <v/>
      </c>
      <c r="AI775" s="79" t="str">
        <f t="shared" si="84"/>
        <v/>
      </c>
      <c r="AJ775" s="79" t="str">
        <f t="shared" si="85"/>
        <v/>
      </c>
      <c r="AK775" s="80" t="str">
        <f t="shared" si="88"/>
        <v/>
      </c>
    </row>
    <row r="776" spans="27:37">
      <c r="AA776" s="81"/>
      <c r="AB776" s="81"/>
      <c r="AC776" s="82" t="str">
        <f t="shared" si="86"/>
        <v/>
      </c>
      <c r="AD776" s="90"/>
      <c r="AE776" s="90"/>
      <c r="AF776" s="82">
        <f t="shared" si="87"/>
        <v>0</v>
      </c>
      <c r="AG776" s="82" t="str">
        <f t="shared" si="82"/>
        <v/>
      </c>
      <c r="AH776" s="82" t="str">
        <f t="shared" si="83"/>
        <v/>
      </c>
      <c r="AI776" s="82" t="str">
        <f t="shared" si="84"/>
        <v/>
      </c>
      <c r="AJ776" s="82" t="str">
        <f t="shared" si="85"/>
        <v/>
      </c>
      <c r="AK776" s="83" t="str">
        <f t="shared" si="88"/>
        <v/>
      </c>
    </row>
    <row r="777" spans="27:37">
      <c r="AA777" s="78"/>
      <c r="AB777" s="78"/>
      <c r="AC777" s="79" t="str">
        <f t="shared" si="86"/>
        <v/>
      </c>
      <c r="AD777" s="89"/>
      <c r="AE777" s="89"/>
      <c r="AF777" s="79">
        <f t="shared" si="87"/>
        <v>0</v>
      </c>
      <c r="AG777" s="79" t="str">
        <f t="shared" si="82"/>
        <v/>
      </c>
      <c r="AH777" s="79" t="str">
        <f t="shared" si="83"/>
        <v/>
      </c>
      <c r="AI777" s="79" t="str">
        <f t="shared" si="84"/>
        <v/>
      </c>
      <c r="AJ777" s="79" t="str">
        <f t="shared" si="85"/>
        <v/>
      </c>
      <c r="AK777" s="80" t="str">
        <f t="shared" si="88"/>
        <v/>
      </c>
    </row>
    <row r="778" spans="27:37">
      <c r="AA778" s="81"/>
      <c r="AB778" s="81"/>
      <c r="AC778" s="82" t="str">
        <f t="shared" si="86"/>
        <v/>
      </c>
      <c r="AD778" s="90"/>
      <c r="AE778" s="90"/>
      <c r="AF778" s="82">
        <f t="shared" si="87"/>
        <v>0</v>
      </c>
      <c r="AG778" s="82" t="str">
        <f t="shared" si="82"/>
        <v/>
      </c>
      <c r="AH778" s="82" t="str">
        <f t="shared" si="83"/>
        <v/>
      </c>
      <c r="AI778" s="82" t="str">
        <f t="shared" si="84"/>
        <v/>
      </c>
      <c r="AJ778" s="82" t="str">
        <f t="shared" si="85"/>
        <v/>
      </c>
      <c r="AK778" s="83" t="str">
        <f t="shared" si="88"/>
        <v/>
      </c>
    </row>
    <row r="779" spans="27:37">
      <c r="AA779" s="78"/>
      <c r="AB779" s="78"/>
      <c r="AC779" s="79" t="str">
        <f t="shared" si="86"/>
        <v/>
      </c>
      <c r="AD779" s="89"/>
      <c r="AE779" s="89"/>
      <c r="AF779" s="79">
        <f t="shared" si="87"/>
        <v>0</v>
      </c>
      <c r="AG779" s="79" t="str">
        <f t="shared" ref="AG779:AG842" si="89">IF($AA779="","",IF(VLOOKUP($AA779,$AZ$17:$BD$42,2,0)=0,"",VLOOKUP($AA779,$AZ$17:$BD$42,2,0)*AF779))</f>
        <v/>
      </c>
      <c r="AH779" s="79" t="str">
        <f t="shared" ref="AH779:AH842" si="90">IF($AA779="","",IF(VLOOKUP($AA779,$AZ$17:$BD$42,3,0)=0,"",VLOOKUP($AA779,$AZ$17:$BD$42,3,0)*AF779))</f>
        <v/>
      </c>
      <c r="AI779" s="79" t="str">
        <f t="shared" ref="AI779:AI842" si="91">IF($AA779="","",IF(VLOOKUP($AA779,$AZ$17:$BD$42,4,0)=0,"",VLOOKUP($AA779,$AZ$17:$BD$42,4,0)*AF779))</f>
        <v/>
      </c>
      <c r="AJ779" s="79" t="str">
        <f t="shared" ref="AJ779:AJ842" si="92">IF($AA779="","",IF(VLOOKUP($AA779,$AZ$17:$BD$42,5,0)=0,"",VLOOKUP($AA779,$AZ$17:$BD$42,5,0)*AF779))</f>
        <v/>
      </c>
      <c r="AK779" s="80" t="str">
        <f t="shared" si="88"/>
        <v/>
      </c>
    </row>
    <row r="780" spans="27:37">
      <c r="AA780" s="81"/>
      <c r="AB780" s="81"/>
      <c r="AC780" s="82" t="str">
        <f t="shared" ref="AC780:AC843" si="93">IF(ISERROR(VLOOKUP($AA780,$A$13:$V$38,MATCH($AB780,$A$12:$V$12,0),0)),"",VLOOKUP($AA780,$A$13:$V$38,MATCH($AB780,$A$12:$V$12,0),0))</f>
        <v/>
      </c>
      <c r="AD780" s="90"/>
      <c r="AE780" s="90"/>
      <c r="AF780" s="82">
        <f t="shared" ref="AF780:AF843" si="94">IF(IF($AB780="",0,IF(AC780="",0,AC780-AD780-AE780))&lt;0,0,IF($AB780="",0,IF(AC780="",0,AC780-AD780-AE780)))</f>
        <v>0</v>
      </c>
      <c r="AG780" s="82" t="str">
        <f t="shared" si="89"/>
        <v/>
      </c>
      <c r="AH780" s="82" t="str">
        <f t="shared" si="90"/>
        <v/>
      </c>
      <c r="AI780" s="82" t="str">
        <f t="shared" si="91"/>
        <v/>
      </c>
      <c r="AJ780" s="82" t="str">
        <f t="shared" si="92"/>
        <v/>
      </c>
      <c r="AK780" s="83" t="str">
        <f t="shared" ref="AK780:AK843" si="95">IF($AF780=0,"",IF(VLOOKUP($AA780,$A$46:$Y$71,IF($AB780=3,2,IF($AB780&lt;4+1,6,IF($AB780&lt;5+1,10,IF($AB780&lt;6+1,14,IF($AB780&lt;7+1,18,IF($AB780&lt;8+1,22,0)))))),0)=0,"pas de crafteur",VLOOKUP($AA780,$A$46:$Y$71,IF($AB780=3,2,IF($AB780&lt;4+1,6,IF($AB780&lt;5+1,10,IF($AB780&lt;6+1,14,IF($AB780&lt;7+1,18,IF($AB780&lt;8+1,22,)))))),0)))</f>
        <v/>
      </c>
    </row>
    <row r="781" spans="27:37">
      <c r="AA781" s="78"/>
      <c r="AB781" s="78"/>
      <c r="AC781" s="79" t="str">
        <f t="shared" si="93"/>
        <v/>
      </c>
      <c r="AD781" s="89"/>
      <c r="AE781" s="89"/>
      <c r="AF781" s="79">
        <f t="shared" si="94"/>
        <v>0</v>
      </c>
      <c r="AG781" s="79" t="str">
        <f t="shared" si="89"/>
        <v/>
      </c>
      <c r="AH781" s="79" t="str">
        <f t="shared" si="90"/>
        <v/>
      </c>
      <c r="AI781" s="79" t="str">
        <f t="shared" si="91"/>
        <v/>
      </c>
      <c r="AJ781" s="79" t="str">
        <f t="shared" si="92"/>
        <v/>
      </c>
      <c r="AK781" s="80" t="str">
        <f t="shared" si="95"/>
        <v/>
      </c>
    </row>
    <row r="782" spans="27:37">
      <c r="AA782" s="81"/>
      <c r="AB782" s="81"/>
      <c r="AC782" s="82" t="str">
        <f t="shared" si="93"/>
        <v/>
      </c>
      <c r="AD782" s="90"/>
      <c r="AE782" s="90"/>
      <c r="AF782" s="82">
        <f t="shared" si="94"/>
        <v>0</v>
      </c>
      <c r="AG782" s="82" t="str">
        <f t="shared" si="89"/>
        <v/>
      </c>
      <c r="AH782" s="82" t="str">
        <f t="shared" si="90"/>
        <v/>
      </c>
      <c r="AI782" s="82" t="str">
        <f t="shared" si="91"/>
        <v/>
      </c>
      <c r="AJ782" s="82" t="str">
        <f t="shared" si="92"/>
        <v/>
      </c>
      <c r="AK782" s="83" t="str">
        <f t="shared" si="95"/>
        <v/>
      </c>
    </row>
    <row r="783" spans="27:37">
      <c r="AA783" s="78"/>
      <c r="AB783" s="78"/>
      <c r="AC783" s="79" t="str">
        <f t="shared" si="93"/>
        <v/>
      </c>
      <c r="AD783" s="89"/>
      <c r="AE783" s="89"/>
      <c r="AF783" s="79">
        <f t="shared" si="94"/>
        <v>0</v>
      </c>
      <c r="AG783" s="79" t="str">
        <f t="shared" si="89"/>
        <v/>
      </c>
      <c r="AH783" s="79" t="str">
        <f t="shared" si="90"/>
        <v/>
      </c>
      <c r="AI783" s="79" t="str">
        <f t="shared" si="91"/>
        <v/>
      </c>
      <c r="AJ783" s="79" t="str">
        <f t="shared" si="92"/>
        <v/>
      </c>
      <c r="AK783" s="80" t="str">
        <f t="shared" si="95"/>
        <v/>
      </c>
    </row>
    <row r="784" spans="27:37">
      <c r="AA784" s="81"/>
      <c r="AB784" s="81"/>
      <c r="AC784" s="82" t="str">
        <f t="shared" si="93"/>
        <v/>
      </c>
      <c r="AD784" s="90"/>
      <c r="AE784" s="90"/>
      <c r="AF784" s="82">
        <f t="shared" si="94"/>
        <v>0</v>
      </c>
      <c r="AG784" s="82" t="str">
        <f t="shared" si="89"/>
        <v/>
      </c>
      <c r="AH784" s="82" t="str">
        <f t="shared" si="90"/>
        <v/>
      </c>
      <c r="AI784" s="82" t="str">
        <f t="shared" si="91"/>
        <v/>
      </c>
      <c r="AJ784" s="82" t="str">
        <f t="shared" si="92"/>
        <v/>
      </c>
      <c r="AK784" s="83" t="str">
        <f t="shared" si="95"/>
        <v/>
      </c>
    </row>
    <row r="785" spans="27:37">
      <c r="AA785" s="78"/>
      <c r="AB785" s="78"/>
      <c r="AC785" s="79" t="str">
        <f t="shared" si="93"/>
        <v/>
      </c>
      <c r="AD785" s="89"/>
      <c r="AE785" s="89"/>
      <c r="AF785" s="79">
        <f t="shared" si="94"/>
        <v>0</v>
      </c>
      <c r="AG785" s="79" t="str">
        <f t="shared" si="89"/>
        <v/>
      </c>
      <c r="AH785" s="79" t="str">
        <f t="shared" si="90"/>
        <v/>
      </c>
      <c r="AI785" s="79" t="str">
        <f t="shared" si="91"/>
        <v/>
      </c>
      <c r="AJ785" s="79" t="str">
        <f t="shared" si="92"/>
        <v/>
      </c>
      <c r="AK785" s="80" t="str">
        <f t="shared" si="95"/>
        <v/>
      </c>
    </row>
    <row r="786" spans="27:37">
      <c r="AA786" s="81"/>
      <c r="AB786" s="81"/>
      <c r="AC786" s="82" t="str">
        <f t="shared" si="93"/>
        <v/>
      </c>
      <c r="AD786" s="90"/>
      <c r="AE786" s="90"/>
      <c r="AF786" s="82">
        <f t="shared" si="94"/>
        <v>0</v>
      </c>
      <c r="AG786" s="82" t="str">
        <f t="shared" si="89"/>
        <v/>
      </c>
      <c r="AH786" s="82" t="str">
        <f t="shared" si="90"/>
        <v/>
      </c>
      <c r="AI786" s="82" t="str">
        <f t="shared" si="91"/>
        <v/>
      </c>
      <c r="AJ786" s="82" t="str">
        <f t="shared" si="92"/>
        <v/>
      </c>
      <c r="AK786" s="83" t="str">
        <f t="shared" si="95"/>
        <v/>
      </c>
    </row>
    <row r="787" spans="27:37">
      <c r="AA787" s="78"/>
      <c r="AB787" s="78"/>
      <c r="AC787" s="79" t="str">
        <f t="shared" si="93"/>
        <v/>
      </c>
      <c r="AD787" s="89"/>
      <c r="AE787" s="89"/>
      <c r="AF787" s="79">
        <f t="shared" si="94"/>
        <v>0</v>
      </c>
      <c r="AG787" s="79" t="str">
        <f t="shared" si="89"/>
        <v/>
      </c>
      <c r="AH787" s="79" t="str">
        <f t="shared" si="90"/>
        <v/>
      </c>
      <c r="AI787" s="79" t="str">
        <f t="shared" si="91"/>
        <v/>
      </c>
      <c r="AJ787" s="79" t="str">
        <f t="shared" si="92"/>
        <v/>
      </c>
      <c r="AK787" s="80" t="str">
        <f t="shared" si="95"/>
        <v/>
      </c>
    </row>
    <row r="788" spans="27:37">
      <c r="AA788" s="81"/>
      <c r="AB788" s="81"/>
      <c r="AC788" s="82" t="str">
        <f t="shared" si="93"/>
        <v/>
      </c>
      <c r="AD788" s="90"/>
      <c r="AE788" s="90"/>
      <c r="AF788" s="82">
        <f t="shared" si="94"/>
        <v>0</v>
      </c>
      <c r="AG788" s="82" t="str">
        <f t="shared" si="89"/>
        <v/>
      </c>
      <c r="AH788" s="82" t="str">
        <f t="shared" si="90"/>
        <v/>
      </c>
      <c r="AI788" s="82" t="str">
        <f t="shared" si="91"/>
        <v/>
      </c>
      <c r="AJ788" s="82" t="str">
        <f t="shared" si="92"/>
        <v/>
      </c>
      <c r="AK788" s="83" t="str">
        <f t="shared" si="95"/>
        <v/>
      </c>
    </row>
    <row r="789" spans="27:37">
      <c r="AA789" s="78"/>
      <c r="AB789" s="78"/>
      <c r="AC789" s="79" t="str">
        <f t="shared" si="93"/>
        <v/>
      </c>
      <c r="AD789" s="89"/>
      <c r="AE789" s="89"/>
      <c r="AF789" s="79">
        <f t="shared" si="94"/>
        <v>0</v>
      </c>
      <c r="AG789" s="79" t="str">
        <f t="shared" si="89"/>
        <v/>
      </c>
      <c r="AH789" s="79" t="str">
        <f t="shared" si="90"/>
        <v/>
      </c>
      <c r="AI789" s="79" t="str">
        <f t="shared" si="91"/>
        <v/>
      </c>
      <c r="AJ789" s="79" t="str">
        <f t="shared" si="92"/>
        <v/>
      </c>
      <c r="AK789" s="80" t="str">
        <f t="shared" si="95"/>
        <v/>
      </c>
    </row>
    <row r="790" spans="27:37">
      <c r="AA790" s="81"/>
      <c r="AB790" s="81"/>
      <c r="AC790" s="82" t="str">
        <f t="shared" si="93"/>
        <v/>
      </c>
      <c r="AD790" s="90"/>
      <c r="AE790" s="90"/>
      <c r="AF790" s="82">
        <f t="shared" si="94"/>
        <v>0</v>
      </c>
      <c r="AG790" s="82" t="str">
        <f t="shared" si="89"/>
        <v/>
      </c>
      <c r="AH790" s="82" t="str">
        <f t="shared" si="90"/>
        <v/>
      </c>
      <c r="AI790" s="82" t="str">
        <f t="shared" si="91"/>
        <v/>
      </c>
      <c r="AJ790" s="82" t="str">
        <f t="shared" si="92"/>
        <v/>
      </c>
      <c r="AK790" s="83" t="str">
        <f t="shared" si="95"/>
        <v/>
      </c>
    </row>
    <row r="791" spans="27:37">
      <c r="AA791" s="78"/>
      <c r="AB791" s="78"/>
      <c r="AC791" s="79" t="str">
        <f t="shared" si="93"/>
        <v/>
      </c>
      <c r="AD791" s="89"/>
      <c r="AE791" s="89"/>
      <c r="AF791" s="79">
        <f t="shared" si="94"/>
        <v>0</v>
      </c>
      <c r="AG791" s="79" t="str">
        <f t="shared" si="89"/>
        <v/>
      </c>
      <c r="AH791" s="79" t="str">
        <f t="shared" si="90"/>
        <v/>
      </c>
      <c r="AI791" s="79" t="str">
        <f t="shared" si="91"/>
        <v/>
      </c>
      <c r="AJ791" s="79" t="str">
        <f t="shared" si="92"/>
        <v/>
      </c>
      <c r="AK791" s="80" t="str">
        <f t="shared" si="95"/>
        <v/>
      </c>
    </row>
    <row r="792" spans="27:37">
      <c r="AA792" s="81"/>
      <c r="AB792" s="81"/>
      <c r="AC792" s="82" t="str">
        <f t="shared" si="93"/>
        <v/>
      </c>
      <c r="AD792" s="90"/>
      <c r="AE792" s="90"/>
      <c r="AF792" s="82">
        <f t="shared" si="94"/>
        <v>0</v>
      </c>
      <c r="AG792" s="82" t="str">
        <f t="shared" si="89"/>
        <v/>
      </c>
      <c r="AH792" s="82" t="str">
        <f t="shared" si="90"/>
        <v/>
      </c>
      <c r="AI792" s="82" t="str">
        <f t="shared" si="91"/>
        <v/>
      </c>
      <c r="AJ792" s="82" t="str">
        <f t="shared" si="92"/>
        <v/>
      </c>
      <c r="AK792" s="83" t="str">
        <f t="shared" si="95"/>
        <v/>
      </c>
    </row>
    <row r="793" spans="27:37">
      <c r="AA793" s="78"/>
      <c r="AB793" s="78"/>
      <c r="AC793" s="79" t="str">
        <f t="shared" si="93"/>
        <v/>
      </c>
      <c r="AD793" s="89"/>
      <c r="AE793" s="89"/>
      <c r="AF793" s="79">
        <f t="shared" si="94"/>
        <v>0</v>
      </c>
      <c r="AG793" s="79" t="str">
        <f t="shared" si="89"/>
        <v/>
      </c>
      <c r="AH793" s="79" t="str">
        <f t="shared" si="90"/>
        <v/>
      </c>
      <c r="AI793" s="79" t="str">
        <f t="shared" si="91"/>
        <v/>
      </c>
      <c r="AJ793" s="79" t="str">
        <f t="shared" si="92"/>
        <v/>
      </c>
      <c r="AK793" s="80" t="str">
        <f t="shared" si="95"/>
        <v/>
      </c>
    </row>
    <row r="794" spans="27:37">
      <c r="AA794" s="81"/>
      <c r="AB794" s="81"/>
      <c r="AC794" s="82" t="str">
        <f t="shared" si="93"/>
        <v/>
      </c>
      <c r="AD794" s="90"/>
      <c r="AE794" s="90"/>
      <c r="AF794" s="82">
        <f t="shared" si="94"/>
        <v>0</v>
      </c>
      <c r="AG794" s="82" t="str">
        <f t="shared" si="89"/>
        <v/>
      </c>
      <c r="AH794" s="82" t="str">
        <f t="shared" si="90"/>
        <v/>
      </c>
      <c r="AI794" s="82" t="str">
        <f t="shared" si="91"/>
        <v/>
      </c>
      <c r="AJ794" s="82" t="str">
        <f t="shared" si="92"/>
        <v/>
      </c>
      <c r="AK794" s="83" t="str">
        <f t="shared" si="95"/>
        <v/>
      </c>
    </row>
    <row r="795" spans="27:37">
      <c r="AA795" s="78"/>
      <c r="AB795" s="78"/>
      <c r="AC795" s="79" t="str">
        <f t="shared" si="93"/>
        <v/>
      </c>
      <c r="AD795" s="89"/>
      <c r="AE795" s="89"/>
      <c r="AF795" s="79">
        <f t="shared" si="94"/>
        <v>0</v>
      </c>
      <c r="AG795" s="79" t="str">
        <f t="shared" si="89"/>
        <v/>
      </c>
      <c r="AH795" s="79" t="str">
        <f t="shared" si="90"/>
        <v/>
      </c>
      <c r="AI795" s="79" t="str">
        <f t="shared" si="91"/>
        <v/>
      </c>
      <c r="AJ795" s="79" t="str">
        <f t="shared" si="92"/>
        <v/>
      </c>
      <c r="AK795" s="80" t="str">
        <f t="shared" si="95"/>
        <v/>
      </c>
    </row>
    <row r="796" spans="27:37">
      <c r="AA796" s="81"/>
      <c r="AB796" s="81"/>
      <c r="AC796" s="82" t="str">
        <f t="shared" si="93"/>
        <v/>
      </c>
      <c r="AD796" s="90"/>
      <c r="AE796" s="90"/>
      <c r="AF796" s="82">
        <f t="shared" si="94"/>
        <v>0</v>
      </c>
      <c r="AG796" s="82" t="str">
        <f t="shared" si="89"/>
        <v/>
      </c>
      <c r="AH796" s="82" t="str">
        <f t="shared" si="90"/>
        <v/>
      </c>
      <c r="AI796" s="82" t="str">
        <f t="shared" si="91"/>
        <v/>
      </c>
      <c r="AJ796" s="82" t="str">
        <f t="shared" si="92"/>
        <v/>
      </c>
      <c r="AK796" s="83" t="str">
        <f t="shared" si="95"/>
        <v/>
      </c>
    </row>
    <row r="797" spans="27:37">
      <c r="AA797" s="78"/>
      <c r="AB797" s="78"/>
      <c r="AC797" s="79" t="str">
        <f t="shared" si="93"/>
        <v/>
      </c>
      <c r="AD797" s="89"/>
      <c r="AE797" s="89"/>
      <c r="AF797" s="79">
        <f t="shared" si="94"/>
        <v>0</v>
      </c>
      <c r="AG797" s="79" t="str">
        <f t="shared" si="89"/>
        <v/>
      </c>
      <c r="AH797" s="79" t="str">
        <f t="shared" si="90"/>
        <v/>
      </c>
      <c r="AI797" s="79" t="str">
        <f t="shared" si="91"/>
        <v/>
      </c>
      <c r="AJ797" s="79" t="str">
        <f t="shared" si="92"/>
        <v/>
      </c>
      <c r="AK797" s="80" t="str">
        <f t="shared" si="95"/>
        <v/>
      </c>
    </row>
    <row r="798" spans="27:37">
      <c r="AA798" s="81"/>
      <c r="AB798" s="81"/>
      <c r="AC798" s="82" t="str">
        <f t="shared" si="93"/>
        <v/>
      </c>
      <c r="AD798" s="90"/>
      <c r="AE798" s="90"/>
      <c r="AF798" s="82">
        <f t="shared" si="94"/>
        <v>0</v>
      </c>
      <c r="AG798" s="82" t="str">
        <f t="shared" si="89"/>
        <v/>
      </c>
      <c r="AH798" s="82" t="str">
        <f t="shared" si="90"/>
        <v/>
      </c>
      <c r="AI798" s="82" t="str">
        <f t="shared" si="91"/>
        <v/>
      </c>
      <c r="AJ798" s="82" t="str">
        <f t="shared" si="92"/>
        <v/>
      </c>
      <c r="AK798" s="83" t="str">
        <f t="shared" si="95"/>
        <v/>
      </c>
    </row>
    <row r="799" spans="27:37">
      <c r="AA799" s="78"/>
      <c r="AB799" s="78"/>
      <c r="AC799" s="79" t="str">
        <f t="shared" si="93"/>
        <v/>
      </c>
      <c r="AD799" s="89"/>
      <c r="AE799" s="89"/>
      <c r="AF799" s="79">
        <f t="shared" si="94"/>
        <v>0</v>
      </c>
      <c r="AG799" s="79" t="str">
        <f t="shared" si="89"/>
        <v/>
      </c>
      <c r="AH799" s="79" t="str">
        <f t="shared" si="90"/>
        <v/>
      </c>
      <c r="AI799" s="79" t="str">
        <f t="shared" si="91"/>
        <v/>
      </c>
      <c r="AJ799" s="79" t="str">
        <f t="shared" si="92"/>
        <v/>
      </c>
      <c r="AK799" s="80" t="str">
        <f t="shared" si="95"/>
        <v/>
      </c>
    </row>
    <row r="800" spans="27:37">
      <c r="AA800" s="81"/>
      <c r="AB800" s="81"/>
      <c r="AC800" s="82" t="str">
        <f t="shared" si="93"/>
        <v/>
      </c>
      <c r="AD800" s="90"/>
      <c r="AE800" s="90"/>
      <c r="AF800" s="82">
        <f t="shared" si="94"/>
        <v>0</v>
      </c>
      <c r="AG800" s="82" t="str">
        <f t="shared" si="89"/>
        <v/>
      </c>
      <c r="AH800" s="82" t="str">
        <f t="shared" si="90"/>
        <v/>
      </c>
      <c r="AI800" s="82" t="str">
        <f t="shared" si="91"/>
        <v/>
      </c>
      <c r="AJ800" s="82" t="str">
        <f t="shared" si="92"/>
        <v/>
      </c>
      <c r="AK800" s="83" t="str">
        <f t="shared" si="95"/>
        <v/>
      </c>
    </row>
    <row r="801" spans="27:37">
      <c r="AA801" s="78"/>
      <c r="AB801" s="78"/>
      <c r="AC801" s="79" t="str">
        <f t="shared" si="93"/>
        <v/>
      </c>
      <c r="AD801" s="89"/>
      <c r="AE801" s="89"/>
      <c r="AF801" s="79">
        <f t="shared" si="94"/>
        <v>0</v>
      </c>
      <c r="AG801" s="79" t="str">
        <f t="shared" si="89"/>
        <v/>
      </c>
      <c r="AH801" s="79" t="str">
        <f t="shared" si="90"/>
        <v/>
      </c>
      <c r="AI801" s="79" t="str">
        <f t="shared" si="91"/>
        <v/>
      </c>
      <c r="AJ801" s="79" t="str">
        <f t="shared" si="92"/>
        <v/>
      </c>
      <c r="AK801" s="80" t="str">
        <f t="shared" si="95"/>
        <v/>
      </c>
    </row>
    <row r="802" spans="27:37">
      <c r="AA802" s="81"/>
      <c r="AB802" s="81"/>
      <c r="AC802" s="82" t="str">
        <f t="shared" si="93"/>
        <v/>
      </c>
      <c r="AD802" s="90"/>
      <c r="AE802" s="90"/>
      <c r="AF802" s="82">
        <f t="shared" si="94"/>
        <v>0</v>
      </c>
      <c r="AG802" s="82" t="str">
        <f t="shared" si="89"/>
        <v/>
      </c>
      <c r="AH802" s="82" t="str">
        <f t="shared" si="90"/>
        <v/>
      </c>
      <c r="AI802" s="82" t="str">
        <f t="shared" si="91"/>
        <v/>
      </c>
      <c r="AJ802" s="82" t="str">
        <f t="shared" si="92"/>
        <v/>
      </c>
      <c r="AK802" s="83" t="str">
        <f t="shared" si="95"/>
        <v/>
      </c>
    </row>
    <row r="803" spans="27:37">
      <c r="AA803" s="78"/>
      <c r="AB803" s="78"/>
      <c r="AC803" s="79" t="str">
        <f t="shared" si="93"/>
        <v/>
      </c>
      <c r="AD803" s="89"/>
      <c r="AE803" s="89"/>
      <c r="AF803" s="79">
        <f t="shared" si="94"/>
        <v>0</v>
      </c>
      <c r="AG803" s="79" t="str">
        <f t="shared" si="89"/>
        <v/>
      </c>
      <c r="AH803" s="79" t="str">
        <f t="shared" si="90"/>
        <v/>
      </c>
      <c r="AI803" s="79" t="str">
        <f t="shared" si="91"/>
        <v/>
      </c>
      <c r="AJ803" s="79" t="str">
        <f t="shared" si="92"/>
        <v/>
      </c>
      <c r="AK803" s="80" t="str">
        <f t="shared" si="95"/>
        <v/>
      </c>
    </row>
    <row r="804" spans="27:37">
      <c r="AA804" s="81"/>
      <c r="AB804" s="81"/>
      <c r="AC804" s="82" t="str">
        <f t="shared" si="93"/>
        <v/>
      </c>
      <c r="AD804" s="90"/>
      <c r="AE804" s="90"/>
      <c r="AF804" s="82">
        <f t="shared" si="94"/>
        <v>0</v>
      </c>
      <c r="AG804" s="82" t="str">
        <f t="shared" si="89"/>
        <v/>
      </c>
      <c r="AH804" s="82" t="str">
        <f t="shared" si="90"/>
        <v/>
      </c>
      <c r="AI804" s="82" t="str">
        <f t="shared" si="91"/>
        <v/>
      </c>
      <c r="AJ804" s="82" t="str">
        <f t="shared" si="92"/>
        <v/>
      </c>
      <c r="AK804" s="83" t="str">
        <f t="shared" si="95"/>
        <v/>
      </c>
    </row>
    <row r="805" spans="27:37">
      <c r="AA805" s="78"/>
      <c r="AB805" s="78"/>
      <c r="AC805" s="79" t="str">
        <f t="shared" si="93"/>
        <v/>
      </c>
      <c r="AD805" s="89"/>
      <c r="AE805" s="89"/>
      <c r="AF805" s="79">
        <f t="shared" si="94"/>
        <v>0</v>
      </c>
      <c r="AG805" s="79" t="str">
        <f t="shared" si="89"/>
        <v/>
      </c>
      <c r="AH805" s="79" t="str">
        <f t="shared" si="90"/>
        <v/>
      </c>
      <c r="AI805" s="79" t="str">
        <f t="shared" si="91"/>
        <v/>
      </c>
      <c r="AJ805" s="79" t="str">
        <f t="shared" si="92"/>
        <v/>
      </c>
      <c r="AK805" s="80" t="str">
        <f t="shared" si="95"/>
        <v/>
      </c>
    </row>
    <row r="806" spans="27:37">
      <c r="AA806" s="81"/>
      <c r="AB806" s="81"/>
      <c r="AC806" s="82" t="str">
        <f t="shared" si="93"/>
        <v/>
      </c>
      <c r="AD806" s="90"/>
      <c r="AE806" s="90"/>
      <c r="AF806" s="82">
        <f t="shared" si="94"/>
        <v>0</v>
      </c>
      <c r="AG806" s="82" t="str">
        <f t="shared" si="89"/>
        <v/>
      </c>
      <c r="AH806" s="82" t="str">
        <f t="shared" si="90"/>
        <v/>
      </c>
      <c r="AI806" s="82" t="str">
        <f t="shared" si="91"/>
        <v/>
      </c>
      <c r="AJ806" s="82" t="str">
        <f t="shared" si="92"/>
        <v/>
      </c>
      <c r="AK806" s="83" t="str">
        <f t="shared" si="95"/>
        <v/>
      </c>
    </row>
    <row r="807" spans="27:37">
      <c r="AA807" s="78"/>
      <c r="AB807" s="78"/>
      <c r="AC807" s="79" t="str">
        <f t="shared" si="93"/>
        <v/>
      </c>
      <c r="AD807" s="89"/>
      <c r="AE807" s="89"/>
      <c r="AF807" s="79">
        <f t="shared" si="94"/>
        <v>0</v>
      </c>
      <c r="AG807" s="79" t="str">
        <f t="shared" si="89"/>
        <v/>
      </c>
      <c r="AH807" s="79" t="str">
        <f t="shared" si="90"/>
        <v/>
      </c>
      <c r="AI807" s="79" t="str">
        <f t="shared" si="91"/>
        <v/>
      </c>
      <c r="AJ807" s="79" t="str">
        <f t="shared" si="92"/>
        <v/>
      </c>
      <c r="AK807" s="80" t="str">
        <f t="shared" si="95"/>
        <v/>
      </c>
    </row>
    <row r="808" spans="27:37">
      <c r="AA808" s="81"/>
      <c r="AB808" s="81"/>
      <c r="AC808" s="82" t="str">
        <f t="shared" si="93"/>
        <v/>
      </c>
      <c r="AD808" s="90"/>
      <c r="AE808" s="90"/>
      <c r="AF808" s="82">
        <f t="shared" si="94"/>
        <v>0</v>
      </c>
      <c r="AG808" s="82" t="str">
        <f t="shared" si="89"/>
        <v/>
      </c>
      <c r="AH808" s="82" t="str">
        <f t="shared" si="90"/>
        <v/>
      </c>
      <c r="AI808" s="82" t="str">
        <f t="shared" si="91"/>
        <v/>
      </c>
      <c r="AJ808" s="82" t="str">
        <f t="shared" si="92"/>
        <v/>
      </c>
      <c r="AK808" s="83" t="str">
        <f t="shared" si="95"/>
        <v/>
      </c>
    </row>
    <row r="809" spans="27:37">
      <c r="AA809" s="78"/>
      <c r="AB809" s="78"/>
      <c r="AC809" s="79" t="str">
        <f t="shared" si="93"/>
        <v/>
      </c>
      <c r="AD809" s="89"/>
      <c r="AE809" s="89"/>
      <c r="AF809" s="79">
        <f t="shared" si="94"/>
        <v>0</v>
      </c>
      <c r="AG809" s="79" t="str">
        <f t="shared" si="89"/>
        <v/>
      </c>
      <c r="AH809" s="79" t="str">
        <f t="shared" si="90"/>
        <v/>
      </c>
      <c r="AI809" s="79" t="str">
        <f t="shared" si="91"/>
        <v/>
      </c>
      <c r="AJ809" s="79" t="str">
        <f t="shared" si="92"/>
        <v/>
      </c>
      <c r="AK809" s="80" t="str">
        <f t="shared" si="95"/>
        <v/>
      </c>
    </row>
    <row r="810" spans="27:37">
      <c r="AA810" s="81"/>
      <c r="AB810" s="81"/>
      <c r="AC810" s="82" t="str">
        <f t="shared" si="93"/>
        <v/>
      </c>
      <c r="AD810" s="90"/>
      <c r="AE810" s="90"/>
      <c r="AF810" s="82">
        <f t="shared" si="94"/>
        <v>0</v>
      </c>
      <c r="AG810" s="82" t="str">
        <f t="shared" si="89"/>
        <v/>
      </c>
      <c r="AH810" s="82" t="str">
        <f t="shared" si="90"/>
        <v/>
      </c>
      <c r="AI810" s="82" t="str">
        <f t="shared" si="91"/>
        <v/>
      </c>
      <c r="AJ810" s="82" t="str">
        <f t="shared" si="92"/>
        <v/>
      </c>
      <c r="AK810" s="83" t="str">
        <f t="shared" si="95"/>
        <v/>
      </c>
    </row>
    <row r="811" spans="27:37">
      <c r="AA811" s="78"/>
      <c r="AB811" s="78"/>
      <c r="AC811" s="79" t="str">
        <f t="shared" si="93"/>
        <v/>
      </c>
      <c r="AD811" s="89"/>
      <c r="AE811" s="89"/>
      <c r="AF811" s="79">
        <f t="shared" si="94"/>
        <v>0</v>
      </c>
      <c r="AG811" s="79" t="str">
        <f t="shared" si="89"/>
        <v/>
      </c>
      <c r="AH811" s="79" t="str">
        <f t="shared" si="90"/>
        <v/>
      </c>
      <c r="AI811" s="79" t="str">
        <f t="shared" si="91"/>
        <v/>
      </c>
      <c r="AJ811" s="79" t="str">
        <f t="shared" si="92"/>
        <v/>
      </c>
      <c r="AK811" s="80" t="str">
        <f t="shared" si="95"/>
        <v/>
      </c>
    </row>
    <row r="812" spans="27:37">
      <c r="AA812" s="81"/>
      <c r="AB812" s="81"/>
      <c r="AC812" s="82" t="str">
        <f t="shared" si="93"/>
        <v/>
      </c>
      <c r="AD812" s="90"/>
      <c r="AE812" s="90"/>
      <c r="AF812" s="82">
        <f t="shared" si="94"/>
        <v>0</v>
      </c>
      <c r="AG812" s="82" t="str">
        <f t="shared" si="89"/>
        <v/>
      </c>
      <c r="AH812" s="82" t="str">
        <f t="shared" si="90"/>
        <v/>
      </c>
      <c r="AI812" s="82" t="str">
        <f t="shared" si="91"/>
        <v/>
      </c>
      <c r="AJ812" s="82" t="str">
        <f t="shared" si="92"/>
        <v/>
      </c>
      <c r="AK812" s="83" t="str">
        <f t="shared" si="95"/>
        <v/>
      </c>
    </row>
    <row r="813" spans="27:37">
      <c r="AA813" s="78"/>
      <c r="AB813" s="78"/>
      <c r="AC813" s="79" t="str">
        <f t="shared" si="93"/>
        <v/>
      </c>
      <c r="AD813" s="89"/>
      <c r="AE813" s="89"/>
      <c r="AF813" s="79">
        <f t="shared" si="94"/>
        <v>0</v>
      </c>
      <c r="AG813" s="79" t="str">
        <f t="shared" si="89"/>
        <v/>
      </c>
      <c r="AH813" s="79" t="str">
        <f t="shared" si="90"/>
        <v/>
      </c>
      <c r="AI813" s="79" t="str">
        <f t="shared" si="91"/>
        <v/>
      </c>
      <c r="AJ813" s="79" t="str">
        <f t="shared" si="92"/>
        <v/>
      </c>
      <c r="AK813" s="80" t="str">
        <f t="shared" si="95"/>
        <v/>
      </c>
    </row>
    <row r="814" spans="27:37">
      <c r="AA814" s="81"/>
      <c r="AB814" s="81"/>
      <c r="AC814" s="82" t="str">
        <f t="shared" si="93"/>
        <v/>
      </c>
      <c r="AD814" s="90"/>
      <c r="AE814" s="90"/>
      <c r="AF814" s="82">
        <f t="shared" si="94"/>
        <v>0</v>
      </c>
      <c r="AG814" s="82" t="str">
        <f t="shared" si="89"/>
        <v/>
      </c>
      <c r="AH814" s="82" t="str">
        <f t="shared" si="90"/>
        <v/>
      </c>
      <c r="AI814" s="82" t="str">
        <f t="shared" si="91"/>
        <v/>
      </c>
      <c r="AJ814" s="82" t="str">
        <f t="shared" si="92"/>
        <v/>
      </c>
      <c r="AK814" s="83" t="str">
        <f t="shared" si="95"/>
        <v/>
      </c>
    </row>
    <row r="815" spans="27:37">
      <c r="AA815" s="78"/>
      <c r="AB815" s="78"/>
      <c r="AC815" s="79" t="str">
        <f t="shared" si="93"/>
        <v/>
      </c>
      <c r="AD815" s="89"/>
      <c r="AE815" s="89"/>
      <c r="AF815" s="79">
        <f t="shared" si="94"/>
        <v>0</v>
      </c>
      <c r="AG815" s="79" t="str">
        <f t="shared" si="89"/>
        <v/>
      </c>
      <c r="AH815" s="79" t="str">
        <f t="shared" si="90"/>
        <v/>
      </c>
      <c r="AI815" s="79" t="str">
        <f t="shared" si="91"/>
        <v/>
      </c>
      <c r="AJ815" s="79" t="str">
        <f t="shared" si="92"/>
        <v/>
      </c>
      <c r="AK815" s="80" t="str">
        <f t="shared" si="95"/>
        <v/>
      </c>
    </row>
    <row r="816" spans="27:37">
      <c r="AA816" s="81"/>
      <c r="AB816" s="81"/>
      <c r="AC816" s="82" t="str">
        <f t="shared" si="93"/>
        <v/>
      </c>
      <c r="AD816" s="90"/>
      <c r="AE816" s="90"/>
      <c r="AF816" s="82">
        <f t="shared" si="94"/>
        <v>0</v>
      </c>
      <c r="AG816" s="82" t="str">
        <f t="shared" si="89"/>
        <v/>
      </c>
      <c r="AH816" s="82" t="str">
        <f t="shared" si="90"/>
        <v/>
      </c>
      <c r="AI816" s="82" t="str">
        <f t="shared" si="91"/>
        <v/>
      </c>
      <c r="AJ816" s="82" t="str">
        <f t="shared" si="92"/>
        <v/>
      </c>
      <c r="AK816" s="83" t="str">
        <f t="shared" si="95"/>
        <v/>
      </c>
    </row>
    <row r="817" spans="27:37">
      <c r="AA817" s="78"/>
      <c r="AB817" s="78"/>
      <c r="AC817" s="79" t="str">
        <f t="shared" si="93"/>
        <v/>
      </c>
      <c r="AD817" s="89"/>
      <c r="AE817" s="89"/>
      <c r="AF817" s="79">
        <f t="shared" si="94"/>
        <v>0</v>
      </c>
      <c r="AG817" s="79" t="str">
        <f t="shared" si="89"/>
        <v/>
      </c>
      <c r="AH817" s="79" t="str">
        <f t="shared" si="90"/>
        <v/>
      </c>
      <c r="AI817" s="79" t="str">
        <f t="shared" si="91"/>
        <v/>
      </c>
      <c r="AJ817" s="79" t="str">
        <f t="shared" si="92"/>
        <v/>
      </c>
      <c r="AK817" s="80" t="str">
        <f t="shared" si="95"/>
        <v/>
      </c>
    </row>
    <row r="818" spans="27:37">
      <c r="AA818" s="81"/>
      <c r="AB818" s="81"/>
      <c r="AC818" s="82" t="str">
        <f t="shared" si="93"/>
        <v/>
      </c>
      <c r="AD818" s="90"/>
      <c r="AE818" s="90"/>
      <c r="AF818" s="82">
        <f t="shared" si="94"/>
        <v>0</v>
      </c>
      <c r="AG818" s="82" t="str">
        <f t="shared" si="89"/>
        <v/>
      </c>
      <c r="AH818" s="82" t="str">
        <f t="shared" si="90"/>
        <v/>
      </c>
      <c r="AI818" s="82" t="str">
        <f t="shared" si="91"/>
        <v/>
      </c>
      <c r="AJ818" s="82" t="str">
        <f t="shared" si="92"/>
        <v/>
      </c>
      <c r="AK818" s="83" t="str">
        <f t="shared" si="95"/>
        <v/>
      </c>
    </row>
    <row r="819" spans="27:37">
      <c r="AA819" s="78"/>
      <c r="AB819" s="78"/>
      <c r="AC819" s="79" t="str">
        <f t="shared" si="93"/>
        <v/>
      </c>
      <c r="AD819" s="89"/>
      <c r="AE819" s="89"/>
      <c r="AF819" s="79">
        <f t="shared" si="94"/>
        <v>0</v>
      </c>
      <c r="AG819" s="79" t="str">
        <f t="shared" si="89"/>
        <v/>
      </c>
      <c r="AH819" s="79" t="str">
        <f t="shared" si="90"/>
        <v/>
      </c>
      <c r="AI819" s="79" t="str">
        <f t="shared" si="91"/>
        <v/>
      </c>
      <c r="AJ819" s="79" t="str">
        <f t="shared" si="92"/>
        <v/>
      </c>
      <c r="AK819" s="80" t="str">
        <f t="shared" si="95"/>
        <v/>
      </c>
    </row>
    <row r="820" spans="27:37">
      <c r="AA820" s="81"/>
      <c r="AB820" s="81"/>
      <c r="AC820" s="82" t="str">
        <f t="shared" si="93"/>
        <v/>
      </c>
      <c r="AD820" s="90"/>
      <c r="AE820" s="90"/>
      <c r="AF820" s="82">
        <f t="shared" si="94"/>
        <v>0</v>
      </c>
      <c r="AG820" s="82" t="str">
        <f t="shared" si="89"/>
        <v/>
      </c>
      <c r="AH820" s="82" t="str">
        <f t="shared" si="90"/>
        <v/>
      </c>
      <c r="AI820" s="82" t="str">
        <f t="shared" si="91"/>
        <v/>
      </c>
      <c r="AJ820" s="82" t="str">
        <f t="shared" si="92"/>
        <v/>
      </c>
      <c r="AK820" s="83" t="str">
        <f t="shared" si="95"/>
        <v/>
      </c>
    </row>
    <row r="821" spans="27:37">
      <c r="AA821" s="78"/>
      <c r="AB821" s="78"/>
      <c r="AC821" s="79" t="str">
        <f t="shared" si="93"/>
        <v/>
      </c>
      <c r="AD821" s="89"/>
      <c r="AE821" s="89"/>
      <c r="AF821" s="79">
        <f t="shared" si="94"/>
        <v>0</v>
      </c>
      <c r="AG821" s="79" t="str">
        <f t="shared" si="89"/>
        <v/>
      </c>
      <c r="AH821" s="79" t="str">
        <f t="shared" si="90"/>
        <v/>
      </c>
      <c r="AI821" s="79" t="str">
        <f t="shared" si="91"/>
        <v/>
      </c>
      <c r="AJ821" s="79" t="str">
        <f t="shared" si="92"/>
        <v/>
      </c>
      <c r="AK821" s="80" t="str">
        <f t="shared" si="95"/>
        <v/>
      </c>
    </row>
    <row r="822" spans="27:37">
      <c r="AA822" s="81"/>
      <c r="AB822" s="81"/>
      <c r="AC822" s="82" t="str">
        <f t="shared" si="93"/>
        <v/>
      </c>
      <c r="AD822" s="90"/>
      <c r="AE822" s="90"/>
      <c r="AF822" s="82">
        <f t="shared" si="94"/>
        <v>0</v>
      </c>
      <c r="AG822" s="82" t="str">
        <f t="shared" si="89"/>
        <v/>
      </c>
      <c r="AH822" s="82" t="str">
        <f t="shared" si="90"/>
        <v/>
      </c>
      <c r="AI822" s="82" t="str">
        <f t="shared" si="91"/>
        <v/>
      </c>
      <c r="AJ822" s="82" t="str">
        <f t="shared" si="92"/>
        <v/>
      </c>
      <c r="AK822" s="83" t="str">
        <f t="shared" si="95"/>
        <v/>
      </c>
    </row>
    <row r="823" spans="27:37">
      <c r="AA823" s="78"/>
      <c r="AB823" s="78"/>
      <c r="AC823" s="79" t="str">
        <f t="shared" si="93"/>
        <v/>
      </c>
      <c r="AD823" s="89"/>
      <c r="AE823" s="89"/>
      <c r="AF823" s="79">
        <f t="shared" si="94"/>
        <v>0</v>
      </c>
      <c r="AG823" s="79" t="str">
        <f t="shared" si="89"/>
        <v/>
      </c>
      <c r="AH823" s="79" t="str">
        <f t="shared" si="90"/>
        <v/>
      </c>
      <c r="AI823" s="79" t="str">
        <f t="shared" si="91"/>
        <v/>
      </c>
      <c r="AJ823" s="79" t="str">
        <f t="shared" si="92"/>
        <v/>
      </c>
      <c r="AK823" s="80" t="str">
        <f t="shared" si="95"/>
        <v/>
      </c>
    </row>
    <row r="824" spans="27:37">
      <c r="AA824" s="81"/>
      <c r="AB824" s="81"/>
      <c r="AC824" s="82" t="str">
        <f t="shared" si="93"/>
        <v/>
      </c>
      <c r="AD824" s="90"/>
      <c r="AE824" s="90"/>
      <c r="AF824" s="82">
        <f t="shared" si="94"/>
        <v>0</v>
      </c>
      <c r="AG824" s="82" t="str">
        <f t="shared" si="89"/>
        <v/>
      </c>
      <c r="AH824" s="82" t="str">
        <f t="shared" si="90"/>
        <v/>
      </c>
      <c r="AI824" s="82" t="str">
        <f t="shared" si="91"/>
        <v/>
      </c>
      <c r="AJ824" s="82" t="str">
        <f t="shared" si="92"/>
        <v/>
      </c>
      <c r="AK824" s="83" t="str">
        <f t="shared" si="95"/>
        <v/>
      </c>
    </row>
    <row r="825" spans="27:37">
      <c r="AA825" s="78"/>
      <c r="AB825" s="78"/>
      <c r="AC825" s="79" t="str">
        <f t="shared" si="93"/>
        <v/>
      </c>
      <c r="AD825" s="89"/>
      <c r="AE825" s="89"/>
      <c r="AF825" s="79">
        <f t="shared" si="94"/>
        <v>0</v>
      </c>
      <c r="AG825" s="79" t="str">
        <f t="shared" si="89"/>
        <v/>
      </c>
      <c r="AH825" s="79" t="str">
        <f t="shared" si="90"/>
        <v/>
      </c>
      <c r="AI825" s="79" t="str">
        <f t="shared" si="91"/>
        <v/>
      </c>
      <c r="AJ825" s="79" t="str">
        <f t="shared" si="92"/>
        <v/>
      </c>
      <c r="AK825" s="80" t="str">
        <f t="shared" si="95"/>
        <v/>
      </c>
    </row>
    <row r="826" spans="27:37">
      <c r="AA826" s="81"/>
      <c r="AB826" s="81"/>
      <c r="AC826" s="82" t="str">
        <f t="shared" si="93"/>
        <v/>
      </c>
      <c r="AD826" s="90"/>
      <c r="AE826" s="90"/>
      <c r="AF826" s="82">
        <f t="shared" si="94"/>
        <v>0</v>
      </c>
      <c r="AG826" s="82" t="str">
        <f t="shared" si="89"/>
        <v/>
      </c>
      <c r="AH826" s="82" t="str">
        <f t="shared" si="90"/>
        <v/>
      </c>
      <c r="AI826" s="82" t="str">
        <f t="shared" si="91"/>
        <v/>
      </c>
      <c r="AJ826" s="82" t="str">
        <f t="shared" si="92"/>
        <v/>
      </c>
      <c r="AK826" s="83" t="str">
        <f t="shared" si="95"/>
        <v/>
      </c>
    </row>
    <row r="827" spans="27:37">
      <c r="AA827" s="78"/>
      <c r="AB827" s="78"/>
      <c r="AC827" s="79" t="str">
        <f t="shared" si="93"/>
        <v/>
      </c>
      <c r="AD827" s="89"/>
      <c r="AE827" s="89"/>
      <c r="AF827" s="79">
        <f t="shared" si="94"/>
        <v>0</v>
      </c>
      <c r="AG827" s="79" t="str">
        <f t="shared" si="89"/>
        <v/>
      </c>
      <c r="AH827" s="79" t="str">
        <f t="shared" si="90"/>
        <v/>
      </c>
      <c r="AI827" s="79" t="str">
        <f t="shared" si="91"/>
        <v/>
      </c>
      <c r="AJ827" s="79" t="str">
        <f t="shared" si="92"/>
        <v/>
      </c>
      <c r="AK827" s="80" t="str">
        <f t="shared" si="95"/>
        <v/>
      </c>
    </row>
    <row r="828" spans="27:37">
      <c r="AA828" s="81"/>
      <c r="AB828" s="81"/>
      <c r="AC828" s="82" t="str">
        <f t="shared" si="93"/>
        <v/>
      </c>
      <c r="AD828" s="90"/>
      <c r="AE828" s="90"/>
      <c r="AF828" s="82">
        <f t="shared" si="94"/>
        <v>0</v>
      </c>
      <c r="AG828" s="82" t="str">
        <f t="shared" si="89"/>
        <v/>
      </c>
      <c r="AH828" s="82" t="str">
        <f t="shared" si="90"/>
        <v/>
      </c>
      <c r="AI828" s="82" t="str">
        <f t="shared" si="91"/>
        <v/>
      </c>
      <c r="AJ828" s="82" t="str">
        <f t="shared" si="92"/>
        <v/>
      </c>
      <c r="AK828" s="83" t="str">
        <f t="shared" si="95"/>
        <v/>
      </c>
    </row>
    <row r="829" spans="27:37">
      <c r="AA829" s="78"/>
      <c r="AB829" s="78"/>
      <c r="AC829" s="79" t="str">
        <f t="shared" si="93"/>
        <v/>
      </c>
      <c r="AD829" s="89"/>
      <c r="AE829" s="89"/>
      <c r="AF829" s="79">
        <f t="shared" si="94"/>
        <v>0</v>
      </c>
      <c r="AG829" s="79" t="str">
        <f t="shared" si="89"/>
        <v/>
      </c>
      <c r="AH829" s="79" t="str">
        <f t="shared" si="90"/>
        <v/>
      </c>
      <c r="AI829" s="79" t="str">
        <f t="shared" si="91"/>
        <v/>
      </c>
      <c r="AJ829" s="79" t="str">
        <f t="shared" si="92"/>
        <v/>
      </c>
      <c r="AK829" s="80" t="str">
        <f t="shared" si="95"/>
        <v/>
      </c>
    </row>
    <row r="830" spans="27:37">
      <c r="AA830" s="81"/>
      <c r="AB830" s="81"/>
      <c r="AC830" s="82" t="str">
        <f t="shared" si="93"/>
        <v/>
      </c>
      <c r="AD830" s="90"/>
      <c r="AE830" s="90"/>
      <c r="AF830" s="82">
        <f t="shared" si="94"/>
        <v>0</v>
      </c>
      <c r="AG830" s="82" t="str">
        <f t="shared" si="89"/>
        <v/>
      </c>
      <c r="AH830" s="82" t="str">
        <f t="shared" si="90"/>
        <v/>
      </c>
      <c r="AI830" s="82" t="str">
        <f t="shared" si="91"/>
        <v/>
      </c>
      <c r="AJ830" s="82" t="str">
        <f t="shared" si="92"/>
        <v/>
      </c>
      <c r="AK830" s="83" t="str">
        <f t="shared" si="95"/>
        <v/>
      </c>
    </row>
    <row r="831" spans="27:37">
      <c r="AA831" s="78"/>
      <c r="AB831" s="78"/>
      <c r="AC831" s="79" t="str">
        <f t="shared" si="93"/>
        <v/>
      </c>
      <c r="AD831" s="89"/>
      <c r="AE831" s="89"/>
      <c r="AF831" s="79">
        <f t="shared" si="94"/>
        <v>0</v>
      </c>
      <c r="AG831" s="79" t="str">
        <f t="shared" si="89"/>
        <v/>
      </c>
      <c r="AH831" s="79" t="str">
        <f t="shared" si="90"/>
        <v/>
      </c>
      <c r="AI831" s="79" t="str">
        <f t="shared" si="91"/>
        <v/>
      </c>
      <c r="AJ831" s="79" t="str">
        <f t="shared" si="92"/>
        <v/>
      </c>
      <c r="AK831" s="80" t="str">
        <f t="shared" si="95"/>
        <v/>
      </c>
    </row>
    <row r="832" spans="27:37">
      <c r="AA832" s="81"/>
      <c r="AB832" s="81"/>
      <c r="AC832" s="82" t="str">
        <f t="shared" si="93"/>
        <v/>
      </c>
      <c r="AD832" s="90"/>
      <c r="AE832" s="90"/>
      <c r="AF832" s="82">
        <f t="shared" si="94"/>
        <v>0</v>
      </c>
      <c r="AG832" s="82" t="str">
        <f t="shared" si="89"/>
        <v/>
      </c>
      <c r="AH832" s="82" t="str">
        <f t="shared" si="90"/>
        <v/>
      </c>
      <c r="AI832" s="82" t="str">
        <f t="shared" si="91"/>
        <v/>
      </c>
      <c r="AJ832" s="82" t="str">
        <f t="shared" si="92"/>
        <v/>
      </c>
      <c r="AK832" s="83" t="str">
        <f t="shared" si="95"/>
        <v/>
      </c>
    </row>
    <row r="833" spans="27:37">
      <c r="AA833" s="78"/>
      <c r="AB833" s="78"/>
      <c r="AC833" s="79" t="str">
        <f t="shared" si="93"/>
        <v/>
      </c>
      <c r="AD833" s="89"/>
      <c r="AE833" s="89"/>
      <c r="AF833" s="79">
        <f t="shared" si="94"/>
        <v>0</v>
      </c>
      <c r="AG833" s="79" t="str">
        <f t="shared" si="89"/>
        <v/>
      </c>
      <c r="AH833" s="79" t="str">
        <f t="shared" si="90"/>
        <v/>
      </c>
      <c r="AI833" s="79" t="str">
        <f t="shared" si="91"/>
        <v/>
      </c>
      <c r="AJ833" s="79" t="str">
        <f t="shared" si="92"/>
        <v/>
      </c>
      <c r="AK833" s="80" t="str">
        <f t="shared" si="95"/>
        <v/>
      </c>
    </row>
    <row r="834" spans="27:37">
      <c r="AA834" s="81"/>
      <c r="AB834" s="81"/>
      <c r="AC834" s="82" t="str">
        <f t="shared" si="93"/>
        <v/>
      </c>
      <c r="AD834" s="90"/>
      <c r="AE834" s="90"/>
      <c r="AF834" s="82">
        <f t="shared" si="94"/>
        <v>0</v>
      </c>
      <c r="AG834" s="82" t="str">
        <f t="shared" si="89"/>
        <v/>
      </c>
      <c r="AH834" s="82" t="str">
        <f t="shared" si="90"/>
        <v/>
      </c>
      <c r="AI834" s="82" t="str">
        <f t="shared" si="91"/>
        <v/>
      </c>
      <c r="AJ834" s="82" t="str">
        <f t="shared" si="92"/>
        <v/>
      </c>
      <c r="AK834" s="83" t="str">
        <f t="shared" si="95"/>
        <v/>
      </c>
    </row>
    <row r="835" spans="27:37">
      <c r="AA835" s="78"/>
      <c r="AB835" s="78"/>
      <c r="AC835" s="79" t="str">
        <f t="shared" si="93"/>
        <v/>
      </c>
      <c r="AD835" s="89"/>
      <c r="AE835" s="89"/>
      <c r="AF835" s="79">
        <f t="shared" si="94"/>
        <v>0</v>
      </c>
      <c r="AG835" s="79" t="str">
        <f t="shared" si="89"/>
        <v/>
      </c>
      <c r="AH835" s="79" t="str">
        <f t="shared" si="90"/>
        <v/>
      </c>
      <c r="AI835" s="79" t="str">
        <f t="shared" si="91"/>
        <v/>
      </c>
      <c r="AJ835" s="79" t="str">
        <f t="shared" si="92"/>
        <v/>
      </c>
      <c r="AK835" s="80" t="str">
        <f t="shared" si="95"/>
        <v/>
      </c>
    </row>
    <row r="836" spans="27:37">
      <c r="AA836" s="81"/>
      <c r="AB836" s="81"/>
      <c r="AC836" s="82" t="str">
        <f t="shared" si="93"/>
        <v/>
      </c>
      <c r="AD836" s="90"/>
      <c r="AE836" s="90"/>
      <c r="AF836" s="82">
        <f t="shared" si="94"/>
        <v>0</v>
      </c>
      <c r="AG836" s="82" t="str">
        <f t="shared" si="89"/>
        <v/>
      </c>
      <c r="AH836" s="82" t="str">
        <f t="shared" si="90"/>
        <v/>
      </c>
      <c r="AI836" s="82" t="str">
        <f t="shared" si="91"/>
        <v/>
      </c>
      <c r="AJ836" s="82" t="str">
        <f t="shared" si="92"/>
        <v/>
      </c>
      <c r="AK836" s="83" t="str">
        <f t="shared" si="95"/>
        <v/>
      </c>
    </row>
    <row r="837" spans="27:37">
      <c r="AA837" s="78"/>
      <c r="AB837" s="78"/>
      <c r="AC837" s="79" t="str">
        <f t="shared" si="93"/>
        <v/>
      </c>
      <c r="AD837" s="89"/>
      <c r="AE837" s="89"/>
      <c r="AF837" s="79">
        <f t="shared" si="94"/>
        <v>0</v>
      </c>
      <c r="AG837" s="79" t="str">
        <f t="shared" si="89"/>
        <v/>
      </c>
      <c r="AH837" s="79" t="str">
        <f t="shared" si="90"/>
        <v/>
      </c>
      <c r="AI837" s="79" t="str">
        <f t="shared" si="91"/>
        <v/>
      </c>
      <c r="AJ837" s="79" t="str">
        <f t="shared" si="92"/>
        <v/>
      </c>
      <c r="AK837" s="80" t="str">
        <f t="shared" si="95"/>
        <v/>
      </c>
    </row>
    <row r="838" spans="27:37">
      <c r="AA838" s="81"/>
      <c r="AB838" s="81"/>
      <c r="AC838" s="82" t="str">
        <f t="shared" si="93"/>
        <v/>
      </c>
      <c r="AD838" s="90"/>
      <c r="AE838" s="90"/>
      <c r="AF838" s="82">
        <f t="shared" si="94"/>
        <v>0</v>
      </c>
      <c r="AG838" s="82" t="str">
        <f t="shared" si="89"/>
        <v/>
      </c>
      <c r="AH838" s="82" t="str">
        <f t="shared" si="90"/>
        <v/>
      </c>
      <c r="AI838" s="82" t="str">
        <f t="shared" si="91"/>
        <v/>
      </c>
      <c r="AJ838" s="82" t="str">
        <f t="shared" si="92"/>
        <v/>
      </c>
      <c r="AK838" s="83" t="str">
        <f t="shared" si="95"/>
        <v/>
      </c>
    </row>
    <row r="839" spans="27:37">
      <c r="AA839" s="78"/>
      <c r="AB839" s="78"/>
      <c r="AC839" s="79" t="str">
        <f t="shared" si="93"/>
        <v/>
      </c>
      <c r="AD839" s="89"/>
      <c r="AE839" s="89"/>
      <c r="AF839" s="79">
        <f t="shared" si="94"/>
        <v>0</v>
      </c>
      <c r="AG839" s="79" t="str">
        <f t="shared" si="89"/>
        <v/>
      </c>
      <c r="AH839" s="79" t="str">
        <f t="shared" si="90"/>
        <v/>
      </c>
      <c r="AI839" s="79" t="str">
        <f t="shared" si="91"/>
        <v/>
      </c>
      <c r="AJ839" s="79" t="str">
        <f t="shared" si="92"/>
        <v/>
      </c>
      <c r="AK839" s="80" t="str">
        <f t="shared" si="95"/>
        <v/>
      </c>
    </row>
    <row r="840" spans="27:37">
      <c r="AA840" s="81"/>
      <c r="AB840" s="81"/>
      <c r="AC840" s="82" t="str">
        <f t="shared" si="93"/>
        <v/>
      </c>
      <c r="AD840" s="90"/>
      <c r="AE840" s="90"/>
      <c r="AF840" s="82">
        <f t="shared" si="94"/>
        <v>0</v>
      </c>
      <c r="AG840" s="82" t="str">
        <f t="shared" si="89"/>
        <v/>
      </c>
      <c r="AH840" s="82" t="str">
        <f t="shared" si="90"/>
        <v/>
      </c>
      <c r="AI840" s="82" t="str">
        <f t="shared" si="91"/>
        <v/>
      </c>
      <c r="AJ840" s="82" t="str">
        <f t="shared" si="92"/>
        <v/>
      </c>
      <c r="AK840" s="83" t="str">
        <f t="shared" si="95"/>
        <v/>
      </c>
    </row>
    <row r="841" spans="27:37">
      <c r="AA841" s="78"/>
      <c r="AB841" s="78"/>
      <c r="AC841" s="79" t="str">
        <f t="shared" si="93"/>
        <v/>
      </c>
      <c r="AD841" s="89"/>
      <c r="AE841" s="89"/>
      <c r="AF841" s="79">
        <f t="shared" si="94"/>
        <v>0</v>
      </c>
      <c r="AG841" s="79" t="str">
        <f t="shared" si="89"/>
        <v/>
      </c>
      <c r="AH841" s="79" t="str">
        <f t="shared" si="90"/>
        <v/>
      </c>
      <c r="AI841" s="79" t="str">
        <f t="shared" si="91"/>
        <v/>
      </c>
      <c r="AJ841" s="79" t="str">
        <f t="shared" si="92"/>
        <v/>
      </c>
      <c r="AK841" s="80" t="str">
        <f t="shared" si="95"/>
        <v/>
      </c>
    </row>
    <row r="842" spans="27:37">
      <c r="AA842" s="81"/>
      <c r="AB842" s="81"/>
      <c r="AC842" s="82" t="str">
        <f t="shared" si="93"/>
        <v/>
      </c>
      <c r="AD842" s="90"/>
      <c r="AE842" s="90"/>
      <c r="AF842" s="82">
        <f t="shared" si="94"/>
        <v>0</v>
      </c>
      <c r="AG842" s="82" t="str">
        <f t="shared" si="89"/>
        <v/>
      </c>
      <c r="AH842" s="82" t="str">
        <f t="shared" si="90"/>
        <v/>
      </c>
      <c r="AI842" s="82" t="str">
        <f t="shared" si="91"/>
        <v/>
      </c>
      <c r="AJ842" s="82" t="str">
        <f t="shared" si="92"/>
        <v/>
      </c>
      <c r="AK842" s="83" t="str">
        <f t="shared" si="95"/>
        <v/>
      </c>
    </row>
    <row r="843" spans="27:37">
      <c r="AA843" s="78"/>
      <c r="AB843" s="78"/>
      <c r="AC843" s="79" t="str">
        <f t="shared" si="93"/>
        <v/>
      </c>
      <c r="AD843" s="89"/>
      <c r="AE843" s="89"/>
      <c r="AF843" s="79">
        <f t="shared" si="94"/>
        <v>0</v>
      </c>
      <c r="AG843" s="79" t="str">
        <f t="shared" ref="AG843:AG906" si="96">IF($AA843="","",IF(VLOOKUP($AA843,$AZ$17:$BD$42,2,0)=0,"",VLOOKUP($AA843,$AZ$17:$BD$42,2,0)*AF843))</f>
        <v/>
      </c>
      <c r="AH843" s="79" t="str">
        <f t="shared" ref="AH843:AH906" si="97">IF($AA843="","",IF(VLOOKUP($AA843,$AZ$17:$BD$42,3,0)=0,"",VLOOKUP($AA843,$AZ$17:$BD$42,3,0)*AF843))</f>
        <v/>
      </c>
      <c r="AI843" s="79" t="str">
        <f t="shared" ref="AI843:AI906" si="98">IF($AA843="","",IF(VLOOKUP($AA843,$AZ$17:$BD$42,4,0)=0,"",VLOOKUP($AA843,$AZ$17:$BD$42,4,0)*AF843))</f>
        <v/>
      </c>
      <c r="AJ843" s="79" t="str">
        <f t="shared" ref="AJ843:AJ906" si="99">IF($AA843="","",IF(VLOOKUP($AA843,$AZ$17:$BD$42,5,0)=0,"",VLOOKUP($AA843,$AZ$17:$BD$42,5,0)*AF843))</f>
        <v/>
      </c>
      <c r="AK843" s="80" t="str">
        <f t="shared" si="95"/>
        <v/>
      </c>
    </row>
    <row r="844" spans="27:37">
      <c r="AA844" s="81"/>
      <c r="AB844" s="81"/>
      <c r="AC844" s="82" t="str">
        <f t="shared" ref="AC844:AC907" si="100">IF(ISERROR(VLOOKUP($AA844,$A$13:$V$38,MATCH($AB844,$A$12:$V$12,0),0)),"",VLOOKUP($AA844,$A$13:$V$38,MATCH($AB844,$A$12:$V$12,0),0))</f>
        <v/>
      </c>
      <c r="AD844" s="90"/>
      <c r="AE844" s="90"/>
      <c r="AF844" s="82">
        <f t="shared" ref="AF844:AF907" si="101">IF(IF($AB844="",0,IF(AC844="",0,AC844-AD844-AE844))&lt;0,0,IF($AB844="",0,IF(AC844="",0,AC844-AD844-AE844)))</f>
        <v>0</v>
      </c>
      <c r="AG844" s="82" t="str">
        <f t="shared" si="96"/>
        <v/>
      </c>
      <c r="AH844" s="82" t="str">
        <f t="shared" si="97"/>
        <v/>
      </c>
      <c r="AI844" s="82" t="str">
        <f t="shared" si="98"/>
        <v/>
      </c>
      <c r="AJ844" s="82" t="str">
        <f t="shared" si="99"/>
        <v/>
      </c>
      <c r="AK844" s="83" t="str">
        <f t="shared" ref="AK844:AK907" si="102">IF($AF844=0,"",IF(VLOOKUP($AA844,$A$46:$Y$71,IF($AB844=3,2,IF($AB844&lt;4+1,6,IF($AB844&lt;5+1,10,IF($AB844&lt;6+1,14,IF($AB844&lt;7+1,18,IF($AB844&lt;8+1,22,0)))))),0)=0,"pas de crafteur",VLOOKUP($AA844,$A$46:$Y$71,IF($AB844=3,2,IF($AB844&lt;4+1,6,IF($AB844&lt;5+1,10,IF($AB844&lt;6+1,14,IF($AB844&lt;7+1,18,IF($AB844&lt;8+1,22,)))))),0)))</f>
        <v/>
      </c>
    </row>
    <row r="845" spans="27:37">
      <c r="AA845" s="78"/>
      <c r="AB845" s="78"/>
      <c r="AC845" s="79" t="str">
        <f t="shared" si="100"/>
        <v/>
      </c>
      <c r="AD845" s="89"/>
      <c r="AE845" s="89"/>
      <c r="AF845" s="79">
        <f t="shared" si="101"/>
        <v>0</v>
      </c>
      <c r="AG845" s="79" t="str">
        <f t="shared" si="96"/>
        <v/>
      </c>
      <c r="AH845" s="79" t="str">
        <f t="shared" si="97"/>
        <v/>
      </c>
      <c r="AI845" s="79" t="str">
        <f t="shared" si="98"/>
        <v/>
      </c>
      <c r="AJ845" s="79" t="str">
        <f t="shared" si="99"/>
        <v/>
      </c>
      <c r="AK845" s="80" t="str">
        <f t="shared" si="102"/>
        <v/>
      </c>
    </row>
    <row r="846" spans="27:37">
      <c r="AA846" s="81"/>
      <c r="AB846" s="81"/>
      <c r="AC846" s="82" t="str">
        <f t="shared" si="100"/>
        <v/>
      </c>
      <c r="AD846" s="90"/>
      <c r="AE846" s="90"/>
      <c r="AF846" s="82">
        <f t="shared" si="101"/>
        <v>0</v>
      </c>
      <c r="AG846" s="82" t="str">
        <f t="shared" si="96"/>
        <v/>
      </c>
      <c r="AH846" s="82" t="str">
        <f t="shared" si="97"/>
        <v/>
      </c>
      <c r="AI846" s="82" t="str">
        <f t="shared" si="98"/>
        <v/>
      </c>
      <c r="AJ846" s="82" t="str">
        <f t="shared" si="99"/>
        <v/>
      </c>
      <c r="AK846" s="83" t="str">
        <f t="shared" si="102"/>
        <v/>
      </c>
    </row>
    <row r="847" spans="27:37">
      <c r="AA847" s="78"/>
      <c r="AB847" s="78"/>
      <c r="AC847" s="79" t="str">
        <f t="shared" si="100"/>
        <v/>
      </c>
      <c r="AD847" s="89"/>
      <c r="AE847" s="89"/>
      <c r="AF847" s="79">
        <f t="shared" si="101"/>
        <v>0</v>
      </c>
      <c r="AG847" s="79" t="str">
        <f t="shared" si="96"/>
        <v/>
      </c>
      <c r="AH847" s="79" t="str">
        <f t="shared" si="97"/>
        <v/>
      </c>
      <c r="AI847" s="79" t="str">
        <f t="shared" si="98"/>
        <v/>
      </c>
      <c r="AJ847" s="79" t="str">
        <f t="shared" si="99"/>
        <v/>
      </c>
      <c r="AK847" s="80" t="str">
        <f t="shared" si="102"/>
        <v/>
      </c>
    </row>
    <row r="848" spans="27:37">
      <c r="AA848" s="81"/>
      <c r="AB848" s="81"/>
      <c r="AC848" s="82" t="str">
        <f t="shared" si="100"/>
        <v/>
      </c>
      <c r="AD848" s="90"/>
      <c r="AE848" s="90"/>
      <c r="AF848" s="82">
        <f t="shared" si="101"/>
        <v>0</v>
      </c>
      <c r="AG848" s="82" t="str">
        <f t="shared" si="96"/>
        <v/>
      </c>
      <c r="AH848" s="82" t="str">
        <f t="shared" si="97"/>
        <v/>
      </c>
      <c r="AI848" s="82" t="str">
        <f t="shared" si="98"/>
        <v/>
      </c>
      <c r="AJ848" s="82" t="str">
        <f t="shared" si="99"/>
        <v/>
      </c>
      <c r="AK848" s="83" t="str">
        <f t="shared" si="102"/>
        <v/>
      </c>
    </row>
    <row r="849" spans="27:37">
      <c r="AA849" s="78"/>
      <c r="AB849" s="78"/>
      <c r="AC849" s="79" t="str">
        <f t="shared" si="100"/>
        <v/>
      </c>
      <c r="AD849" s="89"/>
      <c r="AE849" s="89"/>
      <c r="AF849" s="79">
        <f t="shared" si="101"/>
        <v>0</v>
      </c>
      <c r="AG849" s="79" t="str">
        <f t="shared" si="96"/>
        <v/>
      </c>
      <c r="AH849" s="79" t="str">
        <f t="shared" si="97"/>
        <v/>
      </c>
      <c r="AI849" s="79" t="str">
        <f t="shared" si="98"/>
        <v/>
      </c>
      <c r="AJ849" s="79" t="str">
        <f t="shared" si="99"/>
        <v/>
      </c>
      <c r="AK849" s="80" t="str">
        <f t="shared" si="102"/>
        <v/>
      </c>
    </row>
    <row r="850" spans="27:37">
      <c r="AA850" s="81"/>
      <c r="AB850" s="81"/>
      <c r="AC850" s="82" t="str">
        <f t="shared" si="100"/>
        <v/>
      </c>
      <c r="AD850" s="90"/>
      <c r="AE850" s="90"/>
      <c r="AF850" s="82">
        <f t="shared" si="101"/>
        <v>0</v>
      </c>
      <c r="AG850" s="82" t="str">
        <f t="shared" si="96"/>
        <v/>
      </c>
      <c r="AH850" s="82" t="str">
        <f t="shared" si="97"/>
        <v/>
      </c>
      <c r="AI850" s="82" t="str">
        <f t="shared" si="98"/>
        <v/>
      </c>
      <c r="AJ850" s="82" t="str">
        <f t="shared" si="99"/>
        <v/>
      </c>
      <c r="AK850" s="83" t="str">
        <f t="shared" si="102"/>
        <v/>
      </c>
    </row>
    <row r="851" spans="27:37">
      <c r="AA851" s="78"/>
      <c r="AB851" s="78"/>
      <c r="AC851" s="79" t="str">
        <f t="shared" si="100"/>
        <v/>
      </c>
      <c r="AD851" s="89"/>
      <c r="AE851" s="89"/>
      <c r="AF851" s="79">
        <f t="shared" si="101"/>
        <v>0</v>
      </c>
      <c r="AG851" s="79" t="str">
        <f t="shared" si="96"/>
        <v/>
      </c>
      <c r="AH851" s="79" t="str">
        <f t="shared" si="97"/>
        <v/>
      </c>
      <c r="AI851" s="79" t="str">
        <f t="shared" si="98"/>
        <v/>
      </c>
      <c r="AJ851" s="79" t="str">
        <f t="shared" si="99"/>
        <v/>
      </c>
      <c r="AK851" s="80" t="str">
        <f t="shared" si="102"/>
        <v/>
      </c>
    </row>
    <row r="852" spans="27:37">
      <c r="AA852" s="81"/>
      <c r="AB852" s="81"/>
      <c r="AC852" s="82" t="str">
        <f t="shared" si="100"/>
        <v/>
      </c>
      <c r="AD852" s="90"/>
      <c r="AE852" s="90"/>
      <c r="AF852" s="82">
        <f t="shared" si="101"/>
        <v>0</v>
      </c>
      <c r="AG852" s="82" t="str">
        <f t="shared" si="96"/>
        <v/>
      </c>
      <c r="AH852" s="82" t="str">
        <f t="shared" si="97"/>
        <v/>
      </c>
      <c r="AI852" s="82" t="str">
        <f t="shared" si="98"/>
        <v/>
      </c>
      <c r="AJ852" s="82" t="str">
        <f t="shared" si="99"/>
        <v/>
      </c>
      <c r="AK852" s="83" t="str">
        <f t="shared" si="102"/>
        <v/>
      </c>
    </row>
    <row r="853" spans="27:37">
      <c r="AA853" s="78"/>
      <c r="AB853" s="78"/>
      <c r="AC853" s="79" t="str">
        <f t="shared" si="100"/>
        <v/>
      </c>
      <c r="AD853" s="89"/>
      <c r="AE853" s="89"/>
      <c r="AF853" s="79">
        <f t="shared" si="101"/>
        <v>0</v>
      </c>
      <c r="AG853" s="79" t="str">
        <f t="shared" si="96"/>
        <v/>
      </c>
      <c r="AH853" s="79" t="str">
        <f t="shared" si="97"/>
        <v/>
      </c>
      <c r="AI853" s="79" t="str">
        <f t="shared" si="98"/>
        <v/>
      </c>
      <c r="AJ853" s="79" t="str">
        <f t="shared" si="99"/>
        <v/>
      </c>
      <c r="AK853" s="80" t="str">
        <f t="shared" si="102"/>
        <v/>
      </c>
    </row>
    <row r="854" spans="27:37">
      <c r="AA854" s="81"/>
      <c r="AB854" s="81"/>
      <c r="AC854" s="82" t="str">
        <f t="shared" si="100"/>
        <v/>
      </c>
      <c r="AD854" s="90"/>
      <c r="AE854" s="90"/>
      <c r="AF854" s="82">
        <f t="shared" si="101"/>
        <v>0</v>
      </c>
      <c r="AG854" s="82" t="str">
        <f t="shared" si="96"/>
        <v/>
      </c>
      <c r="AH854" s="82" t="str">
        <f t="shared" si="97"/>
        <v/>
      </c>
      <c r="AI854" s="82" t="str">
        <f t="shared" si="98"/>
        <v/>
      </c>
      <c r="AJ854" s="82" t="str">
        <f t="shared" si="99"/>
        <v/>
      </c>
      <c r="AK854" s="83" t="str">
        <f t="shared" si="102"/>
        <v/>
      </c>
    </row>
    <row r="855" spans="27:37">
      <c r="AA855" s="78"/>
      <c r="AB855" s="78"/>
      <c r="AC855" s="79" t="str">
        <f t="shared" si="100"/>
        <v/>
      </c>
      <c r="AD855" s="89"/>
      <c r="AE855" s="89"/>
      <c r="AF855" s="79">
        <f t="shared" si="101"/>
        <v>0</v>
      </c>
      <c r="AG855" s="79" t="str">
        <f t="shared" si="96"/>
        <v/>
      </c>
      <c r="AH855" s="79" t="str">
        <f t="shared" si="97"/>
        <v/>
      </c>
      <c r="AI855" s="79" t="str">
        <f t="shared" si="98"/>
        <v/>
      </c>
      <c r="AJ855" s="79" t="str">
        <f t="shared" si="99"/>
        <v/>
      </c>
      <c r="AK855" s="80" t="str">
        <f t="shared" si="102"/>
        <v/>
      </c>
    </row>
    <row r="856" spans="27:37">
      <c r="AA856" s="81"/>
      <c r="AB856" s="81"/>
      <c r="AC856" s="82" t="str">
        <f t="shared" si="100"/>
        <v/>
      </c>
      <c r="AD856" s="90"/>
      <c r="AE856" s="90"/>
      <c r="AF856" s="82">
        <f t="shared" si="101"/>
        <v>0</v>
      </c>
      <c r="AG856" s="82" t="str">
        <f t="shared" si="96"/>
        <v/>
      </c>
      <c r="AH856" s="82" t="str">
        <f t="shared" si="97"/>
        <v/>
      </c>
      <c r="AI856" s="82" t="str">
        <f t="shared" si="98"/>
        <v/>
      </c>
      <c r="AJ856" s="82" t="str">
        <f t="shared" si="99"/>
        <v/>
      </c>
      <c r="AK856" s="83" t="str">
        <f t="shared" si="102"/>
        <v/>
      </c>
    </row>
    <row r="857" spans="27:37">
      <c r="AA857" s="78"/>
      <c r="AB857" s="78"/>
      <c r="AC857" s="79" t="str">
        <f t="shared" si="100"/>
        <v/>
      </c>
      <c r="AD857" s="89"/>
      <c r="AE857" s="89"/>
      <c r="AF857" s="79">
        <f t="shared" si="101"/>
        <v>0</v>
      </c>
      <c r="AG857" s="79" t="str">
        <f t="shared" si="96"/>
        <v/>
      </c>
      <c r="AH857" s="79" t="str">
        <f t="shared" si="97"/>
        <v/>
      </c>
      <c r="AI857" s="79" t="str">
        <f t="shared" si="98"/>
        <v/>
      </c>
      <c r="AJ857" s="79" t="str">
        <f t="shared" si="99"/>
        <v/>
      </c>
      <c r="AK857" s="80" t="str">
        <f t="shared" si="102"/>
        <v/>
      </c>
    </row>
    <row r="858" spans="27:37">
      <c r="AA858" s="81"/>
      <c r="AB858" s="81"/>
      <c r="AC858" s="82" t="str">
        <f t="shared" si="100"/>
        <v/>
      </c>
      <c r="AD858" s="90"/>
      <c r="AE858" s="90"/>
      <c r="AF858" s="82">
        <f t="shared" si="101"/>
        <v>0</v>
      </c>
      <c r="AG858" s="82" t="str">
        <f t="shared" si="96"/>
        <v/>
      </c>
      <c r="AH858" s="82" t="str">
        <f t="shared" si="97"/>
        <v/>
      </c>
      <c r="AI858" s="82" t="str">
        <f t="shared" si="98"/>
        <v/>
      </c>
      <c r="AJ858" s="82" t="str">
        <f t="shared" si="99"/>
        <v/>
      </c>
      <c r="AK858" s="83" t="str">
        <f t="shared" si="102"/>
        <v/>
      </c>
    </row>
    <row r="859" spans="27:37">
      <c r="AA859" s="78"/>
      <c r="AB859" s="78"/>
      <c r="AC859" s="79" t="str">
        <f t="shared" si="100"/>
        <v/>
      </c>
      <c r="AD859" s="89"/>
      <c r="AE859" s="89"/>
      <c r="AF859" s="79">
        <f t="shared" si="101"/>
        <v>0</v>
      </c>
      <c r="AG859" s="79" t="str">
        <f t="shared" si="96"/>
        <v/>
      </c>
      <c r="AH859" s="79" t="str">
        <f t="shared" si="97"/>
        <v/>
      </c>
      <c r="AI859" s="79" t="str">
        <f t="shared" si="98"/>
        <v/>
      </c>
      <c r="AJ859" s="79" t="str">
        <f t="shared" si="99"/>
        <v/>
      </c>
      <c r="AK859" s="80" t="str">
        <f t="shared" si="102"/>
        <v/>
      </c>
    </row>
    <row r="860" spans="27:37">
      <c r="AA860" s="81"/>
      <c r="AB860" s="81"/>
      <c r="AC860" s="82" t="str">
        <f t="shared" si="100"/>
        <v/>
      </c>
      <c r="AD860" s="90"/>
      <c r="AE860" s="90"/>
      <c r="AF860" s="82">
        <f t="shared" si="101"/>
        <v>0</v>
      </c>
      <c r="AG860" s="82" t="str">
        <f t="shared" si="96"/>
        <v/>
      </c>
      <c r="AH860" s="82" t="str">
        <f t="shared" si="97"/>
        <v/>
      </c>
      <c r="AI860" s="82" t="str">
        <f t="shared" si="98"/>
        <v/>
      </c>
      <c r="AJ860" s="82" t="str">
        <f t="shared" si="99"/>
        <v/>
      </c>
      <c r="AK860" s="83" t="str">
        <f t="shared" si="102"/>
        <v/>
      </c>
    </row>
    <row r="861" spans="27:37">
      <c r="AA861" s="78"/>
      <c r="AB861" s="78"/>
      <c r="AC861" s="79" t="str">
        <f t="shared" si="100"/>
        <v/>
      </c>
      <c r="AD861" s="89"/>
      <c r="AE861" s="89"/>
      <c r="AF861" s="79">
        <f t="shared" si="101"/>
        <v>0</v>
      </c>
      <c r="AG861" s="79" t="str">
        <f t="shared" si="96"/>
        <v/>
      </c>
      <c r="AH861" s="79" t="str">
        <f t="shared" si="97"/>
        <v/>
      </c>
      <c r="AI861" s="79" t="str">
        <f t="shared" si="98"/>
        <v/>
      </c>
      <c r="AJ861" s="79" t="str">
        <f t="shared" si="99"/>
        <v/>
      </c>
      <c r="AK861" s="80" t="str">
        <f t="shared" si="102"/>
        <v/>
      </c>
    </row>
    <row r="862" spans="27:37">
      <c r="AA862" s="81"/>
      <c r="AB862" s="81"/>
      <c r="AC862" s="82" t="str">
        <f t="shared" si="100"/>
        <v/>
      </c>
      <c r="AD862" s="90"/>
      <c r="AE862" s="90"/>
      <c r="AF862" s="82">
        <f t="shared" si="101"/>
        <v>0</v>
      </c>
      <c r="AG862" s="82" t="str">
        <f t="shared" si="96"/>
        <v/>
      </c>
      <c r="AH862" s="82" t="str">
        <f t="shared" si="97"/>
        <v/>
      </c>
      <c r="AI862" s="82" t="str">
        <f t="shared" si="98"/>
        <v/>
      </c>
      <c r="AJ862" s="82" t="str">
        <f t="shared" si="99"/>
        <v/>
      </c>
      <c r="AK862" s="83" t="str">
        <f t="shared" si="102"/>
        <v/>
      </c>
    </row>
    <row r="863" spans="27:37">
      <c r="AA863" s="78"/>
      <c r="AB863" s="78"/>
      <c r="AC863" s="79" t="str">
        <f t="shared" si="100"/>
        <v/>
      </c>
      <c r="AD863" s="89"/>
      <c r="AE863" s="89"/>
      <c r="AF863" s="79">
        <f t="shared" si="101"/>
        <v>0</v>
      </c>
      <c r="AG863" s="79" t="str">
        <f t="shared" si="96"/>
        <v/>
      </c>
      <c r="AH863" s="79" t="str">
        <f t="shared" si="97"/>
        <v/>
      </c>
      <c r="AI863" s="79" t="str">
        <f t="shared" si="98"/>
        <v/>
      </c>
      <c r="AJ863" s="79" t="str">
        <f t="shared" si="99"/>
        <v/>
      </c>
      <c r="AK863" s="80" t="str">
        <f t="shared" si="102"/>
        <v/>
      </c>
    </row>
    <row r="864" spans="27:37">
      <c r="AA864" s="81"/>
      <c r="AB864" s="81"/>
      <c r="AC864" s="82" t="str">
        <f t="shared" si="100"/>
        <v/>
      </c>
      <c r="AD864" s="90"/>
      <c r="AE864" s="90"/>
      <c r="AF864" s="82">
        <f t="shared" si="101"/>
        <v>0</v>
      </c>
      <c r="AG864" s="82" t="str">
        <f t="shared" si="96"/>
        <v/>
      </c>
      <c r="AH864" s="82" t="str">
        <f t="shared" si="97"/>
        <v/>
      </c>
      <c r="AI864" s="82" t="str">
        <f t="shared" si="98"/>
        <v/>
      </c>
      <c r="AJ864" s="82" t="str">
        <f t="shared" si="99"/>
        <v/>
      </c>
      <c r="AK864" s="83" t="str">
        <f t="shared" si="102"/>
        <v/>
      </c>
    </row>
    <row r="865" spans="27:37">
      <c r="AA865" s="78"/>
      <c r="AB865" s="78"/>
      <c r="AC865" s="79" t="str">
        <f t="shared" si="100"/>
        <v/>
      </c>
      <c r="AD865" s="89"/>
      <c r="AE865" s="89"/>
      <c r="AF865" s="79">
        <f t="shared" si="101"/>
        <v>0</v>
      </c>
      <c r="AG865" s="79" t="str">
        <f t="shared" si="96"/>
        <v/>
      </c>
      <c r="AH865" s="79" t="str">
        <f t="shared" si="97"/>
        <v/>
      </c>
      <c r="AI865" s="79" t="str">
        <f t="shared" si="98"/>
        <v/>
      </c>
      <c r="AJ865" s="79" t="str">
        <f t="shared" si="99"/>
        <v/>
      </c>
      <c r="AK865" s="80" t="str">
        <f t="shared" si="102"/>
        <v/>
      </c>
    </row>
    <row r="866" spans="27:37">
      <c r="AA866" s="81"/>
      <c r="AB866" s="81"/>
      <c r="AC866" s="82" t="str">
        <f t="shared" si="100"/>
        <v/>
      </c>
      <c r="AD866" s="90"/>
      <c r="AE866" s="90"/>
      <c r="AF866" s="82">
        <f t="shared" si="101"/>
        <v>0</v>
      </c>
      <c r="AG866" s="82" t="str">
        <f t="shared" si="96"/>
        <v/>
      </c>
      <c r="AH866" s="82" t="str">
        <f t="shared" si="97"/>
        <v/>
      </c>
      <c r="AI866" s="82" t="str">
        <f t="shared" si="98"/>
        <v/>
      </c>
      <c r="AJ866" s="82" t="str">
        <f t="shared" si="99"/>
        <v/>
      </c>
      <c r="AK866" s="83" t="str">
        <f t="shared" si="102"/>
        <v/>
      </c>
    </row>
    <row r="867" spans="27:37">
      <c r="AA867" s="78"/>
      <c r="AB867" s="78"/>
      <c r="AC867" s="79" t="str">
        <f t="shared" si="100"/>
        <v/>
      </c>
      <c r="AD867" s="89"/>
      <c r="AE867" s="89"/>
      <c r="AF867" s="79">
        <f t="shared" si="101"/>
        <v>0</v>
      </c>
      <c r="AG867" s="79" t="str">
        <f t="shared" si="96"/>
        <v/>
      </c>
      <c r="AH867" s="79" t="str">
        <f t="shared" si="97"/>
        <v/>
      </c>
      <c r="AI867" s="79" t="str">
        <f t="shared" si="98"/>
        <v/>
      </c>
      <c r="AJ867" s="79" t="str">
        <f t="shared" si="99"/>
        <v/>
      </c>
      <c r="AK867" s="80" t="str">
        <f t="shared" si="102"/>
        <v/>
      </c>
    </row>
    <row r="868" spans="27:37">
      <c r="AA868" s="81"/>
      <c r="AB868" s="81"/>
      <c r="AC868" s="82" t="str">
        <f t="shared" si="100"/>
        <v/>
      </c>
      <c r="AD868" s="90"/>
      <c r="AE868" s="90"/>
      <c r="AF868" s="82">
        <f t="shared" si="101"/>
        <v>0</v>
      </c>
      <c r="AG868" s="82" t="str">
        <f t="shared" si="96"/>
        <v/>
      </c>
      <c r="AH868" s="82" t="str">
        <f t="shared" si="97"/>
        <v/>
      </c>
      <c r="AI868" s="82" t="str">
        <f t="shared" si="98"/>
        <v/>
      </c>
      <c r="AJ868" s="82" t="str">
        <f t="shared" si="99"/>
        <v/>
      </c>
      <c r="AK868" s="83" t="str">
        <f t="shared" si="102"/>
        <v/>
      </c>
    </row>
    <row r="869" spans="27:37">
      <c r="AA869" s="78"/>
      <c r="AB869" s="78"/>
      <c r="AC869" s="79" t="str">
        <f t="shared" si="100"/>
        <v/>
      </c>
      <c r="AD869" s="89"/>
      <c r="AE869" s="89"/>
      <c r="AF869" s="79">
        <f t="shared" si="101"/>
        <v>0</v>
      </c>
      <c r="AG869" s="79" t="str">
        <f t="shared" si="96"/>
        <v/>
      </c>
      <c r="AH869" s="79" t="str">
        <f t="shared" si="97"/>
        <v/>
      </c>
      <c r="AI869" s="79" t="str">
        <f t="shared" si="98"/>
        <v/>
      </c>
      <c r="AJ869" s="79" t="str">
        <f t="shared" si="99"/>
        <v/>
      </c>
      <c r="AK869" s="80" t="str">
        <f t="shared" si="102"/>
        <v/>
      </c>
    </row>
    <row r="870" spans="27:37">
      <c r="AA870" s="81"/>
      <c r="AB870" s="81"/>
      <c r="AC870" s="82" t="str">
        <f t="shared" si="100"/>
        <v/>
      </c>
      <c r="AD870" s="90"/>
      <c r="AE870" s="90"/>
      <c r="AF870" s="82">
        <f t="shared" si="101"/>
        <v>0</v>
      </c>
      <c r="AG870" s="82" t="str">
        <f t="shared" si="96"/>
        <v/>
      </c>
      <c r="AH870" s="82" t="str">
        <f t="shared" si="97"/>
        <v/>
      </c>
      <c r="AI870" s="82" t="str">
        <f t="shared" si="98"/>
        <v/>
      </c>
      <c r="AJ870" s="82" t="str">
        <f t="shared" si="99"/>
        <v/>
      </c>
      <c r="AK870" s="83" t="str">
        <f t="shared" si="102"/>
        <v/>
      </c>
    </row>
    <row r="871" spans="27:37">
      <c r="AA871" s="78"/>
      <c r="AB871" s="78"/>
      <c r="AC871" s="79" t="str">
        <f t="shared" si="100"/>
        <v/>
      </c>
      <c r="AD871" s="89"/>
      <c r="AE871" s="89"/>
      <c r="AF871" s="79">
        <f t="shared" si="101"/>
        <v>0</v>
      </c>
      <c r="AG871" s="79" t="str">
        <f t="shared" si="96"/>
        <v/>
      </c>
      <c r="AH871" s="79" t="str">
        <f t="shared" si="97"/>
        <v/>
      </c>
      <c r="AI871" s="79" t="str">
        <f t="shared" si="98"/>
        <v/>
      </c>
      <c r="AJ871" s="79" t="str">
        <f t="shared" si="99"/>
        <v/>
      </c>
      <c r="AK871" s="80" t="str">
        <f t="shared" si="102"/>
        <v/>
      </c>
    </row>
    <row r="872" spans="27:37">
      <c r="AA872" s="81"/>
      <c r="AB872" s="81"/>
      <c r="AC872" s="82" t="str">
        <f t="shared" si="100"/>
        <v/>
      </c>
      <c r="AD872" s="90"/>
      <c r="AE872" s="90"/>
      <c r="AF872" s="82">
        <f t="shared" si="101"/>
        <v>0</v>
      </c>
      <c r="AG872" s="82" t="str">
        <f t="shared" si="96"/>
        <v/>
      </c>
      <c r="AH872" s="82" t="str">
        <f t="shared" si="97"/>
        <v/>
      </c>
      <c r="AI872" s="82" t="str">
        <f t="shared" si="98"/>
        <v/>
      </c>
      <c r="AJ872" s="82" t="str">
        <f t="shared" si="99"/>
        <v/>
      </c>
      <c r="AK872" s="83" t="str">
        <f t="shared" si="102"/>
        <v/>
      </c>
    </row>
    <row r="873" spans="27:37">
      <c r="AA873" s="78"/>
      <c r="AB873" s="78"/>
      <c r="AC873" s="79" t="str">
        <f t="shared" si="100"/>
        <v/>
      </c>
      <c r="AD873" s="89"/>
      <c r="AE873" s="89"/>
      <c r="AF873" s="79">
        <f t="shared" si="101"/>
        <v>0</v>
      </c>
      <c r="AG873" s="79" t="str">
        <f t="shared" si="96"/>
        <v/>
      </c>
      <c r="AH873" s="79" t="str">
        <f t="shared" si="97"/>
        <v/>
      </c>
      <c r="AI873" s="79" t="str">
        <f t="shared" si="98"/>
        <v/>
      </c>
      <c r="AJ873" s="79" t="str">
        <f t="shared" si="99"/>
        <v/>
      </c>
      <c r="AK873" s="80" t="str">
        <f t="shared" si="102"/>
        <v/>
      </c>
    </row>
    <row r="874" spans="27:37">
      <c r="AA874" s="81"/>
      <c r="AB874" s="81"/>
      <c r="AC874" s="82" t="str">
        <f t="shared" si="100"/>
        <v/>
      </c>
      <c r="AD874" s="90"/>
      <c r="AE874" s="90"/>
      <c r="AF874" s="82">
        <f t="shared" si="101"/>
        <v>0</v>
      </c>
      <c r="AG874" s="82" t="str">
        <f t="shared" si="96"/>
        <v/>
      </c>
      <c r="AH874" s="82" t="str">
        <f t="shared" si="97"/>
        <v/>
      </c>
      <c r="AI874" s="82" t="str">
        <f t="shared" si="98"/>
        <v/>
      </c>
      <c r="AJ874" s="82" t="str">
        <f t="shared" si="99"/>
        <v/>
      </c>
      <c r="AK874" s="83" t="str">
        <f t="shared" si="102"/>
        <v/>
      </c>
    </row>
    <row r="875" spans="27:37">
      <c r="AA875" s="78"/>
      <c r="AB875" s="78"/>
      <c r="AC875" s="79" t="str">
        <f t="shared" si="100"/>
        <v/>
      </c>
      <c r="AD875" s="89"/>
      <c r="AE875" s="89"/>
      <c r="AF875" s="79">
        <f t="shared" si="101"/>
        <v>0</v>
      </c>
      <c r="AG875" s="79" t="str">
        <f t="shared" si="96"/>
        <v/>
      </c>
      <c r="AH875" s="79" t="str">
        <f t="shared" si="97"/>
        <v/>
      </c>
      <c r="AI875" s="79" t="str">
        <f t="shared" si="98"/>
        <v/>
      </c>
      <c r="AJ875" s="79" t="str">
        <f t="shared" si="99"/>
        <v/>
      </c>
      <c r="AK875" s="80" t="str">
        <f t="shared" si="102"/>
        <v/>
      </c>
    </row>
    <row r="876" spans="27:37">
      <c r="AA876" s="81"/>
      <c r="AB876" s="81"/>
      <c r="AC876" s="82" t="str">
        <f t="shared" si="100"/>
        <v/>
      </c>
      <c r="AD876" s="90"/>
      <c r="AE876" s="90"/>
      <c r="AF876" s="82">
        <f t="shared" si="101"/>
        <v>0</v>
      </c>
      <c r="AG876" s="82" t="str">
        <f t="shared" si="96"/>
        <v/>
      </c>
      <c r="AH876" s="82" t="str">
        <f t="shared" si="97"/>
        <v/>
      </c>
      <c r="AI876" s="82" t="str">
        <f t="shared" si="98"/>
        <v/>
      </c>
      <c r="AJ876" s="82" t="str">
        <f t="shared" si="99"/>
        <v/>
      </c>
      <c r="AK876" s="83" t="str">
        <f t="shared" si="102"/>
        <v/>
      </c>
    </row>
    <row r="877" spans="27:37">
      <c r="AA877" s="78"/>
      <c r="AB877" s="78"/>
      <c r="AC877" s="79" t="str">
        <f t="shared" si="100"/>
        <v/>
      </c>
      <c r="AD877" s="89"/>
      <c r="AE877" s="89"/>
      <c r="AF877" s="79">
        <f t="shared" si="101"/>
        <v>0</v>
      </c>
      <c r="AG877" s="79" t="str">
        <f t="shared" si="96"/>
        <v/>
      </c>
      <c r="AH877" s="79" t="str">
        <f t="shared" si="97"/>
        <v/>
      </c>
      <c r="AI877" s="79" t="str">
        <f t="shared" si="98"/>
        <v/>
      </c>
      <c r="AJ877" s="79" t="str">
        <f t="shared" si="99"/>
        <v/>
      </c>
      <c r="AK877" s="80" t="str">
        <f t="shared" si="102"/>
        <v/>
      </c>
    </row>
    <row r="878" spans="27:37">
      <c r="AA878" s="81"/>
      <c r="AB878" s="81"/>
      <c r="AC878" s="82" t="str">
        <f t="shared" si="100"/>
        <v/>
      </c>
      <c r="AD878" s="90"/>
      <c r="AE878" s="90"/>
      <c r="AF878" s="82">
        <f t="shared" si="101"/>
        <v>0</v>
      </c>
      <c r="AG878" s="82" t="str">
        <f t="shared" si="96"/>
        <v/>
      </c>
      <c r="AH878" s="82" t="str">
        <f t="shared" si="97"/>
        <v/>
      </c>
      <c r="AI878" s="82" t="str">
        <f t="shared" si="98"/>
        <v/>
      </c>
      <c r="AJ878" s="82" t="str">
        <f t="shared" si="99"/>
        <v/>
      </c>
      <c r="AK878" s="83" t="str">
        <f t="shared" si="102"/>
        <v/>
      </c>
    </row>
    <row r="879" spans="27:37">
      <c r="AA879" s="78"/>
      <c r="AB879" s="78"/>
      <c r="AC879" s="79" t="str">
        <f t="shared" si="100"/>
        <v/>
      </c>
      <c r="AD879" s="89"/>
      <c r="AE879" s="89"/>
      <c r="AF879" s="79">
        <f t="shared" si="101"/>
        <v>0</v>
      </c>
      <c r="AG879" s="79" t="str">
        <f t="shared" si="96"/>
        <v/>
      </c>
      <c r="AH879" s="79" t="str">
        <f t="shared" si="97"/>
        <v/>
      </c>
      <c r="AI879" s="79" t="str">
        <f t="shared" si="98"/>
        <v/>
      </c>
      <c r="AJ879" s="79" t="str">
        <f t="shared" si="99"/>
        <v/>
      </c>
      <c r="AK879" s="80" t="str">
        <f t="shared" si="102"/>
        <v/>
      </c>
    </row>
    <row r="880" spans="27:37">
      <c r="AA880" s="81"/>
      <c r="AB880" s="81"/>
      <c r="AC880" s="82" t="str">
        <f t="shared" si="100"/>
        <v/>
      </c>
      <c r="AD880" s="90"/>
      <c r="AE880" s="90"/>
      <c r="AF880" s="82">
        <f t="shared" si="101"/>
        <v>0</v>
      </c>
      <c r="AG880" s="82" t="str">
        <f t="shared" si="96"/>
        <v/>
      </c>
      <c r="AH880" s="82" t="str">
        <f t="shared" si="97"/>
        <v/>
      </c>
      <c r="AI880" s="82" t="str">
        <f t="shared" si="98"/>
        <v/>
      </c>
      <c r="AJ880" s="82" t="str">
        <f t="shared" si="99"/>
        <v/>
      </c>
      <c r="AK880" s="83" t="str">
        <f t="shared" si="102"/>
        <v/>
      </c>
    </row>
    <row r="881" spans="27:37">
      <c r="AA881" s="78"/>
      <c r="AB881" s="78"/>
      <c r="AC881" s="79" t="str">
        <f t="shared" si="100"/>
        <v/>
      </c>
      <c r="AD881" s="89"/>
      <c r="AE881" s="89"/>
      <c r="AF881" s="79">
        <f t="shared" si="101"/>
        <v>0</v>
      </c>
      <c r="AG881" s="79" t="str">
        <f t="shared" si="96"/>
        <v/>
      </c>
      <c r="AH881" s="79" t="str">
        <f t="shared" si="97"/>
        <v/>
      </c>
      <c r="AI881" s="79" t="str">
        <f t="shared" si="98"/>
        <v/>
      </c>
      <c r="AJ881" s="79" t="str">
        <f t="shared" si="99"/>
        <v/>
      </c>
      <c r="AK881" s="80" t="str">
        <f t="shared" si="102"/>
        <v/>
      </c>
    </row>
    <row r="882" spans="27:37">
      <c r="AA882" s="81"/>
      <c r="AB882" s="81"/>
      <c r="AC882" s="82" t="str">
        <f t="shared" si="100"/>
        <v/>
      </c>
      <c r="AD882" s="90"/>
      <c r="AE882" s="90"/>
      <c r="AF882" s="82">
        <f t="shared" si="101"/>
        <v>0</v>
      </c>
      <c r="AG882" s="82" t="str">
        <f t="shared" si="96"/>
        <v/>
      </c>
      <c r="AH882" s="82" t="str">
        <f t="shared" si="97"/>
        <v/>
      </c>
      <c r="AI882" s="82" t="str">
        <f t="shared" si="98"/>
        <v/>
      </c>
      <c r="AJ882" s="82" t="str">
        <f t="shared" si="99"/>
        <v/>
      </c>
      <c r="AK882" s="83" t="str">
        <f t="shared" si="102"/>
        <v/>
      </c>
    </row>
    <row r="883" spans="27:37">
      <c r="AA883" s="78"/>
      <c r="AB883" s="78"/>
      <c r="AC883" s="79" t="str">
        <f t="shared" si="100"/>
        <v/>
      </c>
      <c r="AD883" s="89"/>
      <c r="AE883" s="89"/>
      <c r="AF883" s="79">
        <f t="shared" si="101"/>
        <v>0</v>
      </c>
      <c r="AG883" s="79" t="str">
        <f t="shared" si="96"/>
        <v/>
      </c>
      <c r="AH883" s="79" t="str">
        <f t="shared" si="97"/>
        <v/>
      </c>
      <c r="AI883" s="79" t="str">
        <f t="shared" si="98"/>
        <v/>
      </c>
      <c r="AJ883" s="79" t="str">
        <f t="shared" si="99"/>
        <v/>
      </c>
      <c r="AK883" s="80" t="str">
        <f t="shared" si="102"/>
        <v/>
      </c>
    </row>
    <row r="884" spans="27:37">
      <c r="AA884" s="81"/>
      <c r="AB884" s="81"/>
      <c r="AC884" s="82" t="str">
        <f t="shared" si="100"/>
        <v/>
      </c>
      <c r="AD884" s="90"/>
      <c r="AE884" s="90"/>
      <c r="AF884" s="82">
        <f t="shared" si="101"/>
        <v>0</v>
      </c>
      <c r="AG884" s="82" t="str">
        <f t="shared" si="96"/>
        <v/>
      </c>
      <c r="AH884" s="82" t="str">
        <f t="shared" si="97"/>
        <v/>
      </c>
      <c r="AI884" s="82" t="str">
        <f t="shared" si="98"/>
        <v/>
      </c>
      <c r="AJ884" s="82" t="str">
        <f t="shared" si="99"/>
        <v/>
      </c>
      <c r="AK884" s="83" t="str">
        <f t="shared" si="102"/>
        <v/>
      </c>
    </row>
    <row r="885" spans="27:37">
      <c r="AA885" s="78"/>
      <c r="AB885" s="78"/>
      <c r="AC885" s="79" t="str">
        <f t="shared" si="100"/>
        <v/>
      </c>
      <c r="AD885" s="89"/>
      <c r="AE885" s="89"/>
      <c r="AF885" s="79">
        <f t="shared" si="101"/>
        <v>0</v>
      </c>
      <c r="AG885" s="79" t="str">
        <f t="shared" si="96"/>
        <v/>
      </c>
      <c r="AH885" s="79" t="str">
        <f t="shared" si="97"/>
        <v/>
      </c>
      <c r="AI885" s="79" t="str">
        <f t="shared" si="98"/>
        <v/>
      </c>
      <c r="AJ885" s="79" t="str">
        <f t="shared" si="99"/>
        <v/>
      </c>
      <c r="AK885" s="80" t="str">
        <f t="shared" si="102"/>
        <v/>
      </c>
    </row>
    <row r="886" spans="27:37">
      <c r="AA886" s="81"/>
      <c r="AB886" s="81"/>
      <c r="AC886" s="82" t="str">
        <f t="shared" si="100"/>
        <v/>
      </c>
      <c r="AD886" s="90"/>
      <c r="AE886" s="90"/>
      <c r="AF886" s="82">
        <f t="shared" si="101"/>
        <v>0</v>
      </c>
      <c r="AG886" s="82" t="str">
        <f t="shared" si="96"/>
        <v/>
      </c>
      <c r="AH886" s="82" t="str">
        <f t="shared" si="97"/>
        <v/>
      </c>
      <c r="AI886" s="82" t="str">
        <f t="shared" si="98"/>
        <v/>
      </c>
      <c r="AJ886" s="82" t="str">
        <f t="shared" si="99"/>
        <v/>
      </c>
      <c r="AK886" s="83" t="str">
        <f t="shared" si="102"/>
        <v/>
      </c>
    </row>
    <row r="887" spans="27:37">
      <c r="AA887" s="78"/>
      <c r="AB887" s="78"/>
      <c r="AC887" s="79" t="str">
        <f t="shared" si="100"/>
        <v/>
      </c>
      <c r="AD887" s="89"/>
      <c r="AE887" s="89"/>
      <c r="AF887" s="79">
        <f t="shared" si="101"/>
        <v>0</v>
      </c>
      <c r="AG887" s="79" t="str">
        <f t="shared" si="96"/>
        <v/>
      </c>
      <c r="AH887" s="79" t="str">
        <f t="shared" si="97"/>
        <v/>
      </c>
      <c r="AI887" s="79" t="str">
        <f t="shared" si="98"/>
        <v/>
      </c>
      <c r="AJ887" s="79" t="str">
        <f t="shared" si="99"/>
        <v/>
      </c>
      <c r="AK887" s="80" t="str">
        <f t="shared" si="102"/>
        <v/>
      </c>
    </row>
    <row r="888" spans="27:37">
      <c r="AA888" s="81"/>
      <c r="AB888" s="81"/>
      <c r="AC888" s="82" t="str">
        <f t="shared" si="100"/>
        <v/>
      </c>
      <c r="AD888" s="90"/>
      <c r="AE888" s="90"/>
      <c r="AF888" s="82">
        <f t="shared" si="101"/>
        <v>0</v>
      </c>
      <c r="AG888" s="82" t="str">
        <f t="shared" si="96"/>
        <v/>
      </c>
      <c r="AH888" s="82" t="str">
        <f t="shared" si="97"/>
        <v/>
      </c>
      <c r="AI888" s="82" t="str">
        <f t="shared" si="98"/>
        <v/>
      </c>
      <c r="AJ888" s="82" t="str">
        <f t="shared" si="99"/>
        <v/>
      </c>
      <c r="AK888" s="83" t="str">
        <f t="shared" si="102"/>
        <v/>
      </c>
    </row>
    <row r="889" spans="27:37">
      <c r="AA889" s="78"/>
      <c r="AB889" s="78"/>
      <c r="AC889" s="79" t="str">
        <f t="shared" si="100"/>
        <v/>
      </c>
      <c r="AD889" s="89"/>
      <c r="AE889" s="89"/>
      <c r="AF889" s="79">
        <f t="shared" si="101"/>
        <v>0</v>
      </c>
      <c r="AG889" s="79" t="str">
        <f t="shared" si="96"/>
        <v/>
      </c>
      <c r="AH889" s="79" t="str">
        <f t="shared" si="97"/>
        <v/>
      </c>
      <c r="AI889" s="79" t="str">
        <f t="shared" si="98"/>
        <v/>
      </c>
      <c r="AJ889" s="79" t="str">
        <f t="shared" si="99"/>
        <v/>
      </c>
      <c r="AK889" s="80" t="str">
        <f t="shared" si="102"/>
        <v/>
      </c>
    </row>
    <row r="890" spans="27:37">
      <c r="AA890" s="81"/>
      <c r="AB890" s="81"/>
      <c r="AC890" s="82" t="str">
        <f t="shared" si="100"/>
        <v/>
      </c>
      <c r="AD890" s="90"/>
      <c r="AE890" s="90"/>
      <c r="AF890" s="82">
        <f t="shared" si="101"/>
        <v>0</v>
      </c>
      <c r="AG890" s="82" t="str">
        <f t="shared" si="96"/>
        <v/>
      </c>
      <c r="AH890" s="82" t="str">
        <f t="shared" si="97"/>
        <v/>
      </c>
      <c r="AI890" s="82" t="str">
        <f t="shared" si="98"/>
        <v/>
      </c>
      <c r="AJ890" s="82" t="str">
        <f t="shared" si="99"/>
        <v/>
      </c>
      <c r="AK890" s="83" t="str">
        <f t="shared" si="102"/>
        <v/>
      </c>
    </row>
    <row r="891" spans="27:37">
      <c r="AA891" s="78"/>
      <c r="AB891" s="78"/>
      <c r="AC891" s="79" t="str">
        <f t="shared" si="100"/>
        <v/>
      </c>
      <c r="AD891" s="89"/>
      <c r="AE891" s="89"/>
      <c r="AF891" s="79">
        <f t="shared" si="101"/>
        <v>0</v>
      </c>
      <c r="AG891" s="79" t="str">
        <f t="shared" si="96"/>
        <v/>
      </c>
      <c r="AH891" s="79" t="str">
        <f t="shared" si="97"/>
        <v/>
      </c>
      <c r="AI891" s="79" t="str">
        <f t="shared" si="98"/>
        <v/>
      </c>
      <c r="AJ891" s="79" t="str">
        <f t="shared" si="99"/>
        <v/>
      </c>
      <c r="AK891" s="80" t="str">
        <f t="shared" si="102"/>
        <v/>
      </c>
    </row>
    <row r="892" spans="27:37">
      <c r="AA892" s="81"/>
      <c r="AB892" s="81"/>
      <c r="AC892" s="82" t="str">
        <f t="shared" si="100"/>
        <v/>
      </c>
      <c r="AD892" s="90"/>
      <c r="AE892" s="90"/>
      <c r="AF892" s="82">
        <f t="shared" si="101"/>
        <v>0</v>
      </c>
      <c r="AG892" s="82" t="str">
        <f t="shared" si="96"/>
        <v/>
      </c>
      <c r="AH892" s="82" t="str">
        <f t="shared" si="97"/>
        <v/>
      </c>
      <c r="AI892" s="82" t="str">
        <f t="shared" si="98"/>
        <v/>
      </c>
      <c r="AJ892" s="82" t="str">
        <f t="shared" si="99"/>
        <v/>
      </c>
      <c r="AK892" s="83" t="str">
        <f t="shared" si="102"/>
        <v/>
      </c>
    </row>
    <row r="893" spans="27:37">
      <c r="AA893" s="78"/>
      <c r="AB893" s="78"/>
      <c r="AC893" s="79" t="str">
        <f t="shared" si="100"/>
        <v/>
      </c>
      <c r="AD893" s="89"/>
      <c r="AE893" s="89"/>
      <c r="AF893" s="79">
        <f t="shared" si="101"/>
        <v>0</v>
      </c>
      <c r="AG893" s="79" t="str">
        <f t="shared" si="96"/>
        <v/>
      </c>
      <c r="AH893" s="79" t="str">
        <f t="shared" si="97"/>
        <v/>
      </c>
      <c r="AI893" s="79" t="str">
        <f t="shared" si="98"/>
        <v/>
      </c>
      <c r="AJ893" s="79" t="str">
        <f t="shared" si="99"/>
        <v/>
      </c>
      <c r="AK893" s="80" t="str">
        <f t="shared" si="102"/>
        <v/>
      </c>
    </row>
    <row r="894" spans="27:37">
      <c r="AA894" s="81"/>
      <c r="AB894" s="81"/>
      <c r="AC894" s="82" t="str">
        <f t="shared" si="100"/>
        <v/>
      </c>
      <c r="AD894" s="90"/>
      <c r="AE894" s="90"/>
      <c r="AF894" s="82">
        <f t="shared" si="101"/>
        <v>0</v>
      </c>
      <c r="AG894" s="82" t="str">
        <f t="shared" si="96"/>
        <v/>
      </c>
      <c r="AH894" s="82" t="str">
        <f t="shared" si="97"/>
        <v/>
      </c>
      <c r="AI894" s="82" t="str">
        <f t="shared" si="98"/>
        <v/>
      </c>
      <c r="AJ894" s="82" t="str">
        <f t="shared" si="99"/>
        <v/>
      </c>
      <c r="AK894" s="83" t="str">
        <f t="shared" si="102"/>
        <v/>
      </c>
    </row>
    <row r="895" spans="27:37">
      <c r="AA895" s="78"/>
      <c r="AB895" s="78"/>
      <c r="AC895" s="79" t="str">
        <f t="shared" si="100"/>
        <v/>
      </c>
      <c r="AD895" s="89"/>
      <c r="AE895" s="89"/>
      <c r="AF895" s="79">
        <f t="shared" si="101"/>
        <v>0</v>
      </c>
      <c r="AG895" s="79" t="str">
        <f t="shared" si="96"/>
        <v/>
      </c>
      <c r="AH895" s="79" t="str">
        <f t="shared" si="97"/>
        <v/>
      </c>
      <c r="AI895" s="79" t="str">
        <f t="shared" si="98"/>
        <v/>
      </c>
      <c r="AJ895" s="79" t="str">
        <f t="shared" si="99"/>
        <v/>
      </c>
      <c r="AK895" s="80" t="str">
        <f t="shared" si="102"/>
        <v/>
      </c>
    </row>
    <row r="896" spans="27:37">
      <c r="AA896" s="81"/>
      <c r="AB896" s="81"/>
      <c r="AC896" s="82" t="str">
        <f t="shared" si="100"/>
        <v/>
      </c>
      <c r="AD896" s="90"/>
      <c r="AE896" s="90"/>
      <c r="AF896" s="82">
        <f t="shared" si="101"/>
        <v>0</v>
      </c>
      <c r="AG896" s="82" t="str">
        <f t="shared" si="96"/>
        <v/>
      </c>
      <c r="AH896" s="82" t="str">
        <f t="shared" si="97"/>
        <v/>
      </c>
      <c r="AI896" s="82" t="str">
        <f t="shared" si="98"/>
        <v/>
      </c>
      <c r="AJ896" s="82" t="str">
        <f t="shared" si="99"/>
        <v/>
      </c>
      <c r="AK896" s="83" t="str">
        <f t="shared" si="102"/>
        <v/>
      </c>
    </row>
    <row r="897" spans="27:37">
      <c r="AA897" s="78"/>
      <c r="AB897" s="78"/>
      <c r="AC897" s="79" t="str">
        <f t="shared" si="100"/>
        <v/>
      </c>
      <c r="AD897" s="89"/>
      <c r="AE897" s="89"/>
      <c r="AF897" s="79">
        <f t="shared" si="101"/>
        <v>0</v>
      </c>
      <c r="AG897" s="79" t="str">
        <f t="shared" si="96"/>
        <v/>
      </c>
      <c r="AH897" s="79" t="str">
        <f t="shared" si="97"/>
        <v/>
      </c>
      <c r="AI897" s="79" t="str">
        <f t="shared" si="98"/>
        <v/>
      </c>
      <c r="AJ897" s="79" t="str">
        <f t="shared" si="99"/>
        <v/>
      </c>
      <c r="AK897" s="80" t="str">
        <f t="shared" si="102"/>
        <v/>
      </c>
    </row>
    <row r="898" spans="27:37">
      <c r="AA898" s="81"/>
      <c r="AB898" s="81"/>
      <c r="AC898" s="82" t="str">
        <f t="shared" si="100"/>
        <v/>
      </c>
      <c r="AD898" s="90"/>
      <c r="AE898" s="90"/>
      <c r="AF898" s="82">
        <f t="shared" si="101"/>
        <v>0</v>
      </c>
      <c r="AG898" s="82" t="str">
        <f t="shared" si="96"/>
        <v/>
      </c>
      <c r="AH898" s="82" t="str">
        <f t="shared" si="97"/>
        <v/>
      </c>
      <c r="AI898" s="82" t="str">
        <f t="shared" si="98"/>
        <v/>
      </c>
      <c r="AJ898" s="82" t="str">
        <f t="shared" si="99"/>
        <v/>
      </c>
      <c r="AK898" s="83" t="str">
        <f t="shared" si="102"/>
        <v/>
      </c>
    </row>
    <row r="899" spans="27:37">
      <c r="AA899" s="78"/>
      <c r="AB899" s="78"/>
      <c r="AC899" s="79" t="str">
        <f t="shared" si="100"/>
        <v/>
      </c>
      <c r="AD899" s="89"/>
      <c r="AE899" s="89"/>
      <c r="AF899" s="79">
        <f t="shared" si="101"/>
        <v>0</v>
      </c>
      <c r="AG899" s="79" t="str">
        <f t="shared" si="96"/>
        <v/>
      </c>
      <c r="AH899" s="79" t="str">
        <f t="shared" si="97"/>
        <v/>
      </c>
      <c r="AI899" s="79" t="str">
        <f t="shared" si="98"/>
        <v/>
      </c>
      <c r="AJ899" s="79" t="str">
        <f t="shared" si="99"/>
        <v/>
      </c>
      <c r="AK899" s="80" t="str">
        <f t="shared" si="102"/>
        <v/>
      </c>
    </row>
    <row r="900" spans="27:37">
      <c r="AA900" s="81"/>
      <c r="AB900" s="81"/>
      <c r="AC900" s="82" t="str">
        <f t="shared" si="100"/>
        <v/>
      </c>
      <c r="AD900" s="90"/>
      <c r="AE900" s="90"/>
      <c r="AF900" s="82">
        <f t="shared" si="101"/>
        <v>0</v>
      </c>
      <c r="AG900" s="82" t="str">
        <f t="shared" si="96"/>
        <v/>
      </c>
      <c r="AH900" s="82" t="str">
        <f t="shared" si="97"/>
        <v/>
      </c>
      <c r="AI900" s="82" t="str">
        <f t="shared" si="98"/>
        <v/>
      </c>
      <c r="AJ900" s="82" t="str">
        <f t="shared" si="99"/>
        <v/>
      </c>
      <c r="AK900" s="83" t="str">
        <f t="shared" si="102"/>
        <v/>
      </c>
    </row>
    <row r="901" spans="27:37">
      <c r="AA901" s="78"/>
      <c r="AB901" s="78"/>
      <c r="AC901" s="79" t="str">
        <f t="shared" si="100"/>
        <v/>
      </c>
      <c r="AD901" s="89"/>
      <c r="AE901" s="89"/>
      <c r="AF901" s="79">
        <f t="shared" si="101"/>
        <v>0</v>
      </c>
      <c r="AG901" s="79" t="str">
        <f t="shared" si="96"/>
        <v/>
      </c>
      <c r="AH901" s="79" t="str">
        <f t="shared" si="97"/>
        <v/>
      </c>
      <c r="AI901" s="79" t="str">
        <f t="shared" si="98"/>
        <v/>
      </c>
      <c r="AJ901" s="79" t="str">
        <f t="shared" si="99"/>
        <v/>
      </c>
      <c r="AK901" s="80" t="str">
        <f t="shared" si="102"/>
        <v/>
      </c>
    </row>
    <row r="902" spans="27:37">
      <c r="AA902" s="81"/>
      <c r="AB902" s="81"/>
      <c r="AC902" s="82" t="str">
        <f t="shared" si="100"/>
        <v/>
      </c>
      <c r="AD902" s="90"/>
      <c r="AE902" s="90"/>
      <c r="AF902" s="82">
        <f t="shared" si="101"/>
        <v>0</v>
      </c>
      <c r="AG902" s="82" t="str">
        <f t="shared" si="96"/>
        <v/>
      </c>
      <c r="AH902" s="82" t="str">
        <f t="shared" si="97"/>
        <v/>
      </c>
      <c r="AI902" s="82" t="str">
        <f t="shared" si="98"/>
        <v/>
      </c>
      <c r="AJ902" s="82" t="str">
        <f t="shared" si="99"/>
        <v/>
      </c>
      <c r="AK902" s="83" t="str">
        <f t="shared" si="102"/>
        <v/>
      </c>
    </row>
    <row r="903" spans="27:37">
      <c r="AA903" s="78"/>
      <c r="AB903" s="78"/>
      <c r="AC903" s="79" t="str">
        <f t="shared" si="100"/>
        <v/>
      </c>
      <c r="AD903" s="89"/>
      <c r="AE903" s="89"/>
      <c r="AF903" s="79">
        <f t="shared" si="101"/>
        <v>0</v>
      </c>
      <c r="AG903" s="79" t="str">
        <f t="shared" si="96"/>
        <v/>
      </c>
      <c r="AH903" s="79" t="str">
        <f t="shared" si="97"/>
        <v/>
      </c>
      <c r="AI903" s="79" t="str">
        <f t="shared" si="98"/>
        <v/>
      </c>
      <c r="AJ903" s="79" t="str">
        <f t="shared" si="99"/>
        <v/>
      </c>
      <c r="AK903" s="80" t="str">
        <f t="shared" si="102"/>
        <v/>
      </c>
    </row>
    <row r="904" spans="27:37">
      <c r="AA904" s="81"/>
      <c r="AB904" s="81"/>
      <c r="AC904" s="82" t="str">
        <f t="shared" si="100"/>
        <v/>
      </c>
      <c r="AD904" s="90"/>
      <c r="AE904" s="90"/>
      <c r="AF904" s="82">
        <f t="shared" si="101"/>
        <v>0</v>
      </c>
      <c r="AG904" s="82" t="str">
        <f t="shared" si="96"/>
        <v/>
      </c>
      <c r="AH904" s="82" t="str">
        <f t="shared" si="97"/>
        <v/>
      </c>
      <c r="AI904" s="82" t="str">
        <f t="shared" si="98"/>
        <v/>
      </c>
      <c r="AJ904" s="82" t="str">
        <f t="shared" si="99"/>
        <v/>
      </c>
      <c r="AK904" s="83" t="str">
        <f t="shared" si="102"/>
        <v/>
      </c>
    </row>
    <row r="905" spans="27:37">
      <c r="AA905" s="78"/>
      <c r="AB905" s="78"/>
      <c r="AC905" s="79" t="str">
        <f t="shared" si="100"/>
        <v/>
      </c>
      <c r="AD905" s="89"/>
      <c r="AE905" s="89"/>
      <c r="AF905" s="79">
        <f t="shared" si="101"/>
        <v>0</v>
      </c>
      <c r="AG905" s="79" t="str">
        <f t="shared" si="96"/>
        <v/>
      </c>
      <c r="AH905" s="79" t="str">
        <f t="shared" si="97"/>
        <v/>
      </c>
      <c r="AI905" s="79" t="str">
        <f t="shared" si="98"/>
        <v/>
      </c>
      <c r="AJ905" s="79" t="str">
        <f t="shared" si="99"/>
        <v/>
      </c>
      <c r="AK905" s="80" t="str">
        <f t="shared" si="102"/>
        <v/>
      </c>
    </row>
    <row r="906" spans="27:37">
      <c r="AA906" s="81"/>
      <c r="AB906" s="81"/>
      <c r="AC906" s="82" t="str">
        <f t="shared" si="100"/>
        <v/>
      </c>
      <c r="AD906" s="90"/>
      <c r="AE906" s="90"/>
      <c r="AF906" s="82">
        <f t="shared" si="101"/>
        <v>0</v>
      </c>
      <c r="AG906" s="82" t="str">
        <f t="shared" si="96"/>
        <v/>
      </c>
      <c r="AH906" s="82" t="str">
        <f t="shared" si="97"/>
        <v/>
      </c>
      <c r="AI906" s="82" t="str">
        <f t="shared" si="98"/>
        <v/>
      </c>
      <c r="AJ906" s="82" t="str">
        <f t="shared" si="99"/>
        <v/>
      </c>
      <c r="AK906" s="83" t="str">
        <f t="shared" si="102"/>
        <v/>
      </c>
    </row>
    <row r="907" spans="27:37">
      <c r="AA907" s="78"/>
      <c r="AB907" s="78"/>
      <c r="AC907" s="79" t="str">
        <f t="shared" si="100"/>
        <v/>
      </c>
      <c r="AD907" s="89"/>
      <c r="AE907" s="89"/>
      <c r="AF907" s="79">
        <f t="shared" si="101"/>
        <v>0</v>
      </c>
      <c r="AG907" s="79" t="str">
        <f t="shared" ref="AG907:AG970" si="103">IF($AA907="","",IF(VLOOKUP($AA907,$AZ$17:$BD$42,2,0)=0,"",VLOOKUP($AA907,$AZ$17:$BD$42,2,0)*AF907))</f>
        <v/>
      </c>
      <c r="AH907" s="79" t="str">
        <f t="shared" ref="AH907:AH970" si="104">IF($AA907="","",IF(VLOOKUP($AA907,$AZ$17:$BD$42,3,0)=0,"",VLOOKUP($AA907,$AZ$17:$BD$42,3,0)*AF907))</f>
        <v/>
      </c>
      <c r="AI907" s="79" t="str">
        <f t="shared" ref="AI907:AI970" si="105">IF($AA907="","",IF(VLOOKUP($AA907,$AZ$17:$BD$42,4,0)=0,"",VLOOKUP($AA907,$AZ$17:$BD$42,4,0)*AF907))</f>
        <v/>
      </c>
      <c r="AJ907" s="79" t="str">
        <f t="shared" ref="AJ907:AJ970" si="106">IF($AA907="","",IF(VLOOKUP($AA907,$AZ$17:$BD$42,5,0)=0,"",VLOOKUP($AA907,$AZ$17:$BD$42,5,0)*AF907))</f>
        <v/>
      </c>
      <c r="AK907" s="80" t="str">
        <f t="shared" si="102"/>
        <v/>
      </c>
    </row>
    <row r="908" spans="27:37">
      <c r="AA908" s="81"/>
      <c r="AB908" s="81"/>
      <c r="AC908" s="82" t="str">
        <f t="shared" ref="AC908:AC971" si="107">IF(ISERROR(VLOOKUP($AA908,$A$13:$V$38,MATCH($AB908,$A$12:$V$12,0),0)),"",VLOOKUP($AA908,$A$13:$V$38,MATCH($AB908,$A$12:$V$12,0),0))</f>
        <v/>
      </c>
      <c r="AD908" s="90"/>
      <c r="AE908" s="90"/>
      <c r="AF908" s="82">
        <f t="shared" ref="AF908:AF971" si="108">IF(IF($AB908="",0,IF(AC908="",0,AC908-AD908-AE908))&lt;0,0,IF($AB908="",0,IF(AC908="",0,AC908-AD908-AE908)))</f>
        <v>0</v>
      </c>
      <c r="AG908" s="82" t="str">
        <f t="shared" si="103"/>
        <v/>
      </c>
      <c r="AH908" s="82" t="str">
        <f t="shared" si="104"/>
        <v/>
      </c>
      <c r="AI908" s="82" t="str">
        <f t="shared" si="105"/>
        <v/>
      </c>
      <c r="AJ908" s="82" t="str">
        <f t="shared" si="106"/>
        <v/>
      </c>
      <c r="AK908" s="83" t="str">
        <f t="shared" ref="AK908:AK971" si="109">IF($AF908=0,"",IF(VLOOKUP($AA908,$A$46:$Y$71,IF($AB908=3,2,IF($AB908&lt;4+1,6,IF($AB908&lt;5+1,10,IF($AB908&lt;6+1,14,IF($AB908&lt;7+1,18,IF($AB908&lt;8+1,22,0)))))),0)=0,"pas de crafteur",VLOOKUP($AA908,$A$46:$Y$71,IF($AB908=3,2,IF($AB908&lt;4+1,6,IF($AB908&lt;5+1,10,IF($AB908&lt;6+1,14,IF($AB908&lt;7+1,18,IF($AB908&lt;8+1,22,)))))),0)))</f>
        <v/>
      </c>
    </row>
    <row r="909" spans="27:37">
      <c r="AA909" s="78"/>
      <c r="AB909" s="78"/>
      <c r="AC909" s="79" t="str">
        <f t="shared" si="107"/>
        <v/>
      </c>
      <c r="AD909" s="89"/>
      <c r="AE909" s="89"/>
      <c r="AF909" s="79">
        <f t="shared" si="108"/>
        <v>0</v>
      </c>
      <c r="AG909" s="79" t="str">
        <f t="shared" si="103"/>
        <v/>
      </c>
      <c r="AH909" s="79" t="str">
        <f t="shared" si="104"/>
        <v/>
      </c>
      <c r="AI909" s="79" t="str">
        <f t="shared" si="105"/>
        <v/>
      </c>
      <c r="AJ909" s="79" t="str">
        <f t="shared" si="106"/>
        <v/>
      </c>
      <c r="AK909" s="80" t="str">
        <f t="shared" si="109"/>
        <v/>
      </c>
    </row>
    <row r="910" spans="27:37">
      <c r="AA910" s="81"/>
      <c r="AB910" s="81"/>
      <c r="AC910" s="82" t="str">
        <f t="shared" si="107"/>
        <v/>
      </c>
      <c r="AD910" s="90"/>
      <c r="AE910" s="90"/>
      <c r="AF910" s="82">
        <f t="shared" si="108"/>
        <v>0</v>
      </c>
      <c r="AG910" s="82" t="str">
        <f t="shared" si="103"/>
        <v/>
      </c>
      <c r="AH910" s="82" t="str">
        <f t="shared" si="104"/>
        <v/>
      </c>
      <c r="AI910" s="82" t="str">
        <f t="shared" si="105"/>
        <v/>
      </c>
      <c r="AJ910" s="82" t="str">
        <f t="shared" si="106"/>
        <v/>
      </c>
      <c r="AK910" s="83" t="str">
        <f t="shared" si="109"/>
        <v/>
      </c>
    </row>
    <row r="911" spans="27:37">
      <c r="AA911" s="78"/>
      <c r="AB911" s="78"/>
      <c r="AC911" s="79" t="str">
        <f t="shared" si="107"/>
        <v/>
      </c>
      <c r="AD911" s="89"/>
      <c r="AE911" s="89"/>
      <c r="AF911" s="79">
        <f t="shared" si="108"/>
        <v>0</v>
      </c>
      <c r="AG911" s="79" t="str">
        <f t="shared" si="103"/>
        <v/>
      </c>
      <c r="AH911" s="79" t="str">
        <f t="shared" si="104"/>
        <v/>
      </c>
      <c r="AI911" s="79" t="str">
        <f t="shared" si="105"/>
        <v/>
      </c>
      <c r="AJ911" s="79" t="str">
        <f t="shared" si="106"/>
        <v/>
      </c>
      <c r="AK911" s="80" t="str">
        <f t="shared" si="109"/>
        <v/>
      </c>
    </row>
    <row r="912" spans="27:37">
      <c r="AA912" s="81"/>
      <c r="AB912" s="81"/>
      <c r="AC912" s="82" t="str">
        <f t="shared" si="107"/>
        <v/>
      </c>
      <c r="AD912" s="90"/>
      <c r="AE912" s="90"/>
      <c r="AF912" s="82">
        <f t="shared" si="108"/>
        <v>0</v>
      </c>
      <c r="AG912" s="82" t="str">
        <f t="shared" si="103"/>
        <v/>
      </c>
      <c r="AH912" s="82" t="str">
        <f t="shared" si="104"/>
        <v/>
      </c>
      <c r="AI912" s="82" t="str">
        <f t="shared" si="105"/>
        <v/>
      </c>
      <c r="AJ912" s="82" t="str">
        <f t="shared" si="106"/>
        <v/>
      </c>
      <c r="AK912" s="83" t="str">
        <f t="shared" si="109"/>
        <v/>
      </c>
    </row>
    <row r="913" spans="27:37">
      <c r="AA913" s="78"/>
      <c r="AB913" s="78"/>
      <c r="AC913" s="79" t="str">
        <f t="shared" si="107"/>
        <v/>
      </c>
      <c r="AD913" s="89"/>
      <c r="AE913" s="89"/>
      <c r="AF913" s="79">
        <f t="shared" si="108"/>
        <v>0</v>
      </c>
      <c r="AG913" s="79" t="str">
        <f t="shared" si="103"/>
        <v/>
      </c>
      <c r="AH913" s="79" t="str">
        <f t="shared" si="104"/>
        <v/>
      </c>
      <c r="AI913" s="79" t="str">
        <f t="shared" si="105"/>
        <v/>
      </c>
      <c r="AJ913" s="79" t="str">
        <f t="shared" si="106"/>
        <v/>
      </c>
      <c r="AK913" s="80" t="str">
        <f t="shared" si="109"/>
        <v/>
      </c>
    </row>
    <row r="914" spans="27:37">
      <c r="AA914" s="81"/>
      <c r="AB914" s="81"/>
      <c r="AC914" s="82" t="str">
        <f t="shared" si="107"/>
        <v/>
      </c>
      <c r="AD914" s="90"/>
      <c r="AE914" s="90"/>
      <c r="AF914" s="82">
        <f t="shared" si="108"/>
        <v>0</v>
      </c>
      <c r="AG914" s="82" t="str">
        <f t="shared" si="103"/>
        <v/>
      </c>
      <c r="AH914" s="82" t="str">
        <f t="shared" si="104"/>
        <v/>
      </c>
      <c r="AI914" s="82" t="str">
        <f t="shared" si="105"/>
        <v/>
      </c>
      <c r="AJ914" s="82" t="str">
        <f t="shared" si="106"/>
        <v/>
      </c>
      <c r="AK914" s="83" t="str">
        <f t="shared" si="109"/>
        <v/>
      </c>
    </row>
    <row r="915" spans="27:37">
      <c r="AA915" s="78"/>
      <c r="AB915" s="78"/>
      <c r="AC915" s="79" t="str">
        <f t="shared" si="107"/>
        <v/>
      </c>
      <c r="AD915" s="89"/>
      <c r="AE915" s="89"/>
      <c r="AF915" s="79">
        <f t="shared" si="108"/>
        <v>0</v>
      </c>
      <c r="AG915" s="79" t="str">
        <f t="shared" si="103"/>
        <v/>
      </c>
      <c r="AH915" s="79" t="str">
        <f t="shared" si="104"/>
        <v/>
      </c>
      <c r="AI915" s="79" t="str">
        <f t="shared" si="105"/>
        <v/>
      </c>
      <c r="AJ915" s="79" t="str">
        <f t="shared" si="106"/>
        <v/>
      </c>
      <c r="AK915" s="80" t="str">
        <f t="shared" si="109"/>
        <v/>
      </c>
    </row>
    <row r="916" spans="27:37">
      <c r="AA916" s="81"/>
      <c r="AB916" s="81"/>
      <c r="AC916" s="82" t="str">
        <f t="shared" si="107"/>
        <v/>
      </c>
      <c r="AD916" s="90"/>
      <c r="AE916" s="90"/>
      <c r="AF916" s="82">
        <f t="shared" si="108"/>
        <v>0</v>
      </c>
      <c r="AG916" s="82" t="str">
        <f t="shared" si="103"/>
        <v/>
      </c>
      <c r="AH916" s="82" t="str">
        <f t="shared" si="104"/>
        <v/>
      </c>
      <c r="AI916" s="82" t="str">
        <f t="shared" si="105"/>
        <v/>
      </c>
      <c r="AJ916" s="82" t="str">
        <f t="shared" si="106"/>
        <v/>
      </c>
      <c r="AK916" s="83" t="str">
        <f t="shared" si="109"/>
        <v/>
      </c>
    </row>
    <row r="917" spans="27:37">
      <c r="AA917" s="78"/>
      <c r="AB917" s="78"/>
      <c r="AC917" s="79" t="str">
        <f t="shared" si="107"/>
        <v/>
      </c>
      <c r="AD917" s="89"/>
      <c r="AE917" s="89"/>
      <c r="AF917" s="79">
        <f t="shared" si="108"/>
        <v>0</v>
      </c>
      <c r="AG917" s="79" t="str">
        <f t="shared" si="103"/>
        <v/>
      </c>
      <c r="AH917" s="79" t="str">
        <f t="shared" si="104"/>
        <v/>
      </c>
      <c r="AI917" s="79" t="str">
        <f t="shared" si="105"/>
        <v/>
      </c>
      <c r="AJ917" s="79" t="str">
        <f t="shared" si="106"/>
        <v/>
      </c>
      <c r="AK917" s="80" t="str">
        <f t="shared" si="109"/>
        <v/>
      </c>
    </row>
    <row r="918" spans="27:37">
      <c r="AA918" s="81"/>
      <c r="AB918" s="81"/>
      <c r="AC918" s="82" t="str">
        <f t="shared" si="107"/>
        <v/>
      </c>
      <c r="AD918" s="90"/>
      <c r="AE918" s="90"/>
      <c r="AF918" s="82">
        <f t="shared" si="108"/>
        <v>0</v>
      </c>
      <c r="AG918" s="82" t="str">
        <f t="shared" si="103"/>
        <v/>
      </c>
      <c r="AH918" s="82" t="str">
        <f t="shared" si="104"/>
        <v/>
      </c>
      <c r="AI918" s="82" t="str">
        <f t="shared" si="105"/>
        <v/>
      </c>
      <c r="AJ918" s="82" t="str">
        <f t="shared" si="106"/>
        <v/>
      </c>
      <c r="AK918" s="83" t="str">
        <f t="shared" si="109"/>
        <v/>
      </c>
    </row>
    <row r="919" spans="27:37">
      <c r="AA919" s="78"/>
      <c r="AB919" s="78"/>
      <c r="AC919" s="79" t="str">
        <f t="shared" si="107"/>
        <v/>
      </c>
      <c r="AD919" s="89"/>
      <c r="AE919" s="89"/>
      <c r="AF919" s="79">
        <f t="shared" si="108"/>
        <v>0</v>
      </c>
      <c r="AG919" s="79" t="str">
        <f t="shared" si="103"/>
        <v/>
      </c>
      <c r="AH919" s="79" t="str">
        <f t="shared" si="104"/>
        <v/>
      </c>
      <c r="AI919" s="79" t="str">
        <f t="shared" si="105"/>
        <v/>
      </c>
      <c r="AJ919" s="79" t="str">
        <f t="shared" si="106"/>
        <v/>
      </c>
      <c r="AK919" s="80" t="str">
        <f t="shared" si="109"/>
        <v/>
      </c>
    </row>
    <row r="920" spans="27:37">
      <c r="AA920" s="81"/>
      <c r="AB920" s="81"/>
      <c r="AC920" s="82" t="str">
        <f t="shared" si="107"/>
        <v/>
      </c>
      <c r="AD920" s="90"/>
      <c r="AE920" s="90"/>
      <c r="AF920" s="82">
        <f t="shared" si="108"/>
        <v>0</v>
      </c>
      <c r="AG920" s="82" t="str">
        <f t="shared" si="103"/>
        <v/>
      </c>
      <c r="AH920" s="82" t="str">
        <f t="shared" si="104"/>
        <v/>
      </c>
      <c r="AI920" s="82" t="str">
        <f t="shared" si="105"/>
        <v/>
      </c>
      <c r="AJ920" s="82" t="str">
        <f t="shared" si="106"/>
        <v/>
      </c>
      <c r="AK920" s="83" t="str">
        <f t="shared" si="109"/>
        <v/>
      </c>
    </row>
    <row r="921" spans="27:37">
      <c r="AA921" s="78"/>
      <c r="AB921" s="78"/>
      <c r="AC921" s="79" t="str">
        <f t="shared" si="107"/>
        <v/>
      </c>
      <c r="AD921" s="89"/>
      <c r="AE921" s="89"/>
      <c r="AF921" s="79">
        <f t="shared" si="108"/>
        <v>0</v>
      </c>
      <c r="AG921" s="79" t="str">
        <f t="shared" si="103"/>
        <v/>
      </c>
      <c r="AH921" s="79" t="str">
        <f t="shared" si="104"/>
        <v/>
      </c>
      <c r="AI921" s="79" t="str">
        <f t="shared" si="105"/>
        <v/>
      </c>
      <c r="AJ921" s="79" t="str">
        <f t="shared" si="106"/>
        <v/>
      </c>
      <c r="AK921" s="80" t="str">
        <f t="shared" si="109"/>
        <v/>
      </c>
    </row>
    <row r="922" spans="27:37">
      <c r="AA922" s="81"/>
      <c r="AB922" s="81"/>
      <c r="AC922" s="82" t="str">
        <f t="shared" si="107"/>
        <v/>
      </c>
      <c r="AD922" s="90"/>
      <c r="AE922" s="90"/>
      <c r="AF922" s="82">
        <f t="shared" si="108"/>
        <v>0</v>
      </c>
      <c r="AG922" s="82" t="str">
        <f t="shared" si="103"/>
        <v/>
      </c>
      <c r="AH922" s="82" t="str">
        <f t="shared" si="104"/>
        <v/>
      </c>
      <c r="AI922" s="82" t="str">
        <f t="shared" si="105"/>
        <v/>
      </c>
      <c r="AJ922" s="82" t="str">
        <f t="shared" si="106"/>
        <v/>
      </c>
      <c r="AK922" s="83" t="str">
        <f t="shared" si="109"/>
        <v/>
      </c>
    </row>
    <row r="923" spans="27:37">
      <c r="AA923" s="78"/>
      <c r="AB923" s="78"/>
      <c r="AC923" s="79" t="str">
        <f t="shared" si="107"/>
        <v/>
      </c>
      <c r="AD923" s="89"/>
      <c r="AE923" s="89"/>
      <c r="AF923" s="79">
        <f t="shared" si="108"/>
        <v>0</v>
      </c>
      <c r="AG923" s="79" t="str">
        <f t="shared" si="103"/>
        <v/>
      </c>
      <c r="AH923" s="79" t="str">
        <f t="shared" si="104"/>
        <v/>
      </c>
      <c r="AI923" s="79" t="str">
        <f t="shared" si="105"/>
        <v/>
      </c>
      <c r="AJ923" s="79" t="str">
        <f t="shared" si="106"/>
        <v/>
      </c>
      <c r="AK923" s="80" t="str">
        <f t="shared" si="109"/>
        <v/>
      </c>
    </row>
    <row r="924" spans="27:37">
      <c r="AA924" s="81"/>
      <c r="AB924" s="81"/>
      <c r="AC924" s="82" t="str">
        <f t="shared" si="107"/>
        <v/>
      </c>
      <c r="AD924" s="90"/>
      <c r="AE924" s="90"/>
      <c r="AF924" s="82">
        <f t="shared" si="108"/>
        <v>0</v>
      </c>
      <c r="AG924" s="82" t="str">
        <f t="shared" si="103"/>
        <v/>
      </c>
      <c r="AH924" s="82" t="str">
        <f t="shared" si="104"/>
        <v/>
      </c>
      <c r="AI924" s="82" t="str">
        <f t="shared" si="105"/>
        <v/>
      </c>
      <c r="AJ924" s="82" t="str">
        <f t="shared" si="106"/>
        <v/>
      </c>
      <c r="AK924" s="83" t="str">
        <f t="shared" si="109"/>
        <v/>
      </c>
    </row>
    <row r="925" spans="27:37">
      <c r="AA925" s="78"/>
      <c r="AB925" s="78"/>
      <c r="AC925" s="79" t="str">
        <f t="shared" si="107"/>
        <v/>
      </c>
      <c r="AD925" s="89"/>
      <c r="AE925" s="89"/>
      <c r="AF925" s="79">
        <f t="shared" si="108"/>
        <v>0</v>
      </c>
      <c r="AG925" s="79" t="str">
        <f t="shared" si="103"/>
        <v/>
      </c>
      <c r="AH925" s="79" t="str">
        <f t="shared" si="104"/>
        <v/>
      </c>
      <c r="AI925" s="79" t="str">
        <f t="shared" si="105"/>
        <v/>
      </c>
      <c r="AJ925" s="79" t="str">
        <f t="shared" si="106"/>
        <v/>
      </c>
      <c r="AK925" s="80" t="str">
        <f t="shared" si="109"/>
        <v/>
      </c>
    </row>
    <row r="926" spans="27:37">
      <c r="AA926" s="81"/>
      <c r="AB926" s="81"/>
      <c r="AC926" s="82" t="str">
        <f t="shared" si="107"/>
        <v/>
      </c>
      <c r="AD926" s="90"/>
      <c r="AE926" s="90"/>
      <c r="AF926" s="82">
        <f t="shared" si="108"/>
        <v>0</v>
      </c>
      <c r="AG926" s="82" t="str">
        <f t="shared" si="103"/>
        <v/>
      </c>
      <c r="AH926" s="82" t="str">
        <f t="shared" si="104"/>
        <v/>
      </c>
      <c r="AI926" s="82" t="str">
        <f t="shared" si="105"/>
        <v/>
      </c>
      <c r="AJ926" s="82" t="str">
        <f t="shared" si="106"/>
        <v/>
      </c>
      <c r="AK926" s="83" t="str">
        <f t="shared" si="109"/>
        <v/>
      </c>
    </row>
    <row r="927" spans="27:37">
      <c r="AA927" s="78"/>
      <c r="AB927" s="78"/>
      <c r="AC927" s="79" t="str">
        <f t="shared" si="107"/>
        <v/>
      </c>
      <c r="AD927" s="89"/>
      <c r="AE927" s="89"/>
      <c r="AF927" s="79">
        <f t="shared" si="108"/>
        <v>0</v>
      </c>
      <c r="AG927" s="79" t="str">
        <f t="shared" si="103"/>
        <v/>
      </c>
      <c r="AH927" s="79" t="str">
        <f t="shared" si="104"/>
        <v/>
      </c>
      <c r="AI927" s="79" t="str">
        <f t="shared" si="105"/>
        <v/>
      </c>
      <c r="AJ927" s="79" t="str">
        <f t="shared" si="106"/>
        <v/>
      </c>
      <c r="AK927" s="80" t="str">
        <f t="shared" si="109"/>
        <v/>
      </c>
    </row>
    <row r="928" spans="27:37">
      <c r="AA928" s="81"/>
      <c r="AB928" s="81"/>
      <c r="AC928" s="82" t="str">
        <f t="shared" si="107"/>
        <v/>
      </c>
      <c r="AD928" s="90"/>
      <c r="AE928" s="90"/>
      <c r="AF928" s="82">
        <f t="shared" si="108"/>
        <v>0</v>
      </c>
      <c r="AG928" s="82" t="str">
        <f t="shared" si="103"/>
        <v/>
      </c>
      <c r="AH928" s="82" t="str">
        <f t="shared" si="104"/>
        <v/>
      </c>
      <c r="AI928" s="82" t="str">
        <f t="shared" si="105"/>
        <v/>
      </c>
      <c r="AJ928" s="82" t="str">
        <f t="shared" si="106"/>
        <v/>
      </c>
      <c r="AK928" s="83" t="str">
        <f t="shared" si="109"/>
        <v/>
      </c>
    </row>
    <row r="929" spans="27:37">
      <c r="AA929" s="78"/>
      <c r="AB929" s="78"/>
      <c r="AC929" s="79" t="str">
        <f t="shared" si="107"/>
        <v/>
      </c>
      <c r="AD929" s="89"/>
      <c r="AE929" s="89"/>
      <c r="AF929" s="79">
        <f t="shared" si="108"/>
        <v>0</v>
      </c>
      <c r="AG929" s="79" t="str">
        <f t="shared" si="103"/>
        <v/>
      </c>
      <c r="AH929" s="79" t="str">
        <f t="shared" si="104"/>
        <v/>
      </c>
      <c r="AI929" s="79" t="str">
        <f t="shared" si="105"/>
        <v/>
      </c>
      <c r="AJ929" s="79" t="str">
        <f t="shared" si="106"/>
        <v/>
      </c>
      <c r="AK929" s="80" t="str">
        <f t="shared" si="109"/>
        <v/>
      </c>
    </row>
    <row r="930" spans="27:37">
      <c r="AA930" s="81"/>
      <c r="AB930" s="81"/>
      <c r="AC930" s="82" t="str">
        <f t="shared" si="107"/>
        <v/>
      </c>
      <c r="AD930" s="90"/>
      <c r="AE930" s="90"/>
      <c r="AF930" s="82">
        <f t="shared" si="108"/>
        <v>0</v>
      </c>
      <c r="AG930" s="82" t="str">
        <f t="shared" si="103"/>
        <v/>
      </c>
      <c r="AH930" s="82" t="str">
        <f t="shared" si="104"/>
        <v/>
      </c>
      <c r="AI930" s="82" t="str">
        <f t="shared" si="105"/>
        <v/>
      </c>
      <c r="AJ930" s="82" t="str">
        <f t="shared" si="106"/>
        <v/>
      </c>
      <c r="AK930" s="83" t="str">
        <f t="shared" si="109"/>
        <v/>
      </c>
    </row>
    <row r="931" spans="27:37">
      <c r="AA931" s="78"/>
      <c r="AB931" s="78"/>
      <c r="AC931" s="79" t="str">
        <f t="shared" si="107"/>
        <v/>
      </c>
      <c r="AD931" s="89"/>
      <c r="AE931" s="89"/>
      <c r="AF931" s="79">
        <f t="shared" si="108"/>
        <v>0</v>
      </c>
      <c r="AG931" s="79" t="str">
        <f t="shared" si="103"/>
        <v/>
      </c>
      <c r="AH931" s="79" t="str">
        <f t="shared" si="104"/>
        <v/>
      </c>
      <c r="AI931" s="79" t="str">
        <f t="shared" si="105"/>
        <v/>
      </c>
      <c r="AJ931" s="79" t="str">
        <f t="shared" si="106"/>
        <v/>
      </c>
      <c r="AK931" s="80" t="str">
        <f t="shared" si="109"/>
        <v/>
      </c>
    </row>
    <row r="932" spans="27:37">
      <c r="AA932" s="81"/>
      <c r="AB932" s="81"/>
      <c r="AC932" s="82" t="str">
        <f t="shared" si="107"/>
        <v/>
      </c>
      <c r="AD932" s="90"/>
      <c r="AE932" s="90"/>
      <c r="AF932" s="82">
        <f t="shared" si="108"/>
        <v>0</v>
      </c>
      <c r="AG932" s="82" t="str">
        <f t="shared" si="103"/>
        <v/>
      </c>
      <c r="AH932" s="82" t="str">
        <f t="shared" si="104"/>
        <v/>
      </c>
      <c r="AI932" s="82" t="str">
        <f t="shared" si="105"/>
        <v/>
      </c>
      <c r="AJ932" s="82" t="str">
        <f t="shared" si="106"/>
        <v/>
      </c>
      <c r="AK932" s="83" t="str">
        <f t="shared" si="109"/>
        <v/>
      </c>
    </row>
    <row r="933" spans="27:37">
      <c r="AA933" s="78"/>
      <c r="AB933" s="78"/>
      <c r="AC933" s="79" t="str">
        <f t="shared" si="107"/>
        <v/>
      </c>
      <c r="AD933" s="89"/>
      <c r="AE933" s="89"/>
      <c r="AF933" s="79">
        <f t="shared" si="108"/>
        <v>0</v>
      </c>
      <c r="AG933" s="79" t="str">
        <f t="shared" si="103"/>
        <v/>
      </c>
      <c r="AH933" s="79" t="str">
        <f t="shared" si="104"/>
        <v/>
      </c>
      <c r="AI933" s="79" t="str">
        <f t="shared" si="105"/>
        <v/>
      </c>
      <c r="AJ933" s="79" t="str">
        <f t="shared" si="106"/>
        <v/>
      </c>
      <c r="AK933" s="80" t="str">
        <f t="shared" si="109"/>
        <v/>
      </c>
    </row>
    <row r="934" spans="27:37">
      <c r="AA934" s="81"/>
      <c r="AB934" s="81"/>
      <c r="AC934" s="82" t="str">
        <f t="shared" si="107"/>
        <v/>
      </c>
      <c r="AD934" s="90"/>
      <c r="AE934" s="90"/>
      <c r="AF934" s="82">
        <f t="shared" si="108"/>
        <v>0</v>
      </c>
      <c r="AG934" s="82" t="str">
        <f t="shared" si="103"/>
        <v/>
      </c>
      <c r="AH934" s="82" t="str">
        <f t="shared" si="104"/>
        <v/>
      </c>
      <c r="AI934" s="82" t="str">
        <f t="shared" si="105"/>
        <v/>
      </c>
      <c r="AJ934" s="82" t="str">
        <f t="shared" si="106"/>
        <v/>
      </c>
      <c r="AK934" s="83" t="str">
        <f t="shared" si="109"/>
        <v/>
      </c>
    </row>
    <row r="935" spans="27:37">
      <c r="AA935" s="78"/>
      <c r="AB935" s="78"/>
      <c r="AC935" s="79" t="str">
        <f t="shared" si="107"/>
        <v/>
      </c>
      <c r="AD935" s="89"/>
      <c r="AE935" s="89"/>
      <c r="AF935" s="79">
        <f t="shared" si="108"/>
        <v>0</v>
      </c>
      <c r="AG935" s="79" t="str">
        <f t="shared" si="103"/>
        <v/>
      </c>
      <c r="AH935" s="79" t="str">
        <f t="shared" si="104"/>
        <v/>
      </c>
      <c r="AI935" s="79" t="str">
        <f t="shared" si="105"/>
        <v/>
      </c>
      <c r="AJ935" s="79" t="str">
        <f t="shared" si="106"/>
        <v/>
      </c>
      <c r="AK935" s="80" t="str">
        <f t="shared" si="109"/>
        <v/>
      </c>
    </row>
    <row r="936" spans="27:37">
      <c r="AA936" s="81"/>
      <c r="AB936" s="81"/>
      <c r="AC936" s="82" t="str">
        <f t="shared" si="107"/>
        <v/>
      </c>
      <c r="AD936" s="90"/>
      <c r="AE936" s="90"/>
      <c r="AF936" s="82">
        <f t="shared" si="108"/>
        <v>0</v>
      </c>
      <c r="AG936" s="82" t="str">
        <f t="shared" si="103"/>
        <v/>
      </c>
      <c r="AH936" s="82" t="str">
        <f t="shared" si="104"/>
        <v/>
      </c>
      <c r="AI936" s="82" t="str">
        <f t="shared" si="105"/>
        <v/>
      </c>
      <c r="AJ936" s="82" t="str">
        <f t="shared" si="106"/>
        <v/>
      </c>
      <c r="AK936" s="83" t="str">
        <f t="shared" si="109"/>
        <v/>
      </c>
    </row>
    <row r="937" spans="27:37">
      <c r="AA937" s="78"/>
      <c r="AB937" s="78"/>
      <c r="AC937" s="79" t="str">
        <f t="shared" si="107"/>
        <v/>
      </c>
      <c r="AD937" s="89"/>
      <c r="AE937" s="89"/>
      <c r="AF937" s="79">
        <f t="shared" si="108"/>
        <v>0</v>
      </c>
      <c r="AG937" s="79" t="str">
        <f t="shared" si="103"/>
        <v/>
      </c>
      <c r="AH937" s="79" t="str">
        <f t="shared" si="104"/>
        <v/>
      </c>
      <c r="AI937" s="79" t="str">
        <f t="shared" si="105"/>
        <v/>
      </c>
      <c r="AJ937" s="79" t="str">
        <f t="shared" si="106"/>
        <v/>
      </c>
      <c r="AK937" s="80" t="str">
        <f t="shared" si="109"/>
        <v/>
      </c>
    </row>
    <row r="938" spans="27:37">
      <c r="AA938" s="81"/>
      <c r="AB938" s="81"/>
      <c r="AC938" s="82" t="str">
        <f t="shared" si="107"/>
        <v/>
      </c>
      <c r="AD938" s="90"/>
      <c r="AE938" s="90"/>
      <c r="AF938" s="82">
        <f t="shared" si="108"/>
        <v>0</v>
      </c>
      <c r="AG938" s="82" t="str">
        <f t="shared" si="103"/>
        <v/>
      </c>
      <c r="AH938" s="82" t="str">
        <f t="shared" si="104"/>
        <v/>
      </c>
      <c r="AI938" s="82" t="str">
        <f t="shared" si="105"/>
        <v/>
      </c>
      <c r="AJ938" s="82" t="str">
        <f t="shared" si="106"/>
        <v/>
      </c>
      <c r="AK938" s="83" t="str">
        <f t="shared" si="109"/>
        <v/>
      </c>
    </row>
    <row r="939" spans="27:37">
      <c r="AA939" s="78"/>
      <c r="AB939" s="78"/>
      <c r="AC939" s="79" t="str">
        <f t="shared" si="107"/>
        <v/>
      </c>
      <c r="AD939" s="89"/>
      <c r="AE939" s="89"/>
      <c r="AF939" s="79">
        <f t="shared" si="108"/>
        <v>0</v>
      </c>
      <c r="AG939" s="79" t="str">
        <f t="shared" si="103"/>
        <v/>
      </c>
      <c r="AH939" s="79" t="str">
        <f t="shared" si="104"/>
        <v/>
      </c>
      <c r="AI939" s="79" t="str">
        <f t="shared" si="105"/>
        <v/>
      </c>
      <c r="AJ939" s="79" t="str">
        <f t="shared" si="106"/>
        <v/>
      </c>
      <c r="AK939" s="80" t="str">
        <f t="shared" si="109"/>
        <v/>
      </c>
    </row>
    <row r="940" spans="27:37">
      <c r="AA940" s="81"/>
      <c r="AB940" s="81"/>
      <c r="AC940" s="82" t="str">
        <f t="shared" si="107"/>
        <v/>
      </c>
      <c r="AD940" s="90"/>
      <c r="AE940" s="90"/>
      <c r="AF940" s="82">
        <f t="shared" si="108"/>
        <v>0</v>
      </c>
      <c r="AG940" s="82" t="str">
        <f t="shared" si="103"/>
        <v/>
      </c>
      <c r="AH940" s="82" t="str">
        <f t="shared" si="104"/>
        <v/>
      </c>
      <c r="AI940" s="82" t="str">
        <f t="shared" si="105"/>
        <v/>
      </c>
      <c r="AJ940" s="82" t="str">
        <f t="shared" si="106"/>
        <v/>
      </c>
      <c r="AK940" s="83" t="str">
        <f t="shared" si="109"/>
        <v/>
      </c>
    </row>
    <row r="941" spans="27:37">
      <c r="AA941" s="78"/>
      <c r="AB941" s="78"/>
      <c r="AC941" s="79" t="str">
        <f t="shared" si="107"/>
        <v/>
      </c>
      <c r="AD941" s="89"/>
      <c r="AE941" s="89"/>
      <c r="AF941" s="79">
        <f t="shared" si="108"/>
        <v>0</v>
      </c>
      <c r="AG941" s="79" t="str">
        <f t="shared" si="103"/>
        <v/>
      </c>
      <c r="AH941" s="79" t="str">
        <f t="shared" si="104"/>
        <v/>
      </c>
      <c r="AI941" s="79" t="str">
        <f t="shared" si="105"/>
        <v/>
      </c>
      <c r="AJ941" s="79" t="str">
        <f t="shared" si="106"/>
        <v/>
      </c>
      <c r="AK941" s="80" t="str">
        <f t="shared" si="109"/>
        <v/>
      </c>
    </row>
    <row r="942" spans="27:37">
      <c r="AA942" s="81"/>
      <c r="AB942" s="81"/>
      <c r="AC942" s="82" t="str">
        <f t="shared" si="107"/>
        <v/>
      </c>
      <c r="AD942" s="90"/>
      <c r="AE942" s="90"/>
      <c r="AF942" s="82">
        <f t="shared" si="108"/>
        <v>0</v>
      </c>
      <c r="AG942" s="82" t="str">
        <f t="shared" si="103"/>
        <v/>
      </c>
      <c r="AH942" s="82" t="str">
        <f t="shared" si="104"/>
        <v/>
      </c>
      <c r="AI942" s="82" t="str">
        <f t="shared" si="105"/>
        <v/>
      </c>
      <c r="AJ942" s="82" t="str">
        <f t="shared" si="106"/>
        <v/>
      </c>
      <c r="AK942" s="83" t="str">
        <f t="shared" si="109"/>
        <v/>
      </c>
    </row>
    <row r="943" spans="27:37">
      <c r="AA943" s="78"/>
      <c r="AB943" s="78"/>
      <c r="AC943" s="79" t="str">
        <f t="shared" si="107"/>
        <v/>
      </c>
      <c r="AD943" s="89"/>
      <c r="AE943" s="89"/>
      <c r="AF943" s="79">
        <f t="shared" si="108"/>
        <v>0</v>
      </c>
      <c r="AG943" s="79" t="str">
        <f t="shared" si="103"/>
        <v/>
      </c>
      <c r="AH943" s="79" t="str">
        <f t="shared" si="104"/>
        <v/>
      </c>
      <c r="AI943" s="79" t="str">
        <f t="shared" si="105"/>
        <v/>
      </c>
      <c r="AJ943" s="79" t="str">
        <f t="shared" si="106"/>
        <v/>
      </c>
      <c r="AK943" s="80" t="str">
        <f t="shared" si="109"/>
        <v/>
      </c>
    </row>
    <row r="944" spans="27:37">
      <c r="AA944" s="81"/>
      <c r="AB944" s="81"/>
      <c r="AC944" s="82" t="str">
        <f t="shared" si="107"/>
        <v/>
      </c>
      <c r="AD944" s="90"/>
      <c r="AE944" s="90"/>
      <c r="AF944" s="82">
        <f t="shared" si="108"/>
        <v>0</v>
      </c>
      <c r="AG944" s="82" t="str">
        <f t="shared" si="103"/>
        <v/>
      </c>
      <c r="AH944" s="82" t="str">
        <f t="shared" si="104"/>
        <v/>
      </c>
      <c r="AI944" s="82" t="str">
        <f t="shared" si="105"/>
        <v/>
      </c>
      <c r="AJ944" s="82" t="str">
        <f t="shared" si="106"/>
        <v/>
      </c>
      <c r="AK944" s="83" t="str">
        <f t="shared" si="109"/>
        <v/>
      </c>
    </row>
    <row r="945" spans="27:37">
      <c r="AA945" s="78"/>
      <c r="AB945" s="78"/>
      <c r="AC945" s="79" t="str">
        <f t="shared" si="107"/>
        <v/>
      </c>
      <c r="AD945" s="89"/>
      <c r="AE945" s="89"/>
      <c r="AF945" s="79">
        <f t="shared" si="108"/>
        <v>0</v>
      </c>
      <c r="AG945" s="79" t="str">
        <f t="shared" si="103"/>
        <v/>
      </c>
      <c r="AH945" s="79" t="str">
        <f t="shared" si="104"/>
        <v/>
      </c>
      <c r="AI945" s="79" t="str">
        <f t="shared" si="105"/>
        <v/>
      </c>
      <c r="AJ945" s="79" t="str">
        <f t="shared" si="106"/>
        <v/>
      </c>
      <c r="AK945" s="80" t="str">
        <f t="shared" si="109"/>
        <v/>
      </c>
    </row>
    <row r="946" spans="27:37">
      <c r="AA946" s="81"/>
      <c r="AB946" s="81"/>
      <c r="AC946" s="82" t="str">
        <f t="shared" si="107"/>
        <v/>
      </c>
      <c r="AD946" s="90"/>
      <c r="AE946" s="90"/>
      <c r="AF946" s="82">
        <f t="shared" si="108"/>
        <v>0</v>
      </c>
      <c r="AG946" s="82" t="str">
        <f t="shared" si="103"/>
        <v/>
      </c>
      <c r="AH946" s="82" t="str">
        <f t="shared" si="104"/>
        <v/>
      </c>
      <c r="AI946" s="82" t="str">
        <f t="shared" si="105"/>
        <v/>
      </c>
      <c r="AJ946" s="82" t="str">
        <f t="shared" si="106"/>
        <v/>
      </c>
      <c r="AK946" s="83" t="str">
        <f t="shared" si="109"/>
        <v/>
      </c>
    </row>
    <row r="947" spans="27:37">
      <c r="AA947" s="78"/>
      <c r="AB947" s="78"/>
      <c r="AC947" s="79" t="str">
        <f t="shared" si="107"/>
        <v/>
      </c>
      <c r="AD947" s="89"/>
      <c r="AE947" s="89"/>
      <c r="AF947" s="79">
        <f t="shared" si="108"/>
        <v>0</v>
      </c>
      <c r="AG947" s="79" t="str">
        <f t="shared" si="103"/>
        <v/>
      </c>
      <c r="AH947" s="79" t="str">
        <f t="shared" si="104"/>
        <v/>
      </c>
      <c r="AI947" s="79" t="str">
        <f t="shared" si="105"/>
        <v/>
      </c>
      <c r="AJ947" s="79" t="str">
        <f t="shared" si="106"/>
        <v/>
      </c>
      <c r="AK947" s="80" t="str">
        <f t="shared" si="109"/>
        <v/>
      </c>
    </row>
    <row r="948" spans="27:37">
      <c r="AA948" s="81"/>
      <c r="AB948" s="81"/>
      <c r="AC948" s="82" t="str">
        <f t="shared" si="107"/>
        <v/>
      </c>
      <c r="AD948" s="90"/>
      <c r="AE948" s="90"/>
      <c r="AF948" s="82">
        <f t="shared" si="108"/>
        <v>0</v>
      </c>
      <c r="AG948" s="82" t="str">
        <f t="shared" si="103"/>
        <v/>
      </c>
      <c r="AH948" s="82" t="str">
        <f t="shared" si="104"/>
        <v/>
      </c>
      <c r="AI948" s="82" t="str">
        <f t="shared" si="105"/>
        <v/>
      </c>
      <c r="AJ948" s="82" t="str">
        <f t="shared" si="106"/>
        <v/>
      </c>
      <c r="AK948" s="83" t="str">
        <f t="shared" si="109"/>
        <v/>
      </c>
    </row>
    <row r="949" spans="27:37">
      <c r="AA949" s="78"/>
      <c r="AB949" s="78"/>
      <c r="AC949" s="79" t="str">
        <f t="shared" si="107"/>
        <v/>
      </c>
      <c r="AD949" s="89"/>
      <c r="AE949" s="89"/>
      <c r="AF949" s="79">
        <f t="shared" si="108"/>
        <v>0</v>
      </c>
      <c r="AG949" s="79" t="str">
        <f t="shared" si="103"/>
        <v/>
      </c>
      <c r="AH949" s="79" t="str">
        <f t="shared" si="104"/>
        <v/>
      </c>
      <c r="AI949" s="79" t="str">
        <f t="shared" si="105"/>
        <v/>
      </c>
      <c r="AJ949" s="79" t="str">
        <f t="shared" si="106"/>
        <v/>
      </c>
      <c r="AK949" s="80" t="str">
        <f t="shared" si="109"/>
        <v/>
      </c>
    </row>
    <row r="950" spans="27:37">
      <c r="AA950" s="81"/>
      <c r="AB950" s="81"/>
      <c r="AC950" s="82" t="str">
        <f t="shared" si="107"/>
        <v/>
      </c>
      <c r="AD950" s="90"/>
      <c r="AE950" s="90"/>
      <c r="AF950" s="82">
        <f t="shared" si="108"/>
        <v>0</v>
      </c>
      <c r="AG950" s="82" t="str">
        <f t="shared" si="103"/>
        <v/>
      </c>
      <c r="AH950" s="82" t="str">
        <f t="shared" si="104"/>
        <v/>
      </c>
      <c r="AI950" s="82" t="str">
        <f t="shared" si="105"/>
        <v/>
      </c>
      <c r="AJ950" s="82" t="str">
        <f t="shared" si="106"/>
        <v/>
      </c>
      <c r="AK950" s="83" t="str">
        <f t="shared" si="109"/>
        <v/>
      </c>
    </row>
    <row r="951" spans="27:37">
      <c r="AA951" s="78"/>
      <c r="AB951" s="78"/>
      <c r="AC951" s="79" t="str">
        <f t="shared" si="107"/>
        <v/>
      </c>
      <c r="AD951" s="89"/>
      <c r="AE951" s="89"/>
      <c r="AF951" s="79">
        <f t="shared" si="108"/>
        <v>0</v>
      </c>
      <c r="AG951" s="79" t="str">
        <f t="shared" si="103"/>
        <v/>
      </c>
      <c r="AH951" s="79" t="str">
        <f t="shared" si="104"/>
        <v/>
      </c>
      <c r="AI951" s="79" t="str">
        <f t="shared" si="105"/>
        <v/>
      </c>
      <c r="AJ951" s="79" t="str">
        <f t="shared" si="106"/>
        <v/>
      </c>
      <c r="AK951" s="80" t="str">
        <f t="shared" si="109"/>
        <v/>
      </c>
    </row>
    <row r="952" spans="27:37">
      <c r="AA952" s="81"/>
      <c r="AB952" s="81"/>
      <c r="AC952" s="82" t="str">
        <f t="shared" si="107"/>
        <v/>
      </c>
      <c r="AD952" s="90"/>
      <c r="AE952" s="90"/>
      <c r="AF952" s="82">
        <f t="shared" si="108"/>
        <v>0</v>
      </c>
      <c r="AG952" s="82" t="str">
        <f t="shared" si="103"/>
        <v/>
      </c>
      <c r="AH952" s="82" t="str">
        <f t="shared" si="104"/>
        <v/>
      </c>
      <c r="AI952" s="82" t="str">
        <f t="shared" si="105"/>
        <v/>
      </c>
      <c r="AJ952" s="82" t="str">
        <f t="shared" si="106"/>
        <v/>
      </c>
      <c r="AK952" s="83" t="str">
        <f t="shared" si="109"/>
        <v/>
      </c>
    </row>
    <row r="953" spans="27:37">
      <c r="AA953" s="78"/>
      <c r="AB953" s="78"/>
      <c r="AC953" s="79" t="str">
        <f t="shared" si="107"/>
        <v/>
      </c>
      <c r="AD953" s="89"/>
      <c r="AE953" s="89"/>
      <c r="AF953" s="79">
        <f t="shared" si="108"/>
        <v>0</v>
      </c>
      <c r="AG953" s="79" t="str">
        <f t="shared" si="103"/>
        <v/>
      </c>
      <c r="AH953" s="79" t="str">
        <f t="shared" si="104"/>
        <v/>
      </c>
      <c r="AI953" s="79" t="str">
        <f t="shared" si="105"/>
        <v/>
      </c>
      <c r="AJ953" s="79" t="str">
        <f t="shared" si="106"/>
        <v/>
      </c>
      <c r="AK953" s="80" t="str">
        <f t="shared" si="109"/>
        <v/>
      </c>
    </row>
    <row r="954" spans="27:37">
      <c r="AA954" s="81"/>
      <c r="AB954" s="81"/>
      <c r="AC954" s="82" t="str">
        <f t="shared" si="107"/>
        <v/>
      </c>
      <c r="AD954" s="90"/>
      <c r="AE954" s="90"/>
      <c r="AF954" s="82">
        <f t="shared" si="108"/>
        <v>0</v>
      </c>
      <c r="AG954" s="82" t="str">
        <f t="shared" si="103"/>
        <v/>
      </c>
      <c r="AH954" s="82" t="str">
        <f t="shared" si="104"/>
        <v/>
      </c>
      <c r="AI954" s="82" t="str">
        <f t="shared" si="105"/>
        <v/>
      </c>
      <c r="AJ954" s="82" t="str">
        <f t="shared" si="106"/>
        <v/>
      </c>
      <c r="AK954" s="83" t="str">
        <f t="shared" si="109"/>
        <v/>
      </c>
    </row>
    <row r="955" spans="27:37">
      <c r="AA955" s="78"/>
      <c r="AB955" s="78"/>
      <c r="AC955" s="79" t="str">
        <f t="shared" si="107"/>
        <v/>
      </c>
      <c r="AD955" s="89"/>
      <c r="AE955" s="89"/>
      <c r="AF955" s="79">
        <f t="shared" si="108"/>
        <v>0</v>
      </c>
      <c r="AG955" s="79" t="str">
        <f t="shared" si="103"/>
        <v/>
      </c>
      <c r="AH955" s="79" t="str">
        <f t="shared" si="104"/>
        <v/>
      </c>
      <c r="AI955" s="79" t="str">
        <f t="shared" si="105"/>
        <v/>
      </c>
      <c r="AJ955" s="79" t="str">
        <f t="shared" si="106"/>
        <v/>
      </c>
      <c r="AK955" s="80" t="str">
        <f t="shared" si="109"/>
        <v/>
      </c>
    </row>
    <row r="956" spans="27:37">
      <c r="AA956" s="81"/>
      <c r="AB956" s="81"/>
      <c r="AC956" s="82" t="str">
        <f t="shared" si="107"/>
        <v/>
      </c>
      <c r="AD956" s="90"/>
      <c r="AE956" s="90"/>
      <c r="AF956" s="82">
        <f t="shared" si="108"/>
        <v>0</v>
      </c>
      <c r="AG956" s="82" t="str">
        <f t="shared" si="103"/>
        <v/>
      </c>
      <c r="AH956" s="82" t="str">
        <f t="shared" si="104"/>
        <v/>
      </c>
      <c r="AI956" s="82" t="str">
        <f t="shared" si="105"/>
        <v/>
      </c>
      <c r="AJ956" s="82" t="str">
        <f t="shared" si="106"/>
        <v/>
      </c>
      <c r="AK956" s="83" t="str">
        <f t="shared" si="109"/>
        <v/>
      </c>
    </row>
    <row r="957" spans="27:37">
      <c r="AA957" s="78"/>
      <c r="AB957" s="78"/>
      <c r="AC957" s="79" t="str">
        <f t="shared" si="107"/>
        <v/>
      </c>
      <c r="AD957" s="89"/>
      <c r="AE957" s="89"/>
      <c r="AF957" s="79">
        <f t="shared" si="108"/>
        <v>0</v>
      </c>
      <c r="AG957" s="79" t="str">
        <f t="shared" si="103"/>
        <v/>
      </c>
      <c r="AH957" s="79" t="str">
        <f t="shared" si="104"/>
        <v/>
      </c>
      <c r="AI957" s="79" t="str">
        <f t="shared" si="105"/>
        <v/>
      </c>
      <c r="AJ957" s="79" t="str">
        <f t="shared" si="106"/>
        <v/>
      </c>
      <c r="AK957" s="80" t="str">
        <f t="shared" si="109"/>
        <v/>
      </c>
    </row>
    <row r="958" spans="27:37">
      <c r="AA958" s="81"/>
      <c r="AB958" s="81"/>
      <c r="AC958" s="82" t="str">
        <f t="shared" si="107"/>
        <v/>
      </c>
      <c r="AD958" s="90"/>
      <c r="AE958" s="90"/>
      <c r="AF958" s="82">
        <f t="shared" si="108"/>
        <v>0</v>
      </c>
      <c r="AG958" s="82" t="str">
        <f t="shared" si="103"/>
        <v/>
      </c>
      <c r="AH958" s="82" t="str">
        <f t="shared" si="104"/>
        <v/>
      </c>
      <c r="AI958" s="82" t="str">
        <f t="shared" si="105"/>
        <v/>
      </c>
      <c r="AJ958" s="82" t="str">
        <f t="shared" si="106"/>
        <v/>
      </c>
      <c r="AK958" s="83" t="str">
        <f t="shared" si="109"/>
        <v/>
      </c>
    </row>
    <row r="959" spans="27:37">
      <c r="AA959" s="78"/>
      <c r="AB959" s="78"/>
      <c r="AC959" s="79" t="str">
        <f t="shared" si="107"/>
        <v/>
      </c>
      <c r="AD959" s="89"/>
      <c r="AE959" s="89"/>
      <c r="AF959" s="79">
        <f t="shared" si="108"/>
        <v>0</v>
      </c>
      <c r="AG959" s="79" t="str">
        <f t="shared" si="103"/>
        <v/>
      </c>
      <c r="AH959" s="79" t="str">
        <f t="shared" si="104"/>
        <v/>
      </c>
      <c r="AI959" s="79" t="str">
        <f t="shared" si="105"/>
        <v/>
      </c>
      <c r="AJ959" s="79" t="str">
        <f t="shared" si="106"/>
        <v/>
      </c>
      <c r="AK959" s="80" t="str">
        <f t="shared" si="109"/>
        <v/>
      </c>
    </row>
    <row r="960" spans="27:37">
      <c r="AA960" s="81"/>
      <c r="AB960" s="81"/>
      <c r="AC960" s="82" t="str">
        <f t="shared" si="107"/>
        <v/>
      </c>
      <c r="AD960" s="90"/>
      <c r="AE960" s="90"/>
      <c r="AF960" s="82">
        <f t="shared" si="108"/>
        <v>0</v>
      </c>
      <c r="AG960" s="82" t="str">
        <f t="shared" si="103"/>
        <v/>
      </c>
      <c r="AH960" s="82" t="str">
        <f t="shared" si="104"/>
        <v/>
      </c>
      <c r="AI960" s="82" t="str">
        <f t="shared" si="105"/>
        <v/>
      </c>
      <c r="AJ960" s="82" t="str">
        <f t="shared" si="106"/>
        <v/>
      </c>
      <c r="AK960" s="83" t="str">
        <f t="shared" si="109"/>
        <v/>
      </c>
    </row>
    <row r="961" spans="27:37">
      <c r="AA961" s="78"/>
      <c r="AB961" s="78"/>
      <c r="AC961" s="79" t="str">
        <f t="shared" si="107"/>
        <v/>
      </c>
      <c r="AD961" s="89"/>
      <c r="AE961" s="89"/>
      <c r="AF961" s="79">
        <f t="shared" si="108"/>
        <v>0</v>
      </c>
      <c r="AG961" s="79" t="str">
        <f t="shared" si="103"/>
        <v/>
      </c>
      <c r="AH961" s="79" t="str">
        <f t="shared" si="104"/>
        <v/>
      </c>
      <c r="AI961" s="79" t="str">
        <f t="shared" si="105"/>
        <v/>
      </c>
      <c r="AJ961" s="79" t="str">
        <f t="shared" si="106"/>
        <v/>
      </c>
      <c r="AK961" s="80" t="str">
        <f t="shared" si="109"/>
        <v/>
      </c>
    </row>
    <row r="962" spans="27:37">
      <c r="AA962" s="81"/>
      <c r="AB962" s="81"/>
      <c r="AC962" s="82" t="str">
        <f t="shared" si="107"/>
        <v/>
      </c>
      <c r="AD962" s="90"/>
      <c r="AE962" s="90"/>
      <c r="AF962" s="82">
        <f t="shared" si="108"/>
        <v>0</v>
      </c>
      <c r="AG962" s="82" t="str">
        <f t="shared" si="103"/>
        <v/>
      </c>
      <c r="AH962" s="82" t="str">
        <f t="shared" si="104"/>
        <v/>
      </c>
      <c r="AI962" s="82" t="str">
        <f t="shared" si="105"/>
        <v/>
      </c>
      <c r="AJ962" s="82" t="str">
        <f t="shared" si="106"/>
        <v/>
      </c>
      <c r="AK962" s="83" t="str">
        <f t="shared" si="109"/>
        <v/>
      </c>
    </row>
    <row r="963" spans="27:37">
      <c r="AA963" s="78"/>
      <c r="AB963" s="78"/>
      <c r="AC963" s="79" t="str">
        <f t="shared" si="107"/>
        <v/>
      </c>
      <c r="AD963" s="89"/>
      <c r="AE963" s="89"/>
      <c r="AF963" s="79">
        <f t="shared" si="108"/>
        <v>0</v>
      </c>
      <c r="AG963" s="79" t="str">
        <f t="shared" si="103"/>
        <v/>
      </c>
      <c r="AH963" s="79" t="str">
        <f t="shared" si="104"/>
        <v/>
      </c>
      <c r="AI963" s="79" t="str">
        <f t="shared" si="105"/>
        <v/>
      </c>
      <c r="AJ963" s="79" t="str">
        <f t="shared" si="106"/>
        <v/>
      </c>
      <c r="AK963" s="80" t="str">
        <f t="shared" si="109"/>
        <v/>
      </c>
    </row>
    <row r="964" spans="27:37">
      <c r="AA964" s="81"/>
      <c r="AB964" s="81"/>
      <c r="AC964" s="82" t="str">
        <f t="shared" si="107"/>
        <v/>
      </c>
      <c r="AD964" s="90"/>
      <c r="AE964" s="90"/>
      <c r="AF964" s="82">
        <f t="shared" si="108"/>
        <v>0</v>
      </c>
      <c r="AG964" s="82" t="str">
        <f t="shared" si="103"/>
        <v/>
      </c>
      <c r="AH964" s="82" t="str">
        <f t="shared" si="104"/>
        <v/>
      </c>
      <c r="AI964" s="82" t="str">
        <f t="shared" si="105"/>
        <v/>
      </c>
      <c r="AJ964" s="82" t="str">
        <f t="shared" si="106"/>
        <v/>
      </c>
      <c r="AK964" s="83" t="str">
        <f t="shared" si="109"/>
        <v/>
      </c>
    </row>
    <row r="965" spans="27:37">
      <c r="AA965" s="78"/>
      <c r="AB965" s="78"/>
      <c r="AC965" s="79" t="str">
        <f t="shared" si="107"/>
        <v/>
      </c>
      <c r="AD965" s="89"/>
      <c r="AE965" s="89"/>
      <c r="AF965" s="79">
        <f t="shared" si="108"/>
        <v>0</v>
      </c>
      <c r="AG965" s="79" t="str">
        <f t="shared" si="103"/>
        <v/>
      </c>
      <c r="AH965" s="79" t="str">
        <f t="shared" si="104"/>
        <v/>
      </c>
      <c r="AI965" s="79" t="str">
        <f t="shared" si="105"/>
        <v/>
      </c>
      <c r="AJ965" s="79" t="str">
        <f t="shared" si="106"/>
        <v/>
      </c>
      <c r="AK965" s="80" t="str">
        <f t="shared" si="109"/>
        <v/>
      </c>
    </row>
    <row r="966" spans="27:37">
      <c r="AA966" s="81"/>
      <c r="AB966" s="81"/>
      <c r="AC966" s="82" t="str">
        <f t="shared" si="107"/>
        <v/>
      </c>
      <c r="AD966" s="90"/>
      <c r="AE966" s="90"/>
      <c r="AF966" s="82">
        <f t="shared" si="108"/>
        <v>0</v>
      </c>
      <c r="AG966" s="82" t="str">
        <f t="shared" si="103"/>
        <v/>
      </c>
      <c r="AH966" s="82" t="str">
        <f t="shared" si="104"/>
        <v/>
      </c>
      <c r="AI966" s="82" t="str">
        <f t="shared" si="105"/>
        <v/>
      </c>
      <c r="AJ966" s="82" t="str">
        <f t="shared" si="106"/>
        <v/>
      </c>
      <c r="AK966" s="83" t="str">
        <f t="shared" si="109"/>
        <v/>
      </c>
    </row>
    <row r="967" spans="27:37">
      <c r="AA967" s="78"/>
      <c r="AB967" s="78"/>
      <c r="AC967" s="79" t="str">
        <f t="shared" si="107"/>
        <v/>
      </c>
      <c r="AD967" s="89"/>
      <c r="AE967" s="89"/>
      <c r="AF967" s="79">
        <f t="shared" si="108"/>
        <v>0</v>
      </c>
      <c r="AG967" s="79" t="str">
        <f t="shared" si="103"/>
        <v/>
      </c>
      <c r="AH967" s="79" t="str">
        <f t="shared" si="104"/>
        <v/>
      </c>
      <c r="AI967" s="79" t="str">
        <f t="shared" si="105"/>
        <v/>
      </c>
      <c r="AJ967" s="79" t="str">
        <f t="shared" si="106"/>
        <v/>
      </c>
      <c r="AK967" s="80" t="str">
        <f t="shared" si="109"/>
        <v/>
      </c>
    </row>
    <row r="968" spans="27:37">
      <c r="AA968" s="81"/>
      <c r="AB968" s="81"/>
      <c r="AC968" s="82" t="str">
        <f t="shared" si="107"/>
        <v/>
      </c>
      <c r="AD968" s="90"/>
      <c r="AE968" s="90"/>
      <c r="AF968" s="82">
        <f t="shared" si="108"/>
        <v>0</v>
      </c>
      <c r="AG968" s="82" t="str">
        <f t="shared" si="103"/>
        <v/>
      </c>
      <c r="AH968" s="82" t="str">
        <f t="shared" si="104"/>
        <v/>
      </c>
      <c r="AI968" s="82" t="str">
        <f t="shared" si="105"/>
        <v/>
      </c>
      <c r="AJ968" s="82" t="str">
        <f t="shared" si="106"/>
        <v/>
      </c>
      <c r="AK968" s="83" t="str">
        <f t="shared" si="109"/>
        <v/>
      </c>
    </row>
    <row r="969" spans="27:37">
      <c r="AA969" s="78"/>
      <c r="AB969" s="78"/>
      <c r="AC969" s="79" t="str">
        <f t="shared" si="107"/>
        <v/>
      </c>
      <c r="AD969" s="89"/>
      <c r="AE969" s="89"/>
      <c r="AF969" s="79">
        <f t="shared" si="108"/>
        <v>0</v>
      </c>
      <c r="AG969" s="79" t="str">
        <f t="shared" si="103"/>
        <v/>
      </c>
      <c r="AH969" s="79" t="str">
        <f t="shared" si="104"/>
        <v/>
      </c>
      <c r="AI969" s="79" t="str">
        <f t="shared" si="105"/>
        <v/>
      </c>
      <c r="AJ969" s="79" t="str">
        <f t="shared" si="106"/>
        <v/>
      </c>
      <c r="AK969" s="80" t="str">
        <f t="shared" si="109"/>
        <v/>
      </c>
    </row>
    <row r="970" spans="27:37">
      <c r="AA970" s="81"/>
      <c r="AB970" s="81"/>
      <c r="AC970" s="82" t="str">
        <f t="shared" si="107"/>
        <v/>
      </c>
      <c r="AD970" s="90"/>
      <c r="AE970" s="90"/>
      <c r="AF970" s="82">
        <f t="shared" si="108"/>
        <v>0</v>
      </c>
      <c r="AG970" s="82" t="str">
        <f t="shared" si="103"/>
        <v/>
      </c>
      <c r="AH970" s="82" t="str">
        <f t="shared" si="104"/>
        <v/>
      </c>
      <c r="AI970" s="82" t="str">
        <f t="shared" si="105"/>
        <v/>
      </c>
      <c r="AJ970" s="82" t="str">
        <f t="shared" si="106"/>
        <v/>
      </c>
      <c r="AK970" s="83" t="str">
        <f t="shared" si="109"/>
        <v/>
      </c>
    </row>
    <row r="971" spans="27:37">
      <c r="AA971" s="78"/>
      <c r="AB971" s="78"/>
      <c r="AC971" s="79" t="str">
        <f t="shared" si="107"/>
        <v/>
      </c>
      <c r="AD971" s="89"/>
      <c r="AE971" s="89"/>
      <c r="AF971" s="79">
        <f t="shared" si="108"/>
        <v>0</v>
      </c>
      <c r="AG971" s="79" t="str">
        <f t="shared" ref="AG971:AG1034" si="110">IF($AA971="","",IF(VLOOKUP($AA971,$AZ$17:$BD$42,2,0)=0,"",VLOOKUP($AA971,$AZ$17:$BD$42,2,0)*AF971))</f>
        <v/>
      </c>
      <c r="AH971" s="79" t="str">
        <f t="shared" ref="AH971:AH1034" si="111">IF($AA971="","",IF(VLOOKUP($AA971,$AZ$17:$BD$42,3,0)=0,"",VLOOKUP($AA971,$AZ$17:$BD$42,3,0)*AF971))</f>
        <v/>
      </c>
      <c r="AI971" s="79" t="str">
        <f t="shared" ref="AI971:AI1034" si="112">IF($AA971="","",IF(VLOOKUP($AA971,$AZ$17:$BD$42,4,0)=0,"",VLOOKUP($AA971,$AZ$17:$BD$42,4,0)*AF971))</f>
        <v/>
      </c>
      <c r="AJ971" s="79" t="str">
        <f t="shared" ref="AJ971:AJ1034" si="113">IF($AA971="","",IF(VLOOKUP($AA971,$AZ$17:$BD$42,5,0)=0,"",VLOOKUP($AA971,$AZ$17:$BD$42,5,0)*AF971))</f>
        <v/>
      </c>
      <c r="AK971" s="80" t="str">
        <f t="shared" si="109"/>
        <v/>
      </c>
    </row>
    <row r="972" spans="27:37">
      <c r="AA972" s="81"/>
      <c r="AB972" s="81"/>
      <c r="AC972" s="82" t="str">
        <f t="shared" ref="AC972:AC1035" si="114">IF(ISERROR(VLOOKUP($AA972,$A$13:$V$38,MATCH($AB972,$A$12:$V$12,0),0)),"",VLOOKUP($AA972,$A$13:$V$38,MATCH($AB972,$A$12:$V$12,0),0))</f>
        <v/>
      </c>
      <c r="AD972" s="90"/>
      <c r="AE972" s="90"/>
      <c r="AF972" s="82">
        <f t="shared" ref="AF972:AF1035" si="115">IF(IF($AB972="",0,IF(AC972="",0,AC972-AD972-AE972))&lt;0,0,IF($AB972="",0,IF(AC972="",0,AC972-AD972-AE972)))</f>
        <v>0</v>
      </c>
      <c r="AG972" s="82" t="str">
        <f t="shared" si="110"/>
        <v/>
      </c>
      <c r="AH972" s="82" t="str">
        <f t="shared" si="111"/>
        <v/>
      </c>
      <c r="AI972" s="82" t="str">
        <f t="shared" si="112"/>
        <v/>
      </c>
      <c r="AJ972" s="82" t="str">
        <f t="shared" si="113"/>
        <v/>
      </c>
      <c r="AK972" s="83" t="str">
        <f t="shared" ref="AK972:AK1035" si="116">IF($AF972=0,"",IF(VLOOKUP($AA972,$A$46:$Y$71,IF($AB972=3,2,IF($AB972&lt;4+1,6,IF($AB972&lt;5+1,10,IF($AB972&lt;6+1,14,IF($AB972&lt;7+1,18,IF($AB972&lt;8+1,22,0)))))),0)=0,"pas de crafteur",VLOOKUP($AA972,$A$46:$Y$71,IF($AB972=3,2,IF($AB972&lt;4+1,6,IF($AB972&lt;5+1,10,IF($AB972&lt;6+1,14,IF($AB972&lt;7+1,18,IF($AB972&lt;8+1,22,)))))),0)))</f>
        <v/>
      </c>
    </row>
    <row r="973" spans="27:37">
      <c r="AA973" s="78"/>
      <c r="AB973" s="78"/>
      <c r="AC973" s="79" t="str">
        <f t="shared" si="114"/>
        <v/>
      </c>
      <c r="AD973" s="89"/>
      <c r="AE973" s="89"/>
      <c r="AF973" s="79">
        <f t="shared" si="115"/>
        <v>0</v>
      </c>
      <c r="AG973" s="79" t="str">
        <f t="shared" si="110"/>
        <v/>
      </c>
      <c r="AH973" s="79" t="str">
        <f t="shared" si="111"/>
        <v/>
      </c>
      <c r="AI973" s="79" t="str">
        <f t="shared" si="112"/>
        <v/>
      </c>
      <c r="AJ973" s="79" t="str">
        <f t="shared" si="113"/>
        <v/>
      </c>
      <c r="AK973" s="80" t="str">
        <f t="shared" si="116"/>
        <v/>
      </c>
    </row>
    <row r="974" spans="27:37">
      <c r="AA974" s="81"/>
      <c r="AB974" s="81"/>
      <c r="AC974" s="82" t="str">
        <f t="shared" si="114"/>
        <v/>
      </c>
      <c r="AD974" s="90"/>
      <c r="AE974" s="90"/>
      <c r="AF974" s="82">
        <f t="shared" si="115"/>
        <v>0</v>
      </c>
      <c r="AG974" s="82" t="str">
        <f t="shared" si="110"/>
        <v/>
      </c>
      <c r="AH974" s="82" t="str">
        <f t="shared" si="111"/>
        <v/>
      </c>
      <c r="AI974" s="82" t="str">
        <f t="shared" si="112"/>
        <v/>
      </c>
      <c r="AJ974" s="82" t="str">
        <f t="shared" si="113"/>
        <v/>
      </c>
      <c r="AK974" s="83" t="str">
        <f t="shared" si="116"/>
        <v/>
      </c>
    </row>
    <row r="975" spans="27:37">
      <c r="AA975" s="78"/>
      <c r="AB975" s="78"/>
      <c r="AC975" s="79" t="str">
        <f t="shared" si="114"/>
        <v/>
      </c>
      <c r="AD975" s="89"/>
      <c r="AE975" s="89"/>
      <c r="AF975" s="79">
        <f t="shared" si="115"/>
        <v>0</v>
      </c>
      <c r="AG975" s="79" t="str">
        <f t="shared" si="110"/>
        <v/>
      </c>
      <c r="AH975" s="79" t="str">
        <f t="shared" si="111"/>
        <v/>
      </c>
      <c r="AI975" s="79" t="str">
        <f t="shared" si="112"/>
        <v/>
      </c>
      <c r="AJ975" s="79" t="str">
        <f t="shared" si="113"/>
        <v/>
      </c>
      <c r="AK975" s="80" t="str">
        <f t="shared" si="116"/>
        <v/>
      </c>
    </row>
    <row r="976" spans="27:37">
      <c r="AA976" s="81"/>
      <c r="AB976" s="81"/>
      <c r="AC976" s="82" t="str">
        <f t="shared" si="114"/>
        <v/>
      </c>
      <c r="AD976" s="90"/>
      <c r="AE976" s="90"/>
      <c r="AF976" s="82">
        <f t="shared" si="115"/>
        <v>0</v>
      </c>
      <c r="AG976" s="82" t="str">
        <f t="shared" si="110"/>
        <v/>
      </c>
      <c r="AH976" s="82" t="str">
        <f t="shared" si="111"/>
        <v/>
      </c>
      <c r="AI976" s="82" t="str">
        <f t="shared" si="112"/>
        <v/>
      </c>
      <c r="AJ976" s="82" t="str">
        <f t="shared" si="113"/>
        <v/>
      </c>
      <c r="AK976" s="83" t="str">
        <f t="shared" si="116"/>
        <v/>
      </c>
    </row>
    <row r="977" spans="27:37">
      <c r="AA977" s="78"/>
      <c r="AB977" s="78"/>
      <c r="AC977" s="79" t="str">
        <f t="shared" si="114"/>
        <v/>
      </c>
      <c r="AD977" s="89"/>
      <c r="AE977" s="89"/>
      <c r="AF977" s="79">
        <f t="shared" si="115"/>
        <v>0</v>
      </c>
      <c r="AG977" s="79" t="str">
        <f t="shared" si="110"/>
        <v/>
      </c>
      <c r="AH977" s="79" t="str">
        <f t="shared" si="111"/>
        <v/>
      </c>
      <c r="AI977" s="79" t="str">
        <f t="shared" si="112"/>
        <v/>
      </c>
      <c r="AJ977" s="79" t="str">
        <f t="shared" si="113"/>
        <v/>
      </c>
      <c r="AK977" s="80" t="str">
        <f t="shared" si="116"/>
        <v/>
      </c>
    </row>
    <row r="978" spans="27:37">
      <c r="AA978" s="81"/>
      <c r="AB978" s="81"/>
      <c r="AC978" s="82" t="str">
        <f t="shared" si="114"/>
        <v/>
      </c>
      <c r="AD978" s="90"/>
      <c r="AE978" s="90"/>
      <c r="AF978" s="82">
        <f t="shared" si="115"/>
        <v>0</v>
      </c>
      <c r="AG978" s="82" t="str">
        <f t="shared" si="110"/>
        <v/>
      </c>
      <c r="AH978" s="82" t="str">
        <f t="shared" si="111"/>
        <v/>
      </c>
      <c r="AI978" s="82" t="str">
        <f t="shared" si="112"/>
        <v/>
      </c>
      <c r="AJ978" s="82" t="str">
        <f t="shared" si="113"/>
        <v/>
      </c>
      <c r="AK978" s="83" t="str">
        <f t="shared" si="116"/>
        <v/>
      </c>
    </row>
    <row r="979" spans="27:37">
      <c r="AA979" s="78"/>
      <c r="AB979" s="78"/>
      <c r="AC979" s="79" t="str">
        <f t="shared" si="114"/>
        <v/>
      </c>
      <c r="AD979" s="89"/>
      <c r="AE979" s="89"/>
      <c r="AF979" s="79">
        <f t="shared" si="115"/>
        <v>0</v>
      </c>
      <c r="AG979" s="79" t="str">
        <f t="shared" si="110"/>
        <v/>
      </c>
      <c r="AH979" s="79" t="str">
        <f t="shared" si="111"/>
        <v/>
      </c>
      <c r="AI979" s="79" t="str">
        <f t="shared" si="112"/>
        <v/>
      </c>
      <c r="AJ979" s="79" t="str">
        <f t="shared" si="113"/>
        <v/>
      </c>
      <c r="AK979" s="80" t="str">
        <f t="shared" si="116"/>
        <v/>
      </c>
    </row>
    <row r="980" spans="27:37">
      <c r="AA980" s="81"/>
      <c r="AB980" s="81"/>
      <c r="AC980" s="82" t="str">
        <f t="shared" si="114"/>
        <v/>
      </c>
      <c r="AD980" s="90"/>
      <c r="AE980" s="90"/>
      <c r="AF980" s="82">
        <f t="shared" si="115"/>
        <v>0</v>
      </c>
      <c r="AG980" s="82" t="str">
        <f t="shared" si="110"/>
        <v/>
      </c>
      <c r="AH980" s="82" t="str">
        <f t="shared" si="111"/>
        <v/>
      </c>
      <c r="AI980" s="82" t="str">
        <f t="shared" si="112"/>
        <v/>
      </c>
      <c r="AJ980" s="82" t="str">
        <f t="shared" si="113"/>
        <v/>
      </c>
      <c r="AK980" s="83" t="str">
        <f t="shared" si="116"/>
        <v/>
      </c>
    </row>
    <row r="981" spans="27:37">
      <c r="AA981" s="78"/>
      <c r="AB981" s="78"/>
      <c r="AC981" s="79" t="str">
        <f t="shared" si="114"/>
        <v/>
      </c>
      <c r="AD981" s="89"/>
      <c r="AE981" s="89"/>
      <c r="AF981" s="79">
        <f t="shared" si="115"/>
        <v>0</v>
      </c>
      <c r="AG981" s="79" t="str">
        <f t="shared" si="110"/>
        <v/>
      </c>
      <c r="AH981" s="79" t="str">
        <f t="shared" si="111"/>
        <v/>
      </c>
      <c r="AI981" s="79" t="str">
        <f t="shared" si="112"/>
        <v/>
      </c>
      <c r="AJ981" s="79" t="str">
        <f t="shared" si="113"/>
        <v/>
      </c>
      <c r="AK981" s="80" t="str">
        <f t="shared" si="116"/>
        <v/>
      </c>
    </row>
    <row r="982" spans="27:37">
      <c r="AA982" s="81"/>
      <c r="AB982" s="81"/>
      <c r="AC982" s="82" t="str">
        <f t="shared" si="114"/>
        <v/>
      </c>
      <c r="AD982" s="90"/>
      <c r="AE982" s="90"/>
      <c r="AF982" s="82">
        <f t="shared" si="115"/>
        <v>0</v>
      </c>
      <c r="AG982" s="82" t="str">
        <f t="shared" si="110"/>
        <v/>
      </c>
      <c r="AH982" s="82" t="str">
        <f t="shared" si="111"/>
        <v/>
      </c>
      <c r="AI982" s="82" t="str">
        <f t="shared" si="112"/>
        <v/>
      </c>
      <c r="AJ982" s="82" t="str">
        <f t="shared" si="113"/>
        <v/>
      </c>
      <c r="AK982" s="83" t="str">
        <f t="shared" si="116"/>
        <v/>
      </c>
    </row>
    <row r="983" spans="27:37">
      <c r="AA983" s="78"/>
      <c r="AB983" s="78"/>
      <c r="AC983" s="79" t="str">
        <f t="shared" si="114"/>
        <v/>
      </c>
      <c r="AD983" s="89"/>
      <c r="AE983" s="89"/>
      <c r="AF983" s="79">
        <f t="shared" si="115"/>
        <v>0</v>
      </c>
      <c r="AG983" s="79" t="str">
        <f t="shared" si="110"/>
        <v/>
      </c>
      <c r="AH983" s="79" t="str">
        <f t="shared" si="111"/>
        <v/>
      </c>
      <c r="AI983" s="79" t="str">
        <f t="shared" si="112"/>
        <v/>
      </c>
      <c r="AJ983" s="79" t="str">
        <f t="shared" si="113"/>
        <v/>
      </c>
      <c r="AK983" s="80" t="str">
        <f t="shared" si="116"/>
        <v/>
      </c>
    </row>
    <row r="984" spans="27:37">
      <c r="AA984" s="81"/>
      <c r="AB984" s="81"/>
      <c r="AC984" s="82" t="str">
        <f t="shared" si="114"/>
        <v/>
      </c>
      <c r="AD984" s="90"/>
      <c r="AE984" s="90"/>
      <c r="AF984" s="82">
        <f t="shared" si="115"/>
        <v>0</v>
      </c>
      <c r="AG984" s="82" t="str">
        <f t="shared" si="110"/>
        <v/>
      </c>
      <c r="AH984" s="82" t="str">
        <f t="shared" si="111"/>
        <v/>
      </c>
      <c r="AI984" s="82" t="str">
        <f t="shared" si="112"/>
        <v/>
      </c>
      <c r="AJ984" s="82" t="str">
        <f t="shared" si="113"/>
        <v/>
      </c>
      <c r="AK984" s="83" t="str">
        <f t="shared" si="116"/>
        <v/>
      </c>
    </row>
    <row r="985" spans="27:37">
      <c r="AA985" s="78"/>
      <c r="AB985" s="78"/>
      <c r="AC985" s="79" t="str">
        <f t="shared" si="114"/>
        <v/>
      </c>
      <c r="AD985" s="89"/>
      <c r="AE985" s="89"/>
      <c r="AF985" s="79">
        <f t="shared" si="115"/>
        <v>0</v>
      </c>
      <c r="AG985" s="79" t="str">
        <f t="shared" si="110"/>
        <v/>
      </c>
      <c r="AH985" s="79" t="str">
        <f t="shared" si="111"/>
        <v/>
      </c>
      <c r="AI985" s="79" t="str">
        <f t="shared" si="112"/>
        <v/>
      </c>
      <c r="AJ985" s="79" t="str">
        <f t="shared" si="113"/>
        <v/>
      </c>
      <c r="AK985" s="80" t="str">
        <f t="shared" si="116"/>
        <v/>
      </c>
    </row>
    <row r="986" spans="27:37">
      <c r="AA986" s="81"/>
      <c r="AB986" s="81"/>
      <c r="AC986" s="82" t="str">
        <f t="shared" si="114"/>
        <v/>
      </c>
      <c r="AD986" s="90"/>
      <c r="AE986" s="90"/>
      <c r="AF986" s="82">
        <f t="shared" si="115"/>
        <v>0</v>
      </c>
      <c r="AG986" s="82" t="str">
        <f t="shared" si="110"/>
        <v/>
      </c>
      <c r="AH986" s="82" t="str">
        <f t="shared" si="111"/>
        <v/>
      </c>
      <c r="AI986" s="82" t="str">
        <f t="shared" si="112"/>
        <v/>
      </c>
      <c r="AJ986" s="82" t="str">
        <f t="shared" si="113"/>
        <v/>
      </c>
      <c r="AK986" s="83" t="str">
        <f t="shared" si="116"/>
        <v/>
      </c>
    </row>
    <row r="987" spans="27:37">
      <c r="AA987" s="78"/>
      <c r="AB987" s="78"/>
      <c r="AC987" s="79" t="str">
        <f t="shared" si="114"/>
        <v/>
      </c>
      <c r="AD987" s="89"/>
      <c r="AE987" s="89"/>
      <c r="AF987" s="79">
        <f t="shared" si="115"/>
        <v>0</v>
      </c>
      <c r="AG987" s="79" t="str">
        <f t="shared" si="110"/>
        <v/>
      </c>
      <c r="AH987" s="79" t="str">
        <f t="shared" si="111"/>
        <v/>
      </c>
      <c r="AI987" s="79" t="str">
        <f t="shared" si="112"/>
        <v/>
      </c>
      <c r="AJ987" s="79" t="str">
        <f t="shared" si="113"/>
        <v/>
      </c>
      <c r="AK987" s="80" t="str">
        <f t="shared" si="116"/>
        <v/>
      </c>
    </row>
    <row r="988" spans="27:37">
      <c r="AA988" s="81"/>
      <c r="AB988" s="81"/>
      <c r="AC988" s="82" t="str">
        <f t="shared" si="114"/>
        <v/>
      </c>
      <c r="AD988" s="90"/>
      <c r="AE988" s="90"/>
      <c r="AF988" s="82">
        <f t="shared" si="115"/>
        <v>0</v>
      </c>
      <c r="AG988" s="82" t="str">
        <f t="shared" si="110"/>
        <v/>
      </c>
      <c r="AH988" s="82" t="str">
        <f t="shared" si="111"/>
        <v/>
      </c>
      <c r="AI988" s="82" t="str">
        <f t="shared" si="112"/>
        <v/>
      </c>
      <c r="AJ988" s="82" t="str">
        <f t="shared" si="113"/>
        <v/>
      </c>
      <c r="AK988" s="83" t="str">
        <f t="shared" si="116"/>
        <v/>
      </c>
    </row>
    <row r="989" spans="27:37">
      <c r="AA989" s="78"/>
      <c r="AB989" s="78"/>
      <c r="AC989" s="79" t="str">
        <f t="shared" si="114"/>
        <v/>
      </c>
      <c r="AD989" s="89"/>
      <c r="AE989" s="89"/>
      <c r="AF989" s="79">
        <f t="shared" si="115"/>
        <v>0</v>
      </c>
      <c r="AG989" s="79" t="str">
        <f t="shared" si="110"/>
        <v/>
      </c>
      <c r="AH989" s="79" t="str">
        <f t="shared" si="111"/>
        <v/>
      </c>
      <c r="AI989" s="79" t="str">
        <f t="shared" si="112"/>
        <v/>
      </c>
      <c r="AJ989" s="79" t="str">
        <f t="shared" si="113"/>
        <v/>
      </c>
      <c r="AK989" s="80" t="str">
        <f t="shared" si="116"/>
        <v/>
      </c>
    </row>
    <row r="990" spans="27:37">
      <c r="AA990" s="81"/>
      <c r="AB990" s="81"/>
      <c r="AC990" s="82" t="str">
        <f t="shared" si="114"/>
        <v/>
      </c>
      <c r="AD990" s="90"/>
      <c r="AE990" s="90"/>
      <c r="AF990" s="82">
        <f t="shared" si="115"/>
        <v>0</v>
      </c>
      <c r="AG990" s="82" t="str">
        <f t="shared" si="110"/>
        <v/>
      </c>
      <c r="AH990" s="82" t="str">
        <f t="shared" si="111"/>
        <v/>
      </c>
      <c r="AI990" s="82" t="str">
        <f t="shared" si="112"/>
        <v/>
      </c>
      <c r="AJ990" s="82" t="str">
        <f t="shared" si="113"/>
        <v/>
      </c>
      <c r="AK990" s="83" t="str">
        <f t="shared" si="116"/>
        <v/>
      </c>
    </row>
    <row r="991" spans="27:37">
      <c r="AA991" s="78"/>
      <c r="AB991" s="78"/>
      <c r="AC991" s="79" t="str">
        <f t="shared" si="114"/>
        <v/>
      </c>
      <c r="AD991" s="89"/>
      <c r="AE991" s="89"/>
      <c r="AF991" s="79">
        <f t="shared" si="115"/>
        <v>0</v>
      </c>
      <c r="AG991" s="79" t="str">
        <f t="shared" si="110"/>
        <v/>
      </c>
      <c r="AH991" s="79" t="str">
        <f t="shared" si="111"/>
        <v/>
      </c>
      <c r="AI991" s="79" t="str">
        <f t="shared" si="112"/>
        <v/>
      </c>
      <c r="AJ991" s="79" t="str">
        <f t="shared" si="113"/>
        <v/>
      </c>
      <c r="AK991" s="80" t="str">
        <f t="shared" si="116"/>
        <v/>
      </c>
    </row>
    <row r="992" spans="27:37">
      <c r="AA992" s="81"/>
      <c r="AB992" s="81"/>
      <c r="AC992" s="82" t="str">
        <f t="shared" si="114"/>
        <v/>
      </c>
      <c r="AD992" s="90"/>
      <c r="AE992" s="90"/>
      <c r="AF992" s="82">
        <f t="shared" si="115"/>
        <v>0</v>
      </c>
      <c r="AG992" s="82" t="str">
        <f t="shared" si="110"/>
        <v/>
      </c>
      <c r="AH992" s="82" t="str">
        <f t="shared" si="111"/>
        <v/>
      </c>
      <c r="AI992" s="82" t="str">
        <f t="shared" si="112"/>
        <v/>
      </c>
      <c r="AJ992" s="82" t="str">
        <f t="shared" si="113"/>
        <v/>
      </c>
      <c r="AK992" s="83" t="str">
        <f t="shared" si="116"/>
        <v/>
      </c>
    </row>
    <row r="993" spans="27:37">
      <c r="AA993" s="78"/>
      <c r="AB993" s="78"/>
      <c r="AC993" s="79" t="str">
        <f t="shared" si="114"/>
        <v/>
      </c>
      <c r="AD993" s="89"/>
      <c r="AE993" s="89"/>
      <c r="AF993" s="79">
        <f t="shared" si="115"/>
        <v>0</v>
      </c>
      <c r="AG993" s="79" t="str">
        <f t="shared" si="110"/>
        <v/>
      </c>
      <c r="AH993" s="79" t="str">
        <f t="shared" si="111"/>
        <v/>
      </c>
      <c r="AI993" s="79" t="str">
        <f t="shared" si="112"/>
        <v/>
      </c>
      <c r="AJ993" s="79" t="str">
        <f t="shared" si="113"/>
        <v/>
      </c>
      <c r="AK993" s="80" t="str">
        <f t="shared" si="116"/>
        <v/>
      </c>
    </row>
    <row r="994" spans="27:37">
      <c r="AA994" s="81"/>
      <c r="AB994" s="81"/>
      <c r="AC994" s="82" t="str">
        <f t="shared" si="114"/>
        <v/>
      </c>
      <c r="AD994" s="90"/>
      <c r="AE994" s="90"/>
      <c r="AF994" s="82">
        <f t="shared" si="115"/>
        <v>0</v>
      </c>
      <c r="AG994" s="82" t="str">
        <f t="shared" si="110"/>
        <v/>
      </c>
      <c r="AH994" s="82" t="str">
        <f t="shared" si="111"/>
        <v/>
      </c>
      <c r="AI994" s="82" t="str">
        <f t="shared" si="112"/>
        <v/>
      </c>
      <c r="AJ994" s="82" t="str">
        <f t="shared" si="113"/>
        <v/>
      </c>
      <c r="AK994" s="83" t="str">
        <f t="shared" si="116"/>
        <v/>
      </c>
    </row>
    <row r="995" spans="27:37">
      <c r="AA995" s="78"/>
      <c r="AB995" s="78"/>
      <c r="AC995" s="79" t="str">
        <f t="shared" si="114"/>
        <v/>
      </c>
      <c r="AD995" s="89"/>
      <c r="AE995" s="89"/>
      <c r="AF995" s="79">
        <f t="shared" si="115"/>
        <v>0</v>
      </c>
      <c r="AG995" s="79" t="str">
        <f t="shared" si="110"/>
        <v/>
      </c>
      <c r="AH995" s="79" t="str">
        <f t="shared" si="111"/>
        <v/>
      </c>
      <c r="AI995" s="79" t="str">
        <f t="shared" si="112"/>
        <v/>
      </c>
      <c r="AJ995" s="79" t="str">
        <f t="shared" si="113"/>
        <v/>
      </c>
      <c r="AK995" s="80" t="str">
        <f t="shared" si="116"/>
        <v/>
      </c>
    </row>
    <row r="996" spans="27:37">
      <c r="AA996" s="81"/>
      <c r="AB996" s="81"/>
      <c r="AC996" s="82" t="str">
        <f t="shared" si="114"/>
        <v/>
      </c>
      <c r="AD996" s="90"/>
      <c r="AE996" s="90"/>
      <c r="AF996" s="82">
        <f t="shared" si="115"/>
        <v>0</v>
      </c>
      <c r="AG996" s="82" t="str">
        <f t="shared" si="110"/>
        <v/>
      </c>
      <c r="AH996" s="82" t="str">
        <f t="shared" si="111"/>
        <v/>
      </c>
      <c r="AI996" s="82" t="str">
        <f t="shared" si="112"/>
        <v/>
      </c>
      <c r="AJ996" s="82" t="str">
        <f t="shared" si="113"/>
        <v/>
      </c>
      <c r="AK996" s="83" t="str">
        <f t="shared" si="116"/>
        <v/>
      </c>
    </row>
    <row r="997" spans="27:37">
      <c r="AA997" s="78"/>
      <c r="AB997" s="78"/>
      <c r="AC997" s="79" t="str">
        <f t="shared" si="114"/>
        <v/>
      </c>
      <c r="AD997" s="89"/>
      <c r="AE997" s="89"/>
      <c r="AF997" s="79">
        <f t="shared" si="115"/>
        <v>0</v>
      </c>
      <c r="AG997" s="79" t="str">
        <f t="shared" si="110"/>
        <v/>
      </c>
      <c r="AH997" s="79" t="str">
        <f t="shared" si="111"/>
        <v/>
      </c>
      <c r="AI997" s="79" t="str">
        <f t="shared" si="112"/>
        <v/>
      </c>
      <c r="AJ997" s="79" t="str">
        <f t="shared" si="113"/>
        <v/>
      </c>
      <c r="AK997" s="80" t="str">
        <f t="shared" si="116"/>
        <v/>
      </c>
    </row>
    <row r="998" spans="27:37">
      <c r="AA998" s="81"/>
      <c r="AB998" s="81"/>
      <c r="AC998" s="82" t="str">
        <f t="shared" si="114"/>
        <v/>
      </c>
      <c r="AD998" s="90"/>
      <c r="AE998" s="90"/>
      <c r="AF998" s="82">
        <f t="shared" si="115"/>
        <v>0</v>
      </c>
      <c r="AG998" s="82" t="str">
        <f t="shared" si="110"/>
        <v/>
      </c>
      <c r="AH998" s="82" t="str">
        <f t="shared" si="111"/>
        <v/>
      </c>
      <c r="AI998" s="82" t="str">
        <f t="shared" si="112"/>
        <v/>
      </c>
      <c r="AJ998" s="82" t="str">
        <f t="shared" si="113"/>
        <v/>
      </c>
      <c r="AK998" s="83" t="str">
        <f t="shared" si="116"/>
        <v/>
      </c>
    </row>
    <row r="999" spans="27:37">
      <c r="AA999" s="78"/>
      <c r="AB999" s="78"/>
      <c r="AC999" s="79" t="str">
        <f t="shared" si="114"/>
        <v/>
      </c>
      <c r="AD999" s="89"/>
      <c r="AE999" s="89"/>
      <c r="AF999" s="79">
        <f t="shared" si="115"/>
        <v>0</v>
      </c>
      <c r="AG999" s="79" t="str">
        <f t="shared" si="110"/>
        <v/>
      </c>
      <c r="AH999" s="79" t="str">
        <f t="shared" si="111"/>
        <v/>
      </c>
      <c r="AI999" s="79" t="str">
        <f t="shared" si="112"/>
        <v/>
      </c>
      <c r="AJ999" s="79" t="str">
        <f t="shared" si="113"/>
        <v/>
      </c>
      <c r="AK999" s="80" t="str">
        <f t="shared" si="116"/>
        <v/>
      </c>
    </row>
    <row r="1000" spans="27:37">
      <c r="AA1000" s="81"/>
      <c r="AB1000" s="81"/>
      <c r="AC1000" s="82" t="str">
        <f t="shared" si="114"/>
        <v/>
      </c>
      <c r="AD1000" s="90"/>
      <c r="AE1000" s="90"/>
      <c r="AF1000" s="82">
        <f t="shared" si="115"/>
        <v>0</v>
      </c>
      <c r="AG1000" s="82" t="str">
        <f t="shared" si="110"/>
        <v/>
      </c>
      <c r="AH1000" s="82" t="str">
        <f t="shared" si="111"/>
        <v/>
      </c>
      <c r="AI1000" s="82" t="str">
        <f t="shared" si="112"/>
        <v/>
      </c>
      <c r="AJ1000" s="82" t="str">
        <f t="shared" si="113"/>
        <v/>
      </c>
      <c r="AK1000" s="83" t="str">
        <f t="shared" si="116"/>
        <v/>
      </c>
    </row>
    <row r="1001" spans="27:37">
      <c r="AA1001" s="78"/>
      <c r="AB1001" s="78"/>
      <c r="AC1001" s="79" t="str">
        <f t="shared" si="114"/>
        <v/>
      </c>
      <c r="AD1001" s="89"/>
      <c r="AE1001" s="89"/>
      <c r="AF1001" s="79">
        <f t="shared" si="115"/>
        <v>0</v>
      </c>
      <c r="AG1001" s="79" t="str">
        <f t="shared" si="110"/>
        <v/>
      </c>
      <c r="AH1001" s="79" t="str">
        <f t="shared" si="111"/>
        <v/>
      </c>
      <c r="AI1001" s="79" t="str">
        <f t="shared" si="112"/>
        <v/>
      </c>
      <c r="AJ1001" s="79" t="str">
        <f t="shared" si="113"/>
        <v/>
      </c>
      <c r="AK1001" s="80" t="str">
        <f t="shared" si="116"/>
        <v/>
      </c>
    </row>
    <row r="1002" spans="27:37">
      <c r="AA1002" s="81"/>
      <c r="AB1002" s="81"/>
      <c r="AC1002" s="82" t="str">
        <f t="shared" si="114"/>
        <v/>
      </c>
      <c r="AD1002" s="90"/>
      <c r="AE1002" s="90"/>
      <c r="AF1002" s="82">
        <f t="shared" si="115"/>
        <v>0</v>
      </c>
      <c r="AG1002" s="82" t="str">
        <f t="shared" si="110"/>
        <v/>
      </c>
      <c r="AH1002" s="82" t="str">
        <f t="shared" si="111"/>
        <v/>
      </c>
      <c r="AI1002" s="82" t="str">
        <f t="shared" si="112"/>
        <v/>
      </c>
      <c r="AJ1002" s="82" t="str">
        <f t="shared" si="113"/>
        <v/>
      </c>
      <c r="AK1002" s="83" t="str">
        <f t="shared" si="116"/>
        <v/>
      </c>
    </row>
    <row r="1003" spans="27:37">
      <c r="AA1003" s="78"/>
      <c r="AB1003" s="78"/>
      <c r="AC1003" s="79" t="str">
        <f t="shared" si="114"/>
        <v/>
      </c>
      <c r="AD1003" s="89"/>
      <c r="AE1003" s="89"/>
      <c r="AF1003" s="79">
        <f t="shared" si="115"/>
        <v>0</v>
      </c>
      <c r="AG1003" s="79" t="str">
        <f t="shared" si="110"/>
        <v/>
      </c>
      <c r="AH1003" s="79" t="str">
        <f t="shared" si="111"/>
        <v/>
      </c>
      <c r="AI1003" s="79" t="str">
        <f t="shared" si="112"/>
        <v/>
      </c>
      <c r="AJ1003" s="79" t="str">
        <f t="shared" si="113"/>
        <v/>
      </c>
      <c r="AK1003" s="80" t="str">
        <f t="shared" si="116"/>
        <v/>
      </c>
    </row>
    <row r="1004" spans="27:37">
      <c r="AA1004" s="81"/>
      <c r="AB1004" s="81"/>
      <c r="AC1004" s="82" t="str">
        <f t="shared" si="114"/>
        <v/>
      </c>
      <c r="AD1004" s="90"/>
      <c r="AE1004" s="90"/>
      <c r="AF1004" s="82">
        <f t="shared" si="115"/>
        <v>0</v>
      </c>
      <c r="AG1004" s="82" t="str">
        <f t="shared" si="110"/>
        <v/>
      </c>
      <c r="AH1004" s="82" t="str">
        <f t="shared" si="111"/>
        <v/>
      </c>
      <c r="AI1004" s="82" t="str">
        <f t="shared" si="112"/>
        <v/>
      </c>
      <c r="AJ1004" s="82" t="str">
        <f t="shared" si="113"/>
        <v/>
      </c>
      <c r="AK1004" s="83" t="str">
        <f t="shared" si="116"/>
        <v/>
      </c>
    </row>
    <row r="1005" spans="27:37">
      <c r="AA1005" s="78"/>
      <c r="AB1005" s="78"/>
      <c r="AC1005" s="79" t="str">
        <f t="shared" si="114"/>
        <v/>
      </c>
      <c r="AD1005" s="89"/>
      <c r="AE1005" s="89"/>
      <c r="AF1005" s="79">
        <f t="shared" si="115"/>
        <v>0</v>
      </c>
      <c r="AG1005" s="79" t="str">
        <f t="shared" si="110"/>
        <v/>
      </c>
      <c r="AH1005" s="79" t="str">
        <f t="shared" si="111"/>
        <v/>
      </c>
      <c r="AI1005" s="79" t="str">
        <f t="shared" si="112"/>
        <v/>
      </c>
      <c r="AJ1005" s="79" t="str">
        <f t="shared" si="113"/>
        <v/>
      </c>
      <c r="AK1005" s="80" t="str">
        <f t="shared" si="116"/>
        <v/>
      </c>
    </row>
    <row r="1006" spans="27:37">
      <c r="AA1006" s="81"/>
      <c r="AB1006" s="81"/>
      <c r="AC1006" s="82" t="str">
        <f t="shared" si="114"/>
        <v/>
      </c>
      <c r="AD1006" s="90"/>
      <c r="AE1006" s="90"/>
      <c r="AF1006" s="82">
        <f t="shared" si="115"/>
        <v>0</v>
      </c>
      <c r="AG1006" s="82" t="str">
        <f t="shared" si="110"/>
        <v/>
      </c>
      <c r="AH1006" s="82" t="str">
        <f t="shared" si="111"/>
        <v/>
      </c>
      <c r="AI1006" s="82" t="str">
        <f t="shared" si="112"/>
        <v/>
      </c>
      <c r="AJ1006" s="82" t="str">
        <f t="shared" si="113"/>
        <v/>
      </c>
      <c r="AK1006" s="83" t="str">
        <f t="shared" si="116"/>
        <v/>
      </c>
    </row>
    <row r="1007" spans="27:37">
      <c r="AA1007" s="78"/>
      <c r="AB1007" s="78"/>
      <c r="AC1007" s="79" t="str">
        <f t="shared" si="114"/>
        <v/>
      </c>
      <c r="AD1007" s="89"/>
      <c r="AE1007" s="89"/>
      <c r="AF1007" s="79">
        <f t="shared" si="115"/>
        <v>0</v>
      </c>
      <c r="AG1007" s="79" t="str">
        <f t="shared" si="110"/>
        <v/>
      </c>
      <c r="AH1007" s="79" t="str">
        <f t="shared" si="111"/>
        <v/>
      </c>
      <c r="AI1007" s="79" t="str">
        <f t="shared" si="112"/>
        <v/>
      </c>
      <c r="AJ1007" s="79" t="str">
        <f t="shared" si="113"/>
        <v/>
      </c>
      <c r="AK1007" s="80" t="str">
        <f t="shared" si="116"/>
        <v/>
      </c>
    </row>
    <row r="1008" spans="27:37">
      <c r="AA1008" s="81"/>
      <c r="AB1008" s="81"/>
      <c r="AC1008" s="82" t="str">
        <f t="shared" si="114"/>
        <v/>
      </c>
      <c r="AD1008" s="90"/>
      <c r="AE1008" s="90"/>
      <c r="AF1008" s="82">
        <f t="shared" si="115"/>
        <v>0</v>
      </c>
      <c r="AG1008" s="82" t="str">
        <f t="shared" si="110"/>
        <v/>
      </c>
      <c r="AH1008" s="82" t="str">
        <f t="shared" si="111"/>
        <v/>
      </c>
      <c r="AI1008" s="82" t="str">
        <f t="shared" si="112"/>
        <v/>
      </c>
      <c r="AJ1008" s="82" t="str">
        <f t="shared" si="113"/>
        <v/>
      </c>
      <c r="AK1008" s="83" t="str">
        <f t="shared" si="116"/>
        <v/>
      </c>
    </row>
    <row r="1009" spans="27:37">
      <c r="AA1009" s="78"/>
      <c r="AB1009" s="78"/>
      <c r="AC1009" s="79" t="str">
        <f t="shared" si="114"/>
        <v/>
      </c>
      <c r="AD1009" s="89"/>
      <c r="AE1009" s="89"/>
      <c r="AF1009" s="79">
        <f t="shared" si="115"/>
        <v>0</v>
      </c>
      <c r="AG1009" s="79" t="str">
        <f t="shared" si="110"/>
        <v/>
      </c>
      <c r="AH1009" s="79" t="str">
        <f t="shared" si="111"/>
        <v/>
      </c>
      <c r="AI1009" s="79" t="str">
        <f t="shared" si="112"/>
        <v/>
      </c>
      <c r="AJ1009" s="79" t="str">
        <f t="shared" si="113"/>
        <v/>
      </c>
      <c r="AK1009" s="80" t="str">
        <f t="shared" si="116"/>
        <v/>
      </c>
    </row>
    <row r="1010" spans="27:37">
      <c r="AA1010" s="81"/>
      <c r="AB1010" s="81"/>
      <c r="AC1010" s="82" t="str">
        <f t="shared" si="114"/>
        <v/>
      </c>
      <c r="AD1010" s="90"/>
      <c r="AE1010" s="90"/>
      <c r="AF1010" s="82">
        <f t="shared" si="115"/>
        <v>0</v>
      </c>
      <c r="AG1010" s="82" t="str">
        <f t="shared" si="110"/>
        <v/>
      </c>
      <c r="AH1010" s="82" t="str">
        <f t="shared" si="111"/>
        <v/>
      </c>
      <c r="AI1010" s="82" t="str">
        <f t="shared" si="112"/>
        <v/>
      </c>
      <c r="AJ1010" s="82" t="str">
        <f t="shared" si="113"/>
        <v/>
      </c>
      <c r="AK1010" s="83" t="str">
        <f t="shared" si="116"/>
        <v/>
      </c>
    </row>
    <row r="1011" spans="27:37">
      <c r="AA1011" s="78"/>
      <c r="AB1011" s="78"/>
      <c r="AC1011" s="79" t="str">
        <f t="shared" si="114"/>
        <v/>
      </c>
      <c r="AD1011" s="89"/>
      <c r="AE1011" s="89"/>
      <c r="AF1011" s="79">
        <f t="shared" si="115"/>
        <v>0</v>
      </c>
      <c r="AG1011" s="79" t="str">
        <f t="shared" si="110"/>
        <v/>
      </c>
      <c r="AH1011" s="79" t="str">
        <f t="shared" si="111"/>
        <v/>
      </c>
      <c r="AI1011" s="79" t="str">
        <f t="shared" si="112"/>
        <v/>
      </c>
      <c r="AJ1011" s="79" t="str">
        <f t="shared" si="113"/>
        <v/>
      </c>
      <c r="AK1011" s="80" t="str">
        <f t="shared" si="116"/>
        <v/>
      </c>
    </row>
    <row r="1012" spans="27:37">
      <c r="AA1012" s="81"/>
      <c r="AB1012" s="81"/>
      <c r="AC1012" s="82" t="str">
        <f t="shared" si="114"/>
        <v/>
      </c>
      <c r="AD1012" s="90"/>
      <c r="AE1012" s="90"/>
      <c r="AF1012" s="82">
        <f t="shared" si="115"/>
        <v>0</v>
      </c>
      <c r="AG1012" s="82" t="str">
        <f t="shared" si="110"/>
        <v/>
      </c>
      <c r="AH1012" s="82" t="str">
        <f t="shared" si="111"/>
        <v/>
      </c>
      <c r="AI1012" s="82" t="str">
        <f t="shared" si="112"/>
        <v/>
      </c>
      <c r="AJ1012" s="82" t="str">
        <f t="shared" si="113"/>
        <v/>
      </c>
      <c r="AK1012" s="83" t="str">
        <f t="shared" si="116"/>
        <v/>
      </c>
    </row>
    <row r="1013" spans="27:37">
      <c r="AA1013" s="78"/>
      <c r="AB1013" s="78"/>
      <c r="AC1013" s="79" t="str">
        <f t="shared" si="114"/>
        <v/>
      </c>
      <c r="AD1013" s="89"/>
      <c r="AE1013" s="89"/>
      <c r="AF1013" s="79">
        <f t="shared" si="115"/>
        <v>0</v>
      </c>
      <c r="AG1013" s="79" t="str">
        <f t="shared" si="110"/>
        <v/>
      </c>
      <c r="AH1013" s="79" t="str">
        <f t="shared" si="111"/>
        <v/>
      </c>
      <c r="AI1013" s="79" t="str">
        <f t="shared" si="112"/>
        <v/>
      </c>
      <c r="AJ1013" s="79" t="str">
        <f t="shared" si="113"/>
        <v/>
      </c>
      <c r="AK1013" s="80" t="str">
        <f t="shared" si="116"/>
        <v/>
      </c>
    </row>
    <row r="1014" spans="27:37">
      <c r="AA1014" s="81"/>
      <c r="AB1014" s="81"/>
      <c r="AC1014" s="82" t="str">
        <f t="shared" si="114"/>
        <v/>
      </c>
      <c r="AD1014" s="90"/>
      <c r="AE1014" s="90"/>
      <c r="AF1014" s="82">
        <f t="shared" si="115"/>
        <v>0</v>
      </c>
      <c r="AG1014" s="82" t="str">
        <f t="shared" si="110"/>
        <v/>
      </c>
      <c r="AH1014" s="82" t="str">
        <f t="shared" si="111"/>
        <v/>
      </c>
      <c r="AI1014" s="82" t="str">
        <f t="shared" si="112"/>
        <v/>
      </c>
      <c r="AJ1014" s="82" t="str">
        <f t="shared" si="113"/>
        <v/>
      </c>
      <c r="AK1014" s="83" t="str">
        <f t="shared" si="116"/>
        <v/>
      </c>
    </row>
    <row r="1015" spans="27:37">
      <c r="AA1015" s="78"/>
      <c r="AB1015" s="78"/>
      <c r="AC1015" s="79" t="str">
        <f t="shared" si="114"/>
        <v/>
      </c>
      <c r="AD1015" s="89"/>
      <c r="AE1015" s="89"/>
      <c r="AF1015" s="79">
        <f t="shared" si="115"/>
        <v>0</v>
      </c>
      <c r="AG1015" s="79" t="str">
        <f t="shared" si="110"/>
        <v/>
      </c>
      <c r="AH1015" s="79" t="str">
        <f t="shared" si="111"/>
        <v/>
      </c>
      <c r="AI1015" s="79" t="str">
        <f t="shared" si="112"/>
        <v/>
      </c>
      <c r="AJ1015" s="79" t="str">
        <f t="shared" si="113"/>
        <v/>
      </c>
      <c r="AK1015" s="80" t="str">
        <f t="shared" si="116"/>
        <v/>
      </c>
    </row>
    <row r="1016" spans="27:37">
      <c r="AA1016" s="81"/>
      <c r="AB1016" s="81"/>
      <c r="AC1016" s="82" t="str">
        <f t="shared" si="114"/>
        <v/>
      </c>
      <c r="AD1016" s="90"/>
      <c r="AE1016" s="90"/>
      <c r="AF1016" s="82">
        <f t="shared" si="115"/>
        <v>0</v>
      </c>
      <c r="AG1016" s="82" t="str">
        <f t="shared" si="110"/>
        <v/>
      </c>
      <c r="AH1016" s="82" t="str">
        <f t="shared" si="111"/>
        <v/>
      </c>
      <c r="AI1016" s="82" t="str">
        <f t="shared" si="112"/>
        <v/>
      </c>
      <c r="AJ1016" s="82" t="str">
        <f t="shared" si="113"/>
        <v/>
      </c>
      <c r="AK1016" s="83" t="str">
        <f t="shared" si="116"/>
        <v/>
      </c>
    </row>
    <row r="1017" spans="27:37">
      <c r="AA1017" s="78"/>
      <c r="AB1017" s="78"/>
      <c r="AC1017" s="79" t="str">
        <f t="shared" si="114"/>
        <v/>
      </c>
      <c r="AD1017" s="89"/>
      <c r="AE1017" s="89"/>
      <c r="AF1017" s="79">
        <f t="shared" si="115"/>
        <v>0</v>
      </c>
      <c r="AG1017" s="79" t="str">
        <f t="shared" si="110"/>
        <v/>
      </c>
      <c r="AH1017" s="79" t="str">
        <f t="shared" si="111"/>
        <v/>
      </c>
      <c r="AI1017" s="79" t="str">
        <f t="shared" si="112"/>
        <v/>
      </c>
      <c r="AJ1017" s="79" t="str">
        <f t="shared" si="113"/>
        <v/>
      </c>
      <c r="AK1017" s="80" t="str">
        <f t="shared" si="116"/>
        <v/>
      </c>
    </row>
    <row r="1018" spans="27:37">
      <c r="AA1018" s="81"/>
      <c r="AB1018" s="81"/>
      <c r="AC1018" s="82" t="str">
        <f t="shared" si="114"/>
        <v/>
      </c>
      <c r="AD1018" s="90"/>
      <c r="AE1018" s="90"/>
      <c r="AF1018" s="82">
        <f t="shared" si="115"/>
        <v>0</v>
      </c>
      <c r="AG1018" s="82" t="str">
        <f t="shared" si="110"/>
        <v/>
      </c>
      <c r="AH1018" s="82" t="str">
        <f t="shared" si="111"/>
        <v/>
      </c>
      <c r="AI1018" s="82" t="str">
        <f t="shared" si="112"/>
        <v/>
      </c>
      <c r="AJ1018" s="82" t="str">
        <f t="shared" si="113"/>
        <v/>
      </c>
      <c r="AK1018" s="83" t="str">
        <f t="shared" si="116"/>
        <v/>
      </c>
    </row>
    <row r="1019" spans="27:37">
      <c r="AA1019" s="78"/>
      <c r="AB1019" s="78"/>
      <c r="AC1019" s="79" t="str">
        <f t="shared" si="114"/>
        <v/>
      </c>
      <c r="AD1019" s="89"/>
      <c r="AE1019" s="89"/>
      <c r="AF1019" s="79">
        <f t="shared" si="115"/>
        <v>0</v>
      </c>
      <c r="AG1019" s="79" t="str">
        <f t="shared" si="110"/>
        <v/>
      </c>
      <c r="AH1019" s="79" t="str">
        <f t="shared" si="111"/>
        <v/>
      </c>
      <c r="AI1019" s="79" t="str">
        <f t="shared" si="112"/>
        <v/>
      </c>
      <c r="AJ1019" s="79" t="str">
        <f t="shared" si="113"/>
        <v/>
      </c>
      <c r="AK1019" s="80" t="str">
        <f t="shared" si="116"/>
        <v/>
      </c>
    </row>
    <row r="1020" spans="27:37">
      <c r="AA1020" s="81"/>
      <c r="AB1020" s="81"/>
      <c r="AC1020" s="82" t="str">
        <f t="shared" si="114"/>
        <v/>
      </c>
      <c r="AD1020" s="90"/>
      <c r="AE1020" s="90"/>
      <c r="AF1020" s="82">
        <f t="shared" si="115"/>
        <v>0</v>
      </c>
      <c r="AG1020" s="82" t="str">
        <f t="shared" si="110"/>
        <v/>
      </c>
      <c r="AH1020" s="82" t="str">
        <f t="shared" si="111"/>
        <v/>
      </c>
      <c r="AI1020" s="82" t="str">
        <f t="shared" si="112"/>
        <v/>
      </c>
      <c r="AJ1020" s="82" t="str">
        <f t="shared" si="113"/>
        <v/>
      </c>
      <c r="AK1020" s="83" t="str">
        <f t="shared" si="116"/>
        <v/>
      </c>
    </row>
    <row r="1021" spans="27:37">
      <c r="AA1021" s="78"/>
      <c r="AB1021" s="78"/>
      <c r="AC1021" s="79" t="str">
        <f t="shared" si="114"/>
        <v/>
      </c>
      <c r="AD1021" s="89"/>
      <c r="AE1021" s="89"/>
      <c r="AF1021" s="79">
        <f t="shared" si="115"/>
        <v>0</v>
      </c>
      <c r="AG1021" s="79" t="str">
        <f t="shared" si="110"/>
        <v/>
      </c>
      <c r="AH1021" s="79" t="str">
        <f t="shared" si="111"/>
        <v/>
      </c>
      <c r="AI1021" s="79" t="str">
        <f t="shared" si="112"/>
        <v/>
      </c>
      <c r="AJ1021" s="79" t="str">
        <f t="shared" si="113"/>
        <v/>
      </c>
      <c r="AK1021" s="80" t="str">
        <f t="shared" si="116"/>
        <v/>
      </c>
    </row>
    <row r="1022" spans="27:37">
      <c r="AA1022" s="81"/>
      <c r="AB1022" s="81"/>
      <c r="AC1022" s="82" t="str">
        <f t="shared" si="114"/>
        <v/>
      </c>
      <c r="AD1022" s="90"/>
      <c r="AE1022" s="90"/>
      <c r="AF1022" s="82">
        <f t="shared" si="115"/>
        <v>0</v>
      </c>
      <c r="AG1022" s="82" t="str">
        <f t="shared" si="110"/>
        <v/>
      </c>
      <c r="AH1022" s="82" t="str">
        <f t="shared" si="111"/>
        <v/>
      </c>
      <c r="AI1022" s="82" t="str">
        <f t="shared" si="112"/>
        <v/>
      </c>
      <c r="AJ1022" s="82" t="str">
        <f t="shared" si="113"/>
        <v/>
      </c>
      <c r="AK1022" s="83" t="str">
        <f t="shared" si="116"/>
        <v/>
      </c>
    </row>
    <row r="1023" spans="27:37">
      <c r="AA1023" s="78"/>
      <c r="AB1023" s="78"/>
      <c r="AC1023" s="79" t="str">
        <f t="shared" si="114"/>
        <v/>
      </c>
      <c r="AD1023" s="89"/>
      <c r="AE1023" s="89"/>
      <c r="AF1023" s="79">
        <f t="shared" si="115"/>
        <v>0</v>
      </c>
      <c r="AG1023" s="79" t="str">
        <f t="shared" si="110"/>
        <v/>
      </c>
      <c r="AH1023" s="79" t="str">
        <f t="shared" si="111"/>
        <v/>
      </c>
      <c r="AI1023" s="79" t="str">
        <f t="shared" si="112"/>
        <v/>
      </c>
      <c r="AJ1023" s="79" t="str">
        <f t="shared" si="113"/>
        <v/>
      </c>
      <c r="AK1023" s="80" t="str">
        <f t="shared" si="116"/>
        <v/>
      </c>
    </row>
    <row r="1024" spans="27:37">
      <c r="AA1024" s="81"/>
      <c r="AB1024" s="81"/>
      <c r="AC1024" s="82" t="str">
        <f t="shared" si="114"/>
        <v/>
      </c>
      <c r="AD1024" s="90"/>
      <c r="AE1024" s="90"/>
      <c r="AF1024" s="82">
        <f t="shared" si="115"/>
        <v>0</v>
      </c>
      <c r="AG1024" s="82" t="str">
        <f t="shared" si="110"/>
        <v/>
      </c>
      <c r="AH1024" s="82" t="str">
        <f t="shared" si="111"/>
        <v/>
      </c>
      <c r="AI1024" s="82" t="str">
        <f t="shared" si="112"/>
        <v/>
      </c>
      <c r="AJ1024" s="82" t="str">
        <f t="shared" si="113"/>
        <v/>
      </c>
      <c r="AK1024" s="83" t="str">
        <f t="shared" si="116"/>
        <v/>
      </c>
    </row>
    <row r="1025" spans="27:37">
      <c r="AA1025" s="78"/>
      <c r="AB1025" s="78"/>
      <c r="AC1025" s="79" t="str">
        <f t="shared" si="114"/>
        <v/>
      </c>
      <c r="AD1025" s="89"/>
      <c r="AE1025" s="89"/>
      <c r="AF1025" s="79">
        <f t="shared" si="115"/>
        <v>0</v>
      </c>
      <c r="AG1025" s="79" t="str">
        <f t="shared" si="110"/>
        <v/>
      </c>
      <c r="AH1025" s="79" t="str">
        <f t="shared" si="111"/>
        <v/>
      </c>
      <c r="AI1025" s="79" t="str">
        <f t="shared" si="112"/>
        <v/>
      </c>
      <c r="AJ1025" s="79" t="str">
        <f t="shared" si="113"/>
        <v/>
      </c>
      <c r="AK1025" s="80" t="str">
        <f t="shared" si="116"/>
        <v/>
      </c>
    </row>
    <row r="1026" spans="27:37">
      <c r="AA1026" s="81"/>
      <c r="AB1026" s="81"/>
      <c r="AC1026" s="82" t="str">
        <f t="shared" si="114"/>
        <v/>
      </c>
      <c r="AD1026" s="90"/>
      <c r="AE1026" s="90"/>
      <c r="AF1026" s="82">
        <f t="shared" si="115"/>
        <v>0</v>
      </c>
      <c r="AG1026" s="82" t="str">
        <f t="shared" si="110"/>
        <v/>
      </c>
      <c r="AH1026" s="82" t="str">
        <f t="shared" si="111"/>
        <v/>
      </c>
      <c r="AI1026" s="82" t="str">
        <f t="shared" si="112"/>
        <v/>
      </c>
      <c r="AJ1026" s="82" t="str">
        <f t="shared" si="113"/>
        <v/>
      </c>
      <c r="AK1026" s="83" t="str">
        <f t="shared" si="116"/>
        <v/>
      </c>
    </row>
    <row r="1027" spans="27:37">
      <c r="AA1027" s="78"/>
      <c r="AB1027" s="78"/>
      <c r="AC1027" s="79" t="str">
        <f t="shared" si="114"/>
        <v/>
      </c>
      <c r="AD1027" s="89"/>
      <c r="AE1027" s="89"/>
      <c r="AF1027" s="79">
        <f t="shared" si="115"/>
        <v>0</v>
      </c>
      <c r="AG1027" s="79" t="str">
        <f t="shared" si="110"/>
        <v/>
      </c>
      <c r="AH1027" s="79" t="str">
        <f t="shared" si="111"/>
        <v/>
      </c>
      <c r="AI1027" s="79" t="str">
        <f t="shared" si="112"/>
        <v/>
      </c>
      <c r="AJ1027" s="79" t="str">
        <f t="shared" si="113"/>
        <v/>
      </c>
      <c r="AK1027" s="80" t="str">
        <f t="shared" si="116"/>
        <v/>
      </c>
    </row>
    <row r="1028" spans="27:37">
      <c r="AA1028" s="81"/>
      <c r="AB1028" s="81"/>
      <c r="AC1028" s="82" t="str">
        <f t="shared" si="114"/>
        <v/>
      </c>
      <c r="AD1028" s="90"/>
      <c r="AE1028" s="90"/>
      <c r="AF1028" s="82">
        <f t="shared" si="115"/>
        <v>0</v>
      </c>
      <c r="AG1028" s="82" t="str">
        <f t="shared" si="110"/>
        <v/>
      </c>
      <c r="AH1028" s="82" t="str">
        <f t="shared" si="111"/>
        <v/>
      </c>
      <c r="AI1028" s="82" t="str">
        <f t="shared" si="112"/>
        <v/>
      </c>
      <c r="AJ1028" s="82" t="str">
        <f t="shared" si="113"/>
        <v/>
      </c>
      <c r="AK1028" s="83" t="str">
        <f t="shared" si="116"/>
        <v/>
      </c>
    </row>
    <row r="1029" spans="27:37">
      <c r="AA1029" s="78"/>
      <c r="AB1029" s="78"/>
      <c r="AC1029" s="79" t="str">
        <f t="shared" si="114"/>
        <v/>
      </c>
      <c r="AD1029" s="89"/>
      <c r="AE1029" s="89"/>
      <c r="AF1029" s="79">
        <f t="shared" si="115"/>
        <v>0</v>
      </c>
      <c r="AG1029" s="79" t="str">
        <f t="shared" si="110"/>
        <v/>
      </c>
      <c r="AH1029" s="79" t="str">
        <f t="shared" si="111"/>
        <v/>
      </c>
      <c r="AI1029" s="79" t="str">
        <f t="shared" si="112"/>
        <v/>
      </c>
      <c r="AJ1029" s="79" t="str">
        <f t="shared" si="113"/>
        <v/>
      </c>
      <c r="AK1029" s="80" t="str">
        <f t="shared" si="116"/>
        <v/>
      </c>
    </row>
    <row r="1030" spans="27:37">
      <c r="AA1030" s="81"/>
      <c r="AB1030" s="81"/>
      <c r="AC1030" s="82" t="str">
        <f t="shared" si="114"/>
        <v/>
      </c>
      <c r="AD1030" s="90"/>
      <c r="AE1030" s="90"/>
      <c r="AF1030" s="82">
        <f t="shared" si="115"/>
        <v>0</v>
      </c>
      <c r="AG1030" s="82" t="str">
        <f t="shared" si="110"/>
        <v/>
      </c>
      <c r="AH1030" s="82" t="str">
        <f t="shared" si="111"/>
        <v/>
      </c>
      <c r="AI1030" s="82" t="str">
        <f t="shared" si="112"/>
        <v/>
      </c>
      <c r="AJ1030" s="82" t="str">
        <f t="shared" si="113"/>
        <v/>
      </c>
      <c r="AK1030" s="83" t="str">
        <f t="shared" si="116"/>
        <v/>
      </c>
    </row>
    <row r="1031" spans="27:37">
      <c r="AA1031" s="78"/>
      <c r="AB1031" s="78"/>
      <c r="AC1031" s="79" t="str">
        <f t="shared" si="114"/>
        <v/>
      </c>
      <c r="AD1031" s="89"/>
      <c r="AE1031" s="89"/>
      <c r="AF1031" s="79">
        <f t="shared" si="115"/>
        <v>0</v>
      </c>
      <c r="AG1031" s="79" t="str">
        <f t="shared" si="110"/>
        <v/>
      </c>
      <c r="AH1031" s="79" t="str">
        <f t="shared" si="111"/>
        <v/>
      </c>
      <c r="AI1031" s="79" t="str">
        <f t="shared" si="112"/>
        <v/>
      </c>
      <c r="AJ1031" s="79" t="str">
        <f t="shared" si="113"/>
        <v/>
      </c>
      <c r="AK1031" s="80" t="str">
        <f t="shared" si="116"/>
        <v/>
      </c>
    </row>
    <row r="1032" spans="27:37">
      <c r="AA1032" s="81"/>
      <c r="AB1032" s="81"/>
      <c r="AC1032" s="82" t="str">
        <f t="shared" si="114"/>
        <v/>
      </c>
      <c r="AD1032" s="90"/>
      <c r="AE1032" s="90"/>
      <c r="AF1032" s="82">
        <f t="shared" si="115"/>
        <v>0</v>
      </c>
      <c r="AG1032" s="82" t="str">
        <f t="shared" si="110"/>
        <v/>
      </c>
      <c r="AH1032" s="82" t="str">
        <f t="shared" si="111"/>
        <v/>
      </c>
      <c r="AI1032" s="82" t="str">
        <f t="shared" si="112"/>
        <v/>
      </c>
      <c r="AJ1032" s="82" t="str">
        <f t="shared" si="113"/>
        <v/>
      </c>
      <c r="AK1032" s="83" t="str">
        <f t="shared" si="116"/>
        <v/>
      </c>
    </row>
    <row r="1033" spans="27:37">
      <c r="AA1033" s="78"/>
      <c r="AB1033" s="78"/>
      <c r="AC1033" s="79" t="str">
        <f t="shared" si="114"/>
        <v/>
      </c>
      <c r="AD1033" s="89"/>
      <c r="AE1033" s="89"/>
      <c r="AF1033" s="79">
        <f t="shared" si="115"/>
        <v>0</v>
      </c>
      <c r="AG1033" s="79" t="str">
        <f t="shared" si="110"/>
        <v/>
      </c>
      <c r="AH1033" s="79" t="str">
        <f t="shared" si="111"/>
        <v/>
      </c>
      <c r="AI1033" s="79" t="str">
        <f t="shared" si="112"/>
        <v/>
      </c>
      <c r="AJ1033" s="79" t="str">
        <f t="shared" si="113"/>
        <v/>
      </c>
      <c r="AK1033" s="80" t="str">
        <f t="shared" si="116"/>
        <v/>
      </c>
    </row>
    <row r="1034" spans="27:37">
      <c r="AA1034" s="81"/>
      <c r="AB1034" s="81"/>
      <c r="AC1034" s="82" t="str">
        <f t="shared" si="114"/>
        <v/>
      </c>
      <c r="AD1034" s="90"/>
      <c r="AE1034" s="90"/>
      <c r="AF1034" s="82">
        <f t="shared" si="115"/>
        <v>0</v>
      </c>
      <c r="AG1034" s="82" t="str">
        <f t="shared" si="110"/>
        <v/>
      </c>
      <c r="AH1034" s="82" t="str">
        <f t="shared" si="111"/>
        <v/>
      </c>
      <c r="AI1034" s="82" t="str">
        <f t="shared" si="112"/>
        <v/>
      </c>
      <c r="AJ1034" s="82" t="str">
        <f t="shared" si="113"/>
        <v/>
      </c>
      <c r="AK1034" s="83" t="str">
        <f t="shared" si="116"/>
        <v/>
      </c>
    </row>
    <row r="1035" spans="27:37">
      <c r="AA1035" s="78"/>
      <c r="AB1035" s="78"/>
      <c r="AC1035" s="79" t="str">
        <f t="shared" si="114"/>
        <v/>
      </c>
      <c r="AD1035" s="89"/>
      <c r="AE1035" s="89"/>
      <c r="AF1035" s="79">
        <f t="shared" si="115"/>
        <v>0</v>
      </c>
      <c r="AG1035" s="79" t="str">
        <f t="shared" ref="AG1035:AG1098" si="117">IF($AA1035="","",IF(VLOOKUP($AA1035,$AZ$17:$BD$42,2,0)=0,"",VLOOKUP($AA1035,$AZ$17:$BD$42,2,0)*AF1035))</f>
        <v/>
      </c>
      <c r="AH1035" s="79" t="str">
        <f t="shared" ref="AH1035:AH1098" si="118">IF($AA1035="","",IF(VLOOKUP($AA1035,$AZ$17:$BD$42,3,0)=0,"",VLOOKUP($AA1035,$AZ$17:$BD$42,3,0)*AF1035))</f>
        <v/>
      </c>
      <c r="AI1035" s="79" t="str">
        <f t="shared" ref="AI1035:AI1098" si="119">IF($AA1035="","",IF(VLOOKUP($AA1035,$AZ$17:$BD$42,4,0)=0,"",VLOOKUP($AA1035,$AZ$17:$BD$42,4,0)*AF1035))</f>
        <v/>
      </c>
      <c r="AJ1035" s="79" t="str">
        <f t="shared" ref="AJ1035:AJ1098" si="120">IF($AA1035="","",IF(VLOOKUP($AA1035,$AZ$17:$BD$42,5,0)=0,"",VLOOKUP($AA1035,$AZ$17:$BD$42,5,0)*AF1035))</f>
        <v/>
      </c>
      <c r="AK1035" s="80" t="str">
        <f t="shared" si="116"/>
        <v/>
      </c>
    </row>
    <row r="1036" spans="27:37">
      <c r="AA1036" s="81"/>
      <c r="AB1036" s="81"/>
      <c r="AC1036" s="82" t="str">
        <f t="shared" ref="AC1036:AC1099" si="121">IF(ISERROR(VLOOKUP($AA1036,$A$13:$V$38,MATCH($AB1036,$A$12:$V$12,0),0)),"",VLOOKUP($AA1036,$A$13:$V$38,MATCH($AB1036,$A$12:$V$12,0),0))</f>
        <v/>
      </c>
      <c r="AD1036" s="90"/>
      <c r="AE1036" s="90"/>
      <c r="AF1036" s="82">
        <f t="shared" ref="AF1036:AF1099" si="122">IF(IF($AB1036="",0,IF(AC1036="",0,AC1036-AD1036-AE1036))&lt;0,0,IF($AB1036="",0,IF(AC1036="",0,AC1036-AD1036-AE1036)))</f>
        <v>0</v>
      </c>
      <c r="AG1036" s="82" t="str">
        <f t="shared" si="117"/>
        <v/>
      </c>
      <c r="AH1036" s="82" t="str">
        <f t="shared" si="118"/>
        <v/>
      </c>
      <c r="AI1036" s="82" t="str">
        <f t="shared" si="119"/>
        <v/>
      </c>
      <c r="AJ1036" s="82" t="str">
        <f t="shared" si="120"/>
        <v/>
      </c>
      <c r="AK1036" s="83" t="str">
        <f t="shared" ref="AK1036:AK1099" si="123">IF($AF1036=0,"",IF(VLOOKUP($AA1036,$A$46:$Y$71,IF($AB1036=3,2,IF($AB1036&lt;4+1,6,IF($AB1036&lt;5+1,10,IF($AB1036&lt;6+1,14,IF($AB1036&lt;7+1,18,IF($AB1036&lt;8+1,22,0)))))),0)=0,"pas de crafteur",VLOOKUP($AA1036,$A$46:$Y$71,IF($AB1036=3,2,IF($AB1036&lt;4+1,6,IF($AB1036&lt;5+1,10,IF($AB1036&lt;6+1,14,IF($AB1036&lt;7+1,18,IF($AB1036&lt;8+1,22,)))))),0)))</f>
        <v/>
      </c>
    </row>
    <row r="1037" spans="27:37">
      <c r="AA1037" s="78"/>
      <c r="AB1037" s="78"/>
      <c r="AC1037" s="79" t="str">
        <f t="shared" si="121"/>
        <v/>
      </c>
      <c r="AD1037" s="89"/>
      <c r="AE1037" s="89"/>
      <c r="AF1037" s="79">
        <f t="shared" si="122"/>
        <v>0</v>
      </c>
      <c r="AG1037" s="79" t="str">
        <f t="shared" si="117"/>
        <v/>
      </c>
      <c r="AH1037" s="79" t="str">
        <f t="shared" si="118"/>
        <v/>
      </c>
      <c r="AI1037" s="79" t="str">
        <f t="shared" si="119"/>
        <v/>
      </c>
      <c r="AJ1037" s="79" t="str">
        <f t="shared" si="120"/>
        <v/>
      </c>
      <c r="AK1037" s="80" t="str">
        <f t="shared" si="123"/>
        <v/>
      </c>
    </row>
    <row r="1038" spans="27:37">
      <c r="AA1038" s="81"/>
      <c r="AB1038" s="81"/>
      <c r="AC1038" s="82" t="str">
        <f t="shared" si="121"/>
        <v/>
      </c>
      <c r="AD1038" s="90"/>
      <c r="AE1038" s="90"/>
      <c r="AF1038" s="82">
        <f t="shared" si="122"/>
        <v>0</v>
      </c>
      <c r="AG1038" s="82" t="str">
        <f t="shared" si="117"/>
        <v/>
      </c>
      <c r="AH1038" s="82" t="str">
        <f t="shared" si="118"/>
        <v/>
      </c>
      <c r="AI1038" s="82" t="str">
        <f t="shared" si="119"/>
        <v/>
      </c>
      <c r="AJ1038" s="82" t="str">
        <f t="shared" si="120"/>
        <v/>
      </c>
      <c r="AK1038" s="83" t="str">
        <f t="shared" si="123"/>
        <v/>
      </c>
    </row>
    <row r="1039" spans="27:37">
      <c r="AA1039" s="78"/>
      <c r="AB1039" s="78"/>
      <c r="AC1039" s="79" t="str">
        <f t="shared" si="121"/>
        <v/>
      </c>
      <c r="AD1039" s="89"/>
      <c r="AE1039" s="89"/>
      <c r="AF1039" s="79">
        <f t="shared" si="122"/>
        <v>0</v>
      </c>
      <c r="AG1039" s="79" t="str">
        <f t="shared" si="117"/>
        <v/>
      </c>
      <c r="AH1039" s="79" t="str">
        <f t="shared" si="118"/>
        <v/>
      </c>
      <c r="AI1039" s="79" t="str">
        <f t="shared" si="119"/>
        <v/>
      </c>
      <c r="AJ1039" s="79" t="str">
        <f t="shared" si="120"/>
        <v/>
      </c>
      <c r="AK1039" s="80" t="str">
        <f t="shared" si="123"/>
        <v/>
      </c>
    </row>
    <row r="1040" spans="27:37">
      <c r="AA1040" s="81"/>
      <c r="AB1040" s="81"/>
      <c r="AC1040" s="82" t="str">
        <f t="shared" si="121"/>
        <v/>
      </c>
      <c r="AD1040" s="90"/>
      <c r="AE1040" s="90"/>
      <c r="AF1040" s="82">
        <f t="shared" si="122"/>
        <v>0</v>
      </c>
      <c r="AG1040" s="82" t="str">
        <f t="shared" si="117"/>
        <v/>
      </c>
      <c r="AH1040" s="82" t="str">
        <f t="shared" si="118"/>
        <v/>
      </c>
      <c r="AI1040" s="82" t="str">
        <f t="shared" si="119"/>
        <v/>
      </c>
      <c r="AJ1040" s="82" t="str">
        <f t="shared" si="120"/>
        <v/>
      </c>
      <c r="AK1040" s="83" t="str">
        <f t="shared" si="123"/>
        <v/>
      </c>
    </row>
    <row r="1041" spans="27:37">
      <c r="AA1041" s="78"/>
      <c r="AB1041" s="78"/>
      <c r="AC1041" s="79" t="str">
        <f t="shared" si="121"/>
        <v/>
      </c>
      <c r="AD1041" s="89"/>
      <c r="AE1041" s="89"/>
      <c r="AF1041" s="79">
        <f t="shared" si="122"/>
        <v>0</v>
      </c>
      <c r="AG1041" s="79" t="str">
        <f t="shared" si="117"/>
        <v/>
      </c>
      <c r="AH1041" s="79" t="str">
        <f t="shared" si="118"/>
        <v/>
      </c>
      <c r="AI1041" s="79" t="str">
        <f t="shared" si="119"/>
        <v/>
      </c>
      <c r="AJ1041" s="79" t="str">
        <f t="shared" si="120"/>
        <v/>
      </c>
      <c r="AK1041" s="80" t="str">
        <f t="shared" si="123"/>
        <v/>
      </c>
    </row>
    <row r="1042" spans="27:37">
      <c r="AA1042" s="81"/>
      <c r="AB1042" s="81"/>
      <c r="AC1042" s="82" t="str">
        <f t="shared" si="121"/>
        <v/>
      </c>
      <c r="AD1042" s="90"/>
      <c r="AE1042" s="90"/>
      <c r="AF1042" s="82">
        <f t="shared" si="122"/>
        <v>0</v>
      </c>
      <c r="AG1042" s="82" t="str">
        <f t="shared" si="117"/>
        <v/>
      </c>
      <c r="AH1042" s="82" t="str">
        <f t="shared" si="118"/>
        <v/>
      </c>
      <c r="AI1042" s="82" t="str">
        <f t="shared" si="119"/>
        <v/>
      </c>
      <c r="AJ1042" s="82" t="str">
        <f t="shared" si="120"/>
        <v/>
      </c>
      <c r="AK1042" s="83" t="str">
        <f t="shared" si="123"/>
        <v/>
      </c>
    </row>
    <row r="1043" spans="27:37">
      <c r="AA1043" s="78"/>
      <c r="AB1043" s="78"/>
      <c r="AC1043" s="79" t="str">
        <f t="shared" si="121"/>
        <v/>
      </c>
      <c r="AD1043" s="89"/>
      <c r="AE1043" s="89"/>
      <c r="AF1043" s="79">
        <f t="shared" si="122"/>
        <v>0</v>
      </c>
      <c r="AG1043" s="79" t="str">
        <f t="shared" si="117"/>
        <v/>
      </c>
      <c r="AH1043" s="79" t="str">
        <f t="shared" si="118"/>
        <v/>
      </c>
      <c r="AI1043" s="79" t="str">
        <f t="shared" si="119"/>
        <v/>
      </c>
      <c r="AJ1043" s="79" t="str">
        <f t="shared" si="120"/>
        <v/>
      </c>
      <c r="AK1043" s="80" t="str">
        <f t="shared" si="123"/>
        <v/>
      </c>
    </row>
    <row r="1044" spans="27:37">
      <c r="AA1044" s="81"/>
      <c r="AB1044" s="81"/>
      <c r="AC1044" s="82" t="str">
        <f t="shared" si="121"/>
        <v/>
      </c>
      <c r="AD1044" s="90"/>
      <c r="AE1044" s="90"/>
      <c r="AF1044" s="82">
        <f t="shared" si="122"/>
        <v>0</v>
      </c>
      <c r="AG1044" s="82" t="str">
        <f t="shared" si="117"/>
        <v/>
      </c>
      <c r="AH1044" s="82" t="str">
        <f t="shared" si="118"/>
        <v/>
      </c>
      <c r="AI1044" s="82" t="str">
        <f t="shared" si="119"/>
        <v/>
      </c>
      <c r="AJ1044" s="82" t="str">
        <f t="shared" si="120"/>
        <v/>
      </c>
      <c r="AK1044" s="83" t="str">
        <f t="shared" si="123"/>
        <v/>
      </c>
    </row>
    <row r="1045" spans="27:37">
      <c r="AA1045" s="78"/>
      <c r="AB1045" s="78"/>
      <c r="AC1045" s="79" t="str">
        <f t="shared" si="121"/>
        <v/>
      </c>
      <c r="AD1045" s="89"/>
      <c r="AE1045" s="89"/>
      <c r="AF1045" s="79">
        <f t="shared" si="122"/>
        <v>0</v>
      </c>
      <c r="AG1045" s="79" t="str">
        <f t="shared" si="117"/>
        <v/>
      </c>
      <c r="AH1045" s="79" t="str">
        <f t="shared" si="118"/>
        <v/>
      </c>
      <c r="AI1045" s="79" t="str">
        <f t="shared" si="119"/>
        <v/>
      </c>
      <c r="AJ1045" s="79" t="str">
        <f t="shared" si="120"/>
        <v/>
      </c>
      <c r="AK1045" s="80" t="str">
        <f t="shared" si="123"/>
        <v/>
      </c>
    </row>
    <row r="1046" spans="27:37">
      <c r="AA1046" s="81"/>
      <c r="AB1046" s="81"/>
      <c r="AC1046" s="82" t="str">
        <f t="shared" si="121"/>
        <v/>
      </c>
      <c r="AD1046" s="90"/>
      <c r="AE1046" s="90"/>
      <c r="AF1046" s="82">
        <f t="shared" si="122"/>
        <v>0</v>
      </c>
      <c r="AG1046" s="82" t="str">
        <f t="shared" si="117"/>
        <v/>
      </c>
      <c r="AH1046" s="82" t="str">
        <f t="shared" si="118"/>
        <v/>
      </c>
      <c r="AI1046" s="82" t="str">
        <f t="shared" si="119"/>
        <v/>
      </c>
      <c r="AJ1046" s="82" t="str">
        <f t="shared" si="120"/>
        <v/>
      </c>
      <c r="AK1046" s="83" t="str">
        <f t="shared" si="123"/>
        <v/>
      </c>
    </row>
    <row r="1047" spans="27:37">
      <c r="AA1047" s="78"/>
      <c r="AB1047" s="78"/>
      <c r="AC1047" s="79" t="str">
        <f t="shared" si="121"/>
        <v/>
      </c>
      <c r="AD1047" s="89"/>
      <c r="AE1047" s="89"/>
      <c r="AF1047" s="79">
        <f t="shared" si="122"/>
        <v>0</v>
      </c>
      <c r="AG1047" s="79" t="str">
        <f t="shared" si="117"/>
        <v/>
      </c>
      <c r="AH1047" s="79" t="str">
        <f t="shared" si="118"/>
        <v/>
      </c>
      <c r="AI1047" s="79" t="str">
        <f t="shared" si="119"/>
        <v/>
      </c>
      <c r="AJ1047" s="79" t="str">
        <f t="shared" si="120"/>
        <v/>
      </c>
      <c r="AK1047" s="80" t="str">
        <f t="shared" si="123"/>
        <v/>
      </c>
    </row>
    <row r="1048" spans="27:37">
      <c r="AA1048" s="81"/>
      <c r="AB1048" s="81"/>
      <c r="AC1048" s="82" t="str">
        <f t="shared" si="121"/>
        <v/>
      </c>
      <c r="AD1048" s="90"/>
      <c r="AE1048" s="90"/>
      <c r="AF1048" s="82">
        <f t="shared" si="122"/>
        <v>0</v>
      </c>
      <c r="AG1048" s="82" t="str">
        <f t="shared" si="117"/>
        <v/>
      </c>
      <c r="AH1048" s="82" t="str">
        <f t="shared" si="118"/>
        <v/>
      </c>
      <c r="AI1048" s="82" t="str">
        <f t="shared" si="119"/>
        <v/>
      </c>
      <c r="AJ1048" s="82" t="str">
        <f t="shared" si="120"/>
        <v/>
      </c>
      <c r="AK1048" s="83" t="str">
        <f t="shared" si="123"/>
        <v/>
      </c>
    </row>
    <row r="1049" spans="27:37">
      <c r="AA1049" s="78"/>
      <c r="AB1049" s="78"/>
      <c r="AC1049" s="79" t="str">
        <f t="shared" si="121"/>
        <v/>
      </c>
      <c r="AD1049" s="89"/>
      <c r="AE1049" s="89"/>
      <c r="AF1049" s="79">
        <f t="shared" si="122"/>
        <v>0</v>
      </c>
      <c r="AG1049" s="79" t="str">
        <f t="shared" si="117"/>
        <v/>
      </c>
      <c r="AH1049" s="79" t="str">
        <f t="shared" si="118"/>
        <v/>
      </c>
      <c r="AI1049" s="79" t="str">
        <f t="shared" si="119"/>
        <v/>
      </c>
      <c r="AJ1049" s="79" t="str">
        <f t="shared" si="120"/>
        <v/>
      </c>
      <c r="AK1049" s="80" t="str">
        <f t="shared" si="123"/>
        <v/>
      </c>
    </row>
    <row r="1050" spans="27:37">
      <c r="AA1050" s="81"/>
      <c r="AB1050" s="81"/>
      <c r="AC1050" s="82" t="str">
        <f t="shared" si="121"/>
        <v/>
      </c>
      <c r="AD1050" s="90"/>
      <c r="AE1050" s="90"/>
      <c r="AF1050" s="82">
        <f t="shared" si="122"/>
        <v>0</v>
      </c>
      <c r="AG1050" s="82" t="str">
        <f t="shared" si="117"/>
        <v/>
      </c>
      <c r="AH1050" s="82" t="str">
        <f t="shared" si="118"/>
        <v/>
      </c>
      <c r="AI1050" s="82" t="str">
        <f t="shared" si="119"/>
        <v/>
      </c>
      <c r="AJ1050" s="82" t="str">
        <f t="shared" si="120"/>
        <v/>
      </c>
      <c r="AK1050" s="83" t="str">
        <f t="shared" si="123"/>
        <v/>
      </c>
    </row>
    <row r="1051" spans="27:37">
      <c r="AA1051" s="78"/>
      <c r="AB1051" s="78"/>
      <c r="AC1051" s="79" t="str">
        <f t="shared" si="121"/>
        <v/>
      </c>
      <c r="AD1051" s="89"/>
      <c r="AE1051" s="89"/>
      <c r="AF1051" s="79">
        <f t="shared" si="122"/>
        <v>0</v>
      </c>
      <c r="AG1051" s="79" t="str">
        <f t="shared" si="117"/>
        <v/>
      </c>
      <c r="AH1051" s="79" t="str">
        <f t="shared" si="118"/>
        <v/>
      </c>
      <c r="AI1051" s="79" t="str">
        <f t="shared" si="119"/>
        <v/>
      </c>
      <c r="AJ1051" s="79" t="str">
        <f t="shared" si="120"/>
        <v/>
      </c>
      <c r="AK1051" s="80" t="str">
        <f t="shared" si="123"/>
        <v/>
      </c>
    </row>
    <row r="1052" spans="27:37">
      <c r="AA1052" s="81"/>
      <c r="AB1052" s="81"/>
      <c r="AC1052" s="82" t="str">
        <f t="shared" si="121"/>
        <v/>
      </c>
      <c r="AD1052" s="90"/>
      <c r="AE1052" s="90"/>
      <c r="AF1052" s="82">
        <f t="shared" si="122"/>
        <v>0</v>
      </c>
      <c r="AG1052" s="82" t="str">
        <f t="shared" si="117"/>
        <v/>
      </c>
      <c r="AH1052" s="82" t="str">
        <f t="shared" si="118"/>
        <v/>
      </c>
      <c r="AI1052" s="82" t="str">
        <f t="shared" si="119"/>
        <v/>
      </c>
      <c r="AJ1052" s="82" t="str">
        <f t="shared" si="120"/>
        <v/>
      </c>
      <c r="AK1052" s="83" t="str">
        <f t="shared" si="123"/>
        <v/>
      </c>
    </row>
    <row r="1053" spans="27:37">
      <c r="AA1053" s="78"/>
      <c r="AB1053" s="78"/>
      <c r="AC1053" s="79" t="str">
        <f t="shared" si="121"/>
        <v/>
      </c>
      <c r="AD1053" s="89"/>
      <c r="AE1053" s="89"/>
      <c r="AF1053" s="79">
        <f t="shared" si="122"/>
        <v>0</v>
      </c>
      <c r="AG1053" s="79" t="str">
        <f t="shared" si="117"/>
        <v/>
      </c>
      <c r="AH1053" s="79" t="str">
        <f t="shared" si="118"/>
        <v/>
      </c>
      <c r="AI1053" s="79" t="str">
        <f t="shared" si="119"/>
        <v/>
      </c>
      <c r="AJ1053" s="79" t="str">
        <f t="shared" si="120"/>
        <v/>
      </c>
      <c r="AK1053" s="80" t="str">
        <f t="shared" si="123"/>
        <v/>
      </c>
    </row>
    <row r="1054" spans="27:37">
      <c r="AA1054" s="81"/>
      <c r="AB1054" s="81"/>
      <c r="AC1054" s="82" t="str">
        <f t="shared" si="121"/>
        <v/>
      </c>
      <c r="AD1054" s="90"/>
      <c r="AE1054" s="90"/>
      <c r="AF1054" s="82">
        <f t="shared" si="122"/>
        <v>0</v>
      </c>
      <c r="AG1054" s="82" t="str">
        <f t="shared" si="117"/>
        <v/>
      </c>
      <c r="AH1054" s="82" t="str">
        <f t="shared" si="118"/>
        <v/>
      </c>
      <c r="AI1054" s="82" t="str">
        <f t="shared" si="119"/>
        <v/>
      </c>
      <c r="AJ1054" s="82" t="str">
        <f t="shared" si="120"/>
        <v/>
      </c>
      <c r="AK1054" s="83" t="str">
        <f t="shared" si="123"/>
        <v/>
      </c>
    </row>
    <row r="1055" spans="27:37">
      <c r="AA1055" s="78"/>
      <c r="AB1055" s="78"/>
      <c r="AC1055" s="79" t="str">
        <f t="shared" si="121"/>
        <v/>
      </c>
      <c r="AD1055" s="89"/>
      <c r="AE1055" s="89"/>
      <c r="AF1055" s="79">
        <f t="shared" si="122"/>
        <v>0</v>
      </c>
      <c r="AG1055" s="79" t="str">
        <f t="shared" si="117"/>
        <v/>
      </c>
      <c r="AH1055" s="79" t="str">
        <f t="shared" si="118"/>
        <v/>
      </c>
      <c r="AI1055" s="79" t="str">
        <f t="shared" si="119"/>
        <v/>
      </c>
      <c r="AJ1055" s="79" t="str">
        <f t="shared" si="120"/>
        <v/>
      </c>
      <c r="AK1055" s="80" t="str">
        <f t="shared" si="123"/>
        <v/>
      </c>
    </row>
    <row r="1056" spans="27:37">
      <c r="AA1056" s="81"/>
      <c r="AB1056" s="81"/>
      <c r="AC1056" s="82" t="str">
        <f t="shared" si="121"/>
        <v/>
      </c>
      <c r="AD1056" s="90"/>
      <c r="AE1056" s="90"/>
      <c r="AF1056" s="82">
        <f t="shared" si="122"/>
        <v>0</v>
      </c>
      <c r="AG1056" s="82" t="str">
        <f t="shared" si="117"/>
        <v/>
      </c>
      <c r="AH1056" s="82" t="str">
        <f t="shared" si="118"/>
        <v/>
      </c>
      <c r="AI1056" s="82" t="str">
        <f t="shared" si="119"/>
        <v/>
      </c>
      <c r="AJ1056" s="82" t="str">
        <f t="shared" si="120"/>
        <v/>
      </c>
      <c r="AK1056" s="83" t="str">
        <f t="shared" si="123"/>
        <v/>
      </c>
    </row>
    <row r="1057" spans="27:37">
      <c r="AA1057" s="78"/>
      <c r="AB1057" s="78"/>
      <c r="AC1057" s="79" t="str">
        <f t="shared" si="121"/>
        <v/>
      </c>
      <c r="AD1057" s="89"/>
      <c r="AE1057" s="89"/>
      <c r="AF1057" s="79">
        <f t="shared" si="122"/>
        <v>0</v>
      </c>
      <c r="AG1057" s="79" t="str">
        <f t="shared" si="117"/>
        <v/>
      </c>
      <c r="AH1057" s="79" t="str">
        <f t="shared" si="118"/>
        <v/>
      </c>
      <c r="AI1057" s="79" t="str">
        <f t="shared" si="119"/>
        <v/>
      </c>
      <c r="AJ1057" s="79" t="str">
        <f t="shared" si="120"/>
        <v/>
      </c>
      <c r="AK1057" s="80" t="str">
        <f t="shared" si="123"/>
        <v/>
      </c>
    </row>
    <row r="1058" spans="27:37">
      <c r="AA1058" s="81"/>
      <c r="AB1058" s="81"/>
      <c r="AC1058" s="82" t="str">
        <f t="shared" si="121"/>
        <v/>
      </c>
      <c r="AD1058" s="90"/>
      <c r="AE1058" s="90"/>
      <c r="AF1058" s="82">
        <f t="shared" si="122"/>
        <v>0</v>
      </c>
      <c r="AG1058" s="82" t="str">
        <f t="shared" si="117"/>
        <v/>
      </c>
      <c r="AH1058" s="82" t="str">
        <f t="shared" si="118"/>
        <v/>
      </c>
      <c r="AI1058" s="82" t="str">
        <f t="shared" si="119"/>
        <v/>
      </c>
      <c r="AJ1058" s="82" t="str">
        <f t="shared" si="120"/>
        <v/>
      </c>
      <c r="AK1058" s="83" t="str">
        <f t="shared" si="123"/>
        <v/>
      </c>
    </row>
    <row r="1059" spans="27:37">
      <c r="AA1059" s="78"/>
      <c r="AB1059" s="78"/>
      <c r="AC1059" s="79" t="str">
        <f t="shared" si="121"/>
        <v/>
      </c>
      <c r="AD1059" s="89"/>
      <c r="AE1059" s="89"/>
      <c r="AF1059" s="79">
        <f t="shared" si="122"/>
        <v>0</v>
      </c>
      <c r="AG1059" s="79" t="str">
        <f t="shared" si="117"/>
        <v/>
      </c>
      <c r="AH1059" s="79" t="str">
        <f t="shared" si="118"/>
        <v/>
      </c>
      <c r="AI1059" s="79" t="str">
        <f t="shared" si="119"/>
        <v/>
      </c>
      <c r="AJ1059" s="79" t="str">
        <f t="shared" si="120"/>
        <v/>
      </c>
      <c r="AK1059" s="80" t="str">
        <f t="shared" si="123"/>
        <v/>
      </c>
    </row>
    <row r="1060" spans="27:37">
      <c r="AA1060" s="81"/>
      <c r="AB1060" s="81"/>
      <c r="AC1060" s="82" t="str">
        <f t="shared" si="121"/>
        <v/>
      </c>
      <c r="AD1060" s="90"/>
      <c r="AE1060" s="90"/>
      <c r="AF1060" s="82">
        <f t="shared" si="122"/>
        <v>0</v>
      </c>
      <c r="AG1060" s="82" t="str">
        <f t="shared" si="117"/>
        <v/>
      </c>
      <c r="AH1060" s="82" t="str">
        <f t="shared" si="118"/>
        <v/>
      </c>
      <c r="AI1060" s="82" t="str">
        <f t="shared" si="119"/>
        <v/>
      </c>
      <c r="AJ1060" s="82" t="str">
        <f t="shared" si="120"/>
        <v/>
      </c>
      <c r="AK1060" s="83" t="str">
        <f t="shared" si="123"/>
        <v/>
      </c>
    </row>
    <row r="1061" spans="27:37">
      <c r="AA1061" s="78"/>
      <c r="AB1061" s="78"/>
      <c r="AC1061" s="79" t="str">
        <f t="shared" si="121"/>
        <v/>
      </c>
      <c r="AD1061" s="89"/>
      <c r="AE1061" s="89"/>
      <c r="AF1061" s="79">
        <f t="shared" si="122"/>
        <v>0</v>
      </c>
      <c r="AG1061" s="79" t="str">
        <f t="shared" si="117"/>
        <v/>
      </c>
      <c r="AH1061" s="79" t="str">
        <f t="shared" si="118"/>
        <v/>
      </c>
      <c r="AI1061" s="79" t="str">
        <f t="shared" si="119"/>
        <v/>
      </c>
      <c r="AJ1061" s="79" t="str">
        <f t="shared" si="120"/>
        <v/>
      </c>
      <c r="AK1061" s="80" t="str">
        <f t="shared" si="123"/>
        <v/>
      </c>
    </row>
    <row r="1062" spans="27:37">
      <c r="AA1062" s="81"/>
      <c r="AB1062" s="81"/>
      <c r="AC1062" s="82" t="str">
        <f t="shared" si="121"/>
        <v/>
      </c>
      <c r="AD1062" s="90"/>
      <c r="AE1062" s="90"/>
      <c r="AF1062" s="82">
        <f t="shared" si="122"/>
        <v>0</v>
      </c>
      <c r="AG1062" s="82" t="str">
        <f t="shared" si="117"/>
        <v/>
      </c>
      <c r="AH1062" s="82" t="str">
        <f t="shared" si="118"/>
        <v/>
      </c>
      <c r="AI1062" s="82" t="str">
        <f t="shared" si="119"/>
        <v/>
      </c>
      <c r="AJ1062" s="82" t="str">
        <f t="shared" si="120"/>
        <v/>
      </c>
      <c r="AK1062" s="83" t="str">
        <f t="shared" si="123"/>
        <v/>
      </c>
    </row>
    <row r="1063" spans="27:37">
      <c r="AA1063" s="78"/>
      <c r="AB1063" s="78"/>
      <c r="AC1063" s="79" t="str">
        <f t="shared" si="121"/>
        <v/>
      </c>
      <c r="AD1063" s="89"/>
      <c r="AE1063" s="89"/>
      <c r="AF1063" s="79">
        <f t="shared" si="122"/>
        <v>0</v>
      </c>
      <c r="AG1063" s="79" t="str">
        <f t="shared" si="117"/>
        <v/>
      </c>
      <c r="AH1063" s="79" t="str">
        <f t="shared" si="118"/>
        <v/>
      </c>
      <c r="AI1063" s="79" t="str">
        <f t="shared" si="119"/>
        <v/>
      </c>
      <c r="AJ1063" s="79" t="str">
        <f t="shared" si="120"/>
        <v/>
      </c>
      <c r="AK1063" s="80" t="str">
        <f t="shared" si="123"/>
        <v/>
      </c>
    </row>
    <row r="1064" spans="27:37">
      <c r="AA1064" s="81"/>
      <c r="AB1064" s="81"/>
      <c r="AC1064" s="82" t="str">
        <f t="shared" si="121"/>
        <v/>
      </c>
      <c r="AD1064" s="90"/>
      <c r="AE1064" s="90"/>
      <c r="AF1064" s="82">
        <f t="shared" si="122"/>
        <v>0</v>
      </c>
      <c r="AG1064" s="82" t="str">
        <f t="shared" si="117"/>
        <v/>
      </c>
      <c r="AH1064" s="82" t="str">
        <f t="shared" si="118"/>
        <v/>
      </c>
      <c r="AI1064" s="82" t="str">
        <f t="shared" si="119"/>
        <v/>
      </c>
      <c r="AJ1064" s="82" t="str">
        <f t="shared" si="120"/>
        <v/>
      </c>
      <c r="AK1064" s="83" t="str">
        <f t="shared" si="123"/>
        <v/>
      </c>
    </row>
    <row r="1065" spans="27:37">
      <c r="AA1065" s="78"/>
      <c r="AB1065" s="78"/>
      <c r="AC1065" s="79" t="str">
        <f t="shared" si="121"/>
        <v/>
      </c>
      <c r="AD1065" s="89"/>
      <c r="AE1065" s="89"/>
      <c r="AF1065" s="79">
        <f t="shared" si="122"/>
        <v>0</v>
      </c>
      <c r="AG1065" s="79" t="str">
        <f t="shared" si="117"/>
        <v/>
      </c>
      <c r="AH1065" s="79" t="str">
        <f t="shared" si="118"/>
        <v/>
      </c>
      <c r="AI1065" s="79" t="str">
        <f t="shared" si="119"/>
        <v/>
      </c>
      <c r="AJ1065" s="79" t="str">
        <f t="shared" si="120"/>
        <v/>
      </c>
      <c r="AK1065" s="80" t="str">
        <f t="shared" si="123"/>
        <v/>
      </c>
    </row>
    <row r="1066" spans="27:37">
      <c r="AA1066" s="81"/>
      <c r="AB1066" s="81"/>
      <c r="AC1066" s="82" t="str">
        <f t="shared" si="121"/>
        <v/>
      </c>
      <c r="AD1066" s="90"/>
      <c r="AE1066" s="90"/>
      <c r="AF1066" s="82">
        <f t="shared" si="122"/>
        <v>0</v>
      </c>
      <c r="AG1066" s="82" t="str">
        <f t="shared" si="117"/>
        <v/>
      </c>
      <c r="AH1066" s="82" t="str">
        <f t="shared" si="118"/>
        <v/>
      </c>
      <c r="AI1066" s="82" t="str">
        <f t="shared" si="119"/>
        <v/>
      </c>
      <c r="AJ1066" s="82" t="str">
        <f t="shared" si="120"/>
        <v/>
      </c>
      <c r="AK1066" s="83" t="str">
        <f t="shared" si="123"/>
        <v/>
      </c>
    </row>
    <row r="1067" spans="27:37">
      <c r="AA1067" s="78"/>
      <c r="AB1067" s="78"/>
      <c r="AC1067" s="79" t="str">
        <f t="shared" si="121"/>
        <v/>
      </c>
      <c r="AD1067" s="89"/>
      <c r="AE1067" s="89"/>
      <c r="AF1067" s="79">
        <f t="shared" si="122"/>
        <v>0</v>
      </c>
      <c r="AG1067" s="79" t="str">
        <f t="shared" si="117"/>
        <v/>
      </c>
      <c r="AH1067" s="79" t="str">
        <f t="shared" si="118"/>
        <v/>
      </c>
      <c r="AI1067" s="79" t="str">
        <f t="shared" si="119"/>
        <v/>
      </c>
      <c r="AJ1067" s="79" t="str">
        <f t="shared" si="120"/>
        <v/>
      </c>
      <c r="AK1067" s="80" t="str">
        <f t="shared" si="123"/>
        <v/>
      </c>
    </row>
    <row r="1068" spans="27:37">
      <c r="AA1068" s="81"/>
      <c r="AB1068" s="81"/>
      <c r="AC1068" s="82" t="str">
        <f t="shared" si="121"/>
        <v/>
      </c>
      <c r="AD1068" s="90"/>
      <c r="AE1068" s="90"/>
      <c r="AF1068" s="82">
        <f t="shared" si="122"/>
        <v>0</v>
      </c>
      <c r="AG1068" s="82" t="str">
        <f t="shared" si="117"/>
        <v/>
      </c>
      <c r="AH1068" s="82" t="str">
        <f t="shared" si="118"/>
        <v/>
      </c>
      <c r="AI1068" s="82" t="str">
        <f t="shared" si="119"/>
        <v/>
      </c>
      <c r="AJ1068" s="82" t="str">
        <f t="shared" si="120"/>
        <v/>
      </c>
      <c r="AK1068" s="83" t="str">
        <f t="shared" si="123"/>
        <v/>
      </c>
    </row>
    <row r="1069" spans="27:37">
      <c r="AA1069" s="78"/>
      <c r="AB1069" s="78"/>
      <c r="AC1069" s="79" t="str">
        <f t="shared" si="121"/>
        <v/>
      </c>
      <c r="AD1069" s="89"/>
      <c r="AE1069" s="89"/>
      <c r="AF1069" s="79">
        <f t="shared" si="122"/>
        <v>0</v>
      </c>
      <c r="AG1069" s="79" t="str">
        <f t="shared" si="117"/>
        <v/>
      </c>
      <c r="AH1069" s="79" t="str">
        <f t="shared" si="118"/>
        <v/>
      </c>
      <c r="AI1069" s="79" t="str">
        <f t="shared" si="119"/>
        <v/>
      </c>
      <c r="AJ1069" s="79" t="str">
        <f t="shared" si="120"/>
        <v/>
      </c>
      <c r="AK1069" s="80" t="str">
        <f t="shared" si="123"/>
        <v/>
      </c>
    </row>
    <row r="1070" spans="27:37">
      <c r="AA1070" s="81"/>
      <c r="AB1070" s="81"/>
      <c r="AC1070" s="82" t="str">
        <f t="shared" si="121"/>
        <v/>
      </c>
      <c r="AD1070" s="90"/>
      <c r="AE1070" s="90"/>
      <c r="AF1070" s="82">
        <f t="shared" si="122"/>
        <v>0</v>
      </c>
      <c r="AG1070" s="82" t="str">
        <f t="shared" si="117"/>
        <v/>
      </c>
      <c r="AH1070" s="82" t="str">
        <f t="shared" si="118"/>
        <v/>
      </c>
      <c r="AI1070" s="82" t="str">
        <f t="shared" si="119"/>
        <v/>
      </c>
      <c r="AJ1070" s="82" t="str">
        <f t="shared" si="120"/>
        <v/>
      </c>
      <c r="AK1070" s="83" t="str">
        <f t="shared" si="123"/>
        <v/>
      </c>
    </row>
    <row r="1071" spans="27:37">
      <c r="AA1071" s="78"/>
      <c r="AB1071" s="78"/>
      <c r="AC1071" s="79" t="str">
        <f t="shared" si="121"/>
        <v/>
      </c>
      <c r="AD1071" s="89"/>
      <c r="AE1071" s="89"/>
      <c r="AF1071" s="79">
        <f t="shared" si="122"/>
        <v>0</v>
      </c>
      <c r="AG1071" s="79" t="str">
        <f t="shared" si="117"/>
        <v/>
      </c>
      <c r="AH1071" s="79" t="str">
        <f t="shared" si="118"/>
        <v/>
      </c>
      <c r="AI1071" s="79" t="str">
        <f t="shared" si="119"/>
        <v/>
      </c>
      <c r="AJ1071" s="79" t="str">
        <f t="shared" si="120"/>
        <v/>
      </c>
      <c r="AK1071" s="80" t="str">
        <f t="shared" si="123"/>
        <v/>
      </c>
    </row>
    <row r="1072" spans="27:37">
      <c r="AA1072" s="81"/>
      <c r="AB1072" s="81"/>
      <c r="AC1072" s="82" t="str">
        <f t="shared" si="121"/>
        <v/>
      </c>
      <c r="AD1072" s="90"/>
      <c r="AE1072" s="90"/>
      <c r="AF1072" s="82">
        <f t="shared" si="122"/>
        <v>0</v>
      </c>
      <c r="AG1072" s="82" t="str">
        <f t="shared" si="117"/>
        <v/>
      </c>
      <c r="AH1072" s="82" t="str">
        <f t="shared" si="118"/>
        <v/>
      </c>
      <c r="AI1072" s="82" t="str">
        <f t="shared" si="119"/>
        <v/>
      </c>
      <c r="AJ1072" s="82" t="str">
        <f t="shared" si="120"/>
        <v/>
      </c>
      <c r="AK1072" s="83" t="str">
        <f t="shared" si="123"/>
        <v/>
      </c>
    </row>
    <row r="1073" spans="27:37">
      <c r="AA1073" s="78"/>
      <c r="AB1073" s="78"/>
      <c r="AC1073" s="79" t="str">
        <f t="shared" si="121"/>
        <v/>
      </c>
      <c r="AD1073" s="89"/>
      <c r="AE1073" s="89"/>
      <c r="AF1073" s="79">
        <f t="shared" si="122"/>
        <v>0</v>
      </c>
      <c r="AG1073" s="79" t="str">
        <f t="shared" si="117"/>
        <v/>
      </c>
      <c r="AH1073" s="79" t="str">
        <f t="shared" si="118"/>
        <v/>
      </c>
      <c r="AI1073" s="79" t="str">
        <f t="shared" si="119"/>
        <v/>
      </c>
      <c r="AJ1073" s="79" t="str">
        <f t="shared" si="120"/>
        <v/>
      </c>
      <c r="AK1073" s="80" t="str">
        <f t="shared" si="123"/>
        <v/>
      </c>
    </row>
    <row r="1074" spans="27:37">
      <c r="AA1074" s="81"/>
      <c r="AB1074" s="81"/>
      <c r="AC1074" s="82" t="str">
        <f t="shared" si="121"/>
        <v/>
      </c>
      <c r="AD1074" s="90"/>
      <c r="AE1074" s="90"/>
      <c r="AF1074" s="82">
        <f t="shared" si="122"/>
        <v>0</v>
      </c>
      <c r="AG1074" s="82" t="str">
        <f t="shared" si="117"/>
        <v/>
      </c>
      <c r="AH1074" s="82" t="str">
        <f t="shared" si="118"/>
        <v/>
      </c>
      <c r="AI1074" s="82" t="str">
        <f t="shared" si="119"/>
        <v/>
      </c>
      <c r="AJ1074" s="82" t="str">
        <f t="shared" si="120"/>
        <v/>
      </c>
      <c r="AK1074" s="83" t="str">
        <f t="shared" si="123"/>
        <v/>
      </c>
    </row>
    <row r="1075" spans="27:37">
      <c r="AA1075" s="78"/>
      <c r="AB1075" s="78"/>
      <c r="AC1075" s="79" t="str">
        <f t="shared" si="121"/>
        <v/>
      </c>
      <c r="AD1075" s="89"/>
      <c r="AE1075" s="89"/>
      <c r="AF1075" s="79">
        <f t="shared" si="122"/>
        <v>0</v>
      </c>
      <c r="AG1075" s="79" t="str">
        <f t="shared" si="117"/>
        <v/>
      </c>
      <c r="AH1075" s="79" t="str">
        <f t="shared" si="118"/>
        <v/>
      </c>
      <c r="AI1075" s="79" t="str">
        <f t="shared" si="119"/>
        <v/>
      </c>
      <c r="AJ1075" s="79" t="str">
        <f t="shared" si="120"/>
        <v/>
      </c>
      <c r="AK1075" s="80" t="str">
        <f t="shared" si="123"/>
        <v/>
      </c>
    </row>
    <row r="1076" spans="27:37">
      <c r="AA1076" s="81"/>
      <c r="AB1076" s="81"/>
      <c r="AC1076" s="82" t="str">
        <f t="shared" si="121"/>
        <v/>
      </c>
      <c r="AD1076" s="90"/>
      <c r="AE1076" s="90"/>
      <c r="AF1076" s="82">
        <f t="shared" si="122"/>
        <v>0</v>
      </c>
      <c r="AG1076" s="82" t="str">
        <f t="shared" si="117"/>
        <v/>
      </c>
      <c r="AH1076" s="82" t="str">
        <f t="shared" si="118"/>
        <v/>
      </c>
      <c r="AI1076" s="82" t="str">
        <f t="shared" si="119"/>
        <v/>
      </c>
      <c r="AJ1076" s="82" t="str">
        <f t="shared" si="120"/>
        <v/>
      </c>
      <c r="AK1076" s="83" t="str">
        <f t="shared" si="123"/>
        <v/>
      </c>
    </row>
    <row r="1077" spans="27:37">
      <c r="AA1077" s="78"/>
      <c r="AB1077" s="78"/>
      <c r="AC1077" s="79" t="str">
        <f t="shared" si="121"/>
        <v/>
      </c>
      <c r="AD1077" s="89"/>
      <c r="AE1077" s="89"/>
      <c r="AF1077" s="79">
        <f t="shared" si="122"/>
        <v>0</v>
      </c>
      <c r="AG1077" s="79" t="str">
        <f t="shared" si="117"/>
        <v/>
      </c>
      <c r="AH1077" s="79" t="str">
        <f t="shared" si="118"/>
        <v/>
      </c>
      <c r="AI1077" s="79" t="str">
        <f t="shared" si="119"/>
        <v/>
      </c>
      <c r="AJ1077" s="79" t="str">
        <f t="shared" si="120"/>
        <v/>
      </c>
      <c r="AK1077" s="80" t="str">
        <f t="shared" si="123"/>
        <v/>
      </c>
    </row>
    <row r="1078" spans="27:37">
      <c r="AA1078" s="81"/>
      <c r="AB1078" s="81"/>
      <c r="AC1078" s="82" t="str">
        <f t="shared" si="121"/>
        <v/>
      </c>
      <c r="AD1078" s="90"/>
      <c r="AE1078" s="90"/>
      <c r="AF1078" s="82">
        <f t="shared" si="122"/>
        <v>0</v>
      </c>
      <c r="AG1078" s="82" t="str">
        <f t="shared" si="117"/>
        <v/>
      </c>
      <c r="AH1078" s="82" t="str">
        <f t="shared" si="118"/>
        <v/>
      </c>
      <c r="AI1078" s="82" t="str">
        <f t="shared" si="119"/>
        <v/>
      </c>
      <c r="AJ1078" s="82" t="str">
        <f t="shared" si="120"/>
        <v/>
      </c>
      <c r="AK1078" s="83" t="str">
        <f t="shared" si="123"/>
        <v/>
      </c>
    </row>
    <row r="1079" spans="27:37">
      <c r="AA1079" s="78"/>
      <c r="AB1079" s="78"/>
      <c r="AC1079" s="79" t="str">
        <f t="shared" si="121"/>
        <v/>
      </c>
      <c r="AD1079" s="89"/>
      <c r="AE1079" s="89"/>
      <c r="AF1079" s="79">
        <f t="shared" si="122"/>
        <v>0</v>
      </c>
      <c r="AG1079" s="79" t="str">
        <f t="shared" si="117"/>
        <v/>
      </c>
      <c r="AH1079" s="79" t="str">
        <f t="shared" si="118"/>
        <v/>
      </c>
      <c r="AI1079" s="79" t="str">
        <f t="shared" si="119"/>
        <v/>
      </c>
      <c r="AJ1079" s="79" t="str">
        <f t="shared" si="120"/>
        <v/>
      </c>
      <c r="AK1079" s="80" t="str">
        <f t="shared" si="123"/>
        <v/>
      </c>
    </row>
    <row r="1080" spans="27:37">
      <c r="AA1080" s="81"/>
      <c r="AB1080" s="81"/>
      <c r="AC1080" s="82" t="str">
        <f t="shared" si="121"/>
        <v/>
      </c>
      <c r="AD1080" s="90"/>
      <c r="AE1080" s="90"/>
      <c r="AF1080" s="82">
        <f t="shared" si="122"/>
        <v>0</v>
      </c>
      <c r="AG1080" s="82" t="str">
        <f t="shared" si="117"/>
        <v/>
      </c>
      <c r="AH1080" s="82" t="str">
        <f t="shared" si="118"/>
        <v/>
      </c>
      <c r="AI1080" s="82" t="str">
        <f t="shared" si="119"/>
        <v/>
      </c>
      <c r="AJ1080" s="82" t="str">
        <f t="shared" si="120"/>
        <v/>
      </c>
      <c r="AK1080" s="83" t="str">
        <f t="shared" si="123"/>
        <v/>
      </c>
    </row>
    <row r="1081" spans="27:37">
      <c r="AA1081" s="78"/>
      <c r="AB1081" s="78"/>
      <c r="AC1081" s="79" t="str">
        <f t="shared" si="121"/>
        <v/>
      </c>
      <c r="AD1081" s="89"/>
      <c r="AE1081" s="89"/>
      <c r="AF1081" s="79">
        <f t="shared" si="122"/>
        <v>0</v>
      </c>
      <c r="AG1081" s="79" t="str">
        <f t="shared" si="117"/>
        <v/>
      </c>
      <c r="AH1081" s="79" t="str">
        <f t="shared" si="118"/>
        <v/>
      </c>
      <c r="AI1081" s="79" t="str">
        <f t="shared" si="119"/>
        <v/>
      </c>
      <c r="AJ1081" s="79" t="str">
        <f t="shared" si="120"/>
        <v/>
      </c>
      <c r="AK1081" s="80" t="str">
        <f t="shared" si="123"/>
        <v/>
      </c>
    </row>
    <row r="1082" spans="27:37">
      <c r="AA1082" s="81"/>
      <c r="AB1082" s="81"/>
      <c r="AC1082" s="82" t="str">
        <f t="shared" si="121"/>
        <v/>
      </c>
      <c r="AD1082" s="90"/>
      <c r="AE1082" s="90"/>
      <c r="AF1082" s="82">
        <f t="shared" si="122"/>
        <v>0</v>
      </c>
      <c r="AG1082" s="82" t="str">
        <f t="shared" si="117"/>
        <v/>
      </c>
      <c r="AH1082" s="82" t="str">
        <f t="shared" si="118"/>
        <v/>
      </c>
      <c r="AI1082" s="82" t="str">
        <f t="shared" si="119"/>
        <v/>
      </c>
      <c r="AJ1082" s="82" t="str">
        <f t="shared" si="120"/>
        <v/>
      </c>
      <c r="AK1082" s="83" t="str">
        <f t="shared" si="123"/>
        <v/>
      </c>
    </row>
    <row r="1083" spans="27:37">
      <c r="AA1083" s="78"/>
      <c r="AB1083" s="78"/>
      <c r="AC1083" s="79" t="str">
        <f t="shared" si="121"/>
        <v/>
      </c>
      <c r="AD1083" s="89"/>
      <c r="AE1083" s="89"/>
      <c r="AF1083" s="79">
        <f t="shared" si="122"/>
        <v>0</v>
      </c>
      <c r="AG1083" s="79" t="str">
        <f t="shared" si="117"/>
        <v/>
      </c>
      <c r="AH1083" s="79" t="str">
        <f t="shared" si="118"/>
        <v/>
      </c>
      <c r="AI1083" s="79" t="str">
        <f t="shared" si="119"/>
        <v/>
      </c>
      <c r="AJ1083" s="79" t="str">
        <f t="shared" si="120"/>
        <v/>
      </c>
      <c r="AK1083" s="80" t="str">
        <f t="shared" si="123"/>
        <v/>
      </c>
    </row>
    <row r="1084" spans="27:37">
      <c r="AA1084" s="81"/>
      <c r="AB1084" s="81"/>
      <c r="AC1084" s="82" t="str">
        <f t="shared" si="121"/>
        <v/>
      </c>
      <c r="AD1084" s="90"/>
      <c r="AE1084" s="90"/>
      <c r="AF1084" s="82">
        <f t="shared" si="122"/>
        <v>0</v>
      </c>
      <c r="AG1084" s="82" t="str">
        <f t="shared" si="117"/>
        <v/>
      </c>
      <c r="AH1084" s="82" t="str">
        <f t="shared" si="118"/>
        <v/>
      </c>
      <c r="AI1084" s="82" t="str">
        <f t="shared" si="119"/>
        <v/>
      </c>
      <c r="AJ1084" s="82" t="str">
        <f t="shared" si="120"/>
        <v/>
      </c>
      <c r="AK1084" s="83" t="str">
        <f t="shared" si="123"/>
        <v/>
      </c>
    </row>
    <row r="1085" spans="27:37">
      <c r="AA1085" s="78"/>
      <c r="AB1085" s="78"/>
      <c r="AC1085" s="79" t="str">
        <f t="shared" si="121"/>
        <v/>
      </c>
      <c r="AD1085" s="89"/>
      <c r="AE1085" s="89"/>
      <c r="AF1085" s="79">
        <f t="shared" si="122"/>
        <v>0</v>
      </c>
      <c r="AG1085" s="79" t="str">
        <f t="shared" si="117"/>
        <v/>
      </c>
      <c r="AH1085" s="79" t="str">
        <f t="shared" si="118"/>
        <v/>
      </c>
      <c r="AI1085" s="79" t="str">
        <f t="shared" si="119"/>
        <v/>
      </c>
      <c r="AJ1085" s="79" t="str">
        <f t="shared" si="120"/>
        <v/>
      </c>
      <c r="AK1085" s="80" t="str">
        <f t="shared" si="123"/>
        <v/>
      </c>
    </row>
    <row r="1086" spans="27:37">
      <c r="AA1086" s="81"/>
      <c r="AB1086" s="81"/>
      <c r="AC1086" s="82" t="str">
        <f t="shared" si="121"/>
        <v/>
      </c>
      <c r="AD1086" s="90"/>
      <c r="AE1086" s="90"/>
      <c r="AF1086" s="82">
        <f t="shared" si="122"/>
        <v>0</v>
      </c>
      <c r="AG1086" s="82" t="str">
        <f t="shared" si="117"/>
        <v/>
      </c>
      <c r="AH1086" s="82" t="str">
        <f t="shared" si="118"/>
        <v/>
      </c>
      <c r="AI1086" s="82" t="str">
        <f t="shared" si="119"/>
        <v/>
      </c>
      <c r="AJ1086" s="82" t="str">
        <f t="shared" si="120"/>
        <v/>
      </c>
      <c r="AK1086" s="83" t="str">
        <f t="shared" si="123"/>
        <v/>
      </c>
    </row>
    <row r="1087" spans="27:37">
      <c r="AA1087" s="78"/>
      <c r="AB1087" s="78"/>
      <c r="AC1087" s="79" t="str">
        <f t="shared" si="121"/>
        <v/>
      </c>
      <c r="AD1087" s="89"/>
      <c r="AE1087" s="89"/>
      <c r="AF1087" s="79">
        <f t="shared" si="122"/>
        <v>0</v>
      </c>
      <c r="AG1087" s="79" t="str">
        <f t="shared" si="117"/>
        <v/>
      </c>
      <c r="AH1087" s="79" t="str">
        <f t="shared" si="118"/>
        <v/>
      </c>
      <c r="AI1087" s="79" t="str">
        <f t="shared" si="119"/>
        <v/>
      </c>
      <c r="AJ1087" s="79" t="str">
        <f t="shared" si="120"/>
        <v/>
      </c>
      <c r="AK1087" s="80" t="str">
        <f t="shared" si="123"/>
        <v/>
      </c>
    </row>
    <row r="1088" spans="27:37">
      <c r="AA1088" s="81"/>
      <c r="AB1088" s="81"/>
      <c r="AC1088" s="82" t="str">
        <f t="shared" si="121"/>
        <v/>
      </c>
      <c r="AD1088" s="90"/>
      <c r="AE1088" s="90"/>
      <c r="AF1088" s="82">
        <f t="shared" si="122"/>
        <v>0</v>
      </c>
      <c r="AG1088" s="82" t="str">
        <f t="shared" si="117"/>
        <v/>
      </c>
      <c r="AH1088" s="82" t="str">
        <f t="shared" si="118"/>
        <v/>
      </c>
      <c r="AI1088" s="82" t="str">
        <f t="shared" si="119"/>
        <v/>
      </c>
      <c r="AJ1088" s="82" t="str">
        <f t="shared" si="120"/>
        <v/>
      </c>
      <c r="AK1088" s="83" t="str">
        <f t="shared" si="123"/>
        <v/>
      </c>
    </row>
    <row r="1089" spans="27:37">
      <c r="AA1089" s="78"/>
      <c r="AB1089" s="78"/>
      <c r="AC1089" s="79" t="str">
        <f t="shared" si="121"/>
        <v/>
      </c>
      <c r="AD1089" s="89"/>
      <c r="AE1089" s="89"/>
      <c r="AF1089" s="79">
        <f t="shared" si="122"/>
        <v>0</v>
      </c>
      <c r="AG1089" s="79" t="str">
        <f t="shared" si="117"/>
        <v/>
      </c>
      <c r="AH1089" s="79" t="str">
        <f t="shared" si="118"/>
        <v/>
      </c>
      <c r="AI1089" s="79" t="str">
        <f t="shared" si="119"/>
        <v/>
      </c>
      <c r="AJ1089" s="79" t="str">
        <f t="shared" si="120"/>
        <v/>
      </c>
      <c r="AK1089" s="80" t="str">
        <f t="shared" si="123"/>
        <v/>
      </c>
    </row>
    <row r="1090" spans="27:37">
      <c r="AA1090" s="81"/>
      <c r="AB1090" s="81"/>
      <c r="AC1090" s="82" t="str">
        <f t="shared" si="121"/>
        <v/>
      </c>
      <c r="AD1090" s="90"/>
      <c r="AE1090" s="90"/>
      <c r="AF1090" s="82">
        <f t="shared" si="122"/>
        <v>0</v>
      </c>
      <c r="AG1090" s="82" t="str">
        <f t="shared" si="117"/>
        <v/>
      </c>
      <c r="AH1090" s="82" t="str">
        <f t="shared" si="118"/>
        <v/>
      </c>
      <c r="AI1090" s="82" t="str">
        <f t="shared" si="119"/>
        <v/>
      </c>
      <c r="AJ1090" s="82" t="str">
        <f t="shared" si="120"/>
        <v/>
      </c>
      <c r="AK1090" s="83" t="str">
        <f t="shared" si="123"/>
        <v/>
      </c>
    </row>
    <row r="1091" spans="27:37">
      <c r="AA1091" s="78"/>
      <c r="AB1091" s="78"/>
      <c r="AC1091" s="79" t="str">
        <f t="shared" si="121"/>
        <v/>
      </c>
      <c r="AD1091" s="89"/>
      <c r="AE1091" s="89"/>
      <c r="AF1091" s="79">
        <f t="shared" si="122"/>
        <v>0</v>
      </c>
      <c r="AG1091" s="79" t="str">
        <f t="shared" si="117"/>
        <v/>
      </c>
      <c r="AH1091" s="79" t="str">
        <f t="shared" si="118"/>
        <v/>
      </c>
      <c r="AI1091" s="79" t="str">
        <f t="shared" si="119"/>
        <v/>
      </c>
      <c r="AJ1091" s="79" t="str">
        <f t="shared" si="120"/>
        <v/>
      </c>
      <c r="AK1091" s="80" t="str">
        <f t="shared" si="123"/>
        <v/>
      </c>
    </row>
    <row r="1092" spans="27:37">
      <c r="AA1092" s="81"/>
      <c r="AB1092" s="81"/>
      <c r="AC1092" s="82" t="str">
        <f t="shared" si="121"/>
        <v/>
      </c>
      <c r="AD1092" s="90"/>
      <c r="AE1092" s="90"/>
      <c r="AF1092" s="82">
        <f t="shared" si="122"/>
        <v>0</v>
      </c>
      <c r="AG1092" s="82" t="str">
        <f t="shared" si="117"/>
        <v/>
      </c>
      <c r="AH1092" s="82" t="str">
        <f t="shared" si="118"/>
        <v/>
      </c>
      <c r="AI1092" s="82" t="str">
        <f t="shared" si="119"/>
        <v/>
      </c>
      <c r="AJ1092" s="82" t="str">
        <f t="shared" si="120"/>
        <v/>
      </c>
      <c r="AK1092" s="83" t="str">
        <f t="shared" si="123"/>
        <v/>
      </c>
    </row>
    <row r="1093" spans="27:37">
      <c r="AA1093" s="78"/>
      <c r="AB1093" s="78"/>
      <c r="AC1093" s="79" t="str">
        <f t="shared" si="121"/>
        <v/>
      </c>
      <c r="AD1093" s="89"/>
      <c r="AE1093" s="89"/>
      <c r="AF1093" s="79">
        <f t="shared" si="122"/>
        <v>0</v>
      </c>
      <c r="AG1093" s="79" t="str">
        <f t="shared" si="117"/>
        <v/>
      </c>
      <c r="AH1093" s="79" t="str">
        <f t="shared" si="118"/>
        <v/>
      </c>
      <c r="AI1093" s="79" t="str">
        <f t="shared" si="119"/>
        <v/>
      </c>
      <c r="AJ1093" s="79" t="str">
        <f t="shared" si="120"/>
        <v/>
      </c>
      <c r="AK1093" s="80" t="str">
        <f t="shared" si="123"/>
        <v/>
      </c>
    </row>
    <row r="1094" spans="27:37">
      <c r="AA1094" s="81"/>
      <c r="AB1094" s="81"/>
      <c r="AC1094" s="82" t="str">
        <f t="shared" si="121"/>
        <v/>
      </c>
      <c r="AD1094" s="90"/>
      <c r="AE1094" s="90"/>
      <c r="AF1094" s="82">
        <f t="shared" si="122"/>
        <v>0</v>
      </c>
      <c r="AG1094" s="82" t="str">
        <f t="shared" si="117"/>
        <v/>
      </c>
      <c r="AH1094" s="82" t="str">
        <f t="shared" si="118"/>
        <v/>
      </c>
      <c r="AI1094" s="82" t="str">
        <f t="shared" si="119"/>
        <v/>
      </c>
      <c r="AJ1094" s="82" t="str">
        <f t="shared" si="120"/>
        <v/>
      </c>
      <c r="AK1094" s="83" t="str">
        <f t="shared" si="123"/>
        <v/>
      </c>
    </row>
    <row r="1095" spans="27:37">
      <c r="AA1095" s="78"/>
      <c r="AB1095" s="78"/>
      <c r="AC1095" s="79" t="str">
        <f t="shared" si="121"/>
        <v/>
      </c>
      <c r="AD1095" s="89"/>
      <c r="AE1095" s="89"/>
      <c r="AF1095" s="79">
        <f t="shared" si="122"/>
        <v>0</v>
      </c>
      <c r="AG1095" s="79" t="str">
        <f t="shared" si="117"/>
        <v/>
      </c>
      <c r="AH1095" s="79" t="str">
        <f t="shared" si="118"/>
        <v/>
      </c>
      <c r="AI1095" s="79" t="str">
        <f t="shared" si="119"/>
        <v/>
      </c>
      <c r="AJ1095" s="79" t="str">
        <f t="shared" si="120"/>
        <v/>
      </c>
      <c r="AK1095" s="80" t="str">
        <f t="shared" si="123"/>
        <v/>
      </c>
    </row>
    <row r="1096" spans="27:37">
      <c r="AA1096" s="81"/>
      <c r="AB1096" s="81"/>
      <c r="AC1096" s="82" t="str">
        <f t="shared" si="121"/>
        <v/>
      </c>
      <c r="AD1096" s="90"/>
      <c r="AE1096" s="90"/>
      <c r="AF1096" s="82">
        <f t="shared" si="122"/>
        <v>0</v>
      </c>
      <c r="AG1096" s="82" t="str">
        <f t="shared" si="117"/>
        <v/>
      </c>
      <c r="AH1096" s="82" t="str">
        <f t="shared" si="118"/>
        <v/>
      </c>
      <c r="AI1096" s="82" t="str">
        <f t="shared" si="119"/>
        <v/>
      </c>
      <c r="AJ1096" s="82" t="str">
        <f t="shared" si="120"/>
        <v/>
      </c>
      <c r="AK1096" s="83" t="str">
        <f t="shared" si="123"/>
        <v/>
      </c>
    </row>
    <row r="1097" spans="27:37">
      <c r="AA1097" s="78"/>
      <c r="AB1097" s="78"/>
      <c r="AC1097" s="79" t="str">
        <f t="shared" si="121"/>
        <v/>
      </c>
      <c r="AD1097" s="89"/>
      <c r="AE1097" s="89"/>
      <c r="AF1097" s="79">
        <f t="shared" si="122"/>
        <v>0</v>
      </c>
      <c r="AG1097" s="79" t="str">
        <f t="shared" si="117"/>
        <v/>
      </c>
      <c r="AH1097" s="79" t="str">
        <f t="shared" si="118"/>
        <v/>
      </c>
      <c r="AI1097" s="79" t="str">
        <f t="shared" si="119"/>
        <v/>
      </c>
      <c r="AJ1097" s="79" t="str">
        <f t="shared" si="120"/>
        <v/>
      </c>
      <c r="AK1097" s="80" t="str">
        <f t="shared" si="123"/>
        <v/>
      </c>
    </row>
    <row r="1098" spans="27:37">
      <c r="AA1098" s="81"/>
      <c r="AB1098" s="81"/>
      <c r="AC1098" s="82" t="str">
        <f t="shared" si="121"/>
        <v/>
      </c>
      <c r="AD1098" s="90"/>
      <c r="AE1098" s="90"/>
      <c r="AF1098" s="82">
        <f t="shared" si="122"/>
        <v>0</v>
      </c>
      <c r="AG1098" s="82" t="str">
        <f t="shared" si="117"/>
        <v/>
      </c>
      <c r="AH1098" s="82" t="str">
        <f t="shared" si="118"/>
        <v/>
      </c>
      <c r="AI1098" s="82" t="str">
        <f t="shared" si="119"/>
        <v/>
      </c>
      <c r="AJ1098" s="82" t="str">
        <f t="shared" si="120"/>
        <v/>
      </c>
      <c r="AK1098" s="83" t="str">
        <f t="shared" si="123"/>
        <v/>
      </c>
    </row>
    <row r="1099" spans="27:37">
      <c r="AA1099" s="78"/>
      <c r="AB1099" s="78"/>
      <c r="AC1099" s="79" t="str">
        <f t="shared" si="121"/>
        <v/>
      </c>
      <c r="AD1099" s="89"/>
      <c r="AE1099" s="89"/>
      <c r="AF1099" s="79">
        <f t="shared" si="122"/>
        <v>0</v>
      </c>
      <c r="AG1099" s="79" t="str">
        <f t="shared" ref="AG1099:AG1162" si="124">IF($AA1099="","",IF(VLOOKUP($AA1099,$AZ$17:$BD$42,2,0)=0,"",VLOOKUP($AA1099,$AZ$17:$BD$42,2,0)*AF1099))</f>
        <v/>
      </c>
      <c r="AH1099" s="79" t="str">
        <f t="shared" ref="AH1099:AH1162" si="125">IF($AA1099="","",IF(VLOOKUP($AA1099,$AZ$17:$BD$42,3,0)=0,"",VLOOKUP($AA1099,$AZ$17:$BD$42,3,0)*AF1099))</f>
        <v/>
      </c>
      <c r="AI1099" s="79" t="str">
        <f t="shared" ref="AI1099:AI1162" si="126">IF($AA1099="","",IF(VLOOKUP($AA1099,$AZ$17:$BD$42,4,0)=0,"",VLOOKUP($AA1099,$AZ$17:$BD$42,4,0)*AF1099))</f>
        <v/>
      </c>
      <c r="AJ1099" s="79" t="str">
        <f t="shared" ref="AJ1099:AJ1162" si="127">IF($AA1099="","",IF(VLOOKUP($AA1099,$AZ$17:$BD$42,5,0)=0,"",VLOOKUP($AA1099,$AZ$17:$BD$42,5,0)*AF1099))</f>
        <v/>
      </c>
      <c r="AK1099" s="80" t="str">
        <f t="shared" si="123"/>
        <v/>
      </c>
    </row>
    <row r="1100" spans="27:37">
      <c r="AA1100" s="81"/>
      <c r="AB1100" s="81"/>
      <c r="AC1100" s="82" t="str">
        <f t="shared" ref="AC1100:AC1163" si="128">IF(ISERROR(VLOOKUP($AA1100,$A$13:$V$38,MATCH($AB1100,$A$12:$V$12,0),0)),"",VLOOKUP($AA1100,$A$13:$V$38,MATCH($AB1100,$A$12:$V$12,0),0))</f>
        <v/>
      </c>
      <c r="AD1100" s="90"/>
      <c r="AE1100" s="90"/>
      <c r="AF1100" s="82">
        <f t="shared" ref="AF1100:AF1163" si="129">IF(IF($AB1100="",0,IF(AC1100="",0,AC1100-AD1100-AE1100))&lt;0,0,IF($AB1100="",0,IF(AC1100="",0,AC1100-AD1100-AE1100)))</f>
        <v>0</v>
      </c>
      <c r="AG1100" s="82" t="str">
        <f t="shared" si="124"/>
        <v/>
      </c>
      <c r="AH1100" s="82" t="str">
        <f t="shared" si="125"/>
        <v/>
      </c>
      <c r="AI1100" s="82" t="str">
        <f t="shared" si="126"/>
        <v/>
      </c>
      <c r="AJ1100" s="82" t="str">
        <f t="shared" si="127"/>
        <v/>
      </c>
      <c r="AK1100" s="83" t="str">
        <f t="shared" ref="AK1100:AK1163" si="130">IF($AF1100=0,"",IF(VLOOKUP($AA1100,$A$46:$Y$71,IF($AB1100=3,2,IF($AB1100&lt;4+1,6,IF($AB1100&lt;5+1,10,IF($AB1100&lt;6+1,14,IF($AB1100&lt;7+1,18,IF($AB1100&lt;8+1,22,0)))))),0)=0,"pas de crafteur",VLOOKUP($AA1100,$A$46:$Y$71,IF($AB1100=3,2,IF($AB1100&lt;4+1,6,IF($AB1100&lt;5+1,10,IF($AB1100&lt;6+1,14,IF($AB1100&lt;7+1,18,IF($AB1100&lt;8+1,22,)))))),0)))</f>
        <v/>
      </c>
    </row>
    <row r="1101" spans="27:37">
      <c r="AA1101" s="78"/>
      <c r="AB1101" s="78"/>
      <c r="AC1101" s="79" t="str">
        <f t="shared" si="128"/>
        <v/>
      </c>
      <c r="AD1101" s="89"/>
      <c r="AE1101" s="89"/>
      <c r="AF1101" s="79">
        <f t="shared" si="129"/>
        <v>0</v>
      </c>
      <c r="AG1101" s="79" t="str">
        <f t="shared" si="124"/>
        <v/>
      </c>
      <c r="AH1101" s="79" t="str">
        <f t="shared" si="125"/>
        <v/>
      </c>
      <c r="AI1101" s="79" t="str">
        <f t="shared" si="126"/>
        <v/>
      </c>
      <c r="AJ1101" s="79" t="str">
        <f t="shared" si="127"/>
        <v/>
      </c>
      <c r="AK1101" s="80" t="str">
        <f t="shared" si="130"/>
        <v/>
      </c>
    </row>
    <row r="1102" spans="27:37">
      <c r="AA1102" s="81"/>
      <c r="AB1102" s="81"/>
      <c r="AC1102" s="82" t="str">
        <f t="shared" si="128"/>
        <v/>
      </c>
      <c r="AD1102" s="90"/>
      <c r="AE1102" s="90"/>
      <c r="AF1102" s="82">
        <f t="shared" si="129"/>
        <v>0</v>
      </c>
      <c r="AG1102" s="82" t="str">
        <f t="shared" si="124"/>
        <v/>
      </c>
      <c r="AH1102" s="82" t="str">
        <f t="shared" si="125"/>
        <v/>
      </c>
      <c r="AI1102" s="82" t="str">
        <f t="shared" si="126"/>
        <v/>
      </c>
      <c r="AJ1102" s="82" t="str">
        <f t="shared" si="127"/>
        <v/>
      </c>
      <c r="AK1102" s="83" t="str">
        <f t="shared" si="130"/>
        <v/>
      </c>
    </row>
    <row r="1103" spans="27:37">
      <c r="AA1103" s="78"/>
      <c r="AB1103" s="78"/>
      <c r="AC1103" s="79" t="str">
        <f t="shared" si="128"/>
        <v/>
      </c>
      <c r="AD1103" s="89"/>
      <c r="AE1103" s="89"/>
      <c r="AF1103" s="79">
        <f t="shared" si="129"/>
        <v>0</v>
      </c>
      <c r="AG1103" s="79" t="str">
        <f t="shared" si="124"/>
        <v/>
      </c>
      <c r="AH1103" s="79" t="str">
        <f t="shared" si="125"/>
        <v/>
      </c>
      <c r="AI1103" s="79" t="str">
        <f t="shared" si="126"/>
        <v/>
      </c>
      <c r="AJ1103" s="79" t="str">
        <f t="shared" si="127"/>
        <v/>
      </c>
      <c r="AK1103" s="80" t="str">
        <f t="shared" si="130"/>
        <v/>
      </c>
    </row>
    <row r="1104" spans="27:37">
      <c r="AA1104" s="81"/>
      <c r="AB1104" s="81"/>
      <c r="AC1104" s="82" t="str">
        <f t="shared" si="128"/>
        <v/>
      </c>
      <c r="AD1104" s="90"/>
      <c r="AE1104" s="90"/>
      <c r="AF1104" s="82">
        <f t="shared" si="129"/>
        <v>0</v>
      </c>
      <c r="AG1104" s="82" t="str">
        <f t="shared" si="124"/>
        <v/>
      </c>
      <c r="AH1104" s="82" t="str">
        <f t="shared" si="125"/>
        <v/>
      </c>
      <c r="AI1104" s="82" t="str">
        <f t="shared" si="126"/>
        <v/>
      </c>
      <c r="AJ1104" s="82" t="str">
        <f t="shared" si="127"/>
        <v/>
      </c>
      <c r="AK1104" s="83" t="str">
        <f t="shared" si="130"/>
        <v/>
      </c>
    </row>
    <row r="1105" spans="27:37">
      <c r="AA1105" s="78"/>
      <c r="AB1105" s="78"/>
      <c r="AC1105" s="79" t="str">
        <f t="shared" si="128"/>
        <v/>
      </c>
      <c r="AD1105" s="89"/>
      <c r="AE1105" s="89"/>
      <c r="AF1105" s="79">
        <f t="shared" si="129"/>
        <v>0</v>
      </c>
      <c r="AG1105" s="79" t="str">
        <f t="shared" si="124"/>
        <v/>
      </c>
      <c r="AH1105" s="79" t="str">
        <f t="shared" si="125"/>
        <v/>
      </c>
      <c r="AI1105" s="79" t="str">
        <f t="shared" si="126"/>
        <v/>
      </c>
      <c r="AJ1105" s="79" t="str">
        <f t="shared" si="127"/>
        <v/>
      </c>
      <c r="AK1105" s="80" t="str">
        <f t="shared" si="130"/>
        <v/>
      </c>
    </row>
    <row r="1106" spans="27:37">
      <c r="AA1106" s="81"/>
      <c r="AB1106" s="81"/>
      <c r="AC1106" s="82" t="str">
        <f t="shared" si="128"/>
        <v/>
      </c>
      <c r="AD1106" s="90"/>
      <c r="AE1106" s="90"/>
      <c r="AF1106" s="82">
        <f t="shared" si="129"/>
        <v>0</v>
      </c>
      <c r="AG1106" s="82" t="str">
        <f t="shared" si="124"/>
        <v/>
      </c>
      <c r="AH1106" s="82" t="str">
        <f t="shared" si="125"/>
        <v/>
      </c>
      <c r="AI1106" s="82" t="str">
        <f t="shared" si="126"/>
        <v/>
      </c>
      <c r="AJ1106" s="82" t="str">
        <f t="shared" si="127"/>
        <v/>
      </c>
      <c r="AK1106" s="83" t="str">
        <f t="shared" si="130"/>
        <v/>
      </c>
    </row>
    <row r="1107" spans="27:37">
      <c r="AA1107" s="78"/>
      <c r="AB1107" s="78"/>
      <c r="AC1107" s="79" t="str">
        <f t="shared" si="128"/>
        <v/>
      </c>
      <c r="AD1107" s="89"/>
      <c r="AE1107" s="89"/>
      <c r="AF1107" s="79">
        <f t="shared" si="129"/>
        <v>0</v>
      </c>
      <c r="AG1107" s="79" t="str">
        <f t="shared" si="124"/>
        <v/>
      </c>
      <c r="AH1107" s="79" t="str">
        <f t="shared" si="125"/>
        <v/>
      </c>
      <c r="AI1107" s="79" t="str">
        <f t="shared" si="126"/>
        <v/>
      </c>
      <c r="AJ1107" s="79" t="str">
        <f t="shared" si="127"/>
        <v/>
      </c>
      <c r="AK1107" s="80" t="str">
        <f t="shared" si="130"/>
        <v/>
      </c>
    </row>
    <row r="1108" spans="27:37">
      <c r="AA1108" s="81"/>
      <c r="AB1108" s="81"/>
      <c r="AC1108" s="82" t="str">
        <f t="shared" si="128"/>
        <v/>
      </c>
      <c r="AD1108" s="90"/>
      <c r="AE1108" s="90"/>
      <c r="AF1108" s="82">
        <f t="shared" si="129"/>
        <v>0</v>
      </c>
      <c r="AG1108" s="82" t="str">
        <f t="shared" si="124"/>
        <v/>
      </c>
      <c r="AH1108" s="82" t="str">
        <f t="shared" si="125"/>
        <v/>
      </c>
      <c r="AI1108" s="82" t="str">
        <f t="shared" si="126"/>
        <v/>
      </c>
      <c r="AJ1108" s="82" t="str">
        <f t="shared" si="127"/>
        <v/>
      </c>
      <c r="AK1108" s="83" t="str">
        <f t="shared" si="130"/>
        <v/>
      </c>
    </row>
    <row r="1109" spans="27:37">
      <c r="AA1109" s="78"/>
      <c r="AB1109" s="78"/>
      <c r="AC1109" s="79" t="str">
        <f t="shared" si="128"/>
        <v/>
      </c>
      <c r="AD1109" s="89"/>
      <c r="AE1109" s="89"/>
      <c r="AF1109" s="79">
        <f t="shared" si="129"/>
        <v>0</v>
      </c>
      <c r="AG1109" s="79" t="str">
        <f t="shared" si="124"/>
        <v/>
      </c>
      <c r="AH1109" s="79" t="str">
        <f t="shared" si="125"/>
        <v/>
      </c>
      <c r="AI1109" s="79" t="str">
        <f t="shared" si="126"/>
        <v/>
      </c>
      <c r="AJ1109" s="79" t="str">
        <f t="shared" si="127"/>
        <v/>
      </c>
      <c r="AK1109" s="80" t="str">
        <f t="shared" si="130"/>
        <v/>
      </c>
    </row>
    <row r="1110" spans="27:37">
      <c r="AA1110" s="81"/>
      <c r="AB1110" s="81"/>
      <c r="AC1110" s="82" t="str">
        <f t="shared" si="128"/>
        <v/>
      </c>
      <c r="AD1110" s="90"/>
      <c r="AE1110" s="90"/>
      <c r="AF1110" s="82">
        <f t="shared" si="129"/>
        <v>0</v>
      </c>
      <c r="AG1110" s="82" t="str">
        <f t="shared" si="124"/>
        <v/>
      </c>
      <c r="AH1110" s="82" t="str">
        <f t="shared" si="125"/>
        <v/>
      </c>
      <c r="AI1110" s="82" t="str">
        <f t="shared" si="126"/>
        <v/>
      </c>
      <c r="AJ1110" s="82" t="str">
        <f t="shared" si="127"/>
        <v/>
      </c>
      <c r="AK1110" s="83" t="str">
        <f t="shared" si="130"/>
        <v/>
      </c>
    </row>
    <row r="1111" spans="27:37">
      <c r="AA1111" s="78"/>
      <c r="AB1111" s="78"/>
      <c r="AC1111" s="79" t="str">
        <f t="shared" si="128"/>
        <v/>
      </c>
      <c r="AD1111" s="89"/>
      <c r="AE1111" s="89"/>
      <c r="AF1111" s="79">
        <f t="shared" si="129"/>
        <v>0</v>
      </c>
      <c r="AG1111" s="79" t="str">
        <f t="shared" si="124"/>
        <v/>
      </c>
      <c r="AH1111" s="79" t="str">
        <f t="shared" si="125"/>
        <v/>
      </c>
      <c r="AI1111" s="79" t="str">
        <f t="shared" si="126"/>
        <v/>
      </c>
      <c r="AJ1111" s="79" t="str">
        <f t="shared" si="127"/>
        <v/>
      </c>
      <c r="AK1111" s="80" t="str">
        <f t="shared" si="130"/>
        <v/>
      </c>
    </row>
    <row r="1112" spans="27:37">
      <c r="AA1112" s="81"/>
      <c r="AB1112" s="81"/>
      <c r="AC1112" s="82" t="str">
        <f t="shared" si="128"/>
        <v/>
      </c>
      <c r="AD1112" s="90"/>
      <c r="AE1112" s="90"/>
      <c r="AF1112" s="82">
        <f t="shared" si="129"/>
        <v>0</v>
      </c>
      <c r="AG1112" s="82" t="str">
        <f t="shared" si="124"/>
        <v/>
      </c>
      <c r="AH1112" s="82" t="str">
        <f t="shared" si="125"/>
        <v/>
      </c>
      <c r="AI1112" s="82" t="str">
        <f t="shared" si="126"/>
        <v/>
      </c>
      <c r="AJ1112" s="82" t="str">
        <f t="shared" si="127"/>
        <v/>
      </c>
      <c r="AK1112" s="83" t="str">
        <f t="shared" si="130"/>
        <v/>
      </c>
    </row>
    <row r="1113" spans="27:37">
      <c r="AA1113" s="78"/>
      <c r="AB1113" s="78"/>
      <c r="AC1113" s="79" t="str">
        <f t="shared" si="128"/>
        <v/>
      </c>
      <c r="AD1113" s="89"/>
      <c r="AE1113" s="89"/>
      <c r="AF1113" s="79">
        <f t="shared" si="129"/>
        <v>0</v>
      </c>
      <c r="AG1113" s="79" t="str">
        <f t="shared" si="124"/>
        <v/>
      </c>
      <c r="AH1113" s="79" t="str">
        <f t="shared" si="125"/>
        <v/>
      </c>
      <c r="AI1113" s="79" t="str">
        <f t="shared" si="126"/>
        <v/>
      </c>
      <c r="AJ1113" s="79" t="str">
        <f t="shared" si="127"/>
        <v/>
      </c>
      <c r="AK1113" s="80" t="str">
        <f t="shared" si="130"/>
        <v/>
      </c>
    </row>
    <row r="1114" spans="27:37">
      <c r="AA1114" s="81"/>
      <c r="AB1114" s="81"/>
      <c r="AC1114" s="82" t="str">
        <f t="shared" si="128"/>
        <v/>
      </c>
      <c r="AD1114" s="90"/>
      <c r="AE1114" s="90"/>
      <c r="AF1114" s="82">
        <f t="shared" si="129"/>
        <v>0</v>
      </c>
      <c r="AG1114" s="82" t="str">
        <f t="shared" si="124"/>
        <v/>
      </c>
      <c r="AH1114" s="82" t="str">
        <f t="shared" si="125"/>
        <v/>
      </c>
      <c r="AI1114" s="82" t="str">
        <f t="shared" si="126"/>
        <v/>
      </c>
      <c r="AJ1114" s="82" t="str">
        <f t="shared" si="127"/>
        <v/>
      </c>
      <c r="AK1114" s="83" t="str">
        <f t="shared" si="130"/>
        <v/>
      </c>
    </row>
    <row r="1115" spans="27:37">
      <c r="AA1115" s="78"/>
      <c r="AB1115" s="78"/>
      <c r="AC1115" s="79" t="str">
        <f t="shared" si="128"/>
        <v/>
      </c>
      <c r="AD1115" s="89"/>
      <c r="AE1115" s="89"/>
      <c r="AF1115" s="79">
        <f t="shared" si="129"/>
        <v>0</v>
      </c>
      <c r="AG1115" s="79" t="str">
        <f t="shared" si="124"/>
        <v/>
      </c>
      <c r="AH1115" s="79" t="str">
        <f t="shared" si="125"/>
        <v/>
      </c>
      <c r="AI1115" s="79" t="str">
        <f t="shared" si="126"/>
        <v/>
      </c>
      <c r="AJ1115" s="79" t="str">
        <f t="shared" si="127"/>
        <v/>
      </c>
      <c r="AK1115" s="80" t="str">
        <f t="shared" si="130"/>
        <v/>
      </c>
    </row>
    <row r="1116" spans="27:37">
      <c r="AA1116" s="81"/>
      <c r="AB1116" s="81"/>
      <c r="AC1116" s="82" t="str">
        <f t="shared" si="128"/>
        <v/>
      </c>
      <c r="AD1116" s="90"/>
      <c r="AE1116" s="90"/>
      <c r="AF1116" s="82">
        <f t="shared" si="129"/>
        <v>0</v>
      </c>
      <c r="AG1116" s="82" t="str">
        <f t="shared" si="124"/>
        <v/>
      </c>
      <c r="AH1116" s="82" t="str">
        <f t="shared" si="125"/>
        <v/>
      </c>
      <c r="AI1116" s="82" t="str">
        <f t="shared" si="126"/>
        <v/>
      </c>
      <c r="AJ1116" s="82" t="str">
        <f t="shared" si="127"/>
        <v/>
      </c>
      <c r="AK1116" s="83" t="str">
        <f t="shared" si="130"/>
        <v/>
      </c>
    </row>
    <row r="1117" spans="27:37">
      <c r="AA1117" s="78"/>
      <c r="AB1117" s="78"/>
      <c r="AC1117" s="79" t="str">
        <f t="shared" si="128"/>
        <v/>
      </c>
      <c r="AD1117" s="89"/>
      <c r="AE1117" s="89"/>
      <c r="AF1117" s="79">
        <f t="shared" si="129"/>
        <v>0</v>
      </c>
      <c r="AG1117" s="79" t="str">
        <f t="shared" si="124"/>
        <v/>
      </c>
      <c r="AH1117" s="79" t="str">
        <f t="shared" si="125"/>
        <v/>
      </c>
      <c r="AI1117" s="79" t="str">
        <f t="shared" si="126"/>
        <v/>
      </c>
      <c r="AJ1117" s="79" t="str">
        <f t="shared" si="127"/>
        <v/>
      </c>
      <c r="AK1117" s="80" t="str">
        <f t="shared" si="130"/>
        <v/>
      </c>
    </row>
    <row r="1118" spans="27:37">
      <c r="AA1118" s="81"/>
      <c r="AB1118" s="81"/>
      <c r="AC1118" s="82" t="str">
        <f t="shared" si="128"/>
        <v/>
      </c>
      <c r="AD1118" s="90"/>
      <c r="AE1118" s="90"/>
      <c r="AF1118" s="82">
        <f t="shared" si="129"/>
        <v>0</v>
      </c>
      <c r="AG1118" s="82" t="str">
        <f t="shared" si="124"/>
        <v/>
      </c>
      <c r="AH1118" s="82" t="str">
        <f t="shared" si="125"/>
        <v/>
      </c>
      <c r="AI1118" s="82" t="str">
        <f t="shared" si="126"/>
        <v/>
      </c>
      <c r="AJ1118" s="82" t="str">
        <f t="shared" si="127"/>
        <v/>
      </c>
      <c r="AK1118" s="83" t="str">
        <f t="shared" si="130"/>
        <v/>
      </c>
    </row>
    <row r="1119" spans="27:37">
      <c r="AA1119" s="78"/>
      <c r="AB1119" s="78"/>
      <c r="AC1119" s="79" t="str">
        <f t="shared" si="128"/>
        <v/>
      </c>
      <c r="AD1119" s="89"/>
      <c r="AE1119" s="89"/>
      <c r="AF1119" s="79">
        <f t="shared" si="129"/>
        <v>0</v>
      </c>
      <c r="AG1119" s="79" t="str">
        <f t="shared" si="124"/>
        <v/>
      </c>
      <c r="AH1119" s="79" t="str">
        <f t="shared" si="125"/>
        <v/>
      </c>
      <c r="AI1119" s="79" t="str">
        <f t="shared" si="126"/>
        <v/>
      </c>
      <c r="AJ1119" s="79" t="str">
        <f t="shared" si="127"/>
        <v/>
      </c>
      <c r="AK1119" s="80" t="str">
        <f t="shared" si="130"/>
        <v/>
      </c>
    </row>
    <row r="1120" spans="27:37">
      <c r="AA1120" s="81"/>
      <c r="AB1120" s="81"/>
      <c r="AC1120" s="82" t="str">
        <f t="shared" si="128"/>
        <v/>
      </c>
      <c r="AD1120" s="90"/>
      <c r="AE1120" s="90"/>
      <c r="AF1120" s="82">
        <f t="shared" si="129"/>
        <v>0</v>
      </c>
      <c r="AG1120" s="82" t="str">
        <f t="shared" si="124"/>
        <v/>
      </c>
      <c r="AH1120" s="82" t="str">
        <f t="shared" si="125"/>
        <v/>
      </c>
      <c r="AI1120" s="82" t="str">
        <f t="shared" si="126"/>
        <v/>
      </c>
      <c r="AJ1120" s="82" t="str">
        <f t="shared" si="127"/>
        <v/>
      </c>
      <c r="AK1120" s="83" t="str">
        <f t="shared" si="130"/>
        <v/>
      </c>
    </row>
    <row r="1121" spans="27:37">
      <c r="AA1121" s="78"/>
      <c r="AB1121" s="78"/>
      <c r="AC1121" s="79" t="str">
        <f t="shared" si="128"/>
        <v/>
      </c>
      <c r="AD1121" s="89"/>
      <c r="AE1121" s="89"/>
      <c r="AF1121" s="79">
        <f t="shared" si="129"/>
        <v>0</v>
      </c>
      <c r="AG1121" s="79" t="str">
        <f t="shared" si="124"/>
        <v/>
      </c>
      <c r="AH1121" s="79" t="str">
        <f t="shared" si="125"/>
        <v/>
      </c>
      <c r="AI1121" s="79" t="str">
        <f t="shared" si="126"/>
        <v/>
      </c>
      <c r="AJ1121" s="79" t="str">
        <f t="shared" si="127"/>
        <v/>
      </c>
      <c r="AK1121" s="80" t="str">
        <f t="shared" si="130"/>
        <v/>
      </c>
    </row>
    <row r="1122" spans="27:37">
      <c r="AA1122" s="81"/>
      <c r="AB1122" s="81"/>
      <c r="AC1122" s="82" t="str">
        <f t="shared" si="128"/>
        <v/>
      </c>
      <c r="AD1122" s="90"/>
      <c r="AE1122" s="90"/>
      <c r="AF1122" s="82">
        <f t="shared" si="129"/>
        <v>0</v>
      </c>
      <c r="AG1122" s="82" t="str">
        <f t="shared" si="124"/>
        <v/>
      </c>
      <c r="AH1122" s="82" t="str">
        <f t="shared" si="125"/>
        <v/>
      </c>
      <c r="AI1122" s="82" t="str">
        <f t="shared" si="126"/>
        <v/>
      </c>
      <c r="AJ1122" s="82" t="str">
        <f t="shared" si="127"/>
        <v/>
      </c>
      <c r="AK1122" s="83" t="str">
        <f t="shared" si="130"/>
        <v/>
      </c>
    </row>
    <row r="1123" spans="27:37">
      <c r="AA1123" s="78"/>
      <c r="AB1123" s="78"/>
      <c r="AC1123" s="79" t="str">
        <f t="shared" si="128"/>
        <v/>
      </c>
      <c r="AD1123" s="89"/>
      <c r="AE1123" s="89"/>
      <c r="AF1123" s="79">
        <f t="shared" si="129"/>
        <v>0</v>
      </c>
      <c r="AG1123" s="79" t="str">
        <f t="shared" si="124"/>
        <v/>
      </c>
      <c r="AH1123" s="79" t="str">
        <f t="shared" si="125"/>
        <v/>
      </c>
      <c r="AI1123" s="79" t="str">
        <f t="shared" si="126"/>
        <v/>
      </c>
      <c r="AJ1123" s="79" t="str">
        <f t="shared" si="127"/>
        <v/>
      </c>
      <c r="AK1123" s="80" t="str">
        <f t="shared" si="130"/>
        <v/>
      </c>
    </row>
    <row r="1124" spans="27:37">
      <c r="AA1124" s="81"/>
      <c r="AB1124" s="81"/>
      <c r="AC1124" s="82" t="str">
        <f t="shared" si="128"/>
        <v/>
      </c>
      <c r="AD1124" s="90"/>
      <c r="AE1124" s="90"/>
      <c r="AF1124" s="82">
        <f t="shared" si="129"/>
        <v>0</v>
      </c>
      <c r="AG1124" s="82" t="str">
        <f t="shared" si="124"/>
        <v/>
      </c>
      <c r="AH1124" s="82" t="str">
        <f t="shared" si="125"/>
        <v/>
      </c>
      <c r="AI1124" s="82" t="str">
        <f t="shared" si="126"/>
        <v/>
      </c>
      <c r="AJ1124" s="82" t="str">
        <f t="shared" si="127"/>
        <v/>
      </c>
      <c r="AK1124" s="83" t="str">
        <f t="shared" si="130"/>
        <v/>
      </c>
    </row>
    <row r="1125" spans="27:37">
      <c r="AA1125" s="78"/>
      <c r="AB1125" s="78"/>
      <c r="AC1125" s="79" t="str">
        <f t="shared" si="128"/>
        <v/>
      </c>
      <c r="AD1125" s="89"/>
      <c r="AE1125" s="89"/>
      <c r="AF1125" s="79">
        <f t="shared" si="129"/>
        <v>0</v>
      </c>
      <c r="AG1125" s="79" t="str">
        <f t="shared" si="124"/>
        <v/>
      </c>
      <c r="AH1125" s="79" t="str">
        <f t="shared" si="125"/>
        <v/>
      </c>
      <c r="AI1125" s="79" t="str">
        <f t="shared" si="126"/>
        <v/>
      </c>
      <c r="AJ1125" s="79" t="str">
        <f t="shared" si="127"/>
        <v/>
      </c>
      <c r="AK1125" s="80" t="str">
        <f t="shared" si="130"/>
        <v/>
      </c>
    </row>
    <row r="1126" spans="27:37">
      <c r="AA1126" s="81"/>
      <c r="AB1126" s="81"/>
      <c r="AC1126" s="82" t="str">
        <f t="shared" si="128"/>
        <v/>
      </c>
      <c r="AD1126" s="90"/>
      <c r="AE1126" s="90"/>
      <c r="AF1126" s="82">
        <f t="shared" si="129"/>
        <v>0</v>
      </c>
      <c r="AG1126" s="82" t="str">
        <f t="shared" si="124"/>
        <v/>
      </c>
      <c r="AH1126" s="82" t="str">
        <f t="shared" si="125"/>
        <v/>
      </c>
      <c r="AI1126" s="82" t="str">
        <f t="shared" si="126"/>
        <v/>
      </c>
      <c r="AJ1126" s="82" t="str">
        <f t="shared" si="127"/>
        <v/>
      </c>
      <c r="AK1126" s="83" t="str">
        <f t="shared" si="130"/>
        <v/>
      </c>
    </row>
    <row r="1127" spans="27:37">
      <c r="AA1127" s="78"/>
      <c r="AB1127" s="78"/>
      <c r="AC1127" s="79" t="str">
        <f t="shared" si="128"/>
        <v/>
      </c>
      <c r="AD1127" s="89"/>
      <c r="AE1127" s="89"/>
      <c r="AF1127" s="79">
        <f t="shared" si="129"/>
        <v>0</v>
      </c>
      <c r="AG1127" s="79" t="str">
        <f t="shared" si="124"/>
        <v/>
      </c>
      <c r="AH1127" s="79" t="str">
        <f t="shared" si="125"/>
        <v/>
      </c>
      <c r="AI1127" s="79" t="str">
        <f t="shared" si="126"/>
        <v/>
      </c>
      <c r="AJ1127" s="79" t="str">
        <f t="shared" si="127"/>
        <v/>
      </c>
      <c r="AK1127" s="80" t="str">
        <f t="shared" si="130"/>
        <v/>
      </c>
    </row>
    <row r="1128" spans="27:37">
      <c r="AA1128" s="81"/>
      <c r="AB1128" s="81"/>
      <c r="AC1128" s="82" t="str">
        <f t="shared" si="128"/>
        <v/>
      </c>
      <c r="AD1128" s="90"/>
      <c r="AE1128" s="90"/>
      <c r="AF1128" s="82">
        <f t="shared" si="129"/>
        <v>0</v>
      </c>
      <c r="AG1128" s="82" t="str">
        <f t="shared" si="124"/>
        <v/>
      </c>
      <c r="AH1128" s="82" t="str">
        <f t="shared" si="125"/>
        <v/>
      </c>
      <c r="AI1128" s="82" t="str">
        <f t="shared" si="126"/>
        <v/>
      </c>
      <c r="AJ1128" s="82" t="str">
        <f t="shared" si="127"/>
        <v/>
      </c>
      <c r="AK1128" s="83" t="str">
        <f t="shared" si="130"/>
        <v/>
      </c>
    </row>
    <row r="1129" spans="27:37">
      <c r="AA1129" s="78"/>
      <c r="AB1129" s="78"/>
      <c r="AC1129" s="79" t="str">
        <f t="shared" si="128"/>
        <v/>
      </c>
      <c r="AD1129" s="89"/>
      <c r="AE1129" s="89"/>
      <c r="AF1129" s="79">
        <f t="shared" si="129"/>
        <v>0</v>
      </c>
      <c r="AG1129" s="79" t="str">
        <f t="shared" si="124"/>
        <v/>
      </c>
      <c r="AH1129" s="79" t="str">
        <f t="shared" si="125"/>
        <v/>
      </c>
      <c r="AI1129" s="79" t="str">
        <f t="shared" si="126"/>
        <v/>
      </c>
      <c r="AJ1129" s="79" t="str">
        <f t="shared" si="127"/>
        <v/>
      </c>
      <c r="AK1129" s="80" t="str">
        <f t="shared" si="130"/>
        <v/>
      </c>
    </row>
    <row r="1130" spans="27:37">
      <c r="AA1130" s="81"/>
      <c r="AB1130" s="81"/>
      <c r="AC1130" s="82" t="str">
        <f t="shared" si="128"/>
        <v/>
      </c>
      <c r="AD1130" s="90"/>
      <c r="AE1130" s="90"/>
      <c r="AF1130" s="82">
        <f t="shared" si="129"/>
        <v>0</v>
      </c>
      <c r="AG1130" s="82" t="str">
        <f t="shared" si="124"/>
        <v/>
      </c>
      <c r="AH1130" s="82" t="str">
        <f t="shared" si="125"/>
        <v/>
      </c>
      <c r="AI1130" s="82" t="str">
        <f t="shared" si="126"/>
        <v/>
      </c>
      <c r="AJ1130" s="82" t="str">
        <f t="shared" si="127"/>
        <v/>
      </c>
      <c r="AK1130" s="83" t="str">
        <f t="shared" si="130"/>
        <v/>
      </c>
    </row>
    <row r="1131" spans="27:37">
      <c r="AA1131" s="78"/>
      <c r="AB1131" s="78"/>
      <c r="AC1131" s="79" t="str">
        <f t="shared" si="128"/>
        <v/>
      </c>
      <c r="AD1131" s="89"/>
      <c r="AE1131" s="89"/>
      <c r="AF1131" s="79">
        <f t="shared" si="129"/>
        <v>0</v>
      </c>
      <c r="AG1131" s="79" t="str">
        <f t="shared" si="124"/>
        <v/>
      </c>
      <c r="AH1131" s="79" t="str">
        <f t="shared" si="125"/>
        <v/>
      </c>
      <c r="AI1131" s="79" t="str">
        <f t="shared" si="126"/>
        <v/>
      </c>
      <c r="AJ1131" s="79" t="str">
        <f t="shared" si="127"/>
        <v/>
      </c>
      <c r="AK1131" s="80" t="str">
        <f t="shared" si="130"/>
        <v/>
      </c>
    </row>
    <row r="1132" spans="27:37">
      <c r="AA1132" s="81"/>
      <c r="AB1132" s="81"/>
      <c r="AC1132" s="82" t="str">
        <f t="shared" si="128"/>
        <v/>
      </c>
      <c r="AD1132" s="90"/>
      <c r="AE1132" s="90"/>
      <c r="AF1132" s="82">
        <f t="shared" si="129"/>
        <v>0</v>
      </c>
      <c r="AG1132" s="82" t="str">
        <f t="shared" si="124"/>
        <v/>
      </c>
      <c r="AH1132" s="82" t="str">
        <f t="shared" si="125"/>
        <v/>
      </c>
      <c r="AI1132" s="82" t="str">
        <f t="shared" si="126"/>
        <v/>
      </c>
      <c r="AJ1132" s="82" t="str">
        <f t="shared" si="127"/>
        <v/>
      </c>
      <c r="AK1132" s="83" t="str">
        <f t="shared" si="130"/>
        <v/>
      </c>
    </row>
    <row r="1133" spans="27:37">
      <c r="AA1133" s="78"/>
      <c r="AB1133" s="78"/>
      <c r="AC1133" s="79" t="str">
        <f t="shared" si="128"/>
        <v/>
      </c>
      <c r="AD1133" s="89"/>
      <c r="AE1133" s="89"/>
      <c r="AF1133" s="79">
        <f t="shared" si="129"/>
        <v>0</v>
      </c>
      <c r="AG1133" s="79" t="str">
        <f t="shared" si="124"/>
        <v/>
      </c>
      <c r="AH1133" s="79" t="str">
        <f t="shared" si="125"/>
        <v/>
      </c>
      <c r="AI1133" s="79" t="str">
        <f t="shared" si="126"/>
        <v/>
      </c>
      <c r="AJ1133" s="79" t="str">
        <f t="shared" si="127"/>
        <v/>
      </c>
      <c r="AK1133" s="80" t="str">
        <f t="shared" si="130"/>
        <v/>
      </c>
    </row>
    <row r="1134" spans="27:37">
      <c r="AA1134" s="81"/>
      <c r="AB1134" s="81"/>
      <c r="AC1134" s="82" t="str">
        <f t="shared" si="128"/>
        <v/>
      </c>
      <c r="AD1134" s="90"/>
      <c r="AE1134" s="90"/>
      <c r="AF1134" s="82">
        <f t="shared" si="129"/>
        <v>0</v>
      </c>
      <c r="AG1134" s="82" t="str">
        <f t="shared" si="124"/>
        <v/>
      </c>
      <c r="AH1134" s="82" t="str">
        <f t="shared" si="125"/>
        <v/>
      </c>
      <c r="AI1134" s="82" t="str">
        <f t="shared" si="126"/>
        <v/>
      </c>
      <c r="AJ1134" s="82" t="str">
        <f t="shared" si="127"/>
        <v/>
      </c>
      <c r="AK1134" s="83" t="str">
        <f t="shared" si="130"/>
        <v/>
      </c>
    </row>
    <row r="1135" spans="27:37">
      <c r="AA1135" s="78"/>
      <c r="AB1135" s="78"/>
      <c r="AC1135" s="79" t="str">
        <f t="shared" si="128"/>
        <v/>
      </c>
      <c r="AD1135" s="89"/>
      <c r="AE1135" s="89"/>
      <c r="AF1135" s="79">
        <f t="shared" si="129"/>
        <v>0</v>
      </c>
      <c r="AG1135" s="79" t="str">
        <f t="shared" si="124"/>
        <v/>
      </c>
      <c r="AH1135" s="79" t="str">
        <f t="shared" si="125"/>
        <v/>
      </c>
      <c r="AI1135" s="79" t="str">
        <f t="shared" si="126"/>
        <v/>
      </c>
      <c r="AJ1135" s="79" t="str">
        <f t="shared" si="127"/>
        <v/>
      </c>
      <c r="AK1135" s="80" t="str">
        <f t="shared" si="130"/>
        <v/>
      </c>
    </row>
    <row r="1136" spans="27:37">
      <c r="AA1136" s="81"/>
      <c r="AB1136" s="81"/>
      <c r="AC1136" s="82" t="str">
        <f t="shared" si="128"/>
        <v/>
      </c>
      <c r="AD1136" s="90"/>
      <c r="AE1136" s="90"/>
      <c r="AF1136" s="82">
        <f t="shared" si="129"/>
        <v>0</v>
      </c>
      <c r="AG1136" s="82" t="str">
        <f t="shared" si="124"/>
        <v/>
      </c>
      <c r="AH1136" s="82" t="str">
        <f t="shared" si="125"/>
        <v/>
      </c>
      <c r="AI1136" s="82" t="str">
        <f t="shared" si="126"/>
        <v/>
      </c>
      <c r="AJ1136" s="82" t="str">
        <f t="shared" si="127"/>
        <v/>
      </c>
      <c r="AK1136" s="83" t="str">
        <f t="shared" si="130"/>
        <v/>
      </c>
    </row>
    <row r="1137" spans="27:37">
      <c r="AA1137" s="78"/>
      <c r="AB1137" s="78"/>
      <c r="AC1137" s="79" t="str">
        <f t="shared" si="128"/>
        <v/>
      </c>
      <c r="AD1137" s="89"/>
      <c r="AE1137" s="89"/>
      <c r="AF1137" s="79">
        <f t="shared" si="129"/>
        <v>0</v>
      </c>
      <c r="AG1137" s="79" t="str">
        <f t="shared" si="124"/>
        <v/>
      </c>
      <c r="AH1137" s="79" t="str">
        <f t="shared" si="125"/>
        <v/>
      </c>
      <c r="AI1137" s="79" t="str">
        <f t="shared" si="126"/>
        <v/>
      </c>
      <c r="AJ1137" s="79" t="str">
        <f t="shared" si="127"/>
        <v/>
      </c>
      <c r="AK1137" s="80" t="str">
        <f t="shared" si="130"/>
        <v/>
      </c>
    </row>
    <row r="1138" spans="27:37">
      <c r="AA1138" s="81"/>
      <c r="AB1138" s="81"/>
      <c r="AC1138" s="82" t="str">
        <f t="shared" si="128"/>
        <v/>
      </c>
      <c r="AD1138" s="90"/>
      <c r="AE1138" s="90"/>
      <c r="AF1138" s="82">
        <f t="shared" si="129"/>
        <v>0</v>
      </c>
      <c r="AG1138" s="82" t="str">
        <f t="shared" si="124"/>
        <v/>
      </c>
      <c r="AH1138" s="82" t="str">
        <f t="shared" si="125"/>
        <v/>
      </c>
      <c r="AI1138" s="82" t="str">
        <f t="shared" si="126"/>
        <v/>
      </c>
      <c r="AJ1138" s="82" t="str">
        <f t="shared" si="127"/>
        <v/>
      </c>
      <c r="AK1138" s="83" t="str">
        <f t="shared" si="130"/>
        <v/>
      </c>
    </row>
    <row r="1139" spans="27:37">
      <c r="AA1139" s="78"/>
      <c r="AB1139" s="78"/>
      <c r="AC1139" s="79" t="str">
        <f t="shared" si="128"/>
        <v/>
      </c>
      <c r="AD1139" s="89"/>
      <c r="AE1139" s="89"/>
      <c r="AF1139" s="79">
        <f t="shared" si="129"/>
        <v>0</v>
      </c>
      <c r="AG1139" s="79" t="str">
        <f t="shared" si="124"/>
        <v/>
      </c>
      <c r="AH1139" s="79" t="str">
        <f t="shared" si="125"/>
        <v/>
      </c>
      <c r="AI1139" s="79" t="str">
        <f t="shared" si="126"/>
        <v/>
      </c>
      <c r="AJ1139" s="79" t="str">
        <f t="shared" si="127"/>
        <v/>
      </c>
      <c r="AK1139" s="80" t="str">
        <f t="shared" si="130"/>
        <v/>
      </c>
    </row>
    <row r="1140" spans="27:37">
      <c r="AA1140" s="81"/>
      <c r="AB1140" s="81"/>
      <c r="AC1140" s="82" t="str">
        <f t="shared" si="128"/>
        <v/>
      </c>
      <c r="AD1140" s="90"/>
      <c r="AE1140" s="90"/>
      <c r="AF1140" s="82">
        <f t="shared" si="129"/>
        <v>0</v>
      </c>
      <c r="AG1140" s="82" t="str">
        <f t="shared" si="124"/>
        <v/>
      </c>
      <c r="AH1140" s="82" t="str">
        <f t="shared" si="125"/>
        <v/>
      </c>
      <c r="AI1140" s="82" t="str">
        <f t="shared" si="126"/>
        <v/>
      </c>
      <c r="AJ1140" s="82" t="str">
        <f t="shared" si="127"/>
        <v/>
      </c>
      <c r="AK1140" s="83" t="str">
        <f t="shared" si="130"/>
        <v/>
      </c>
    </row>
    <row r="1141" spans="27:37">
      <c r="AA1141" s="78"/>
      <c r="AB1141" s="78"/>
      <c r="AC1141" s="79" t="str">
        <f t="shared" si="128"/>
        <v/>
      </c>
      <c r="AD1141" s="89"/>
      <c r="AE1141" s="89"/>
      <c r="AF1141" s="79">
        <f t="shared" si="129"/>
        <v>0</v>
      </c>
      <c r="AG1141" s="79" t="str">
        <f t="shared" si="124"/>
        <v/>
      </c>
      <c r="AH1141" s="79" t="str">
        <f t="shared" si="125"/>
        <v/>
      </c>
      <c r="AI1141" s="79" t="str">
        <f t="shared" si="126"/>
        <v/>
      </c>
      <c r="AJ1141" s="79" t="str">
        <f t="shared" si="127"/>
        <v/>
      </c>
      <c r="AK1141" s="80" t="str">
        <f t="shared" si="130"/>
        <v/>
      </c>
    </row>
    <row r="1142" spans="27:37">
      <c r="AA1142" s="81"/>
      <c r="AB1142" s="81"/>
      <c r="AC1142" s="82" t="str">
        <f t="shared" si="128"/>
        <v/>
      </c>
      <c r="AD1142" s="90"/>
      <c r="AE1142" s="90"/>
      <c r="AF1142" s="82">
        <f t="shared" si="129"/>
        <v>0</v>
      </c>
      <c r="AG1142" s="82" t="str">
        <f t="shared" si="124"/>
        <v/>
      </c>
      <c r="AH1142" s="82" t="str">
        <f t="shared" si="125"/>
        <v/>
      </c>
      <c r="AI1142" s="82" t="str">
        <f t="shared" si="126"/>
        <v/>
      </c>
      <c r="AJ1142" s="82" t="str">
        <f t="shared" si="127"/>
        <v/>
      </c>
      <c r="AK1142" s="83" t="str">
        <f t="shared" si="130"/>
        <v/>
      </c>
    </row>
    <row r="1143" spans="27:37">
      <c r="AA1143" s="78"/>
      <c r="AB1143" s="78"/>
      <c r="AC1143" s="79" t="str">
        <f t="shared" si="128"/>
        <v/>
      </c>
      <c r="AD1143" s="89"/>
      <c r="AE1143" s="89"/>
      <c r="AF1143" s="79">
        <f t="shared" si="129"/>
        <v>0</v>
      </c>
      <c r="AG1143" s="79" t="str">
        <f t="shared" si="124"/>
        <v/>
      </c>
      <c r="AH1143" s="79" t="str">
        <f t="shared" si="125"/>
        <v/>
      </c>
      <c r="AI1143" s="79" t="str">
        <f t="shared" si="126"/>
        <v/>
      </c>
      <c r="AJ1143" s="79" t="str">
        <f t="shared" si="127"/>
        <v/>
      </c>
      <c r="AK1143" s="80" t="str">
        <f t="shared" si="130"/>
        <v/>
      </c>
    </row>
    <row r="1144" spans="27:37">
      <c r="AA1144" s="81"/>
      <c r="AB1144" s="81"/>
      <c r="AC1144" s="82" t="str">
        <f t="shared" si="128"/>
        <v/>
      </c>
      <c r="AD1144" s="90"/>
      <c r="AE1144" s="90"/>
      <c r="AF1144" s="82">
        <f t="shared" si="129"/>
        <v>0</v>
      </c>
      <c r="AG1144" s="82" t="str">
        <f t="shared" si="124"/>
        <v/>
      </c>
      <c r="AH1144" s="82" t="str">
        <f t="shared" si="125"/>
        <v/>
      </c>
      <c r="AI1144" s="82" t="str">
        <f t="shared" si="126"/>
        <v/>
      </c>
      <c r="AJ1144" s="82" t="str">
        <f t="shared" si="127"/>
        <v/>
      </c>
      <c r="AK1144" s="83" t="str">
        <f t="shared" si="130"/>
        <v/>
      </c>
    </row>
    <row r="1145" spans="27:37">
      <c r="AA1145" s="78"/>
      <c r="AB1145" s="78"/>
      <c r="AC1145" s="79" t="str">
        <f t="shared" si="128"/>
        <v/>
      </c>
      <c r="AD1145" s="89"/>
      <c r="AE1145" s="89"/>
      <c r="AF1145" s="79">
        <f t="shared" si="129"/>
        <v>0</v>
      </c>
      <c r="AG1145" s="79" t="str">
        <f t="shared" si="124"/>
        <v/>
      </c>
      <c r="AH1145" s="79" t="str">
        <f t="shared" si="125"/>
        <v/>
      </c>
      <c r="AI1145" s="79" t="str">
        <f t="shared" si="126"/>
        <v/>
      </c>
      <c r="AJ1145" s="79" t="str">
        <f t="shared" si="127"/>
        <v/>
      </c>
      <c r="AK1145" s="80" t="str">
        <f t="shared" si="130"/>
        <v/>
      </c>
    </row>
    <row r="1146" spans="27:37">
      <c r="AA1146" s="81"/>
      <c r="AB1146" s="81"/>
      <c r="AC1146" s="82" t="str">
        <f t="shared" si="128"/>
        <v/>
      </c>
      <c r="AD1146" s="90"/>
      <c r="AE1146" s="90"/>
      <c r="AF1146" s="82">
        <f t="shared" si="129"/>
        <v>0</v>
      </c>
      <c r="AG1146" s="82" t="str">
        <f t="shared" si="124"/>
        <v/>
      </c>
      <c r="AH1146" s="82" t="str">
        <f t="shared" si="125"/>
        <v/>
      </c>
      <c r="AI1146" s="82" t="str">
        <f t="shared" si="126"/>
        <v/>
      </c>
      <c r="AJ1146" s="82" t="str">
        <f t="shared" si="127"/>
        <v/>
      </c>
      <c r="AK1146" s="83" t="str">
        <f t="shared" si="130"/>
        <v/>
      </c>
    </row>
    <row r="1147" spans="27:37">
      <c r="AA1147" s="78"/>
      <c r="AB1147" s="78"/>
      <c r="AC1147" s="79" t="str">
        <f t="shared" si="128"/>
        <v/>
      </c>
      <c r="AD1147" s="89"/>
      <c r="AE1147" s="89"/>
      <c r="AF1147" s="79">
        <f t="shared" si="129"/>
        <v>0</v>
      </c>
      <c r="AG1147" s="79" t="str">
        <f t="shared" si="124"/>
        <v/>
      </c>
      <c r="AH1147" s="79" t="str">
        <f t="shared" si="125"/>
        <v/>
      </c>
      <c r="AI1147" s="79" t="str">
        <f t="shared" si="126"/>
        <v/>
      </c>
      <c r="AJ1147" s="79" t="str">
        <f t="shared" si="127"/>
        <v/>
      </c>
      <c r="AK1147" s="80" t="str">
        <f t="shared" si="130"/>
        <v/>
      </c>
    </row>
    <row r="1148" spans="27:37">
      <c r="AA1148" s="81"/>
      <c r="AB1148" s="81"/>
      <c r="AC1148" s="82" t="str">
        <f t="shared" si="128"/>
        <v/>
      </c>
      <c r="AD1148" s="90"/>
      <c r="AE1148" s="90"/>
      <c r="AF1148" s="82">
        <f t="shared" si="129"/>
        <v>0</v>
      </c>
      <c r="AG1148" s="82" t="str">
        <f t="shared" si="124"/>
        <v/>
      </c>
      <c r="AH1148" s="82" t="str">
        <f t="shared" si="125"/>
        <v/>
      </c>
      <c r="AI1148" s="82" t="str">
        <f t="shared" si="126"/>
        <v/>
      </c>
      <c r="AJ1148" s="82" t="str">
        <f t="shared" si="127"/>
        <v/>
      </c>
      <c r="AK1148" s="83" t="str">
        <f t="shared" si="130"/>
        <v/>
      </c>
    </row>
    <row r="1149" spans="27:37">
      <c r="AA1149" s="78"/>
      <c r="AB1149" s="78"/>
      <c r="AC1149" s="79" t="str">
        <f t="shared" si="128"/>
        <v/>
      </c>
      <c r="AD1149" s="89"/>
      <c r="AE1149" s="89"/>
      <c r="AF1149" s="79">
        <f t="shared" si="129"/>
        <v>0</v>
      </c>
      <c r="AG1149" s="79" t="str">
        <f t="shared" si="124"/>
        <v/>
      </c>
      <c r="AH1149" s="79" t="str">
        <f t="shared" si="125"/>
        <v/>
      </c>
      <c r="AI1149" s="79" t="str">
        <f t="shared" si="126"/>
        <v/>
      </c>
      <c r="AJ1149" s="79" t="str">
        <f t="shared" si="127"/>
        <v/>
      </c>
      <c r="AK1149" s="80" t="str">
        <f t="shared" si="130"/>
        <v/>
      </c>
    </row>
    <row r="1150" spans="27:37">
      <c r="AA1150" s="81"/>
      <c r="AB1150" s="81"/>
      <c r="AC1150" s="82" t="str">
        <f t="shared" si="128"/>
        <v/>
      </c>
      <c r="AD1150" s="90"/>
      <c r="AE1150" s="90"/>
      <c r="AF1150" s="82">
        <f t="shared" si="129"/>
        <v>0</v>
      </c>
      <c r="AG1150" s="82" t="str">
        <f t="shared" si="124"/>
        <v/>
      </c>
      <c r="AH1150" s="82" t="str">
        <f t="shared" si="125"/>
        <v/>
      </c>
      <c r="AI1150" s="82" t="str">
        <f t="shared" si="126"/>
        <v/>
      </c>
      <c r="AJ1150" s="82" t="str">
        <f t="shared" si="127"/>
        <v/>
      </c>
      <c r="AK1150" s="83" t="str">
        <f t="shared" si="130"/>
        <v/>
      </c>
    </row>
    <row r="1151" spans="27:37">
      <c r="AA1151" s="78"/>
      <c r="AB1151" s="78"/>
      <c r="AC1151" s="79" t="str">
        <f t="shared" si="128"/>
        <v/>
      </c>
      <c r="AD1151" s="89"/>
      <c r="AE1151" s="89"/>
      <c r="AF1151" s="79">
        <f t="shared" si="129"/>
        <v>0</v>
      </c>
      <c r="AG1151" s="79" t="str">
        <f t="shared" si="124"/>
        <v/>
      </c>
      <c r="AH1151" s="79" t="str">
        <f t="shared" si="125"/>
        <v/>
      </c>
      <c r="AI1151" s="79" t="str">
        <f t="shared" si="126"/>
        <v/>
      </c>
      <c r="AJ1151" s="79" t="str">
        <f t="shared" si="127"/>
        <v/>
      </c>
      <c r="AK1151" s="80" t="str">
        <f t="shared" si="130"/>
        <v/>
      </c>
    </row>
    <row r="1152" spans="27:37">
      <c r="AA1152" s="81"/>
      <c r="AB1152" s="81"/>
      <c r="AC1152" s="82" t="str">
        <f t="shared" si="128"/>
        <v/>
      </c>
      <c r="AD1152" s="90"/>
      <c r="AE1152" s="90"/>
      <c r="AF1152" s="82">
        <f t="shared" si="129"/>
        <v>0</v>
      </c>
      <c r="AG1152" s="82" t="str">
        <f t="shared" si="124"/>
        <v/>
      </c>
      <c r="AH1152" s="82" t="str">
        <f t="shared" si="125"/>
        <v/>
      </c>
      <c r="AI1152" s="82" t="str">
        <f t="shared" si="126"/>
        <v/>
      </c>
      <c r="AJ1152" s="82" t="str">
        <f t="shared" si="127"/>
        <v/>
      </c>
      <c r="AK1152" s="83" t="str">
        <f t="shared" si="130"/>
        <v/>
      </c>
    </row>
    <row r="1153" spans="27:37">
      <c r="AA1153" s="78"/>
      <c r="AB1153" s="78"/>
      <c r="AC1153" s="79" t="str">
        <f t="shared" si="128"/>
        <v/>
      </c>
      <c r="AD1153" s="89"/>
      <c r="AE1153" s="89"/>
      <c r="AF1153" s="79">
        <f t="shared" si="129"/>
        <v>0</v>
      </c>
      <c r="AG1153" s="79" t="str">
        <f t="shared" si="124"/>
        <v/>
      </c>
      <c r="AH1153" s="79" t="str">
        <f t="shared" si="125"/>
        <v/>
      </c>
      <c r="AI1153" s="79" t="str">
        <f t="shared" si="126"/>
        <v/>
      </c>
      <c r="AJ1153" s="79" t="str">
        <f t="shared" si="127"/>
        <v/>
      </c>
      <c r="AK1153" s="80" t="str">
        <f t="shared" si="130"/>
        <v/>
      </c>
    </row>
    <row r="1154" spans="27:37">
      <c r="AA1154" s="81"/>
      <c r="AB1154" s="81"/>
      <c r="AC1154" s="82" t="str">
        <f t="shared" si="128"/>
        <v/>
      </c>
      <c r="AD1154" s="90"/>
      <c r="AE1154" s="90"/>
      <c r="AF1154" s="82">
        <f t="shared" si="129"/>
        <v>0</v>
      </c>
      <c r="AG1154" s="82" t="str">
        <f t="shared" si="124"/>
        <v/>
      </c>
      <c r="AH1154" s="82" t="str">
        <f t="shared" si="125"/>
        <v/>
      </c>
      <c r="AI1154" s="82" t="str">
        <f t="shared" si="126"/>
        <v/>
      </c>
      <c r="AJ1154" s="82" t="str">
        <f t="shared" si="127"/>
        <v/>
      </c>
      <c r="AK1154" s="83" t="str">
        <f t="shared" si="130"/>
        <v/>
      </c>
    </row>
    <row r="1155" spans="27:37">
      <c r="AA1155" s="78"/>
      <c r="AB1155" s="78"/>
      <c r="AC1155" s="79" t="str">
        <f t="shared" si="128"/>
        <v/>
      </c>
      <c r="AD1155" s="89"/>
      <c r="AE1155" s="89"/>
      <c r="AF1155" s="79">
        <f t="shared" si="129"/>
        <v>0</v>
      </c>
      <c r="AG1155" s="79" t="str">
        <f t="shared" si="124"/>
        <v/>
      </c>
      <c r="AH1155" s="79" t="str">
        <f t="shared" si="125"/>
        <v/>
      </c>
      <c r="AI1155" s="79" t="str">
        <f t="shared" si="126"/>
        <v/>
      </c>
      <c r="AJ1155" s="79" t="str">
        <f t="shared" si="127"/>
        <v/>
      </c>
      <c r="AK1155" s="80" t="str">
        <f t="shared" si="130"/>
        <v/>
      </c>
    </row>
    <row r="1156" spans="27:37">
      <c r="AA1156" s="81"/>
      <c r="AB1156" s="81"/>
      <c r="AC1156" s="82" t="str">
        <f t="shared" si="128"/>
        <v/>
      </c>
      <c r="AD1156" s="90"/>
      <c r="AE1156" s="90"/>
      <c r="AF1156" s="82">
        <f t="shared" si="129"/>
        <v>0</v>
      </c>
      <c r="AG1156" s="82" t="str">
        <f t="shared" si="124"/>
        <v/>
      </c>
      <c r="AH1156" s="82" t="str">
        <f t="shared" si="125"/>
        <v/>
      </c>
      <c r="AI1156" s="82" t="str">
        <f t="shared" si="126"/>
        <v/>
      </c>
      <c r="AJ1156" s="82" t="str">
        <f t="shared" si="127"/>
        <v/>
      </c>
      <c r="AK1156" s="83" t="str">
        <f t="shared" si="130"/>
        <v/>
      </c>
    </row>
    <row r="1157" spans="27:37">
      <c r="AA1157" s="78"/>
      <c r="AB1157" s="78"/>
      <c r="AC1157" s="79" t="str">
        <f t="shared" si="128"/>
        <v/>
      </c>
      <c r="AD1157" s="89"/>
      <c r="AE1157" s="89"/>
      <c r="AF1157" s="79">
        <f t="shared" si="129"/>
        <v>0</v>
      </c>
      <c r="AG1157" s="79" t="str">
        <f t="shared" si="124"/>
        <v/>
      </c>
      <c r="AH1157" s="79" t="str">
        <f t="shared" si="125"/>
        <v/>
      </c>
      <c r="AI1157" s="79" t="str">
        <f t="shared" si="126"/>
        <v/>
      </c>
      <c r="AJ1157" s="79" t="str">
        <f t="shared" si="127"/>
        <v/>
      </c>
      <c r="AK1157" s="80" t="str">
        <f t="shared" si="130"/>
        <v/>
      </c>
    </row>
    <row r="1158" spans="27:37">
      <c r="AA1158" s="81"/>
      <c r="AB1158" s="81"/>
      <c r="AC1158" s="82" t="str">
        <f t="shared" si="128"/>
        <v/>
      </c>
      <c r="AD1158" s="90"/>
      <c r="AE1158" s="90"/>
      <c r="AF1158" s="82">
        <f t="shared" si="129"/>
        <v>0</v>
      </c>
      <c r="AG1158" s="82" t="str">
        <f t="shared" si="124"/>
        <v/>
      </c>
      <c r="AH1158" s="82" t="str">
        <f t="shared" si="125"/>
        <v/>
      </c>
      <c r="AI1158" s="82" t="str">
        <f t="shared" si="126"/>
        <v/>
      </c>
      <c r="AJ1158" s="82" t="str">
        <f t="shared" si="127"/>
        <v/>
      </c>
      <c r="AK1158" s="83" t="str">
        <f t="shared" si="130"/>
        <v/>
      </c>
    </row>
    <row r="1159" spans="27:37">
      <c r="AA1159" s="78"/>
      <c r="AB1159" s="78"/>
      <c r="AC1159" s="79" t="str">
        <f t="shared" si="128"/>
        <v/>
      </c>
      <c r="AD1159" s="89"/>
      <c r="AE1159" s="89"/>
      <c r="AF1159" s="79">
        <f t="shared" si="129"/>
        <v>0</v>
      </c>
      <c r="AG1159" s="79" t="str">
        <f t="shared" si="124"/>
        <v/>
      </c>
      <c r="AH1159" s="79" t="str">
        <f t="shared" si="125"/>
        <v/>
      </c>
      <c r="AI1159" s="79" t="str">
        <f t="shared" si="126"/>
        <v/>
      </c>
      <c r="AJ1159" s="79" t="str">
        <f t="shared" si="127"/>
        <v/>
      </c>
      <c r="AK1159" s="80" t="str">
        <f t="shared" si="130"/>
        <v/>
      </c>
    </row>
    <row r="1160" spans="27:37">
      <c r="AA1160" s="81"/>
      <c r="AB1160" s="81"/>
      <c r="AC1160" s="82" t="str">
        <f t="shared" si="128"/>
        <v/>
      </c>
      <c r="AD1160" s="90"/>
      <c r="AE1160" s="90"/>
      <c r="AF1160" s="82">
        <f t="shared" si="129"/>
        <v>0</v>
      </c>
      <c r="AG1160" s="82" t="str">
        <f t="shared" si="124"/>
        <v/>
      </c>
      <c r="AH1160" s="82" t="str">
        <f t="shared" si="125"/>
        <v/>
      </c>
      <c r="AI1160" s="82" t="str">
        <f t="shared" si="126"/>
        <v/>
      </c>
      <c r="AJ1160" s="82" t="str">
        <f t="shared" si="127"/>
        <v/>
      </c>
      <c r="AK1160" s="83" t="str">
        <f t="shared" si="130"/>
        <v/>
      </c>
    </row>
    <row r="1161" spans="27:37">
      <c r="AA1161" s="78"/>
      <c r="AB1161" s="78"/>
      <c r="AC1161" s="79" t="str">
        <f t="shared" si="128"/>
        <v/>
      </c>
      <c r="AD1161" s="89"/>
      <c r="AE1161" s="89"/>
      <c r="AF1161" s="79">
        <f t="shared" si="129"/>
        <v>0</v>
      </c>
      <c r="AG1161" s="79" t="str">
        <f t="shared" si="124"/>
        <v/>
      </c>
      <c r="AH1161" s="79" t="str">
        <f t="shared" si="125"/>
        <v/>
      </c>
      <c r="AI1161" s="79" t="str">
        <f t="shared" si="126"/>
        <v/>
      </c>
      <c r="AJ1161" s="79" t="str">
        <f t="shared" si="127"/>
        <v/>
      </c>
      <c r="AK1161" s="80" t="str">
        <f t="shared" si="130"/>
        <v/>
      </c>
    </row>
    <row r="1162" spans="27:37">
      <c r="AA1162" s="81"/>
      <c r="AB1162" s="81"/>
      <c r="AC1162" s="82" t="str">
        <f t="shared" si="128"/>
        <v/>
      </c>
      <c r="AD1162" s="90"/>
      <c r="AE1162" s="90"/>
      <c r="AF1162" s="82">
        <f t="shared" si="129"/>
        <v>0</v>
      </c>
      <c r="AG1162" s="82" t="str">
        <f t="shared" si="124"/>
        <v/>
      </c>
      <c r="AH1162" s="82" t="str">
        <f t="shared" si="125"/>
        <v/>
      </c>
      <c r="AI1162" s="82" t="str">
        <f t="shared" si="126"/>
        <v/>
      </c>
      <c r="AJ1162" s="82" t="str">
        <f t="shared" si="127"/>
        <v/>
      </c>
      <c r="AK1162" s="83" t="str">
        <f t="shared" si="130"/>
        <v/>
      </c>
    </row>
    <row r="1163" spans="27:37">
      <c r="AA1163" s="78"/>
      <c r="AB1163" s="78"/>
      <c r="AC1163" s="79" t="str">
        <f t="shared" si="128"/>
        <v/>
      </c>
      <c r="AD1163" s="89"/>
      <c r="AE1163" s="89"/>
      <c r="AF1163" s="79">
        <f t="shared" si="129"/>
        <v>0</v>
      </c>
      <c r="AG1163" s="79" t="str">
        <f t="shared" ref="AG1163:AG1226" si="131">IF($AA1163="","",IF(VLOOKUP($AA1163,$AZ$17:$BD$42,2,0)=0,"",VLOOKUP($AA1163,$AZ$17:$BD$42,2,0)*AF1163))</f>
        <v/>
      </c>
      <c r="AH1163" s="79" t="str">
        <f t="shared" ref="AH1163:AH1228" si="132">IF($AA1163="","",IF(VLOOKUP($AA1163,$AZ$17:$BD$42,3,0)=0,"",VLOOKUP($AA1163,$AZ$17:$BD$42,3,0)*AF1163))</f>
        <v/>
      </c>
      <c r="AI1163" s="79" t="str">
        <f t="shared" ref="AI1163:AI1228" si="133">IF($AA1163="","",IF(VLOOKUP($AA1163,$AZ$17:$BD$42,4,0)=0,"",VLOOKUP($AA1163,$AZ$17:$BD$42,4,0)*AF1163))</f>
        <v/>
      </c>
      <c r="AJ1163" s="79" t="str">
        <f t="shared" ref="AJ1163:AJ1228" si="134">IF($AA1163="","",IF(VLOOKUP($AA1163,$AZ$17:$BD$42,5,0)=0,"",VLOOKUP($AA1163,$AZ$17:$BD$42,5,0)*AF1163))</f>
        <v/>
      </c>
      <c r="AK1163" s="80" t="str">
        <f t="shared" si="130"/>
        <v/>
      </c>
    </row>
    <row r="1164" spans="27:37">
      <c r="AA1164" s="81"/>
      <c r="AB1164" s="81"/>
      <c r="AC1164" s="82" t="str">
        <f t="shared" ref="AC1164:AC1227" si="135">IF(ISERROR(VLOOKUP($AA1164,$A$13:$V$38,MATCH($AB1164,$A$12:$V$12,0),0)),"",VLOOKUP($AA1164,$A$13:$V$38,MATCH($AB1164,$A$12:$V$12,0),0))</f>
        <v/>
      </c>
      <c r="AD1164" s="90"/>
      <c r="AE1164" s="90"/>
      <c r="AF1164" s="82">
        <f t="shared" ref="AF1164:AF1227" si="136">IF(IF($AB1164="",0,IF(AC1164="",0,AC1164-AD1164-AE1164))&lt;0,0,IF($AB1164="",0,IF(AC1164="",0,AC1164-AD1164-AE1164)))</f>
        <v>0</v>
      </c>
      <c r="AG1164" s="82" t="str">
        <f t="shared" si="131"/>
        <v/>
      </c>
      <c r="AH1164" s="82" t="str">
        <f t="shared" si="132"/>
        <v/>
      </c>
      <c r="AI1164" s="82" t="str">
        <f t="shared" si="133"/>
        <v/>
      </c>
      <c r="AJ1164" s="82" t="str">
        <f t="shared" si="134"/>
        <v/>
      </c>
      <c r="AK1164" s="83" t="str">
        <f t="shared" ref="AK1164:AK1227" si="137">IF($AF1164=0,"",IF(VLOOKUP($AA1164,$A$46:$Y$71,IF($AB1164=3,2,IF($AB1164&lt;4+1,6,IF($AB1164&lt;5+1,10,IF($AB1164&lt;6+1,14,IF($AB1164&lt;7+1,18,IF($AB1164&lt;8+1,22,0)))))),0)=0,"pas de crafteur",VLOOKUP($AA1164,$A$46:$Y$71,IF($AB1164=3,2,IF($AB1164&lt;4+1,6,IF($AB1164&lt;5+1,10,IF($AB1164&lt;6+1,14,IF($AB1164&lt;7+1,18,IF($AB1164&lt;8+1,22,)))))),0)))</f>
        <v/>
      </c>
    </row>
    <row r="1165" spans="27:37">
      <c r="AA1165" s="78"/>
      <c r="AB1165" s="78"/>
      <c r="AC1165" s="79" t="str">
        <f t="shared" si="135"/>
        <v/>
      </c>
      <c r="AD1165" s="89"/>
      <c r="AE1165" s="89"/>
      <c r="AF1165" s="79">
        <f t="shared" si="136"/>
        <v>0</v>
      </c>
      <c r="AG1165" s="79" t="str">
        <f t="shared" si="131"/>
        <v/>
      </c>
      <c r="AH1165" s="79" t="str">
        <f t="shared" si="132"/>
        <v/>
      </c>
      <c r="AI1165" s="79" t="str">
        <f t="shared" si="133"/>
        <v/>
      </c>
      <c r="AJ1165" s="79" t="str">
        <f t="shared" si="134"/>
        <v/>
      </c>
      <c r="AK1165" s="80" t="str">
        <f t="shared" si="137"/>
        <v/>
      </c>
    </row>
    <row r="1166" spans="27:37">
      <c r="AA1166" s="81"/>
      <c r="AB1166" s="81"/>
      <c r="AC1166" s="82" t="str">
        <f t="shared" si="135"/>
        <v/>
      </c>
      <c r="AD1166" s="90"/>
      <c r="AE1166" s="90"/>
      <c r="AF1166" s="82">
        <f t="shared" si="136"/>
        <v>0</v>
      </c>
      <c r="AG1166" s="82" t="str">
        <f t="shared" si="131"/>
        <v/>
      </c>
      <c r="AH1166" s="82" t="str">
        <f t="shared" si="132"/>
        <v/>
      </c>
      <c r="AI1166" s="82" t="str">
        <f t="shared" si="133"/>
        <v/>
      </c>
      <c r="AJ1166" s="82" t="str">
        <f t="shared" si="134"/>
        <v/>
      </c>
      <c r="AK1166" s="83" t="str">
        <f t="shared" si="137"/>
        <v/>
      </c>
    </row>
    <row r="1167" spans="27:37">
      <c r="AA1167" s="78"/>
      <c r="AB1167" s="78"/>
      <c r="AC1167" s="79" t="str">
        <f t="shared" si="135"/>
        <v/>
      </c>
      <c r="AD1167" s="89"/>
      <c r="AE1167" s="89"/>
      <c r="AF1167" s="79">
        <f t="shared" si="136"/>
        <v>0</v>
      </c>
      <c r="AG1167" s="79" t="str">
        <f t="shared" si="131"/>
        <v/>
      </c>
      <c r="AH1167" s="79" t="str">
        <f t="shared" si="132"/>
        <v/>
      </c>
      <c r="AI1167" s="79" t="str">
        <f t="shared" si="133"/>
        <v/>
      </c>
      <c r="AJ1167" s="79" t="str">
        <f t="shared" si="134"/>
        <v/>
      </c>
      <c r="AK1167" s="80" t="str">
        <f t="shared" si="137"/>
        <v/>
      </c>
    </row>
    <row r="1168" spans="27:37">
      <c r="AA1168" s="81"/>
      <c r="AB1168" s="81"/>
      <c r="AC1168" s="82" t="str">
        <f t="shared" si="135"/>
        <v/>
      </c>
      <c r="AD1168" s="90"/>
      <c r="AE1168" s="90"/>
      <c r="AF1168" s="82">
        <f t="shared" si="136"/>
        <v>0</v>
      </c>
      <c r="AG1168" s="82" t="str">
        <f t="shared" si="131"/>
        <v/>
      </c>
      <c r="AH1168" s="82" t="str">
        <f t="shared" si="132"/>
        <v/>
      </c>
      <c r="AI1168" s="82" t="str">
        <f t="shared" si="133"/>
        <v/>
      </c>
      <c r="AJ1168" s="82" t="str">
        <f t="shared" si="134"/>
        <v/>
      </c>
      <c r="AK1168" s="83" t="str">
        <f t="shared" si="137"/>
        <v/>
      </c>
    </row>
    <row r="1169" spans="27:37">
      <c r="AA1169" s="78"/>
      <c r="AB1169" s="78"/>
      <c r="AC1169" s="79" t="str">
        <f t="shared" si="135"/>
        <v/>
      </c>
      <c r="AD1169" s="89"/>
      <c r="AE1169" s="89"/>
      <c r="AF1169" s="79">
        <f t="shared" si="136"/>
        <v>0</v>
      </c>
      <c r="AG1169" s="79" t="str">
        <f t="shared" si="131"/>
        <v/>
      </c>
      <c r="AH1169" s="79" t="str">
        <f t="shared" si="132"/>
        <v/>
      </c>
      <c r="AI1169" s="79" t="str">
        <f t="shared" si="133"/>
        <v/>
      </c>
      <c r="AJ1169" s="79" t="str">
        <f t="shared" si="134"/>
        <v/>
      </c>
      <c r="AK1169" s="80" t="str">
        <f t="shared" si="137"/>
        <v/>
      </c>
    </row>
    <row r="1170" spans="27:37">
      <c r="AA1170" s="81"/>
      <c r="AB1170" s="81"/>
      <c r="AC1170" s="82" t="str">
        <f t="shared" si="135"/>
        <v/>
      </c>
      <c r="AD1170" s="90"/>
      <c r="AE1170" s="90"/>
      <c r="AF1170" s="82">
        <f t="shared" si="136"/>
        <v>0</v>
      </c>
      <c r="AG1170" s="82" t="str">
        <f t="shared" si="131"/>
        <v/>
      </c>
      <c r="AH1170" s="82" t="str">
        <f t="shared" si="132"/>
        <v/>
      </c>
      <c r="AI1170" s="82" t="str">
        <f t="shared" si="133"/>
        <v/>
      </c>
      <c r="AJ1170" s="82" t="str">
        <f t="shared" si="134"/>
        <v/>
      </c>
      <c r="AK1170" s="83" t="str">
        <f t="shared" si="137"/>
        <v/>
      </c>
    </row>
    <row r="1171" spans="27:37">
      <c r="AA1171" s="78"/>
      <c r="AB1171" s="78"/>
      <c r="AC1171" s="79" t="str">
        <f t="shared" si="135"/>
        <v/>
      </c>
      <c r="AD1171" s="89"/>
      <c r="AE1171" s="89"/>
      <c r="AF1171" s="79">
        <f t="shared" si="136"/>
        <v>0</v>
      </c>
      <c r="AG1171" s="79" t="str">
        <f t="shared" si="131"/>
        <v/>
      </c>
      <c r="AH1171" s="79" t="str">
        <f t="shared" si="132"/>
        <v/>
      </c>
      <c r="AI1171" s="79" t="str">
        <f t="shared" si="133"/>
        <v/>
      </c>
      <c r="AJ1171" s="79" t="str">
        <f t="shared" si="134"/>
        <v/>
      </c>
      <c r="AK1171" s="80" t="str">
        <f t="shared" si="137"/>
        <v/>
      </c>
    </row>
    <row r="1172" spans="27:37">
      <c r="AA1172" s="82"/>
      <c r="AB1172" s="81"/>
      <c r="AC1172" s="82" t="str">
        <f t="shared" si="135"/>
        <v/>
      </c>
      <c r="AD1172" s="90"/>
      <c r="AE1172" s="90"/>
      <c r="AF1172" s="82">
        <f t="shared" si="136"/>
        <v>0</v>
      </c>
      <c r="AG1172" s="82" t="str">
        <f t="shared" si="131"/>
        <v/>
      </c>
      <c r="AH1172" s="82" t="str">
        <f t="shared" si="132"/>
        <v/>
      </c>
      <c r="AI1172" s="82" t="str">
        <f t="shared" si="133"/>
        <v/>
      </c>
      <c r="AJ1172" s="82" t="str">
        <f t="shared" si="134"/>
        <v/>
      </c>
      <c r="AK1172" s="83" t="str">
        <f t="shared" si="137"/>
        <v/>
      </c>
    </row>
    <row r="1173" spans="27:37">
      <c r="AA1173" s="79"/>
      <c r="AB1173" s="78"/>
      <c r="AC1173" s="79" t="str">
        <f t="shared" si="135"/>
        <v/>
      </c>
      <c r="AD1173" s="89"/>
      <c r="AE1173" s="89"/>
      <c r="AF1173" s="79">
        <f t="shared" si="136"/>
        <v>0</v>
      </c>
      <c r="AG1173" s="79" t="str">
        <f t="shared" si="131"/>
        <v/>
      </c>
      <c r="AH1173" s="79" t="str">
        <f t="shared" si="132"/>
        <v/>
      </c>
      <c r="AI1173" s="79" t="str">
        <f t="shared" si="133"/>
        <v/>
      </c>
      <c r="AJ1173" s="79" t="str">
        <f t="shared" si="134"/>
        <v/>
      </c>
      <c r="AK1173" s="80" t="str">
        <f t="shared" si="137"/>
        <v/>
      </c>
    </row>
    <row r="1174" spans="27:37">
      <c r="AA1174" s="82"/>
      <c r="AB1174" s="81"/>
      <c r="AC1174" s="82" t="str">
        <f t="shared" si="135"/>
        <v/>
      </c>
      <c r="AD1174" s="90"/>
      <c r="AE1174" s="90"/>
      <c r="AF1174" s="82">
        <f t="shared" si="136"/>
        <v>0</v>
      </c>
      <c r="AG1174" s="82" t="str">
        <f t="shared" si="131"/>
        <v/>
      </c>
      <c r="AH1174" s="82" t="str">
        <f t="shared" si="132"/>
        <v/>
      </c>
      <c r="AI1174" s="82" t="str">
        <f t="shared" si="133"/>
        <v/>
      </c>
      <c r="AJ1174" s="82" t="str">
        <f t="shared" si="134"/>
        <v/>
      </c>
      <c r="AK1174" s="83" t="str">
        <f t="shared" si="137"/>
        <v/>
      </c>
    </row>
    <row r="1175" spans="27:37">
      <c r="AA1175" s="79"/>
      <c r="AB1175" s="78"/>
      <c r="AC1175" s="79" t="str">
        <f t="shared" si="135"/>
        <v/>
      </c>
      <c r="AD1175" s="89"/>
      <c r="AE1175" s="89"/>
      <c r="AF1175" s="79">
        <f t="shared" si="136"/>
        <v>0</v>
      </c>
      <c r="AG1175" s="79" t="str">
        <f t="shared" si="131"/>
        <v/>
      </c>
      <c r="AH1175" s="79" t="str">
        <f t="shared" si="132"/>
        <v/>
      </c>
      <c r="AI1175" s="79" t="str">
        <f t="shared" si="133"/>
        <v/>
      </c>
      <c r="AJ1175" s="79" t="str">
        <f t="shared" si="134"/>
        <v/>
      </c>
      <c r="AK1175" s="80" t="str">
        <f t="shared" si="137"/>
        <v/>
      </c>
    </row>
    <row r="1176" spans="27:37">
      <c r="AA1176" s="82"/>
      <c r="AB1176" s="81"/>
      <c r="AC1176" s="82" t="str">
        <f t="shared" si="135"/>
        <v/>
      </c>
      <c r="AD1176" s="90"/>
      <c r="AE1176" s="90"/>
      <c r="AF1176" s="82">
        <f t="shared" si="136"/>
        <v>0</v>
      </c>
      <c r="AG1176" s="82" t="str">
        <f t="shared" si="131"/>
        <v/>
      </c>
      <c r="AH1176" s="82" t="str">
        <f t="shared" si="132"/>
        <v/>
      </c>
      <c r="AI1176" s="82" t="str">
        <f t="shared" si="133"/>
        <v/>
      </c>
      <c r="AJ1176" s="82" t="str">
        <f t="shared" si="134"/>
        <v/>
      </c>
      <c r="AK1176" s="83" t="str">
        <f t="shared" si="137"/>
        <v/>
      </c>
    </row>
    <row r="1177" spans="27:37">
      <c r="AA1177" s="79"/>
      <c r="AB1177" s="78"/>
      <c r="AC1177" s="79" t="str">
        <f t="shared" si="135"/>
        <v/>
      </c>
      <c r="AD1177" s="89"/>
      <c r="AE1177" s="89"/>
      <c r="AF1177" s="79">
        <f t="shared" si="136"/>
        <v>0</v>
      </c>
      <c r="AG1177" s="79" t="str">
        <f t="shared" si="131"/>
        <v/>
      </c>
      <c r="AH1177" s="79" t="str">
        <f t="shared" si="132"/>
        <v/>
      </c>
      <c r="AI1177" s="79" t="str">
        <f t="shared" si="133"/>
        <v/>
      </c>
      <c r="AJ1177" s="79" t="str">
        <f t="shared" si="134"/>
        <v/>
      </c>
      <c r="AK1177" s="80" t="str">
        <f t="shared" si="137"/>
        <v/>
      </c>
    </row>
    <row r="1178" spans="27:37">
      <c r="AA1178" s="82"/>
      <c r="AB1178" s="81"/>
      <c r="AC1178" s="82" t="str">
        <f t="shared" si="135"/>
        <v/>
      </c>
      <c r="AD1178" s="90"/>
      <c r="AE1178" s="90"/>
      <c r="AF1178" s="82">
        <f t="shared" si="136"/>
        <v>0</v>
      </c>
      <c r="AG1178" s="82" t="str">
        <f t="shared" si="131"/>
        <v/>
      </c>
      <c r="AH1178" s="82" t="str">
        <f t="shared" si="132"/>
        <v/>
      </c>
      <c r="AI1178" s="82" t="str">
        <f t="shared" si="133"/>
        <v/>
      </c>
      <c r="AJ1178" s="82" t="str">
        <f t="shared" si="134"/>
        <v/>
      </c>
      <c r="AK1178" s="83" t="str">
        <f t="shared" si="137"/>
        <v/>
      </c>
    </row>
    <row r="1179" spans="27:37">
      <c r="AA1179" s="79"/>
      <c r="AB1179" s="78"/>
      <c r="AC1179" s="79" t="str">
        <f t="shared" si="135"/>
        <v/>
      </c>
      <c r="AD1179" s="89"/>
      <c r="AE1179" s="89"/>
      <c r="AF1179" s="79">
        <f t="shared" si="136"/>
        <v>0</v>
      </c>
      <c r="AG1179" s="79" t="str">
        <f t="shared" si="131"/>
        <v/>
      </c>
      <c r="AH1179" s="79" t="str">
        <f t="shared" si="132"/>
        <v/>
      </c>
      <c r="AI1179" s="79" t="str">
        <f t="shared" si="133"/>
        <v/>
      </c>
      <c r="AJ1179" s="79" t="str">
        <f t="shared" si="134"/>
        <v/>
      </c>
      <c r="AK1179" s="80" t="str">
        <f t="shared" si="137"/>
        <v/>
      </c>
    </row>
    <row r="1180" spans="27:37">
      <c r="AA1180" s="82"/>
      <c r="AB1180" s="81"/>
      <c r="AC1180" s="82" t="str">
        <f t="shared" si="135"/>
        <v/>
      </c>
      <c r="AD1180" s="90"/>
      <c r="AE1180" s="90"/>
      <c r="AF1180" s="82">
        <f t="shared" si="136"/>
        <v>0</v>
      </c>
      <c r="AG1180" s="82" t="str">
        <f t="shared" si="131"/>
        <v/>
      </c>
      <c r="AH1180" s="82" t="str">
        <f t="shared" si="132"/>
        <v/>
      </c>
      <c r="AI1180" s="82" t="str">
        <f t="shared" si="133"/>
        <v/>
      </c>
      <c r="AJ1180" s="82" t="str">
        <f t="shared" si="134"/>
        <v/>
      </c>
      <c r="AK1180" s="83" t="str">
        <f t="shared" si="137"/>
        <v/>
      </c>
    </row>
    <row r="1181" spans="27:37">
      <c r="AA1181" s="79"/>
      <c r="AB1181" s="78"/>
      <c r="AC1181" s="79" t="str">
        <f t="shared" si="135"/>
        <v/>
      </c>
      <c r="AD1181" s="89"/>
      <c r="AE1181" s="89"/>
      <c r="AF1181" s="79">
        <f t="shared" si="136"/>
        <v>0</v>
      </c>
      <c r="AG1181" s="79" t="str">
        <f t="shared" si="131"/>
        <v/>
      </c>
      <c r="AH1181" s="79" t="str">
        <f t="shared" si="132"/>
        <v/>
      </c>
      <c r="AI1181" s="79" t="str">
        <f t="shared" si="133"/>
        <v/>
      </c>
      <c r="AJ1181" s="79" t="str">
        <f t="shared" si="134"/>
        <v/>
      </c>
      <c r="AK1181" s="80" t="str">
        <f t="shared" si="137"/>
        <v/>
      </c>
    </row>
    <row r="1182" spans="27:37">
      <c r="AA1182" s="82"/>
      <c r="AB1182" s="81"/>
      <c r="AC1182" s="82" t="str">
        <f t="shared" si="135"/>
        <v/>
      </c>
      <c r="AD1182" s="90"/>
      <c r="AE1182" s="90"/>
      <c r="AF1182" s="82">
        <f t="shared" si="136"/>
        <v>0</v>
      </c>
      <c r="AG1182" s="82" t="str">
        <f t="shared" si="131"/>
        <v/>
      </c>
      <c r="AH1182" s="82" t="str">
        <f t="shared" si="132"/>
        <v/>
      </c>
      <c r="AI1182" s="82" t="str">
        <f t="shared" si="133"/>
        <v/>
      </c>
      <c r="AJ1182" s="82" t="str">
        <f t="shared" si="134"/>
        <v/>
      </c>
      <c r="AK1182" s="83" t="str">
        <f t="shared" si="137"/>
        <v/>
      </c>
    </row>
    <row r="1183" spans="27:37">
      <c r="AA1183" s="79"/>
      <c r="AB1183" s="78"/>
      <c r="AC1183" s="79" t="str">
        <f t="shared" si="135"/>
        <v/>
      </c>
      <c r="AD1183" s="89"/>
      <c r="AE1183" s="89"/>
      <c r="AF1183" s="79">
        <f t="shared" si="136"/>
        <v>0</v>
      </c>
      <c r="AG1183" s="79" t="str">
        <f t="shared" si="131"/>
        <v/>
      </c>
      <c r="AH1183" s="79" t="str">
        <f t="shared" si="132"/>
        <v/>
      </c>
      <c r="AI1183" s="79" t="str">
        <f t="shared" si="133"/>
        <v/>
      </c>
      <c r="AJ1183" s="79" t="str">
        <f t="shared" si="134"/>
        <v/>
      </c>
      <c r="AK1183" s="80" t="str">
        <f t="shared" si="137"/>
        <v/>
      </c>
    </row>
    <row r="1184" spans="27:37">
      <c r="AA1184" s="82"/>
      <c r="AB1184" s="81"/>
      <c r="AC1184" s="82" t="str">
        <f t="shared" si="135"/>
        <v/>
      </c>
      <c r="AD1184" s="90"/>
      <c r="AE1184" s="90"/>
      <c r="AF1184" s="82">
        <f t="shared" si="136"/>
        <v>0</v>
      </c>
      <c r="AG1184" s="82" t="str">
        <f t="shared" si="131"/>
        <v/>
      </c>
      <c r="AH1184" s="82" t="str">
        <f t="shared" si="132"/>
        <v/>
      </c>
      <c r="AI1184" s="82" t="str">
        <f t="shared" si="133"/>
        <v/>
      </c>
      <c r="AJ1184" s="82" t="str">
        <f t="shared" si="134"/>
        <v/>
      </c>
      <c r="AK1184" s="83" t="str">
        <f t="shared" si="137"/>
        <v/>
      </c>
    </row>
    <row r="1185" spans="27:37">
      <c r="AA1185" s="79"/>
      <c r="AB1185" s="78"/>
      <c r="AC1185" s="79" t="str">
        <f t="shared" si="135"/>
        <v/>
      </c>
      <c r="AD1185" s="89"/>
      <c r="AE1185" s="89"/>
      <c r="AF1185" s="79">
        <f t="shared" si="136"/>
        <v>0</v>
      </c>
      <c r="AG1185" s="79" t="str">
        <f t="shared" si="131"/>
        <v/>
      </c>
      <c r="AH1185" s="79" t="str">
        <f t="shared" si="132"/>
        <v/>
      </c>
      <c r="AI1185" s="79" t="str">
        <f t="shared" si="133"/>
        <v/>
      </c>
      <c r="AJ1185" s="79" t="str">
        <f t="shared" si="134"/>
        <v/>
      </c>
      <c r="AK1185" s="80" t="str">
        <f t="shared" si="137"/>
        <v/>
      </c>
    </row>
    <row r="1186" spans="27:37">
      <c r="AA1186" s="82"/>
      <c r="AB1186" s="81"/>
      <c r="AC1186" s="82" t="str">
        <f t="shared" si="135"/>
        <v/>
      </c>
      <c r="AD1186" s="90"/>
      <c r="AE1186" s="90"/>
      <c r="AF1186" s="82">
        <f t="shared" si="136"/>
        <v>0</v>
      </c>
      <c r="AG1186" s="82" t="str">
        <f t="shared" si="131"/>
        <v/>
      </c>
      <c r="AH1186" s="82" t="str">
        <f t="shared" si="132"/>
        <v/>
      </c>
      <c r="AI1186" s="82" t="str">
        <f t="shared" si="133"/>
        <v/>
      </c>
      <c r="AJ1186" s="82" t="str">
        <f t="shared" si="134"/>
        <v/>
      </c>
      <c r="AK1186" s="83" t="str">
        <f t="shared" si="137"/>
        <v/>
      </c>
    </row>
    <row r="1187" spans="27:37">
      <c r="AA1187" s="79"/>
      <c r="AB1187" s="78"/>
      <c r="AC1187" s="79" t="str">
        <f t="shared" si="135"/>
        <v/>
      </c>
      <c r="AD1187" s="89"/>
      <c r="AE1187" s="89"/>
      <c r="AF1187" s="79">
        <f t="shared" si="136"/>
        <v>0</v>
      </c>
      <c r="AG1187" s="79" t="str">
        <f t="shared" si="131"/>
        <v/>
      </c>
      <c r="AH1187" s="79" t="str">
        <f t="shared" si="132"/>
        <v/>
      </c>
      <c r="AI1187" s="79" t="str">
        <f t="shared" si="133"/>
        <v/>
      </c>
      <c r="AJ1187" s="79" t="str">
        <f t="shared" si="134"/>
        <v/>
      </c>
      <c r="AK1187" s="80" t="str">
        <f t="shared" si="137"/>
        <v/>
      </c>
    </row>
    <row r="1188" spans="27:37">
      <c r="AA1188" s="82"/>
      <c r="AB1188" s="81"/>
      <c r="AC1188" s="82" t="str">
        <f t="shared" si="135"/>
        <v/>
      </c>
      <c r="AD1188" s="90"/>
      <c r="AE1188" s="90"/>
      <c r="AF1188" s="82">
        <f t="shared" si="136"/>
        <v>0</v>
      </c>
      <c r="AG1188" s="82" t="str">
        <f t="shared" si="131"/>
        <v/>
      </c>
      <c r="AH1188" s="82" t="str">
        <f t="shared" si="132"/>
        <v/>
      </c>
      <c r="AI1188" s="82" t="str">
        <f t="shared" si="133"/>
        <v/>
      </c>
      <c r="AJ1188" s="82" t="str">
        <f t="shared" si="134"/>
        <v/>
      </c>
      <c r="AK1188" s="83" t="str">
        <f t="shared" si="137"/>
        <v/>
      </c>
    </row>
    <row r="1189" spans="27:37">
      <c r="AA1189" s="79"/>
      <c r="AB1189" s="78"/>
      <c r="AC1189" s="79" t="str">
        <f t="shared" si="135"/>
        <v/>
      </c>
      <c r="AD1189" s="89"/>
      <c r="AE1189" s="89"/>
      <c r="AF1189" s="79">
        <f t="shared" si="136"/>
        <v>0</v>
      </c>
      <c r="AG1189" s="79" t="str">
        <f t="shared" si="131"/>
        <v/>
      </c>
      <c r="AH1189" s="79" t="str">
        <f t="shared" si="132"/>
        <v/>
      </c>
      <c r="AI1189" s="79" t="str">
        <f t="shared" si="133"/>
        <v/>
      </c>
      <c r="AJ1189" s="79" t="str">
        <f t="shared" si="134"/>
        <v/>
      </c>
      <c r="AK1189" s="80" t="str">
        <f t="shared" si="137"/>
        <v/>
      </c>
    </row>
    <row r="1190" spans="27:37">
      <c r="AA1190" s="82"/>
      <c r="AB1190" s="81"/>
      <c r="AC1190" s="82" t="str">
        <f t="shared" si="135"/>
        <v/>
      </c>
      <c r="AD1190" s="90"/>
      <c r="AE1190" s="90"/>
      <c r="AF1190" s="82">
        <f t="shared" si="136"/>
        <v>0</v>
      </c>
      <c r="AG1190" s="82" t="str">
        <f t="shared" si="131"/>
        <v/>
      </c>
      <c r="AH1190" s="82" t="str">
        <f t="shared" si="132"/>
        <v/>
      </c>
      <c r="AI1190" s="82" t="str">
        <f t="shared" si="133"/>
        <v/>
      </c>
      <c r="AJ1190" s="82" t="str">
        <f t="shared" si="134"/>
        <v/>
      </c>
      <c r="AK1190" s="83" t="str">
        <f t="shared" si="137"/>
        <v/>
      </c>
    </row>
    <row r="1191" spans="27:37">
      <c r="AA1191" s="79"/>
      <c r="AB1191" s="78"/>
      <c r="AC1191" s="79" t="str">
        <f t="shared" si="135"/>
        <v/>
      </c>
      <c r="AD1191" s="89"/>
      <c r="AE1191" s="89"/>
      <c r="AF1191" s="79">
        <f t="shared" si="136"/>
        <v>0</v>
      </c>
      <c r="AG1191" s="79" t="str">
        <f t="shared" si="131"/>
        <v/>
      </c>
      <c r="AH1191" s="79" t="str">
        <f t="shared" si="132"/>
        <v/>
      </c>
      <c r="AI1191" s="79" t="str">
        <f t="shared" si="133"/>
        <v/>
      </c>
      <c r="AJ1191" s="79" t="str">
        <f t="shared" si="134"/>
        <v/>
      </c>
      <c r="AK1191" s="80" t="str">
        <f t="shared" si="137"/>
        <v/>
      </c>
    </row>
    <row r="1192" spans="27:37">
      <c r="AA1192" s="82"/>
      <c r="AB1192" s="81"/>
      <c r="AC1192" s="82" t="str">
        <f t="shared" si="135"/>
        <v/>
      </c>
      <c r="AD1192" s="90"/>
      <c r="AE1192" s="90"/>
      <c r="AF1192" s="82">
        <f t="shared" si="136"/>
        <v>0</v>
      </c>
      <c r="AG1192" s="82" t="str">
        <f t="shared" si="131"/>
        <v/>
      </c>
      <c r="AH1192" s="82" t="str">
        <f t="shared" si="132"/>
        <v/>
      </c>
      <c r="AI1192" s="82" t="str">
        <f t="shared" si="133"/>
        <v/>
      </c>
      <c r="AJ1192" s="82" t="str">
        <f t="shared" si="134"/>
        <v/>
      </c>
      <c r="AK1192" s="83" t="str">
        <f t="shared" si="137"/>
        <v/>
      </c>
    </row>
    <row r="1193" spans="27:37">
      <c r="AA1193" s="79"/>
      <c r="AB1193" s="78"/>
      <c r="AC1193" s="79" t="str">
        <f t="shared" si="135"/>
        <v/>
      </c>
      <c r="AD1193" s="89"/>
      <c r="AE1193" s="89"/>
      <c r="AF1193" s="79">
        <f t="shared" si="136"/>
        <v>0</v>
      </c>
      <c r="AG1193" s="79" t="str">
        <f t="shared" si="131"/>
        <v/>
      </c>
      <c r="AH1193" s="79" t="str">
        <f t="shared" si="132"/>
        <v/>
      </c>
      <c r="AI1193" s="79" t="str">
        <f t="shared" si="133"/>
        <v/>
      </c>
      <c r="AJ1193" s="79" t="str">
        <f t="shared" si="134"/>
        <v/>
      </c>
      <c r="AK1193" s="80" t="str">
        <f t="shared" si="137"/>
        <v/>
      </c>
    </row>
    <row r="1194" spans="27:37">
      <c r="AA1194" s="82"/>
      <c r="AB1194" s="81"/>
      <c r="AC1194" s="82" t="str">
        <f t="shared" si="135"/>
        <v/>
      </c>
      <c r="AD1194" s="90"/>
      <c r="AE1194" s="90"/>
      <c r="AF1194" s="82">
        <f t="shared" si="136"/>
        <v>0</v>
      </c>
      <c r="AG1194" s="82" t="str">
        <f t="shared" si="131"/>
        <v/>
      </c>
      <c r="AH1194" s="82" t="str">
        <f t="shared" si="132"/>
        <v/>
      </c>
      <c r="AI1194" s="82" t="str">
        <f t="shared" si="133"/>
        <v/>
      </c>
      <c r="AJ1194" s="82" t="str">
        <f t="shared" si="134"/>
        <v/>
      </c>
      <c r="AK1194" s="83" t="str">
        <f t="shared" si="137"/>
        <v/>
      </c>
    </row>
    <row r="1195" spans="27:37">
      <c r="AA1195" s="79"/>
      <c r="AB1195" s="78"/>
      <c r="AC1195" s="79" t="str">
        <f t="shared" si="135"/>
        <v/>
      </c>
      <c r="AD1195" s="89"/>
      <c r="AE1195" s="89"/>
      <c r="AF1195" s="79">
        <f t="shared" si="136"/>
        <v>0</v>
      </c>
      <c r="AG1195" s="79" t="str">
        <f t="shared" si="131"/>
        <v/>
      </c>
      <c r="AH1195" s="79" t="str">
        <f t="shared" si="132"/>
        <v/>
      </c>
      <c r="AI1195" s="79" t="str">
        <f t="shared" si="133"/>
        <v/>
      </c>
      <c r="AJ1195" s="79" t="str">
        <f t="shared" si="134"/>
        <v/>
      </c>
      <c r="AK1195" s="80" t="str">
        <f t="shared" si="137"/>
        <v/>
      </c>
    </row>
    <row r="1196" spans="27:37">
      <c r="AA1196" s="82"/>
      <c r="AB1196" s="81"/>
      <c r="AC1196" s="82" t="str">
        <f t="shared" si="135"/>
        <v/>
      </c>
      <c r="AD1196" s="90"/>
      <c r="AE1196" s="90"/>
      <c r="AF1196" s="82">
        <f t="shared" si="136"/>
        <v>0</v>
      </c>
      <c r="AG1196" s="82" t="str">
        <f t="shared" si="131"/>
        <v/>
      </c>
      <c r="AH1196" s="82" t="str">
        <f t="shared" si="132"/>
        <v/>
      </c>
      <c r="AI1196" s="82" t="str">
        <f t="shared" si="133"/>
        <v/>
      </c>
      <c r="AJ1196" s="82" t="str">
        <f t="shared" si="134"/>
        <v/>
      </c>
      <c r="AK1196" s="83" t="str">
        <f t="shared" si="137"/>
        <v/>
      </c>
    </row>
    <row r="1197" spans="27:37">
      <c r="AA1197" s="79"/>
      <c r="AB1197" s="78"/>
      <c r="AC1197" s="79" t="str">
        <f t="shared" si="135"/>
        <v/>
      </c>
      <c r="AD1197" s="89"/>
      <c r="AE1197" s="89"/>
      <c r="AF1197" s="79">
        <f t="shared" si="136"/>
        <v>0</v>
      </c>
      <c r="AG1197" s="79" t="str">
        <f t="shared" si="131"/>
        <v/>
      </c>
      <c r="AH1197" s="79" t="str">
        <f t="shared" si="132"/>
        <v/>
      </c>
      <c r="AI1197" s="79" t="str">
        <f t="shared" si="133"/>
        <v/>
      </c>
      <c r="AJ1197" s="79" t="str">
        <f t="shared" si="134"/>
        <v/>
      </c>
      <c r="AK1197" s="80" t="str">
        <f t="shared" si="137"/>
        <v/>
      </c>
    </row>
    <row r="1198" spans="27:37">
      <c r="AA1198" s="82"/>
      <c r="AB1198" s="81"/>
      <c r="AC1198" s="82" t="str">
        <f t="shared" si="135"/>
        <v/>
      </c>
      <c r="AD1198" s="90"/>
      <c r="AE1198" s="90"/>
      <c r="AF1198" s="82">
        <f t="shared" si="136"/>
        <v>0</v>
      </c>
      <c r="AG1198" s="82" t="str">
        <f t="shared" si="131"/>
        <v/>
      </c>
      <c r="AH1198" s="82" t="str">
        <f t="shared" si="132"/>
        <v/>
      </c>
      <c r="AI1198" s="82" t="str">
        <f t="shared" si="133"/>
        <v/>
      </c>
      <c r="AJ1198" s="82" t="str">
        <f t="shared" si="134"/>
        <v/>
      </c>
      <c r="AK1198" s="83" t="str">
        <f t="shared" si="137"/>
        <v/>
      </c>
    </row>
    <row r="1199" spans="27:37">
      <c r="AA1199" s="79"/>
      <c r="AB1199" s="78"/>
      <c r="AC1199" s="79" t="str">
        <f t="shared" si="135"/>
        <v/>
      </c>
      <c r="AD1199" s="89"/>
      <c r="AE1199" s="89"/>
      <c r="AF1199" s="79">
        <f t="shared" si="136"/>
        <v>0</v>
      </c>
      <c r="AG1199" s="79" t="str">
        <f t="shared" si="131"/>
        <v/>
      </c>
      <c r="AH1199" s="79" t="str">
        <f t="shared" si="132"/>
        <v/>
      </c>
      <c r="AI1199" s="79" t="str">
        <f t="shared" si="133"/>
        <v/>
      </c>
      <c r="AJ1199" s="79" t="str">
        <f t="shared" si="134"/>
        <v/>
      </c>
      <c r="AK1199" s="80" t="str">
        <f t="shared" si="137"/>
        <v/>
      </c>
    </row>
    <row r="1200" spans="27:37">
      <c r="AA1200" s="82"/>
      <c r="AB1200" s="81"/>
      <c r="AC1200" s="82" t="str">
        <f t="shared" si="135"/>
        <v/>
      </c>
      <c r="AD1200" s="90"/>
      <c r="AE1200" s="90"/>
      <c r="AF1200" s="82">
        <f t="shared" si="136"/>
        <v>0</v>
      </c>
      <c r="AG1200" s="82" t="str">
        <f t="shared" si="131"/>
        <v/>
      </c>
      <c r="AH1200" s="82" t="str">
        <f t="shared" si="132"/>
        <v/>
      </c>
      <c r="AI1200" s="82" t="str">
        <f t="shared" si="133"/>
        <v/>
      </c>
      <c r="AJ1200" s="82" t="str">
        <f t="shared" si="134"/>
        <v/>
      </c>
      <c r="AK1200" s="83" t="str">
        <f t="shared" si="137"/>
        <v/>
      </c>
    </row>
    <row r="1201" spans="27:37">
      <c r="AA1201" s="79"/>
      <c r="AB1201" s="78"/>
      <c r="AC1201" s="79" t="str">
        <f t="shared" si="135"/>
        <v/>
      </c>
      <c r="AD1201" s="89"/>
      <c r="AE1201" s="89"/>
      <c r="AF1201" s="79">
        <f t="shared" si="136"/>
        <v>0</v>
      </c>
      <c r="AG1201" s="79" t="str">
        <f t="shared" si="131"/>
        <v/>
      </c>
      <c r="AH1201" s="79" t="str">
        <f t="shared" si="132"/>
        <v/>
      </c>
      <c r="AI1201" s="79" t="str">
        <f t="shared" si="133"/>
        <v/>
      </c>
      <c r="AJ1201" s="79" t="str">
        <f t="shared" si="134"/>
        <v/>
      </c>
      <c r="AK1201" s="80" t="str">
        <f t="shared" si="137"/>
        <v/>
      </c>
    </row>
    <row r="1202" spans="27:37">
      <c r="AA1202" s="82"/>
      <c r="AB1202" s="81"/>
      <c r="AC1202" s="82" t="str">
        <f t="shared" si="135"/>
        <v/>
      </c>
      <c r="AD1202" s="90"/>
      <c r="AE1202" s="90"/>
      <c r="AF1202" s="82">
        <f t="shared" si="136"/>
        <v>0</v>
      </c>
      <c r="AG1202" s="82" t="str">
        <f t="shared" si="131"/>
        <v/>
      </c>
      <c r="AH1202" s="82" t="str">
        <f t="shared" si="132"/>
        <v/>
      </c>
      <c r="AI1202" s="82" t="str">
        <f t="shared" si="133"/>
        <v/>
      </c>
      <c r="AJ1202" s="82" t="str">
        <f t="shared" si="134"/>
        <v/>
      </c>
      <c r="AK1202" s="83" t="str">
        <f t="shared" si="137"/>
        <v/>
      </c>
    </row>
    <row r="1203" spans="27:37">
      <c r="AA1203" s="79"/>
      <c r="AB1203" s="78"/>
      <c r="AC1203" s="79" t="str">
        <f t="shared" si="135"/>
        <v/>
      </c>
      <c r="AD1203" s="89"/>
      <c r="AE1203" s="89"/>
      <c r="AF1203" s="79">
        <f t="shared" si="136"/>
        <v>0</v>
      </c>
      <c r="AG1203" s="79" t="str">
        <f t="shared" si="131"/>
        <v/>
      </c>
      <c r="AH1203" s="79" t="str">
        <f t="shared" si="132"/>
        <v/>
      </c>
      <c r="AI1203" s="79" t="str">
        <f t="shared" si="133"/>
        <v/>
      </c>
      <c r="AJ1203" s="79" t="str">
        <f t="shared" si="134"/>
        <v/>
      </c>
      <c r="AK1203" s="80" t="str">
        <f t="shared" si="137"/>
        <v/>
      </c>
    </row>
    <row r="1204" spans="27:37">
      <c r="AA1204" s="82"/>
      <c r="AB1204" s="81"/>
      <c r="AC1204" s="82" t="str">
        <f t="shared" si="135"/>
        <v/>
      </c>
      <c r="AD1204" s="90"/>
      <c r="AE1204" s="90"/>
      <c r="AF1204" s="82">
        <f t="shared" si="136"/>
        <v>0</v>
      </c>
      <c r="AG1204" s="82" t="str">
        <f t="shared" si="131"/>
        <v/>
      </c>
      <c r="AH1204" s="82" t="str">
        <f t="shared" si="132"/>
        <v/>
      </c>
      <c r="AI1204" s="82" t="str">
        <f t="shared" si="133"/>
        <v/>
      </c>
      <c r="AJ1204" s="82" t="str">
        <f t="shared" si="134"/>
        <v/>
      </c>
      <c r="AK1204" s="83" t="str">
        <f t="shared" si="137"/>
        <v/>
      </c>
    </row>
    <row r="1205" spans="27:37">
      <c r="AA1205" s="79"/>
      <c r="AB1205" s="78"/>
      <c r="AC1205" s="79" t="str">
        <f t="shared" si="135"/>
        <v/>
      </c>
      <c r="AD1205" s="89"/>
      <c r="AE1205" s="89"/>
      <c r="AF1205" s="79">
        <f t="shared" si="136"/>
        <v>0</v>
      </c>
      <c r="AG1205" s="79" t="str">
        <f t="shared" si="131"/>
        <v/>
      </c>
      <c r="AH1205" s="79" t="str">
        <f t="shared" si="132"/>
        <v/>
      </c>
      <c r="AI1205" s="79" t="str">
        <f t="shared" si="133"/>
        <v/>
      </c>
      <c r="AJ1205" s="79" t="str">
        <f t="shared" si="134"/>
        <v/>
      </c>
      <c r="AK1205" s="80" t="str">
        <f t="shared" si="137"/>
        <v/>
      </c>
    </row>
    <row r="1206" spans="27:37">
      <c r="AA1206" s="82"/>
      <c r="AB1206" s="81"/>
      <c r="AC1206" s="82" t="str">
        <f t="shared" si="135"/>
        <v/>
      </c>
      <c r="AD1206" s="90"/>
      <c r="AE1206" s="90"/>
      <c r="AF1206" s="82">
        <f t="shared" si="136"/>
        <v>0</v>
      </c>
      <c r="AG1206" s="82" t="str">
        <f t="shared" si="131"/>
        <v/>
      </c>
      <c r="AH1206" s="82" t="str">
        <f t="shared" si="132"/>
        <v/>
      </c>
      <c r="AI1206" s="82" t="str">
        <f t="shared" si="133"/>
        <v/>
      </c>
      <c r="AJ1206" s="82" t="str">
        <f t="shared" si="134"/>
        <v/>
      </c>
      <c r="AK1206" s="83" t="str">
        <f t="shared" si="137"/>
        <v/>
      </c>
    </row>
    <row r="1207" spans="27:37">
      <c r="AA1207" s="79"/>
      <c r="AB1207" s="78"/>
      <c r="AC1207" s="79" t="str">
        <f t="shared" si="135"/>
        <v/>
      </c>
      <c r="AD1207" s="89"/>
      <c r="AE1207" s="89"/>
      <c r="AF1207" s="79">
        <f t="shared" si="136"/>
        <v>0</v>
      </c>
      <c r="AG1207" s="79" t="str">
        <f t="shared" si="131"/>
        <v/>
      </c>
      <c r="AH1207" s="79" t="str">
        <f t="shared" si="132"/>
        <v/>
      </c>
      <c r="AI1207" s="79" t="str">
        <f t="shared" si="133"/>
        <v/>
      </c>
      <c r="AJ1207" s="79" t="str">
        <f t="shared" si="134"/>
        <v/>
      </c>
      <c r="AK1207" s="80" t="str">
        <f t="shared" si="137"/>
        <v/>
      </c>
    </row>
    <row r="1208" spans="27:37">
      <c r="AA1208" s="82"/>
      <c r="AB1208" s="81"/>
      <c r="AC1208" s="82" t="str">
        <f t="shared" si="135"/>
        <v/>
      </c>
      <c r="AD1208" s="90"/>
      <c r="AE1208" s="90"/>
      <c r="AF1208" s="82">
        <f t="shared" si="136"/>
        <v>0</v>
      </c>
      <c r="AG1208" s="82" t="str">
        <f t="shared" si="131"/>
        <v/>
      </c>
      <c r="AH1208" s="82" t="str">
        <f t="shared" si="132"/>
        <v/>
      </c>
      <c r="AI1208" s="82" t="str">
        <f t="shared" si="133"/>
        <v/>
      </c>
      <c r="AJ1208" s="82" t="str">
        <f t="shared" si="134"/>
        <v/>
      </c>
      <c r="AK1208" s="83" t="str">
        <f t="shared" si="137"/>
        <v/>
      </c>
    </row>
    <row r="1209" spans="27:37">
      <c r="AA1209" s="79"/>
      <c r="AB1209" s="78"/>
      <c r="AC1209" s="79" t="str">
        <f t="shared" si="135"/>
        <v/>
      </c>
      <c r="AD1209" s="89"/>
      <c r="AE1209" s="89"/>
      <c r="AF1209" s="79">
        <f t="shared" si="136"/>
        <v>0</v>
      </c>
      <c r="AG1209" s="79" t="str">
        <f t="shared" si="131"/>
        <v/>
      </c>
      <c r="AH1209" s="79" t="str">
        <f t="shared" si="132"/>
        <v/>
      </c>
      <c r="AI1209" s="79" t="str">
        <f t="shared" si="133"/>
        <v/>
      </c>
      <c r="AJ1209" s="79" t="str">
        <f t="shared" si="134"/>
        <v/>
      </c>
      <c r="AK1209" s="80" t="str">
        <f t="shared" si="137"/>
        <v/>
      </c>
    </row>
    <row r="1210" spans="27:37">
      <c r="AA1210" s="82"/>
      <c r="AB1210" s="81"/>
      <c r="AC1210" s="82" t="str">
        <f t="shared" si="135"/>
        <v/>
      </c>
      <c r="AD1210" s="90"/>
      <c r="AE1210" s="90"/>
      <c r="AF1210" s="82">
        <f t="shared" si="136"/>
        <v>0</v>
      </c>
      <c r="AG1210" s="82" t="str">
        <f t="shared" si="131"/>
        <v/>
      </c>
      <c r="AH1210" s="82" t="str">
        <f t="shared" si="132"/>
        <v/>
      </c>
      <c r="AI1210" s="82" t="str">
        <f t="shared" si="133"/>
        <v/>
      </c>
      <c r="AJ1210" s="82" t="str">
        <f t="shared" si="134"/>
        <v/>
      </c>
      <c r="AK1210" s="83" t="str">
        <f t="shared" si="137"/>
        <v/>
      </c>
    </row>
    <row r="1211" spans="27:37">
      <c r="AA1211" s="79"/>
      <c r="AB1211" s="78"/>
      <c r="AC1211" s="79" t="str">
        <f t="shared" si="135"/>
        <v/>
      </c>
      <c r="AD1211" s="89"/>
      <c r="AE1211" s="89"/>
      <c r="AF1211" s="79">
        <f t="shared" si="136"/>
        <v>0</v>
      </c>
      <c r="AG1211" s="79" t="str">
        <f t="shared" si="131"/>
        <v/>
      </c>
      <c r="AH1211" s="79" t="str">
        <f t="shared" si="132"/>
        <v/>
      </c>
      <c r="AI1211" s="79" t="str">
        <f t="shared" si="133"/>
        <v/>
      </c>
      <c r="AJ1211" s="79" t="str">
        <f t="shared" si="134"/>
        <v/>
      </c>
      <c r="AK1211" s="80" t="str">
        <f t="shared" si="137"/>
        <v/>
      </c>
    </row>
    <row r="1212" spans="27:37">
      <c r="AA1212" s="82"/>
      <c r="AB1212" s="81"/>
      <c r="AC1212" s="82" t="str">
        <f t="shared" si="135"/>
        <v/>
      </c>
      <c r="AD1212" s="90"/>
      <c r="AE1212" s="90"/>
      <c r="AF1212" s="82">
        <f t="shared" si="136"/>
        <v>0</v>
      </c>
      <c r="AG1212" s="82" t="str">
        <f t="shared" si="131"/>
        <v/>
      </c>
      <c r="AH1212" s="82" t="str">
        <f t="shared" si="132"/>
        <v/>
      </c>
      <c r="AI1212" s="82" t="str">
        <f t="shared" si="133"/>
        <v/>
      </c>
      <c r="AJ1212" s="82" t="str">
        <f t="shared" si="134"/>
        <v/>
      </c>
      <c r="AK1212" s="83" t="str">
        <f t="shared" si="137"/>
        <v/>
      </c>
    </row>
    <row r="1213" spans="27:37">
      <c r="AA1213" s="79"/>
      <c r="AB1213" s="78"/>
      <c r="AC1213" s="79" t="str">
        <f t="shared" si="135"/>
        <v/>
      </c>
      <c r="AD1213" s="89"/>
      <c r="AE1213" s="89"/>
      <c r="AF1213" s="79">
        <f t="shared" si="136"/>
        <v>0</v>
      </c>
      <c r="AG1213" s="79" t="str">
        <f t="shared" si="131"/>
        <v/>
      </c>
      <c r="AH1213" s="79" t="str">
        <f t="shared" si="132"/>
        <v/>
      </c>
      <c r="AI1213" s="79" t="str">
        <f t="shared" si="133"/>
        <v/>
      </c>
      <c r="AJ1213" s="79" t="str">
        <f t="shared" si="134"/>
        <v/>
      </c>
      <c r="AK1213" s="80" t="str">
        <f t="shared" si="137"/>
        <v/>
      </c>
    </row>
    <row r="1214" spans="27:37">
      <c r="AA1214" s="82"/>
      <c r="AB1214" s="81"/>
      <c r="AC1214" s="82" t="str">
        <f t="shared" si="135"/>
        <v/>
      </c>
      <c r="AD1214" s="90"/>
      <c r="AE1214" s="90"/>
      <c r="AF1214" s="82">
        <f t="shared" si="136"/>
        <v>0</v>
      </c>
      <c r="AG1214" s="82" t="str">
        <f t="shared" si="131"/>
        <v/>
      </c>
      <c r="AH1214" s="82" t="str">
        <f t="shared" si="132"/>
        <v/>
      </c>
      <c r="AI1214" s="82" t="str">
        <f t="shared" si="133"/>
        <v/>
      </c>
      <c r="AJ1214" s="82" t="str">
        <f t="shared" si="134"/>
        <v/>
      </c>
      <c r="AK1214" s="83" t="str">
        <f t="shared" si="137"/>
        <v/>
      </c>
    </row>
    <row r="1215" spans="27:37">
      <c r="AA1215" s="79"/>
      <c r="AB1215" s="78"/>
      <c r="AC1215" s="79" t="str">
        <f t="shared" si="135"/>
        <v/>
      </c>
      <c r="AD1215" s="89"/>
      <c r="AE1215" s="89"/>
      <c r="AF1215" s="79">
        <f t="shared" si="136"/>
        <v>0</v>
      </c>
      <c r="AG1215" s="79" t="str">
        <f t="shared" si="131"/>
        <v/>
      </c>
      <c r="AH1215" s="79" t="str">
        <f t="shared" si="132"/>
        <v/>
      </c>
      <c r="AI1215" s="79" t="str">
        <f t="shared" si="133"/>
        <v/>
      </c>
      <c r="AJ1215" s="79" t="str">
        <f t="shared" si="134"/>
        <v/>
      </c>
      <c r="AK1215" s="80" t="str">
        <f t="shared" si="137"/>
        <v/>
      </c>
    </row>
    <row r="1216" spans="27:37">
      <c r="AA1216" s="82"/>
      <c r="AB1216" s="81"/>
      <c r="AC1216" s="82" t="str">
        <f t="shared" si="135"/>
        <v/>
      </c>
      <c r="AD1216" s="90"/>
      <c r="AE1216" s="90"/>
      <c r="AF1216" s="82">
        <f t="shared" si="136"/>
        <v>0</v>
      </c>
      <c r="AG1216" s="82" t="str">
        <f t="shared" si="131"/>
        <v/>
      </c>
      <c r="AH1216" s="82" t="str">
        <f t="shared" si="132"/>
        <v/>
      </c>
      <c r="AI1216" s="82" t="str">
        <f t="shared" si="133"/>
        <v/>
      </c>
      <c r="AJ1216" s="82" t="str">
        <f t="shared" si="134"/>
        <v/>
      </c>
      <c r="AK1216" s="83" t="str">
        <f t="shared" si="137"/>
        <v/>
      </c>
    </row>
    <row r="1217" spans="27:37">
      <c r="AA1217" s="79"/>
      <c r="AB1217" s="78"/>
      <c r="AC1217" s="79" t="str">
        <f t="shared" si="135"/>
        <v/>
      </c>
      <c r="AD1217" s="89"/>
      <c r="AE1217" s="89"/>
      <c r="AF1217" s="79">
        <f t="shared" si="136"/>
        <v>0</v>
      </c>
      <c r="AG1217" s="79" t="str">
        <f t="shared" si="131"/>
        <v/>
      </c>
      <c r="AH1217" s="79" t="str">
        <f t="shared" si="132"/>
        <v/>
      </c>
      <c r="AI1217" s="79" t="str">
        <f t="shared" si="133"/>
        <v/>
      </c>
      <c r="AJ1217" s="79" t="str">
        <f t="shared" si="134"/>
        <v/>
      </c>
      <c r="AK1217" s="80" t="str">
        <f t="shared" si="137"/>
        <v/>
      </c>
    </row>
    <row r="1218" spans="27:37">
      <c r="AA1218" s="82"/>
      <c r="AB1218" s="81"/>
      <c r="AC1218" s="82" t="str">
        <f t="shared" si="135"/>
        <v/>
      </c>
      <c r="AD1218" s="90"/>
      <c r="AE1218" s="90"/>
      <c r="AF1218" s="82">
        <f t="shared" si="136"/>
        <v>0</v>
      </c>
      <c r="AG1218" s="82" t="str">
        <f t="shared" si="131"/>
        <v/>
      </c>
      <c r="AH1218" s="82" t="str">
        <f t="shared" si="132"/>
        <v/>
      </c>
      <c r="AI1218" s="82" t="str">
        <f t="shared" si="133"/>
        <v/>
      </c>
      <c r="AJ1218" s="82" t="str">
        <f t="shared" si="134"/>
        <v/>
      </c>
      <c r="AK1218" s="83" t="str">
        <f t="shared" si="137"/>
        <v/>
      </c>
    </row>
    <row r="1219" spans="27:37">
      <c r="AA1219" s="79"/>
      <c r="AB1219" s="78"/>
      <c r="AC1219" s="79" t="str">
        <f t="shared" si="135"/>
        <v/>
      </c>
      <c r="AD1219" s="89"/>
      <c r="AE1219" s="89"/>
      <c r="AF1219" s="79">
        <f t="shared" si="136"/>
        <v>0</v>
      </c>
      <c r="AG1219" s="79" t="str">
        <f t="shared" si="131"/>
        <v/>
      </c>
      <c r="AH1219" s="79" t="str">
        <f t="shared" si="132"/>
        <v/>
      </c>
      <c r="AI1219" s="79" t="str">
        <f t="shared" si="133"/>
        <v/>
      </c>
      <c r="AJ1219" s="79" t="str">
        <f t="shared" si="134"/>
        <v/>
      </c>
      <c r="AK1219" s="80" t="str">
        <f t="shared" si="137"/>
        <v/>
      </c>
    </row>
    <row r="1220" spans="27:37">
      <c r="AA1220" s="82"/>
      <c r="AB1220" s="81"/>
      <c r="AC1220" s="82" t="str">
        <f t="shared" si="135"/>
        <v/>
      </c>
      <c r="AD1220" s="90"/>
      <c r="AE1220" s="90"/>
      <c r="AF1220" s="82">
        <f t="shared" si="136"/>
        <v>0</v>
      </c>
      <c r="AG1220" s="82" t="str">
        <f t="shared" si="131"/>
        <v/>
      </c>
      <c r="AH1220" s="82" t="str">
        <f t="shared" si="132"/>
        <v/>
      </c>
      <c r="AI1220" s="82" t="str">
        <f t="shared" si="133"/>
        <v/>
      </c>
      <c r="AJ1220" s="82" t="str">
        <f t="shared" si="134"/>
        <v/>
      </c>
      <c r="AK1220" s="83" t="str">
        <f t="shared" si="137"/>
        <v/>
      </c>
    </row>
    <row r="1221" spans="27:37">
      <c r="AA1221" s="79"/>
      <c r="AB1221" s="78"/>
      <c r="AC1221" s="79" t="str">
        <f t="shared" si="135"/>
        <v/>
      </c>
      <c r="AD1221" s="89"/>
      <c r="AE1221" s="89"/>
      <c r="AF1221" s="79">
        <f t="shared" si="136"/>
        <v>0</v>
      </c>
      <c r="AG1221" s="79" t="str">
        <f t="shared" si="131"/>
        <v/>
      </c>
      <c r="AH1221" s="79" t="str">
        <f t="shared" si="132"/>
        <v/>
      </c>
      <c r="AI1221" s="79" t="str">
        <f t="shared" si="133"/>
        <v/>
      </c>
      <c r="AJ1221" s="79" t="str">
        <f t="shared" si="134"/>
        <v/>
      </c>
      <c r="AK1221" s="80" t="str">
        <f t="shared" si="137"/>
        <v/>
      </c>
    </row>
    <row r="1222" spans="27:37">
      <c r="AA1222" s="82"/>
      <c r="AB1222" s="81"/>
      <c r="AC1222" s="82" t="str">
        <f t="shared" si="135"/>
        <v/>
      </c>
      <c r="AD1222" s="90"/>
      <c r="AE1222" s="90"/>
      <c r="AF1222" s="82">
        <f t="shared" si="136"/>
        <v>0</v>
      </c>
      <c r="AG1222" s="82" t="str">
        <f t="shared" si="131"/>
        <v/>
      </c>
      <c r="AH1222" s="82" t="str">
        <f t="shared" si="132"/>
        <v/>
      </c>
      <c r="AI1222" s="82" t="str">
        <f t="shared" si="133"/>
        <v/>
      </c>
      <c r="AJ1222" s="82" t="str">
        <f t="shared" si="134"/>
        <v/>
      </c>
      <c r="AK1222" s="83" t="str">
        <f t="shared" si="137"/>
        <v/>
      </c>
    </row>
    <row r="1223" spans="27:37">
      <c r="AA1223" s="79"/>
      <c r="AB1223" s="78"/>
      <c r="AC1223" s="79" t="str">
        <f t="shared" si="135"/>
        <v/>
      </c>
      <c r="AD1223" s="89"/>
      <c r="AE1223" s="89"/>
      <c r="AF1223" s="79">
        <f t="shared" si="136"/>
        <v>0</v>
      </c>
      <c r="AG1223" s="79" t="str">
        <f t="shared" si="131"/>
        <v/>
      </c>
      <c r="AH1223" s="79" t="str">
        <f t="shared" si="132"/>
        <v/>
      </c>
      <c r="AI1223" s="79" t="str">
        <f t="shared" si="133"/>
        <v/>
      </c>
      <c r="AJ1223" s="79" t="str">
        <f t="shared" si="134"/>
        <v/>
      </c>
      <c r="AK1223" s="80" t="str">
        <f t="shared" si="137"/>
        <v/>
      </c>
    </row>
    <row r="1224" spans="27:37">
      <c r="AA1224" s="82"/>
      <c r="AB1224" s="81"/>
      <c r="AC1224" s="82" t="str">
        <f t="shared" si="135"/>
        <v/>
      </c>
      <c r="AD1224" s="90"/>
      <c r="AE1224" s="90"/>
      <c r="AF1224" s="82">
        <f t="shared" si="136"/>
        <v>0</v>
      </c>
      <c r="AG1224" s="82" t="str">
        <f t="shared" si="131"/>
        <v/>
      </c>
      <c r="AH1224" s="82" t="str">
        <f t="shared" si="132"/>
        <v/>
      </c>
      <c r="AI1224" s="82" t="str">
        <f t="shared" si="133"/>
        <v/>
      </c>
      <c r="AJ1224" s="82" t="str">
        <f t="shared" si="134"/>
        <v/>
      </c>
      <c r="AK1224" s="83" t="str">
        <f t="shared" si="137"/>
        <v/>
      </c>
    </row>
    <row r="1225" spans="27:37">
      <c r="AA1225" s="79"/>
      <c r="AB1225" s="78"/>
      <c r="AC1225" s="79" t="str">
        <f t="shared" si="135"/>
        <v/>
      </c>
      <c r="AD1225" s="89"/>
      <c r="AE1225" s="89"/>
      <c r="AF1225" s="79">
        <f t="shared" si="136"/>
        <v>0</v>
      </c>
      <c r="AG1225" s="79" t="str">
        <f t="shared" si="131"/>
        <v/>
      </c>
      <c r="AH1225" s="79" t="str">
        <f t="shared" si="132"/>
        <v/>
      </c>
      <c r="AI1225" s="79" t="str">
        <f t="shared" si="133"/>
        <v/>
      </c>
      <c r="AJ1225" s="79" t="str">
        <f t="shared" si="134"/>
        <v/>
      </c>
      <c r="AK1225" s="80" t="str">
        <f t="shared" si="137"/>
        <v/>
      </c>
    </row>
    <row r="1226" spans="27:37">
      <c r="AA1226" s="82"/>
      <c r="AB1226" s="81"/>
      <c r="AC1226" s="82" t="str">
        <f t="shared" si="135"/>
        <v/>
      </c>
      <c r="AD1226" s="90"/>
      <c r="AE1226" s="90"/>
      <c r="AF1226" s="82">
        <f t="shared" si="136"/>
        <v>0</v>
      </c>
      <c r="AG1226" s="82" t="str">
        <f t="shared" si="131"/>
        <v/>
      </c>
      <c r="AH1226" s="82" t="str">
        <f t="shared" si="132"/>
        <v/>
      </c>
      <c r="AI1226" s="82" t="str">
        <f t="shared" si="133"/>
        <v/>
      </c>
      <c r="AJ1226" s="82" t="str">
        <f t="shared" si="134"/>
        <v/>
      </c>
      <c r="AK1226" s="83" t="str">
        <f t="shared" si="137"/>
        <v/>
      </c>
    </row>
    <row r="1227" spans="27:37">
      <c r="AA1227" s="79"/>
      <c r="AB1227" s="78"/>
      <c r="AC1227" s="79" t="str">
        <f t="shared" si="135"/>
        <v/>
      </c>
      <c r="AD1227" s="89"/>
      <c r="AE1227" s="89"/>
      <c r="AF1227" s="79">
        <f t="shared" si="136"/>
        <v>0</v>
      </c>
      <c r="AG1227" s="79" t="str">
        <f t="shared" ref="AG1227:AG1229" si="138">IF($AA1227="","",IF(VLOOKUP($AA1227,$AZ$17:$BD$42,2,0)=0,"",VLOOKUP($AA1227,$AZ$17:$BD$42,2,0)*AF1227))</f>
        <v/>
      </c>
      <c r="AH1227" s="79" t="str">
        <f t="shared" si="132"/>
        <v/>
      </c>
      <c r="AI1227" s="79" t="str">
        <f t="shared" si="133"/>
        <v/>
      </c>
      <c r="AJ1227" s="79" t="str">
        <f t="shared" si="134"/>
        <v/>
      </c>
      <c r="AK1227" s="80" t="str">
        <f t="shared" si="137"/>
        <v/>
      </c>
    </row>
    <row r="1228" spans="27:37">
      <c r="AA1228" s="82"/>
      <c r="AB1228" s="81"/>
      <c r="AC1228" s="82" t="str">
        <f t="shared" ref="AC1228:AC1229" si="139">IF(ISERROR(VLOOKUP($AA1228,$A$13:$V$38,MATCH($AB1228,$A$12:$V$12,0),0)),"",VLOOKUP($AA1228,$A$13:$V$38,MATCH($AB1228,$A$12:$V$12,0),0))</f>
        <v/>
      </c>
      <c r="AD1228" s="90"/>
      <c r="AE1228" s="90"/>
      <c r="AF1228" s="82">
        <f t="shared" ref="AF1228" si="140">IF(IF($AB1228="",0,IF(AC1228="",0,AC1228-AD1228-AE1228))&lt;0,0,IF($AB1228="",0,IF(AC1228="",0,AC1228-AD1228-AE1228)))</f>
        <v>0</v>
      </c>
      <c r="AG1228" s="82" t="str">
        <f t="shared" si="138"/>
        <v/>
      </c>
      <c r="AH1228" s="82" t="str">
        <f t="shared" si="132"/>
        <v/>
      </c>
      <c r="AI1228" s="82" t="str">
        <f t="shared" si="133"/>
        <v/>
      </c>
      <c r="AJ1228" s="82" t="str">
        <f t="shared" si="134"/>
        <v/>
      </c>
      <c r="AK1228" s="83" t="str">
        <f t="shared" ref="AK1228:AK1229" si="141">IF($AF1228=0,"",IF(VLOOKUP($AA1228,$A$46:$Y$71,IF($AB1228=3,2,IF($AB1228&lt;4+1,6,IF($AB1228&lt;5+1,10,IF($AB1228&lt;6+1,14,IF($AB1228&lt;7+1,18,IF($AB1228&lt;8+1,22,0)))))),0)=0,"pas de crafteur",VLOOKUP($AA1228,$A$46:$Y$71,IF($AB1228=3,2,IF($AB1228&lt;4+1,6,IF($AB1228&lt;5+1,10,IF($AB1228&lt;6+1,14,IF($AB1228&lt;7+1,18,IF($AB1228&lt;8+1,22,)))))),0)))</f>
        <v/>
      </c>
    </row>
    <row r="1229" spans="27:37">
      <c r="AA1229" s="84"/>
      <c r="AB1229" s="85"/>
      <c r="AC1229" s="84" t="str">
        <f t="shared" si="139"/>
        <v/>
      </c>
      <c r="AD1229" s="91"/>
      <c r="AE1229" s="91"/>
      <c r="AF1229" s="84">
        <f t="shared" ref="AF1229" si="142">IF($AC1229="",0,AC1229-AD1229-AE1229)</f>
        <v>0</v>
      </c>
      <c r="AG1229" s="84" t="str">
        <f t="shared" si="138"/>
        <v/>
      </c>
      <c r="AH1229" s="84" t="str">
        <f>IF($AA1229="","",IF(VLOOKUP($AA1229,$AZ$17:$BD$32,3,0)=0,"",VLOOKUP($AA1229,$AZ$17:$BD$32,3,0)*AF1229))</f>
        <v/>
      </c>
      <c r="AI1229" s="84" t="str">
        <f>IF($AA1229="","",IF(VLOOKUP($AA1229,$AZ$17:$BD$32,4,0)=0,"",VLOOKUP($AA1229,$AZ$17:$BD$32,4,0)*AF1229))</f>
        <v/>
      </c>
      <c r="AJ1229" s="84" t="str">
        <f>IF($AA1229="","",IF(VLOOKUP($AA1229,$AZ$17:$BD$32,5,0)=0,"",VLOOKUP($AA1229,$AZ$17:$BD$32,5,0)*AF1229))</f>
        <v/>
      </c>
      <c r="AK1229" s="86" t="str">
        <f t="shared" si="141"/>
        <v/>
      </c>
    </row>
  </sheetData>
  <mergeCells count="192">
    <mergeCell ref="AN270:AO271"/>
    <mergeCell ref="AP270:AR271"/>
    <mergeCell ref="AN140:AO141"/>
    <mergeCell ref="AP140:AR141"/>
    <mergeCell ref="AP166:AR167"/>
    <mergeCell ref="AN166:AO167"/>
    <mergeCell ref="AN192:AO193"/>
    <mergeCell ref="AP192:AR193"/>
    <mergeCell ref="AN218:AO219"/>
    <mergeCell ref="AP218:AR219"/>
    <mergeCell ref="AN244:AO245"/>
    <mergeCell ref="AP244:AR245"/>
    <mergeCell ref="AN36:AO37"/>
    <mergeCell ref="AP36:AR37"/>
    <mergeCell ref="AN62:AO63"/>
    <mergeCell ref="AP62:AR63"/>
    <mergeCell ref="AN88:AO89"/>
    <mergeCell ref="AP88:AR89"/>
    <mergeCell ref="AN114:AO115"/>
    <mergeCell ref="AP114:AR115"/>
    <mergeCell ref="B1:J1"/>
    <mergeCell ref="B2:Y2"/>
    <mergeCell ref="B4:Y4"/>
    <mergeCell ref="B3:Y3"/>
    <mergeCell ref="AA7:AK8"/>
    <mergeCell ref="B5:Y5"/>
    <mergeCell ref="B56:E56"/>
    <mergeCell ref="B57:E57"/>
    <mergeCell ref="B58:E58"/>
    <mergeCell ref="B59:E59"/>
    <mergeCell ref="B60:E60"/>
    <mergeCell ref="F47:I47"/>
    <mergeCell ref="F48:I48"/>
    <mergeCell ref="F49:I49"/>
    <mergeCell ref="F50:I50"/>
    <mergeCell ref="F51:I51"/>
    <mergeCell ref="B67:E67"/>
    <mergeCell ref="B68:E68"/>
    <mergeCell ref="B69:E69"/>
    <mergeCell ref="B70:E70"/>
    <mergeCell ref="C11:F11"/>
    <mergeCell ref="G11:J11"/>
    <mergeCell ref="K11:N11"/>
    <mergeCell ref="O11:R11"/>
    <mergeCell ref="S11:V11"/>
    <mergeCell ref="B61:E61"/>
    <mergeCell ref="B63:E63"/>
    <mergeCell ref="B64:E64"/>
    <mergeCell ref="B65:E65"/>
    <mergeCell ref="B66:E66"/>
    <mergeCell ref="AZ13:BD14"/>
    <mergeCell ref="AN10:AR11"/>
    <mergeCell ref="B46:E46"/>
    <mergeCell ref="F46:I46"/>
    <mergeCell ref="J46:M46"/>
    <mergeCell ref="N46:Q46"/>
    <mergeCell ref="R46:U46"/>
    <mergeCell ref="V46:Y46"/>
    <mergeCell ref="B47:E47"/>
    <mergeCell ref="B48:E48"/>
    <mergeCell ref="B49:E49"/>
    <mergeCell ref="B50:E50"/>
    <mergeCell ref="A9:V10"/>
    <mergeCell ref="B44:E44"/>
    <mergeCell ref="F44:I44"/>
    <mergeCell ref="J44:M44"/>
    <mergeCell ref="N44:Q44"/>
    <mergeCell ref="R44:U44"/>
    <mergeCell ref="V44:Y44"/>
    <mergeCell ref="A42:Y43"/>
    <mergeCell ref="AG9:AJ9"/>
    <mergeCell ref="B71:E71"/>
    <mergeCell ref="B51:E51"/>
    <mergeCell ref="B52:E52"/>
    <mergeCell ref="B53:E53"/>
    <mergeCell ref="B54:E54"/>
    <mergeCell ref="B55:E55"/>
    <mergeCell ref="F58:I58"/>
    <mergeCell ref="F59:I59"/>
    <mergeCell ref="F60:I60"/>
    <mergeCell ref="F61:I61"/>
    <mergeCell ref="F52:I52"/>
    <mergeCell ref="F53:I53"/>
    <mergeCell ref="F54:I54"/>
    <mergeCell ref="F55:I55"/>
    <mergeCell ref="F56:I56"/>
    <mergeCell ref="J63:M63"/>
    <mergeCell ref="J64:M64"/>
    <mergeCell ref="F68:I68"/>
    <mergeCell ref="F69:I69"/>
    <mergeCell ref="F70:I70"/>
    <mergeCell ref="F71:I71"/>
    <mergeCell ref="J47:M47"/>
    <mergeCell ref="J48:M48"/>
    <mergeCell ref="J49:M49"/>
    <mergeCell ref="J50:M50"/>
    <mergeCell ref="J51:M51"/>
    <mergeCell ref="J52:M52"/>
    <mergeCell ref="J53:M53"/>
    <mergeCell ref="J54:M54"/>
    <mergeCell ref="J55:M55"/>
    <mergeCell ref="J56:M56"/>
    <mergeCell ref="J57:M57"/>
    <mergeCell ref="J58:M58"/>
    <mergeCell ref="F63:I63"/>
    <mergeCell ref="F64:I64"/>
    <mergeCell ref="F65:I65"/>
    <mergeCell ref="F66:I66"/>
    <mergeCell ref="F67:I67"/>
    <mergeCell ref="F57:I57"/>
    <mergeCell ref="J70:M70"/>
    <mergeCell ref="J71:M71"/>
    <mergeCell ref="N47:Q47"/>
    <mergeCell ref="N48:Q48"/>
    <mergeCell ref="N49:Q49"/>
    <mergeCell ref="N50:Q50"/>
    <mergeCell ref="N51:Q51"/>
    <mergeCell ref="N52:Q52"/>
    <mergeCell ref="N53:Q53"/>
    <mergeCell ref="N54:Q54"/>
    <mergeCell ref="N55:Q55"/>
    <mergeCell ref="N56:Q56"/>
    <mergeCell ref="N57:Q57"/>
    <mergeCell ref="N58:Q58"/>
    <mergeCell ref="N59:Q59"/>
    <mergeCell ref="N60:Q60"/>
    <mergeCell ref="J65:M65"/>
    <mergeCell ref="J66:M66"/>
    <mergeCell ref="J67:M67"/>
    <mergeCell ref="J68:M68"/>
    <mergeCell ref="J69:M69"/>
    <mergeCell ref="J59:M59"/>
    <mergeCell ref="J60:M60"/>
    <mergeCell ref="J61:M61"/>
    <mergeCell ref="N67:Q67"/>
    <mergeCell ref="N68:Q68"/>
    <mergeCell ref="N69:Q69"/>
    <mergeCell ref="N70:Q70"/>
    <mergeCell ref="N71:Q71"/>
    <mergeCell ref="N61:Q61"/>
    <mergeCell ref="N63:Q63"/>
    <mergeCell ref="N64:Q64"/>
    <mergeCell ref="N65:Q65"/>
    <mergeCell ref="N66:Q66"/>
    <mergeCell ref="R60:U60"/>
    <mergeCell ref="R61:U61"/>
    <mergeCell ref="R52:U52"/>
    <mergeCell ref="R53:U53"/>
    <mergeCell ref="R54:U54"/>
    <mergeCell ref="R55:U55"/>
    <mergeCell ref="R56:U56"/>
    <mergeCell ref="R47:U47"/>
    <mergeCell ref="R48:U48"/>
    <mergeCell ref="R49:U49"/>
    <mergeCell ref="R50:U50"/>
    <mergeCell ref="R51:U51"/>
    <mergeCell ref="R68:U68"/>
    <mergeCell ref="R69:U69"/>
    <mergeCell ref="R70:U70"/>
    <mergeCell ref="R71:U71"/>
    <mergeCell ref="V47:Y47"/>
    <mergeCell ref="V48:Y48"/>
    <mergeCell ref="V49:Y49"/>
    <mergeCell ref="V50:Y50"/>
    <mergeCell ref="V51:Y51"/>
    <mergeCell ref="V52:Y52"/>
    <mergeCell ref="V53:Y53"/>
    <mergeCell ref="V54:Y54"/>
    <mergeCell ref="V55:Y55"/>
    <mergeCell ref="V56:Y56"/>
    <mergeCell ref="V57:Y57"/>
    <mergeCell ref="V58:Y58"/>
    <mergeCell ref="R63:U63"/>
    <mergeCell ref="R64:U64"/>
    <mergeCell ref="R65:U65"/>
    <mergeCell ref="R66:U66"/>
    <mergeCell ref="R67:U67"/>
    <mergeCell ref="R57:U57"/>
    <mergeCell ref="R58:U58"/>
    <mergeCell ref="R59:U59"/>
    <mergeCell ref="V70:Y70"/>
    <mergeCell ref="V71:Y71"/>
    <mergeCell ref="V65:Y65"/>
    <mergeCell ref="V66:Y66"/>
    <mergeCell ref="V67:Y67"/>
    <mergeCell ref="V68:Y68"/>
    <mergeCell ref="V69:Y69"/>
    <mergeCell ref="V59:Y59"/>
    <mergeCell ref="V60:Y60"/>
    <mergeCell ref="V61:Y61"/>
    <mergeCell ref="V63:Y63"/>
    <mergeCell ref="V64:Y64"/>
  </mergeCells>
  <dataValidations disablePrompts="1" count="2">
    <dataValidation type="list" allowBlank="1" showInputMessage="1" showErrorMessage="1" sqref="AB11:AB1229">
      <formula1>$AN$12:$AN$33</formula1>
    </dataValidation>
    <dataValidation type="list" allowBlank="1" showInputMessage="1" showErrorMessage="1" sqref="AA38:AA1171">
      <formula1>$AZ$16:$AZ$42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D1229"/>
  <sheetViews>
    <sheetView zoomScale="70" zoomScaleNormal="70" workbookViewId="0">
      <selection activeCell="A2" sqref="A2"/>
    </sheetView>
  </sheetViews>
  <sheetFormatPr baseColWidth="10" defaultRowHeight="15"/>
  <cols>
    <col min="1" max="1" width="25.7109375" customWidth="1"/>
    <col min="2" max="25" width="6.85546875" customWidth="1"/>
    <col min="27" max="27" width="45.7109375" customWidth="1"/>
    <col min="29" max="29" width="11.42578125" customWidth="1"/>
    <col min="30" max="30" width="14.28515625" customWidth="1"/>
    <col min="31" max="31" width="11.5703125" customWidth="1"/>
    <col min="32" max="32" width="11.42578125" customWidth="1"/>
    <col min="33" max="35" width="11.42578125" style="36"/>
    <col min="36" max="36" width="11.42578125" style="36" customWidth="1"/>
    <col min="37" max="37" width="22.7109375" customWidth="1"/>
    <col min="39" max="39" width="22.85546875" customWidth="1"/>
    <col min="44" max="44" width="11.42578125" customWidth="1"/>
    <col min="45" max="45" width="11.42578125" hidden="1" customWidth="1"/>
    <col min="46" max="46" width="11.7109375" customWidth="1"/>
    <col min="47" max="47" width="27.28515625" customWidth="1"/>
    <col min="48" max="48" width="10.140625" style="3" customWidth="1"/>
    <col min="49" max="49" width="10.85546875" style="3" customWidth="1"/>
    <col min="52" max="52" width="25.85546875" customWidth="1"/>
    <col min="54" max="54" width="11.42578125" customWidth="1"/>
    <col min="58" max="58" width="26.28515625" customWidth="1"/>
    <col min="59" max="59" width="18.140625" customWidth="1"/>
    <col min="60" max="60" width="20" customWidth="1"/>
    <col min="61" max="61" width="16.5703125" customWidth="1"/>
  </cols>
  <sheetData>
    <row r="1" spans="1:56" ht="19.5">
      <c r="B1" s="75" t="s">
        <v>133</v>
      </c>
      <c r="C1" s="75"/>
      <c r="D1" s="75"/>
      <c r="E1" s="75"/>
      <c r="F1" s="75"/>
      <c r="G1" s="75"/>
      <c r="H1" s="75"/>
      <c r="I1" s="75"/>
      <c r="J1" s="75"/>
    </row>
    <row r="2" spans="1:56">
      <c r="B2" s="76" t="s">
        <v>129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56">
      <c r="B3" s="76" t="s">
        <v>130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29"/>
    </row>
    <row r="4" spans="1:56">
      <c r="B4" s="76" t="s">
        <v>132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 spans="1:56">
      <c r="B5" s="76" t="s">
        <v>134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1:56" ht="15.75" thickBot="1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</row>
    <row r="7" spans="1:56" ht="15" customHeight="1">
      <c r="AA7" s="60" t="s">
        <v>131</v>
      </c>
      <c r="AB7" s="61"/>
      <c r="AC7" s="61"/>
      <c r="AD7" s="61"/>
      <c r="AE7" s="61"/>
      <c r="AF7" s="61"/>
      <c r="AG7" s="61"/>
      <c r="AH7" s="61"/>
      <c r="AI7" s="61"/>
      <c r="AJ7" s="61"/>
      <c r="AK7" s="62"/>
    </row>
    <row r="8" spans="1:56" ht="15.75" customHeight="1" thickBot="1">
      <c r="AA8" s="63"/>
      <c r="AB8" s="64"/>
      <c r="AC8" s="64"/>
      <c r="AD8" s="64"/>
      <c r="AE8" s="64"/>
      <c r="AF8" s="64"/>
      <c r="AG8" s="64"/>
      <c r="AH8" s="64"/>
      <c r="AI8" s="64"/>
      <c r="AJ8" s="64"/>
      <c r="AK8" s="65"/>
    </row>
    <row r="9" spans="1:56" ht="15.75" customHeight="1" thickBot="1">
      <c r="A9" s="60" t="s">
        <v>128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2"/>
      <c r="AG9" s="74" t="s">
        <v>13</v>
      </c>
      <c r="AH9" s="74"/>
      <c r="AI9" s="74"/>
      <c r="AJ9" s="74"/>
    </row>
    <row r="10" spans="1:56" ht="15" customHeight="1" thickBot="1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5"/>
      <c r="AA10" s="77" t="s">
        <v>0</v>
      </c>
      <c r="AB10" s="77" t="s">
        <v>2</v>
      </c>
      <c r="AC10" s="77" t="s">
        <v>3</v>
      </c>
      <c r="AD10" s="77" t="s">
        <v>43</v>
      </c>
      <c r="AE10" s="77" t="s">
        <v>44</v>
      </c>
      <c r="AF10" s="77" t="s">
        <v>1</v>
      </c>
      <c r="AG10" s="77" t="s">
        <v>4</v>
      </c>
      <c r="AH10" s="77" t="s">
        <v>5</v>
      </c>
      <c r="AI10" s="77" t="s">
        <v>14</v>
      </c>
      <c r="AJ10" s="77" t="s">
        <v>6</v>
      </c>
      <c r="AK10" s="77" t="s">
        <v>127</v>
      </c>
      <c r="AL10" s="4"/>
      <c r="AN10" s="60" t="s">
        <v>126</v>
      </c>
      <c r="AO10" s="61"/>
      <c r="AP10" s="61"/>
      <c r="AQ10" s="61"/>
      <c r="AR10" s="62"/>
      <c r="AS10" s="50"/>
      <c r="AT10" s="50"/>
      <c r="AU10" s="50"/>
      <c r="AV10" s="50"/>
      <c r="AW10" s="50"/>
    </row>
    <row r="11" spans="1:56" ht="15.75" customHeight="1" thickBot="1">
      <c r="A11" s="7" t="s">
        <v>16</v>
      </c>
      <c r="B11" s="7" t="s">
        <v>7</v>
      </c>
      <c r="C11" s="69" t="s">
        <v>8</v>
      </c>
      <c r="D11" s="59"/>
      <c r="E11" s="59"/>
      <c r="F11" s="70"/>
      <c r="G11" s="69" t="s">
        <v>9</v>
      </c>
      <c r="H11" s="59"/>
      <c r="I11" s="59"/>
      <c r="J11" s="70"/>
      <c r="K11" s="69" t="s">
        <v>10</v>
      </c>
      <c r="L11" s="59"/>
      <c r="M11" s="59"/>
      <c r="N11" s="70"/>
      <c r="O11" s="69" t="s">
        <v>11</v>
      </c>
      <c r="P11" s="59"/>
      <c r="Q11" s="59"/>
      <c r="R11" s="70"/>
      <c r="S11" s="69" t="s">
        <v>12</v>
      </c>
      <c r="T11" s="59"/>
      <c r="U11" s="59"/>
      <c r="V11" s="70"/>
      <c r="AA11" s="78" t="str">
        <f t="shared" ref="AA11:AA36" si="0">AZ17</f>
        <v>Epée large</v>
      </c>
      <c r="AB11" s="78">
        <v>4</v>
      </c>
      <c r="AC11" s="79">
        <f>IF(ISERROR(VLOOKUP($AA11,$A$13:$V$38,MATCH($AB11,$A$12:$V$12,0),0)),"",VLOOKUP($AA11,$A$13:$V$38,MATCH($AB11,$A$12:$V$12,0),0))</f>
        <v>0</v>
      </c>
      <c r="AD11" s="89"/>
      <c r="AE11" s="89"/>
      <c r="AF11" s="79">
        <f>IF(IF($AB11="",0,IF(AC11="",0,AC11-AD11-AE11))&lt;0,0,IF($AB11="",0,IF(AC11="",0,AC11-AD11-AE11)))</f>
        <v>0</v>
      </c>
      <c r="AG11" s="79">
        <f t="shared" ref="AG11:AG74" si="1">IF($AA11="","",IF(VLOOKUP($AA11,$AZ$17:$BD$42,2,0)=0,"",VLOOKUP($AA11,$AZ$17:$BD$42,2,0)*AF11))</f>
        <v>0</v>
      </c>
      <c r="AH11" s="79" t="str">
        <f t="shared" ref="AH11:AH74" si="2">IF($AA11="","",IF(VLOOKUP($AA11,$AZ$17:$BD$42,3,0)=0,"",VLOOKUP($AA11,$AZ$17:$BD$42,3,0)*AF11))</f>
        <v/>
      </c>
      <c r="AI11" s="79" t="str">
        <f t="shared" ref="AI11:AI74" si="3">IF($AA11="","",IF(VLOOKUP($AA11,$AZ$17:$BD$42,4,0)=0,"",VLOOKUP($AA11,$AZ$17:$BD$42,4,0)*AF11))</f>
        <v/>
      </c>
      <c r="AJ11" s="79">
        <f t="shared" ref="AJ11:AJ74" si="4">IF($AA11="","",IF(VLOOKUP($AA11,$AZ$17:$BD$42,5,0)=0,"",VLOOKUP($AA11,$AZ$17:$BD$42,5,0)*AF11))</f>
        <v>0</v>
      </c>
      <c r="AK11" s="80" t="str">
        <f>IF($AF11=0,"",IF(VLOOKUP($AA11,$A$46:$Y$71,IF($AB11=3,2,IF($AB11&lt;4+1,6,IF($AB11&lt;5+1,10,IF($AB11&lt;6+1,14,IF($AB11&lt;7+1,18,IF($AB11&lt;8+1,22,0)))))),0)=0,"pas de crafteur",VLOOKUP($AA11,$A$46:$Y$71,IF($AB11=3,2,IF($AB11&lt;4+1,6,IF($AB11&lt;5+1,10,IF($AB11&lt;6+1,14,IF($AB11&lt;7+1,18,IF($AB11&lt;8+1,22,)))))),0)))</f>
        <v/>
      </c>
      <c r="AN11" s="63"/>
      <c r="AO11" s="64"/>
      <c r="AP11" s="64"/>
      <c r="AQ11" s="64"/>
      <c r="AR11" s="65"/>
      <c r="AS11" s="50"/>
      <c r="AT11" s="50"/>
      <c r="AU11" s="50"/>
      <c r="AV11" s="50"/>
      <c r="AW11" s="50"/>
    </row>
    <row r="12" spans="1:56" ht="15.75" thickBot="1">
      <c r="A12" s="47"/>
      <c r="B12" s="5">
        <v>3</v>
      </c>
      <c r="C12" s="48">
        <v>4</v>
      </c>
      <c r="D12" s="48">
        <v>4.0999999999999996</v>
      </c>
      <c r="E12" s="48">
        <v>4.2</v>
      </c>
      <c r="F12" s="48">
        <v>4.3</v>
      </c>
      <c r="G12" s="48">
        <v>5</v>
      </c>
      <c r="H12" s="48">
        <v>5.0999999999999996</v>
      </c>
      <c r="I12" s="5">
        <v>5.2</v>
      </c>
      <c r="J12" s="5">
        <v>5.3</v>
      </c>
      <c r="K12" s="48">
        <v>6</v>
      </c>
      <c r="L12" s="48">
        <v>6.1</v>
      </c>
      <c r="M12" s="48">
        <v>6.2</v>
      </c>
      <c r="N12" s="48">
        <v>6.3</v>
      </c>
      <c r="O12" s="48">
        <v>7</v>
      </c>
      <c r="P12" s="48">
        <v>7.1</v>
      </c>
      <c r="Q12" s="5">
        <v>7.2</v>
      </c>
      <c r="R12" s="5">
        <v>7.3</v>
      </c>
      <c r="S12" s="48">
        <v>8</v>
      </c>
      <c r="T12" s="48">
        <v>8.1</v>
      </c>
      <c r="U12" s="5">
        <v>8.1999999999999993</v>
      </c>
      <c r="V12" s="5">
        <v>8.3000000000000007</v>
      </c>
      <c r="AA12" s="81" t="str">
        <f t="shared" si="0"/>
        <v>Claymore</v>
      </c>
      <c r="AB12" s="81">
        <v>4</v>
      </c>
      <c r="AC12" s="82">
        <f t="shared" ref="AC12:AC75" si="5">IF(ISERROR(VLOOKUP($AA12,$A$13:$V$38,MATCH($AB12,$A$12:$V$12,0),0)),"",VLOOKUP($AA12,$A$13:$V$38,MATCH($AB12,$A$12:$V$12,0),0))</f>
        <v>0</v>
      </c>
      <c r="AD12" s="90"/>
      <c r="AE12" s="90"/>
      <c r="AF12" s="82">
        <f t="shared" ref="AF12:AF75" si="6">IF(IF($AB12="",0,IF(AC12="",0,AC12-AD12-AE12))&lt;0,0,IF($AB12="",0,IF(AC12="",0,AC12-AD12-AE12)))</f>
        <v>0</v>
      </c>
      <c r="AG12" s="82">
        <f t="shared" si="1"/>
        <v>0</v>
      </c>
      <c r="AH12" s="82" t="str">
        <f t="shared" si="2"/>
        <v/>
      </c>
      <c r="AI12" s="82" t="str">
        <f t="shared" si="3"/>
        <v/>
      </c>
      <c r="AJ12" s="82">
        <f t="shared" si="4"/>
        <v>0</v>
      </c>
      <c r="AK12" s="83" t="str">
        <f t="shared" ref="AK12:AK75" si="7">IF($AF12=0,"",IF(VLOOKUP($AA12,$A$46:$Y$71,IF($AB12=3,2,IF($AB12&lt;4+1,6,IF($AB12&lt;5+1,10,IF($AB12&lt;6+1,14,IF($AB12&lt;7+1,18,IF($AB12&lt;8+1,22,0)))))),0)=0,"pas de crafteur",VLOOKUP($AA12,$A$46:$Y$71,IF($AB12=3,2,IF($AB12&lt;4+1,6,IF($AB12&lt;5+1,10,IF($AB12&lt;6+1,14,IF($AB12&lt;7+1,18,IF($AB12&lt;8+1,22,)))))),0)))</f>
        <v/>
      </c>
      <c r="AN12" s="35"/>
      <c r="AO12" s="8" t="s">
        <v>4</v>
      </c>
      <c r="AP12" s="8" t="s">
        <v>5</v>
      </c>
      <c r="AQ12" s="8" t="s">
        <v>14</v>
      </c>
      <c r="AR12" s="8" t="s">
        <v>6</v>
      </c>
      <c r="AS12" s="4"/>
      <c r="AT12" s="4"/>
      <c r="AU12" s="4"/>
      <c r="AV12" s="4"/>
      <c r="AW12" s="4"/>
    </row>
    <row r="13" spans="1:56" ht="15" customHeight="1">
      <c r="A13" t="str">
        <f>AA11</f>
        <v>Epée large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39"/>
      <c r="AA13" s="78" t="str">
        <f t="shared" si="0"/>
        <v>Epée double</v>
      </c>
      <c r="AB13" s="78">
        <v>4</v>
      </c>
      <c r="AC13" s="79">
        <f t="shared" si="5"/>
        <v>0</v>
      </c>
      <c r="AD13" s="89"/>
      <c r="AE13" s="89"/>
      <c r="AF13" s="79">
        <f t="shared" si="6"/>
        <v>0</v>
      </c>
      <c r="AG13" s="79">
        <f t="shared" si="1"/>
        <v>0</v>
      </c>
      <c r="AH13" s="79" t="str">
        <f t="shared" si="2"/>
        <v/>
      </c>
      <c r="AI13" s="79" t="str">
        <f t="shared" si="3"/>
        <v/>
      </c>
      <c r="AJ13" s="79">
        <f t="shared" si="4"/>
        <v>0</v>
      </c>
      <c r="AK13" s="80" t="str">
        <f t="shared" si="7"/>
        <v/>
      </c>
      <c r="AN13" s="33">
        <v>3</v>
      </c>
      <c r="AO13" s="34" t="str">
        <f>IF(SUMIF($AB$11:$AB$159,$AN13,$AG$11:$AG$159)=0,"",SUMIF($AB$11:$AB$159,$AN13,$AG$11:$AG$159))</f>
        <v/>
      </c>
      <c r="AP13" s="34" t="str">
        <f>IF(SUMIF($AB$11:$AB$159,$AN13,$AH$11:$AH$159)=0,"",SUMIF($AB$11:$AB$159,$AN13,$AH$11:$AH$159))</f>
        <v/>
      </c>
      <c r="AQ13" s="34" t="str">
        <f>IF(SUMIF($AB$11:$AB$159,$AN13,$AI$11:$AI$159)=0,"",SUMIF($AB$11:$AB$159,$AN13,$AI$11:$AI$159))</f>
        <v/>
      </c>
      <c r="AR13" s="34" t="str">
        <f>IF(SUMIF($AB$11:$AB$159,$AN13,$AJ$11:$AJ$159)=0,"",SUMIF($AB$11:$AB$159,$AN13,$AJ$11:$AJ$159))</f>
        <v/>
      </c>
      <c r="AS13" s="51"/>
      <c r="AT13" s="51"/>
      <c r="AU13" s="51"/>
      <c r="AV13" s="51"/>
      <c r="AW13" s="51"/>
      <c r="AZ13" s="60" t="s">
        <v>15</v>
      </c>
      <c r="BA13" s="61"/>
      <c r="BB13" s="61"/>
      <c r="BC13" s="61"/>
      <c r="BD13" s="62"/>
    </row>
    <row r="14" spans="1:56" ht="15.75" customHeight="1" thickBot="1">
      <c r="A14" t="str">
        <f>AA12</f>
        <v>Claymore</v>
      </c>
      <c r="B14" s="56"/>
      <c r="C14" s="56"/>
      <c r="D14" s="56"/>
      <c r="E14" s="56"/>
      <c r="F14" s="56"/>
      <c r="G14" s="56"/>
      <c r="H14" s="56"/>
      <c r="I14" s="39"/>
      <c r="J14" s="39"/>
      <c r="K14" s="56"/>
      <c r="L14" s="56"/>
      <c r="M14" s="56"/>
      <c r="N14" s="56"/>
      <c r="O14" s="56"/>
      <c r="P14" s="56"/>
      <c r="Q14" s="39"/>
      <c r="R14" s="39"/>
      <c r="S14" s="56"/>
      <c r="T14" s="56"/>
      <c r="U14" s="39"/>
      <c r="V14" s="39"/>
      <c r="AA14" s="81" t="str">
        <f t="shared" si="0"/>
        <v>hache de guerre</v>
      </c>
      <c r="AB14" s="81">
        <v>4</v>
      </c>
      <c r="AC14" s="82">
        <f t="shared" si="5"/>
        <v>0</v>
      </c>
      <c r="AD14" s="90"/>
      <c r="AE14" s="90"/>
      <c r="AF14" s="82">
        <f t="shared" si="6"/>
        <v>0</v>
      </c>
      <c r="AG14" s="82" t="str">
        <f t="shared" si="1"/>
        <v/>
      </c>
      <c r="AH14" s="82" t="str">
        <f t="shared" si="2"/>
        <v/>
      </c>
      <c r="AI14" s="82">
        <f t="shared" si="3"/>
        <v>0</v>
      </c>
      <c r="AJ14" s="82">
        <f t="shared" si="4"/>
        <v>0</v>
      </c>
      <c r="AK14" s="83" t="str">
        <f t="shared" si="7"/>
        <v/>
      </c>
      <c r="AN14" s="10">
        <v>4</v>
      </c>
      <c r="AO14" s="15" t="str">
        <f>IF(SUMIF($AB$11:$AB$159,$AN14,$AG$11:$AG$159)=0,"",SUMIF($AB$11:$AB$159,$AN14,$AG$11:$AG$159))</f>
        <v/>
      </c>
      <c r="AP14" s="15" t="str">
        <f>IF(SUMIF($AB$11:$AB$159,$AN14,$AH$11:$AH$159)=0,"",SUMIF($AB$11:$AB$159,$AN14,$AH$11:$AH$159))</f>
        <v/>
      </c>
      <c r="AQ14" s="15" t="str">
        <f>IF(SUMIF($AB$11:$AB$159,$AN14,$AI$11:$AI$159)=0,"",SUMIF($AB$11:$AB$159,$AN14,$AI$11:$AI$159))</f>
        <v/>
      </c>
      <c r="AR14" s="16" t="str">
        <f>IF(SUMIF($AB$11:$AB$159,$AN14,$AJ$11:$AJ$159)=0,"",SUMIF($AB$11:$AB$159,$AN14,$AJ$11:$AJ$159))</f>
        <v/>
      </c>
      <c r="AS14" s="51"/>
      <c r="AT14" s="51"/>
      <c r="AU14" s="51"/>
      <c r="AV14" s="51"/>
      <c r="AW14" s="51"/>
      <c r="AZ14" s="63"/>
      <c r="BA14" s="64"/>
      <c r="BB14" s="64"/>
      <c r="BC14" s="64"/>
      <c r="BD14" s="65"/>
    </row>
    <row r="15" spans="1:56">
      <c r="A15" t="str">
        <f>AA13</f>
        <v>Epée double</v>
      </c>
      <c r="B15" s="56"/>
      <c r="C15" s="56"/>
      <c r="D15" s="56"/>
      <c r="E15" s="56"/>
      <c r="F15" s="56"/>
      <c r="G15" s="56"/>
      <c r="H15" s="56"/>
      <c r="I15" s="39"/>
      <c r="J15" s="39"/>
      <c r="K15" s="56"/>
      <c r="L15" s="56"/>
      <c r="M15" s="56"/>
      <c r="N15" s="56"/>
      <c r="O15" s="56"/>
      <c r="P15" s="56"/>
      <c r="Q15" s="39"/>
      <c r="R15" s="39"/>
      <c r="S15" s="56"/>
      <c r="T15" s="56"/>
      <c r="U15" s="39"/>
      <c r="V15" s="39"/>
      <c r="AA15" s="78" t="str">
        <f t="shared" si="0"/>
        <v>grande hache</v>
      </c>
      <c r="AB15" s="78">
        <v>4</v>
      </c>
      <c r="AC15" s="79">
        <f t="shared" si="5"/>
        <v>0</v>
      </c>
      <c r="AD15" s="89"/>
      <c r="AE15" s="89"/>
      <c r="AF15" s="79">
        <f t="shared" si="6"/>
        <v>0</v>
      </c>
      <c r="AG15" s="79" t="str">
        <f t="shared" si="1"/>
        <v/>
      </c>
      <c r="AH15" s="79" t="str">
        <f t="shared" si="2"/>
        <v/>
      </c>
      <c r="AI15" s="79">
        <f t="shared" si="3"/>
        <v>0</v>
      </c>
      <c r="AJ15" s="79">
        <f t="shared" si="4"/>
        <v>0</v>
      </c>
      <c r="AK15" s="80" t="str">
        <f t="shared" si="7"/>
        <v/>
      </c>
      <c r="AN15" s="11">
        <v>4.0999999999999996</v>
      </c>
      <c r="AO15" s="17" t="str">
        <f>IF(SUMIF($AB$11:$AB$159,$AN15,$AG$11:$AG$159)=0,"",SUMIF($AB$11:$AB$159,$AN15,$AG$11:$AG$159))</f>
        <v/>
      </c>
      <c r="AP15" s="17" t="str">
        <f>IF(SUMIF($AB$11:$AB$159,$AN15,$AH$11:$AH$159)=0,"",SUMIF($AB$11:$AB$159,$AN15,$AH$11:$AH$159))</f>
        <v/>
      </c>
      <c r="AQ15" s="17" t="str">
        <f>IF(SUMIF($AB$11:$AB$159,$AN15,$AI$11:$AI$159)=0,"",SUMIF($AB$11:$AB$159,$AN15,$AI$11:$AI$159))</f>
        <v/>
      </c>
      <c r="AR15" s="18" t="str">
        <f>IF(SUMIF($AB$11:$AB$159,$AN15,$AJ$11:$AJ$159)=0,"",SUMIF($AB$11:$AB$159,$AN15,$AJ$11:$AJ$159))</f>
        <v/>
      </c>
      <c r="AS15" s="51"/>
      <c r="AT15" s="51"/>
      <c r="AU15" s="51"/>
      <c r="AV15" s="51"/>
      <c r="AW15" s="51"/>
      <c r="AZ15" s="7" t="s">
        <v>16</v>
      </c>
      <c r="BA15" s="7" t="s">
        <v>4</v>
      </c>
      <c r="BB15" s="7" t="s">
        <v>5</v>
      </c>
      <c r="BC15" s="7" t="s">
        <v>14</v>
      </c>
      <c r="BD15" s="7" t="s">
        <v>17</v>
      </c>
    </row>
    <row r="16" spans="1:56">
      <c r="A16" t="str">
        <f>AA14</f>
        <v>hache de guerre</v>
      </c>
      <c r="B16" s="56"/>
      <c r="C16" s="56"/>
      <c r="D16" s="56"/>
      <c r="E16" s="56"/>
      <c r="F16" s="56"/>
      <c r="G16" s="56"/>
      <c r="H16" s="56"/>
      <c r="I16" s="39"/>
      <c r="J16" s="39"/>
      <c r="K16" s="56"/>
      <c r="L16" s="56"/>
      <c r="M16" s="56"/>
      <c r="N16" s="56"/>
      <c r="O16" s="56"/>
      <c r="P16" s="56"/>
      <c r="Q16" s="39"/>
      <c r="R16" s="39"/>
      <c r="S16" s="56"/>
      <c r="T16" s="56"/>
      <c r="U16" s="39"/>
      <c r="V16" s="39"/>
      <c r="AA16" s="81" t="str">
        <f t="shared" si="0"/>
        <v>Hallebarde</v>
      </c>
      <c r="AB16" s="81">
        <v>4</v>
      </c>
      <c r="AC16" s="82">
        <f t="shared" si="5"/>
        <v>0</v>
      </c>
      <c r="AD16" s="90"/>
      <c r="AE16" s="90"/>
      <c r="AF16" s="82">
        <f t="shared" si="6"/>
        <v>0</v>
      </c>
      <c r="AG16" s="82" t="str">
        <f t="shared" si="1"/>
        <v/>
      </c>
      <c r="AH16" s="82" t="str">
        <f t="shared" si="2"/>
        <v/>
      </c>
      <c r="AI16" s="82">
        <f t="shared" si="3"/>
        <v>0</v>
      </c>
      <c r="AJ16" s="82">
        <f t="shared" si="4"/>
        <v>0</v>
      </c>
      <c r="AK16" s="83" t="str">
        <f t="shared" si="7"/>
        <v/>
      </c>
      <c r="AN16" s="11">
        <v>4.2</v>
      </c>
      <c r="AO16" s="17" t="str">
        <f>IF(SUMIF($AB$11:$AB$159,$AN16,$AG$11:$AG$159)=0,"",SUMIF($AB$11:$AB$159,$AN16,$AG$11:$AG$159))</f>
        <v/>
      </c>
      <c r="AP16" s="17" t="str">
        <f>IF(SUMIF($AB$11:$AB$159,$AN16,$AH$11:$AH$159)=0,"",SUMIF($AB$11:$AB$159,$AN16,$AH$11:$AH$159))</f>
        <v/>
      </c>
      <c r="AQ16" s="17" t="str">
        <f>IF(SUMIF($AB$11:$AB$159,$AN16,$AI$11:$AI$159)=0,"",SUMIF($AB$11:$AB$159,$AN16,$AI$11:$AI$159))</f>
        <v/>
      </c>
      <c r="AR16" s="18" t="str">
        <f>IF(SUMIF($AB$11:$AB$159,$AN16,$AJ$11:$AJ$159)=0,"",SUMIF($AB$11:$AB$159,$AN16,$AJ$11:$AJ$159))</f>
        <v/>
      </c>
      <c r="AS16" s="51"/>
      <c r="AT16" s="51"/>
      <c r="AU16" s="51"/>
      <c r="AV16" s="51"/>
      <c r="AW16" s="51"/>
      <c r="AZ16" s="57"/>
      <c r="BA16" s="57"/>
      <c r="BB16" s="57"/>
      <c r="BC16" s="57"/>
      <c r="BD16" s="57"/>
    </row>
    <row r="17" spans="1:56">
      <c r="A17" t="str">
        <f>AA15</f>
        <v>grande hache</v>
      </c>
      <c r="B17" s="56"/>
      <c r="C17" s="56"/>
      <c r="D17" s="56"/>
      <c r="E17" s="56"/>
      <c r="F17" s="56"/>
      <c r="G17" s="56"/>
      <c r="H17" s="56"/>
      <c r="I17" s="39"/>
      <c r="J17" s="39"/>
      <c r="K17" s="56"/>
      <c r="L17" s="56"/>
      <c r="M17" s="56"/>
      <c r="N17" s="56"/>
      <c r="O17" s="56"/>
      <c r="P17" s="56"/>
      <c r="Q17" s="39"/>
      <c r="R17" s="39"/>
      <c r="S17" s="56"/>
      <c r="T17" s="56"/>
      <c r="U17" s="39"/>
      <c r="V17" s="39"/>
      <c r="AA17" s="78" t="str">
        <f t="shared" si="0"/>
        <v>Massue</v>
      </c>
      <c r="AB17" s="78">
        <v>4</v>
      </c>
      <c r="AC17" s="79">
        <f t="shared" si="5"/>
        <v>0</v>
      </c>
      <c r="AD17" s="89"/>
      <c r="AE17" s="89"/>
      <c r="AF17" s="79">
        <f t="shared" si="6"/>
        <v>0</v>
      </c>
      <c r="AG17" s="79" t="str">
        <f t="shared" si="1"/>
        <v/>
      </c>
      <c r="AH17" s="79">
        <f t="shared" si="2"/>
        <v>0</v>
      </c>
      <c r="AI17" s="79" t="str">
        <f t="shared" si="3"/>
        <v/>
      </c>
      <c r="AJ17" s="79">
        <f t="shared" si="4"/>
        <v>0</v>
      </c>
      <c r="AK17" s="80" t="str">
        <f t="shared" si="7"/>
        <v/>
      </c>
      <c r="AN17" s="12">
        <v>4.3</v>
      </c>
      <c r="AO17" s="19" t="str">
        <f>IF(SUMIF($AB$11:$AB$159,$AN17,$AG$11:$AG$159)=0,"",SUMIF($AB$11:$AB$159,$AN17,$AG$11:$AG$159))</f>
        <v/>
      </c>
      <c r="AP17" s="19" t="str">
        <f>IF(SUMIF($AB$11:$AB$159,$AN17,$AH$11:$AH$159)=0,"",SUMIF($AB$11:$AB$159,$AN17,$AH$11:$AH$159))</f>
        <v/>
      </c>
      <c r="AQ17" s="19" t="str">
        <f>IF(SUMIF($AB$11:$AB$159,$AN17,$AI$11:$AI$159)=0,"",SUMIF($AB$11:$AB$159,$AN17,$AI$11:$AI$159))</f>
        <v/>
      </c>
      <c r="AR17" s="20" t="str">
        <f>IF(SUMIF($AB$11:$AB$159,$AN17,$AJ$11:$AJ$159)=0,"",SUMIF($AB$11:$AB$159,$AN17,$AJ$11:$AJ$159))</f>
        <v/>
      </c>
      <c r="AS17" s="52"/>
      <c r="AT17" s="52"/>
      <c r="AU17" s="52"/>
      <c r="AV17" s="52"/>
      <c r="AW17" s="52"/>
      <c r="AZ17" t="s">
        <v>69</v>
      </c>
      <c r="BA17" s="3">
        <v>8</v>
      </c>
      <c r="BB17" s="3"/>
      <c r="BC17" s="3"/>
      <c r="BD17" s="3">
        <v>16</v>
      </c>
    </row>
    <row r="18" spans="1:56">
      <c r="A18" t="str">
        <f>AA16</f>
        <v>Hallebarde</v>
      </c>
      <c r="B18" s="56"/>
      <c r="C18" s="56"/>
      <c r="D18" s="56"/>
      <c r="E18" s="56"/>
      <c r="F18" s="56"/>
      <c r="G18" s="56"/>
      <c r="H18" s="56"/>
      <c r="I18" s="39"/>
      <c r="J18" s="39"/>
      <c r="K18" s="56"/>
      <c r="L18" s="56"/>
      <c r="M18" s="56"/>
      <c r="N18" s="56"/>
      <c r="O18" s="56"/>
      <c r="P18" s="56"/>
      <c r="Q18" s="39"/>
      <c r="R18" s="39"/>
      <c r="S18" s="56"/>
      <c r="T18" s="56"/>
      <c r="U18" s="39"/>
      <c r="V18" s="39"/>
      <c r="AA18" s="81" t="str">
        <f t="shared" si="0"/>
        <v>Massue lourde</v>
      </c>
      <c r="AB18" s="81">
        <v>4</v>
      </c>
      <c r="AC18" s="82">
        <f t="shared" si="5"/>
        <v>0</v>
      </c>
      <c r="AD18" s="90"/>
      <c r="AE18" s="90"/>
      <c r="AF18" s="82">
        <f t="shared" si="6"/>
        <v>0</v>
      </c>
      <c r="AG18" s="82" t="str">
        <f t="shared" si="1"/>
        <v/>
      </c>
      <c r="AH18" s="82">
        <f t="shared" si="2"/>
        <v>0</v>
      </c>
      <c r="AI18" s="82" t="str">
        <f t="shared" si="3"/>
        <v/>
      </c>
      <c r="AJ18" s="82">
        <f t="shared" si="4"/>
        <v>0</v>
      </c>
      <c r="AK18" s="83" t="str">
        <f t="shared" si="7"/>
        <v/>
      </c>
      <c r="AN18" s="10">
        <v>5</v>
      </c>
      <c r="AO18" s="21" t="str">
        <f>IF(SUMIF($AB$11:$AB$159,$AN18,$AG$11:$AG$159)=0,"",SUMIF($AB$11:$AB$159,$AN18,$AG$11:$AG$159))</f>
        <v/>
      </c>
      <c r="AP18" s="21" t="str">
        <f>IF(SUMIF($AB$11:$AB$159,$AN18,$AH$11:$AH$159)=0,"",SUMIF($AB$11:$AB$159,$AN18,$AH$11:$AH$159))</f>
        <v/>
      </c>
      <c r="AQ18" s="21" t="str">
        <f>IF(SUMIF($AB$11:$AB$159,$AN18,$AI$11:$AI$159)=0,"",SUMIF($AB$11:$AB$159,$AN18,$AI$11:$AI$159))</f>
        <v/>
      </c>
      <c r="AR18" s="22" t="str">
        <f>IF(SUMIF($AB$11:$AB$159,$AN18,$AJ$11:$AJ$159)=0,"",SUMIF($AB$11:$AB$159,$AN18,$AJ$11:$AJ$159))</f>
        <v/>
      </c>
      <c r="AS18" s="52"/>
      <c r="AT18" s="52"/>
      <c r="AU18" s="52"/>
      <c r="AV18" s="52"/>
      <c r="AW18" s="52"/>
      <c r="AZ18" s="6" t="s">
        <v>70</v>
      </c>
      <c r="BA18" s="28">
        <v>12</v>
      </c>
      <c r="BB18" s="28"/>
      <c r="BC18" s="28"/>
      <c r="BD18" s="28">
        <v>20</v>
      </c>
    </row>
    <row r="19" spans="1:56">
      <c r="A19" t="str">
        <f>AA17</f>
        <v>Massue</v>
      </c>
      <c r="B19" s="56"/>
      <c r="C19" s="56"/>
      <c r="D19" s="56"/>
      <c r="E19" s="56"/>
      <c r="F19" s="56"/>
      <c r="G19" s="56"/>
      <c r="H19" s="56"/>
      <c r="I19" s="39"/>
      <c r="J19" s="39"/>
      <c r="K19" s="56"/>
      <c r="L19" s="56"/>
      <c r="M19" s="56"/>
      <c r="N19" s="56"/>
      <c r="O19" s="56"/>
      <c r="P19" s="56"/>
      <c r="Q19" s="39"/>
      <c r="R19" s="39"/>
      <c r="S19" s="56"/>
      <c r="T19" s="56"/>
      <c r="U19" s="39"/>
      <c r="V19" s="39"/>
      <c r="AA19" s="78" t="str">
        <f t="shared" si="0"/>
        <v xml:space="preserve">fléau </v>
      </c>
      <c r="AB19" s="78">
        <v>4</v>
      </c>
      <c r="AC19" s="79">
        <f t="shared" si="5"/>
        <v>0</v>
      </c>
      <c r="AD19" s="89"/>
      <c r="AE19" s="89"/>
      <c r="AF19" s="79">
        <f t="shared" si="6"/>
        <v>0</v>
      </c>
      <c r="AG19" s="79" t="str">
        <f t="shared" si="1"/>
        <v/>
      </c>
      <c r="AH19" s="79">
        <f t="shared" si="2"/>
        <v>0</v>
      </c>
      <c r="AI19" s="79" t="str">
        <f t="shared" si="3"/>
        <v/>
      </c>
      <c r="AJ19" s="79">
        <f t="shared" si="4"/>
        <v>0</v>
      </c>
      <c r="AK19" s="80" t="str">
        <f t="shared" si="7"/>
        <v/>
      </c>
      <c r="AN19" s="11">
        <v>5.0999999999999996</v>
      </c>
      <c r="AO19" s="23" t="str">
        <f>IF(SUMIF($AB$11:$AB$159,$AN19,$AG$11:$AG$159)=0,"",SUMIF($AB$11:$AB$159,$AN19,$AG$11:$AG$159))</f>
        <v/>
      </c>
      <c r="AP19" s="23" t="str">
        <f>IF(SUMIF($AB$11:$AB$159,$AN19,$AH$11:$AH$159)=0,"",SUMIF($AB$11:$AB$159,$AN19,$AH$11:$AH$159))</f>
        <v/>
      </c>
      <c r="AQ19" s="23" t="str">
        <f>IF(SUMIF($AB$11:$AB$159,$AN19,$AI$11:$AI$159)=0,"",SUMIF($AB$11:$AB$159,$AN19,$AI$11:$AI$159))</f>
        <v/>
      </c>
      <c r="AR19" s="24" t="str">
        <f>IF(SUMIF($AB$11:$AB$159,$AN19,$AJ$11:$AJ$159)=0,"",SUMIF($AB$11:$AB$159,$AN19,$AJ$11:$AJ$159))</f>
        <v/>
      </c>
      <c r="AS19" s="52"/>
      <c r="AT19" s="52"/>
      <c r="AU19" s="52"/>
      <c r="AV19" s="52"/>
      <c r="AW19" s="52"/>
      <c r="AZ19" t="s">
        <v>71</v>
      </c>
      <c r="BA19" s="3">
        <v>12</v>
      </c>
      <c r="BB19" s="3"/>
      <c r="BC19" s="3"/>
      <c r="BD19" s="3">
        <v>20</v>
      </c>
    </row>
    <row r="20" spans="1:56">
      <c r="A20" t="str">
        <f>AA18</f>
        <v>Massue lourde</v>
      </c>
      <c r="B20" s="56"/>
      <c r="C20" s="56"/>
      <c r="D20" s="56"/>
      <c r="E20" s="56"/>
      <c r="F20" s="56"/>
      <c r="G20" s="56"/>
      <c r="H20" s="56"/>
      <c r="I20" s="39"/>
      <c r="J20" s="39"/>
      <c r="K20" s="56"/>
      <c r="L20" s="56"/>
      <c r="M20" s="56"/>
      <c r="N20" s="56"/>
      <c r="O20" s="56"/>
      <c r="P20" s="56"/>
      <c r="Q20" s="39"/>
      <c r="R20" s="39"/>
      <c r="S20" s="56"/>
      <c r="T20" s="56"/>
      <c r="U20" s="39"/>
      <c r="V20" s="39"/>
      <c r="AA20" s="81" t="str">
        <f t="shared" si="0"/>
        <v>Masse</v>
      </c>
      <c r="AB20" s="81">
        <v>4</v>
      </c>
      <c r="AC20" s="82">
        <f t="shared" si="5"/>
        <v>0</v>
      </c>
      <c r="AD20" s="90"/>
      <c r="AE20" s="90"/>
      <c r="AF20" s="82">
        <f t="shared" si="6"/>
        <v>0</v>
      </c>
      <c r="AG20" s="82" t="str">
        <f t="shared" si="1"/>
        <v/>
      </c>
      <c r="AH20" s="82" t="str">
        <f t="shared" si="2"/>
        <v/>
      </c>
      <c r="AI20" s="82" t="str">
        <f t="shared" si="3"/>
        <v/>
      </c>
      <c r="AJ20" s="82">
        <f t="shared" si="4"/>
        <v>0</v>
      </c>
      <c r="AK20" s="83" t="str">
        <f t="shared" si="7"/>
        <v/>
      </c>
      <c r="AN20" s="11">
        <v>5.2</v>
      </c>
      <c r="AO20" s="23" t="str">
        <f>IF(SUMIF($AB$11:$AB$159,$AN20,$AG$11:$AG$159)=0,"",SUMIF($AB$11:$AB$159,$AN20,$AG$11:$AG$159))</f>
        <v/>
      </c>
      <c r="AP20" s="23" t="str">
        <f>IF(SUMIF($AB$11:$AB$159,$AN20,$AH$11:$AH$159)=0,"",SUMIF($AB$11:$AB$159,$AN20,$AH$11:$AH$159))</f>
        <v/>
      </c>
      <c r="AQ20" s="23" t="str">
        <f>IF(SUMIF($AB$11:$AB$159,$AN20,$AI$11:$AI$159)=0,"",SUMIF($AB$11:$AB$159,$AN20,$AI$11:$AI$159))</f>
        <v/>
      </c>
      <c r="AR20" s="24" t="str">
        <f>IF(SUMIF($AB$11:$AB$159,$AN20,$AJ$11:$AJ$159)=0,"",SUMIF($AB$11:$AB$159,$AN20,$AJ$11:$AJ$159))</f>
        <v/>
      </c>
      <c r="AS20" s="52"/>
      <c r="AT20" s="52"/>
      <c r="AU20" s="52"/>
      <c r="AV20" s="52"/>
      <c r="AW20" s="52"/>
      <c r="AZ20" s="6" t="s">
        <v>72</v>
      </c>
      <c r="BA20" s="28"/>
      <c r="BB20" s="28"/>
      <c r="BC20" s="28">
        <v>8</v>
      </c>
      <c r="BD20" s="28">
        <v>16</v>
      </c>
    </row>
    <row r="21" spans="1:56">
      <c r="A21" t="str">
        <f>AA19</f>
        <v xml:space="preserve">fléau </v>
      </c>
      <c r="B21" s="56"/>
      <c r="C21" s="56"/>
      <c r="D21" s="56"/>
      <c r="E21" s="56"/>
      <c r="F21" s="56"/>
      <c r="G21" s="56"/>
      <c r="H21" s="56"/>
      <c r="I21" s="39"/>
      <c r="J21" s="39"/>
      <c r="K21" s="56"/>
      <c r="L21" s="56"/>
      <c r="M21" s="56"/>
      <c r="N21" s="56"/>
      <c r="O21" s="56"/>
      <c r="P21" s="56"/>
      <c r="Q21" s="39"/>
      <c r="R21" s="39"/>
      <c r="S21" s="56"/>
      <c r="T21" s="56"/>
      <c r="U21" s="39"/>
      <c r="V21" s="39"/>
      <c r="AA21" s="78" t="str">
        <f t="shared" si="0"/>
        <v>bec de corbin</v>
      </c>
      <c r="AB21" s="78">
        <v>4</v>
      </c>
      <c r="AC21" s="79">
        <f t="shared" si="5"/>
        <v>0</v>
      </c>
      <c r="AD21" s="89"/>
      <c r="AE21" s="89"/>
      <c r="AF21" s="79">
        <f t="shared" si="6"/>
        <v>0</v>
      </c>
      <c r="AG21" s="79" t="str">
        <f t="shared" si="1"/>
        <v/>
      </c>
      <c r="AH21" s="79">
        <f t="shared" si="2"/>
        <v>0</v>
      </c>
      <c r="AI21" s="79" t="str">
        <f t="shared" si="3"/>
        <v/>
      </c>
      <c r="AJ21" s="79">
        <f t="shared" si="4"/>
        <v>0</v>
      </c>
      <c r="AK21" s="80" t="str">
        <f t="shared" si="7"/>
        <v/>
      </c>
      <c r="AN21" s="12">
        <v>5.3</v>
      </c>
      <c r="AO21" s="19" t="str">
        <f>IF(SUMIF($AB$11:$AB$159,$AN21,$AG$11:$AG$159)=0,"",SUMIF($AB$11:$AB$159,$AN21,$AG$11:$AG$159))</f>
        <v/>
      </c>
      <c r="AP21" s="19" t="str">
        <f>IF(SUMIF($AB$11:$AB$159,$AN21,$AH$11:$AH$159)=0,"",SUMIF($AB$11:$AB$159,$AN21,$AH$11:$AH$159))</f>
        <v/>
      </c>
      <c r="AQ21" s="19" t="str">
        <f>IF(SUMIF($AB$11:$AB$159,$AN21,$AI$11:$AI$159)=0,"",SUMIF($AB$11:$AB$159,$AN21,$AI$11:$AI$159))</f>
        <v/>
      </c>
      <c r="AR21" s="20" t="str">
        <f>IF(SUMIF($AB$11:$AB$159,$AN21,$AJ$11:$AJ$159)=0,"",SUMIF($AB$11:$AB$159,$AN21,$AJ$11:$AJ$159))</f>
        <v/>
      </c>
      <c r="AS21" s="52"/>
      <c r="AT21" s="52"/>
      <c r="AU21" s="52"/>
      <c r="AV21" s="52"/>
      <c r="AW21" s="52"/>
      <c r="AZ21" t="s">
        <v>73</v>
      </c>
      <c r="BA21" s="3"/>
      <c r="BB21" s="3"/>
      <c r="BC21" s="3">
        <v>20</v>
      </c>
      <c r="BD21" s="3">
        <v>12</v>
      </c>
    </row>
    <row r="22" spans="1:56">
      <c r="A22" t="str">
        <f>AA20</f>
        <v>Masse</v>
      </c>
      <c r="B22" s="56"/>
      <c r="C22" s="56"/>
      <c r="D22" s="56"/>
      <c r="E22" s="56"/>
      <c r="F22" s="56"/>
      <c r="G22" s="56"/>
      <c r="H22" s="56"/>
      <c r="I22" s="39"/>
      <c r="J22" s="39"/>
      <c r="K22" s="56"/>
      <c r="L22" s="56"/>
      <c r="M22" s="56"/>
      <c r="N22" s="56"/>
      <c r="O22" s="56"/>
      <c r="P22" s="56"/>
      <c r="Q22" s="39"/>
      <c r="R22" s="39"/>
      <c r="S22" s="56"/>
      <c r="T22" s="56"/>
      <c r="U22" s="39"/>
      <c r="V22" s="39"/>
      <c r="AA22" s="81" t="str">
        <f t="shared" si="0"/>
        <v>Grande masse</v>
      </c>
      <c r="AB22" s="81">
        <v>4</v>
      </c>
      <c r="AC22" s="82">
        <f t="shared" si="5"/>
        <v>0</v>
      </c>
      <c r="AD22" s="90"/>
      <c r="AE22" s="90"/>
      <c r="AF22" s="82">
        <f t="shared" si="6"/>
        <v>0</v>
      </c>
      <c r="AG22" s="82" t="str">
        <f t="shared" si="1"/>
        <v/>
      </c>
      <c r="AH22" s="82">
        <f t="shared" si="2"/>
        <v>0</v>
      </c>
      <c r="AI22" s="82" t="str">
        <f t="shared" si="3"/>
        <v/>
      </c>
      <c r="AJ22" s="82">
        <f t="shared" si="4"/>
        <v>0</v>
      </c>
      <c r="AK22" s="83" t="str">
        <f t="shared" si="7"/>
        <v/>
      </c>
      <c r="AN22" s="10">
        <v>6</v>
      </c>
      <c r="AO22" s="21" t="e">
        <f>IF(SUMIF($AB$11:$AB$159,$AN22,$AG$11:$AG$159)=0,"",SUMIF($AB$11:$AB$159,$AN22,$AG$11:$AG$159))</f>
        <v>#N/A</v>
      </c>
      <c r="AP22" s="21" t="e">
        <f>IF(SUMIF($AB$11:$AB$159,$AN22,$AH$11:$AH$159)=0,"",SUMIF($AB$11:$AB$159,$AN22,$AH$11:$AH$159))</f>
        <v>#N/A</v>
      </c>
      <c r="AQ22" s="21" t="e">
        <f>IF(SUMIF($AB$11:$AB$159,$AN22,$AI$11:$AI$159)=0,"",SUMIF($AB$11:$AB$159,$AN22,$AI$11:$AI$159))</f>
        <v>#N/A</v>
      </c>
      <c r="AR22" s="22" t="e">
        <f>IF(SUMIF($AB$11:$AB$159,$AN22,$AJ$11:$AJ$159)=0,"",SUMIF($AB$11:$AB$159,$AN22,$AJ$11:$AJ$159))</f>
        <v>#N/A</v>
      </c>
      <c r="AS22" s="52"/>
      <c r="AT22" s="52"/>
      <c r="AU22" s="52"/>
      <c r="AV22" s="52"/>
      <c r="AW22" s="52"/>
      <c r="AZ22" s="6" t="s">
        <v>74</v>
      </c>
      <c r="BA22" s="28"/>
      <c r="BB22" s="28"/>
      <c r="BC22" s="28">
        <v>20</v>
      </c>
      <c r="BD22" s="28">
        <v>12</v>
      </c>
    </row>
    <row r="23" spans="1:56">
      <c r="A23" t="str">
        <f>AA21</f>
        <v>bec de corbin</v>
      </c>
      <c r="B23" s="56"/>
      <c r="C23" s="56"/>
      <c r="D23" s="56"/>
      <c r="E23" s="56"/>
      <c r="F23" s="56"/>
      <c r="G23" s="56"/>
      <c r="H23" s="56"/>
      <c r="I23" s="39"/>
      <c r="J23" s="39"/>
      <c r="K23" s="56"/>
      <c r="L23" s="56"/>
      <c r="M23" s="56"/>
      <c r="N23" s="56"/>
      <c r="O23" s="56"/>
      <c r="P23" s="56"/>
      <c r="Q23" s="39"/>
      <c r="R23" s="39"/>
      <c r="S23" s="56"/>
      <c r="T23" s="56"/>
      <c r="U23" s="39"/>
      <c r="V23" s="39"/>
      <c r="AA23" s="78" t="str">
        <f t="shared" si="0"/>
        <v>Abalète</v>
      </c>
      <c r="AB23" s="78">
        <v>4</v>
      </c>
      <c r="AC23" s="79">
        <f t="shared" si="5"/>
        <v>0</v>
      </c>
      <c r="AD23" s="89"/>
      <c r="AE23" s="89"/>
      <c r="AF23" s="79">
        <f t="shared" si="6"/>
        <v>0</v>
      </c>
      <c r="AG23" s="79" t="str">
        <f t="shared" si="1"/>
        <v/>
      </c>
      <c r="AH23" s="79" t="str">
        <f t="shared" si="2"/>
        <v/>
      </c>
      <c r="AI23" s="79">
        <f t="shared" si="3"/>
        <v>0</v>
      </c>
      <c r="AJ23" s="79">
        <f t="shared" si="4"/>
        <v>0</v>
      </c>
      <c r="AK23" s="80" t="str">
        <f t="shared" si="7"/>
        <v/>
      </c>
      <c r="AN23" s="11">
        <v>6.1</v>
      </c>
      <c r="AO23" s="23" t="str">
        <f>IF(SUMIF($AB$11:$AB$159,$AN23,$AG$11:$AG$159)=0,"",SUMIF($AB$11:$AB$159,$AN23,$AG$11:$AG$159))</f>
        <v/>
      </c>
      <c r="AP23" s="23" t="str">
        <f>IF(SUMIF($AB$11:$AB$159,$AN23,$AH$11:$AH$159)=0,"",SUMIF($AB$11:$AB$159,$AN23,$AH$11:$AH$159))</f>
        <v/>
      </c>
      <c r="AQ23" s="23" t="str">
        <f>IF(SUMIF($AB$11:$AB$159,$AN23,$AI$11:$AI$159)=0,"",SUMIF($AB$11:$AB$159,$AN23,$AI$11:$AI$159))</f>
        <v/>
      </c>
      <c r="AR23" s="24" t="str">
        <f>IF(SUMIF($AB$11:$AB$159,$AN23,$AJ$11:$AJ$159)=0,"",SUMIF($AB$11:$AB$159,$AN23,$AJ$11:$AJ$159))</f>
        <v/>
      </c>
      <c r="AS23" s="52"/>
      <c r="AT23" s="52"/>
      <c r="AU23" s="52"/>
      <c r="AV23" s="52"/>
      <c r="AW23" s="52"/>
      <c r="AZ23" t="s">
        <v>75</v>
      </c>
      <c r="BA23" s="3"/>
      <c r="BB23" s="3">
        <v>8</v>
      </c>
      <c r="BC23" s="3"/>
      <c r="BD23" s="3">
        <v>16</v>
      </c>
    </row>
    <row r="24" spans="1:56">
      <c r="A24" t="str">
        <f>AA22</f>
        <v>Grande masse</v>
      </c>
      <c r="B24" s="56"/>
      <c r="C24" s="56"/>
      <c r="D24" s="56"/>
      <c r="E24" s="56"/>
      <c r="F24" s="56"/>
      <c r="G24" s="56"/>
      <c r="H24" s="56"/>
      <c r="I24" s="39"/>
      <c r="J24" s="39"/>
      <c r="K24" s="56"/>
      <c r="L24" s="56"/>
      <c r="M24" s="56"/>
      <c r="N24" s="56"/>
      <c r="O24" s="56"/>
      <c r="P24" s="56"/>
      <c r="Q24" s="39"/>
      <c r="R24" s="39"/>
      <c r="S24" s="56"/>
      <c r="T24" s="56"/>
      <c r="U24" s="39"/>
      <c r="V24" s="39"/>
      <c r="AA24" s="81" t="str">
        <f t="shared" si="0"/>
        <v>Arbalète lourde</v>
      </c>
      <c r="AB24" s="81">
        <v>4</v>
      </c>
      <c r="AC24" s="82">
        <f t="shared" si="5"/>
        <v>0</v>
      </c>
      <c r="AD24" s="90"/>
      <c r="AE24" s="90"/>
      <c r="AF24" s="82">
        <f t="shared" si="6"/>
        <v>0</v>
      </c>
      <c r="AG24" s="82" t="str">
        <f t="shared" si="1"/>
        <v/>
      </c>
      <c r="AH24" s="82" t="str">
        <f t="shared" si="2"/>
        <v/>
      </c>
      <c r="AI24" s="82">
        <f t="shared" si="3"/>
        <v>0</v>
      </c>
      <c r="AJ24" s="82">
        <f t="shared" si="4"/>
        <v>0</v>
      </c>
      <c r="AK24" s="83" t="str">
        <f t="shared" si="7"/>
        <v/>
      </c>
      <c r="AN24" s="11">
        <v>6.2</v>
      </c>
      <c r="AO24" s="23" t="str">
        <f>IF(SUMIF($AB$11:$AB$159,$AN24,$AG$11:$AG$159)=0,"",SUMIF($AB$11:$AB$159,$AN24,$AG$11:$AG$159))</f>
        <v/>
      </c>
      <c r="AP24" s="23" t="str">
        <f>IF(SUMIF($AB$11:$AB$159,$AN24,$AH$11:$AH$159)=0,"",SUMIF($AB$11:$AB$159,$AN24,$AH$11:$AH$159))</f>
        <v/>
      </c>
      <c r="AQ24" s="23" t="str">
        <f>IF(SUMIF($AB$11:$AB$159,$AN24,$AI$11:$AI$159)=0,"",SUMIF($AB$11:$AB$159,$AN24,$AI$11:$AI$159))</f>
        <v/>
      </c>
      <c r="AR24" s="24" t="str">
        <f>IF(SUMIF($AB$11:$AB$159,$AN24,$AJ$11:$AJ$159)=0,"",SUMIF($AB$11:$AB$159,$AN24,$AJ$11:$AJ$159))</f>
        <v/>
      </c>
      <c r="AS24" s="52"/>
      <c r="AT24" s="52"/>
      <c r="AU24" s="52"/>
      <c r="AV24" s="52"/>
      <c r="AW24" s="52"/>
      <c r="AZ24" s="6" t="s">
        <v>76</v>
      </c>
      <c r="BA24" s="28"/>
      <c r="BB24" s="28">
        <v>12</v>
      </c>
      <c r="BC24" s="28"/>
      <c r="BD24" s="28">
        <v>20</v>
      </c>
    </row>
    <row r="25" spans="1:56">
      <c r="A25" t="str">
        <f>AA23</f>
        <v>Abalète</v>
      </c>
      <c r="B25" s="56"/>
      <c r="C25" s="56"/>
      <c r="D25" s="56"/>
      <c r="E25" s="56"/>
      <c r="F25" s="56"/>
      <c r="G25" s="56"/>
      <c r="H25" s="56"/>
      <c r="I25" s="39"/>
      <c r="J25" s="39"/>
      <c r="K25" s="56"/>
      <c r="L25" s="56"/>
      <c r="M25" s="56"/>
      <c r="N25" s="56"/>
      <c r="O25" s="56"/>
      <c r="P25" s="56"/>
      <c r="Q25" s="39"/>
      <c r="R25" s="39"/>
      <c r="S25" s="56"/>
      <c r="T25" s="56"/>
      <c r="U25" s="39"/>
      <c r="V25" s="39"/>
      <c r="AA25" s="78" t="str">
        <f t="shared" si="0"/>
        <v>Arbalète légère</v>
      </c>
      <c r="AB25" s="78">
        <v>4</v>
      </c>
      <c r="AC25" s="79">
        <f t="shared" si="5"/>
        <v>0</v>
      </c>
      <c r="AD25" s="89"/>
      <c r="AE25" s="89"/>
      <c r="AF25" s="79">
        <f t="shared" si="6"/>
        <v>0</v>
      </c>
      <c r="AG25" s="79" t="str">
        <f t="shared" si="1"/>
        <v/>
      </c>
      <c r="AH25" s="79" t="str">
        <f t="shared" si="2"/>
        <v/>
      </c>
      <c r="AI25" s="79">
        <f t="shared" si="3"/>
        <v>0</v>
      </c>
      <c r="AJ25" s="79">
        <f t="shared" si="4"/>
        <v>0</v>
      </c>
      <c r="AK25" s="80" t="str">
        <f t="shared" si="7"/>
        <v/>
      </c>
      <c r="AN25" s="12">
        <v>6.3</v>
      </c>
      <c r="AO25" s="19" t="str">
        <f>IF(SUMIF($AB$11:$AB$159,$AN25,$AG$11:$AG$159)=0,"",SUMIF($AB$11:$AB$159,$AN25,$AG$11:$AG$159))</f>
        <v/>
      </c>
      <c r="AP25" s="19" t="str">
        <f>IF(SUMIF($AB$11:$AB$159,$AN25,$AH$11:$AH$159)=0,"",SUMIF($AB$11:$AB$159,$AN25,$AH$11:$AH$159))</f>
        <v/>
      </c>
      <c r="AQ25" s="19" t="str">
        <f>IF(SUMIF($AB$11:$AB$159,$AN25,$AI$11:$AI$159)=0,"",SUMIF($AB$11:$AB$159,$AN25,$AI$11:$AI$159))</f>
        <v/>
      </c>
      <c r="AR25" s="20" t="str">
        <f>IF(SUMIF($AB$11:$AB$159,$AN25,$AJ$11:$AJ$159)=0,"",SUMIF($AB$11:$AB$159,$AN25,$AJ$11:$AJ$159))</f>
        <v/>
      </c>
      <c r="AS25" s="52"/>
      <c r="AT25" s="52"/>
      <c r="AU25" s="52"/>
      <c r="AV25" s="52"/>
      <c r="AW25" s="52"/>
      <c r="AZ25" t="s">
        <v>77</v>
      </c>
      <c r="BA25" s="3"/>
      <c r="BB25" s="3">
        <v>12</v>
      </c>
      <c r="BC25" s="3"/>
      <c r="BD25" s="3">
        <v>20</v>
      </c>
    </row>
    <row r="26" spans="1:56">
      <c r="A26" t="str">
        <f>AA24</f>
        <v>Arbalète lourde</v>
      </c>
      <c r="B26" s="56"/>
      <c r="C26" s="56"/>
      <c r="D26" s="56"/>
      <c r="E26" s="56"/>
      <c r="F26" s="56"/>
      <c r="G26" s="56"/>
      <c r="H26" s="56"/>
      <c r="I26" s="39"/>
      <c r="J26" s="39"/>
      <c r="K26" s="56"/>
      <c r="L26" s="56"/>
      <c r="M26" s="56"/>
      <c r="N26" s="56"/>
      <c r="O26" s="56"/>
      <c r="P26" s="56"/>
      <c r="Q26" s="39"/>
      <c r="R26" s="39"/>
      <c r="S26" s="56"/>
      <c r="T26" s="56"/>
      <c r="U26" s="39"/>
      <c r="V26" s="39"/>
      <c r="AA26" s="81" t="str">
        <f t="shared" si="0"/>
        <v>bouclier</v>
      </c>
      <c r="AB26" s="81">
        <v>4</v>
      </c>
      <c r="AC26" s="82">
        <f t="shared" si="5"/>
        <v>0</v>
      </c>
      <c r="AD26" s="90"/>
      <c r="AE26" s="90"/>
      <c r="AF26" s="82">
        <f t="shared" si="6"/>
        <v>0</v>
      </c>
      <c r="AG26" s="82" t="str">
        <f t="shared" si="1"/>
        <v/>
      </c>
      <c r="AH26" s="82" t="str">
        <f t="shared" si="2"/>
        <v/>
      </c>
      <c r="AI26" s="82">
        <f t="shared" si="3"/>
        <v>0</v>
      </c>
      <c r="AJ26" s="82">
        <f t="shared" si="4"/>
        <v>0</v>
      </c>
      <c r="AK26" s="83" t="str">
        <f t="shared" si="7"/>
        <v/>
      </c>
      <c r="AN26" s="10">
        <v>7</v>
      </c>
      <c r="AO26" s="21" t="str">
        <f>IF(SUMIF($AB$11:$AB$159,$AN26,$AG$11:$AG$159)=0,"",SUMIF($AB$11:$AB$159,$AN26,$AG$11:$AG$159))</f>
        <v/>
      </c>
      <c r="AP26" s="21" t="str">
        <f>IF(SUMIF($AB$11:$AB$159,$AN26,$AH$11:$AH$159)=0,"",SUMIF($AB$11:$AB$159,$AN26,$AH$11:$AH$159))</f>
        <v/>
      </c>
      <c r="AQ26" s="21" t="str">
        <f>IF(SUMIF($AB$11:$AB$159,$AN26,$AI$11:$AI$159)=0,"",SUMIF($AB$11:$AB$159,$AN26,$AI$11:$AI$159))</f>
        <v/>
      </c>
      <c r="AR26" s="22" t="str">
        <f>IF(SUMIF($AB$11:$AB$159,$AN26,$AJ$11:$AJ$159)=0,"",SUMIF($AB$11:$AB$159,$AN26,$AJ$11:$AJ$159))</f>
        <v/>
      </c>
      <c r="AS26" s="52"/>
      <c r="AT26" s="52"/>
      <c r="AU26" s="52"/>
      <c r="AV26" s="52"/>
      <c r="AW26" s="52"/>
      <c r="AZ26" s="6" t="s">
        <v>78</v>
      </c>
      <c r="BA26" s="28"/>
      <c r="BB26" s="28"/>
      <c r="BC26" s="28"/>
      <c r="BD26" s="28">
        <v>24</v>
      </c>
    </row>
    <row r="27" spans="1:56">
      <c r="A27" t="str">
        <f>AA25</f>
        <v>Arbalète légère</v>
      </c>
      <c r="B27" s="56"/>
      <c r="C27" s="56"/>
      <c r="D27" s="56"/>
      <c r="E27" s="56"/>
      <c r="F27" s="56"/>
      <c r="G27" s="56"/>
      <c r="H27" s="56"/>
      <c r="I27" s="39"/>
      <c r="J27" s="39"/>
      <c r="K27" s="56"/>
      <c r="L27" s="56"/>
      <c r="M27" s="56"/>
      <c r="N27" s="56"/>
      <c r="O27" s="56"/>
      <c r="P27" s="56"/>
      <c r="Q27" s="39"/>
      <c r="R27" s="39"/>
      <c r="S27" s="56"/>
      <c r="T27" s="56"/>
      <c r="U27" s="39"/>
      <c r="V27" s="39"/>
      <c r="AA27" s="78"/>
      <c r="AB27" s="78"/>
      <c r="AC27" s="79" t="str">
        <f t="shared" si="5"/>
        <v/>
      </c>
      <c r="AD27" s="89"/>
      <c r="AE27" s="89"/>
      <c r="AF27" s="79">
        <f t="shared" si="6"/>
        <v>0</v>
      </c>
      <c r="AG27" s="79" t="str">
        <f t="shared" si="1"/>
        <v/>
      </c>
      <c r="AH27" s="79" t="str">
        <f t="shared" si="2"/>
        <v/>
      </c>
      <c r="AI27" s="79" t="str">
        <f t="shared" si="3"/>
        <v/>
      </c>
      <c r="AJ27" s="79" t="str">
        <f t="shared" si="4"/>
        <v/>
      </c>
      <c r="AK27" s="80" t="str">
        <f t="shared" si="7"/>
        <v/>
      </c>
      <c r="AN27" s="11">
        <v>7.1</v>
      </c>
      <c r="AO27" s="23" t="str">
        <f>IF(SUMIF($AB$11:$AB$159,$AN27,$AG$11:$AG$159)=0,"",SUMIF($AB$11:$AB$159,$AN27,$AG$11:$AG$159))</f>
        <v/>
      </c>
      <c r="AP27" s="23" t="str">
        <f>IF(SUMIF($AB$11:$AB$159,$AN27,$AH$11:$AH$159)=0,"",SUMIF($AB$11:$AB$159,$AN27,$AH$11:$AH$159))</f>
        <v/>
      </c>
      <c r="AQ27" s="23" t="str">
        <f>IF(SUMIF($AB$11:$AB$159,$AN27,$AI$11:$AI$159)=0,"",SUMIF($AB$11:$AB$159,$AN27,$AI$11:$AI$159))</f>
        <v/>
      </c>
      <c r="AR27" s="24" t="str">
        <f>IF(SUMIF($AB$11:$AB$159,$AN27,$AJ$11:$AJ$159)=0,"",SUMIF($AB$11:$AB$159,$AN27,$AJ$11:$AJ$159))</f>
        <v/>
      </c>
      <c r="AS27" s="52"/>
      <c r="AT27" s="52"/>
      <c r="AU27" s="52"/>
      <c r="AV27" s="52"/>
      <c r="AW27" s="52"/>
      <c r="AZ27" t="s">
        <v>79</v>
      </c>
      <c r="BA27" s="3"/>
      <c r="BB27" s="3">
        <v>12</v>
      </c>
      <c r="BC27" s="3"/>
      <c r="BD27" s="3">
        <v>20</v>
      </c>
    </row>
    <row r="28" spans="1:56">
      <c r="A28" t="str">
        <f>AA26</f>
        <v>bouclier</v>
      </c>
      <c r="B28" s="56"/>
      <c r="C28" s="56"/>
      <c r="D28" s="56"/>
      <c r="E28" s="56"/>
      <c r="F28" s="56"/>
      <c r="G28" s="56"/>
      <c r="H28" s="56"/>
      <c r="I28" s="39"/>
      <c r="J28" s="39"/>
      <c r="K28" s="56"/>
      <c r="L28" s="56"/>
      <c r="M28" s="56"/>
      <c r="N28" s="56"/>
      <c r="O28" s="56"/>
      <c r="P28" s="56"/>
      <c r="Q28" s="39"/>
      <c r="R28" s="39"/>
      <c r="S28" s="56"/>
      <c r="T28" s="56"/>
      <c r="U28" s="39"/>
      <c r="V28" s="39"/>
      <c r="AA28" s="81" t="str">
        <f t="shared" si="0"/>
        <v>casque chevalier</v>
      </c>
      <c r="AB28" s="81">
        <v>4</v>
      </c>
      <c r="AC28" s="82">
        <f t="shared" si="5"/>
        <v>0</v>
      </c>
      <c r="AD28" s="90"/>
      <c r="AE28" s="90"/>
      <c r="AF28" s="82">
        <f t="shared" si="6"/>
        <v>0</v>
      </c>
      <c r="AG28" s="82" t="str">
        <f t="shared" si="1"/>
        <v/>
      </c>
      <c r="AH28" s="82" t="str">
        <f t="shared" si="2"/>
        <v/>
      </c>
      <c r="AI28" s="82">
        <f t="shared" si="3"/>
        <v>0</v>
      </c>
      <c r="AJ28" s="82" t="str">
        <f t="shared" si="4"/>
        <v/>
      </c>
      <c r="AK28" s="83" t="str">
        <f t="shared" si="7"/>
        <v/>
      </c>
      <c r="AN28" s="11">
        <v>7.2</v>
      </c>
      <c r="AO28" s="23" t="str">
        <f>IF(SUMIF($AB$11:$AB$159,$AN28,$AG$11:$AG$159)=0,"",SUMIF($AB$11:$AB$159,$AN28,$AG$11:$AG$159))</f>
        <v/>
      </c>
      <c r="AP28" s="23" t="str">
        <f>IF(SUMIF($AB$11:$AB$159,$AN28,$AH$11:$AH$159)=0,"",SUMIF($AB$11:$AB$159,$AN28,$AH$11:$AH$159))</f>
        <v/>
      </c>
      <c r="AQ28" s="23" t="str">
        <f>IF(SUMIF($AB$11:$AB$159,$AN28,$AI$11:$AI$159)=0,"",SUMIF($AB$11:$AB$159,$AN28,$AI$11:$AI$159))</f>
        <v/>
      </c>
      <c r="AR28" s="24" t="str">
        <f>IF(SUMIF($AB$11:$AB$159,$AN28,$AJ$11:$AJ$159)=0,"",SUMIF($AB$11:$AB$159,$AN28,$AJ$11:$AJ$159))</f>
        <v/>
      </c>
      <c r="AS28" s="52"/>
      <c r="AT28" s="52"/>
      <c r="AU28" s="52"/>
      <c r="AV28" s="52"/>
      <c r="AW28" s="52"/>
      <c r="AZ28" s="6" t="s">
        <v>80</v>
      </c>
      <c r="BA28" s="28"/>
      <c r="BB28" s="28">
        <v>12</v>
      </c>
      <c r="BC28" s="28"/>
      <c r="BD28" s="28">
        <v>20</v>
      </c>
    </row>
    <row r="29" spans="1:56">
      <c r="B29" s="56"/>
      <c r="C29" s="56"/>
      <c r="D29" s="56"/>
      <c r="E29" s="56"/>
      <c r="F29" s="56"/>
      <c r="G29" s="56"/>
      <c r="H29" s="56"/>
      <c r="I29" s="39"/>
      <c r="J29" s="39"/>
      <c r="K29" s="56"/>
      <c r="L29" s="56"/>
      <c r="M29" s="56"/>
      <c r="N29" s="56"/>
      <c r="O29" s="56"/>
      <c r="P29" s="56"/>
      <c r="Q29" s="39"/>
      <c r="R29" s="39"/>
      <c r="S29" s="56"/>
      <c r="T29" s="56"/>
      <c r="U29" s="39"/>
      <c r="V29" s="39"/>
      <c r="AA29" s="78" t="str">
        <f t="shared" si="0"/>
        <v>casque gardien</v>
      </c>
      <c r="AB29" s="78">
        <v>4</v>
      </c>
      <c r="AC29" s="79">
        <f t="shared" si="5"/>
        <v>0</v>
      </c>
      <c r="AD29" s="89"/>
      <c r="AE29" s="89"/>
      <c r="AF29" s="79">
        <f t="shared" si="6"/>
        <v>0</v>
      </c>
      <c r="AG29" s="79" t="str">
        <f t="shared" si="1"/>
        <v/>
      </c>
      <c r="AH29" s="79" t="str">
        <f t="shared" si="2"/>
        <v/>
      </c>
      <c r="AI29" s="79">
        <f t="shared" si="3"/>
        <v>0</v>
      </c>
      <c r="AJ29" s="79" t="str">
        <f t="shared" si="4"/>
        <v/>
      </c>
      <c r="AK29" s="80" t="str">
        <f t="shared" si="7"/>
        <v/>
      </c>
      <c r="AN29" s="12">
        <v>7.3</v>
      </c>
      <c r="AO29" s="19" t="str">
        <f>IF(SUMIF($AB$11:$AB$159,$AN29,$AG$11:$AG$159)=0,"",SUMIF($AB$11:$AB$159,$AN29,$AG$11:$AG$159))</f>
        <v/>
      </c>
      <c r="AP29" s="19" t="str">
        <f>IF(SUMIF($AB$11:$AB$159,$AN29,$AH$11:$AH$159)=0,"",SUMIF($AB$11:$AB$159,$AN29,$AH$11:$AH$159))</f>
        <v/>
      </c>
      <c r="AQ29" s="19" t="str">
        <f>IF(SUMIF($AB$11:$AB$159,$AN29,$AI$11:$AI$159)=0,"",SUMIF($AB$11:$AB$159,$AN29,$AI$11:$AI$159))</f>
        <v/>
      </c>
      <c r="AR29" s="20" t="str">
        <f>IF(SUMIF($AB$11:$AB$159,$AN29,$AJ$11:$AJ$159)=0,"",SUMIF($AB$11:$AB$159,$AN29,$AJ$11:$AJ$159))</f>
        <v/>
      </c>
      <c r="AS29" s="52"/>
      <c r="AT29" s="52"/>
      <c r="AU29" s="52"/>
      <c r="AV29" s="52"/>
      <c r="AW29" s="52"/>
      <c r="AZ29" t="s">
        <v>81</v>
      </c>
      <c r="BA29" s="3"/>
      <c r="BB29" s="3"/>
      <c r="BC29" s="3">
        <v>20</v>
      </c>
      <c r="BD29" s="3">
        <v>12</v>
      </c>
    </row>
    <row r="30" spans="1:56">
      <c r="A30" t="str">
        <f>AA28</f>
        <v>casque chevalier</v>
      </c>
      <c r="B30" s="56"/>
      <c r="C30" s="56"/>
      <c r="D30" s="56"/>
      <c r="E30" s="56"/>
      <c r="F30" s="56"/>
      <c r="G30" s="56"/>
      <c r="H30" s="56"/>
      <c r="I30" s="39"/>
      <c r="J30" s="39"/>
      <c r="K30" s="56"/>
      <c r="L30" s="56"/>
      <c r="M30" s="56"/>
      <c r="N30" s="56"/>
      <c r="O30" s="56"/>
      <c r="P30" s="56"/>
      <c r="Q30" s="39"/>
      <c r="R30" s="39"/>
      <c r="S30" s="56"/>
      <c r="T30" s="56"/>
      <c r="U30" s="39"/>
      <c r="V30" s="39"/>
      <c r="AA30" s="81" t="str">
        <f t="shared" si="0"/>
        <v>casque soldat</v>
      </c>
      <c r="AB30" s="81">
        <v>4</v>
      </c>
      <c r="AC30" s="82">
        <f t="shared" si="5"/>
        <v>0</v>
      </c>
      <c r="AD30" s="90"/>
      <c r="AE30" s="90"/>
      <c r="AF30" s="82">
        <f t="shared" si="6"/>
        <v>0</v>
      </c>
      <c r="AG30" s="82" t="str">
        <f t="shared" si="1"/>
        <v/>
      </c>
      <c r="AH30" s="82" t="str">
        <f t="shared" si="2"/>
        <v/>
      </c>
      <c r="AI30" s="82">
        <f t="shared" si="3"/>
        <v>0</v>
      </c>
      <c r="AJ30" s="82" t="str">
        <f t="shared" si="4"/>
        <v/>
      </c>
      <c r="AK30" s="83" t="str">
        <f t="shared" si="7"/>
        <v/>
      </c>
      <c r="AN30" s="10">
        <v>8</v>
      </c>
      <c r="AO30" s="21" t="str">
        <f>IF(SUMIF($AB$11:$AB$159,$AN30,$AG$11:$AG$159)=0,"",SUMIF($AB$11:$AB$159,$AN30,$AG$11:$AG$159))</f>
        <v/>
      </c>
      <c r="AP30" s="21" t="str">
        <f>IF(SUMIF($AB$11:$AB$159,$AN30,$AH$11:$AH$159)=0,"",SUMIF($AB$11:$AB$159,$AN30,$AH$11:$AH$159))</f>
        <v/>
      </c>
      <c r="AQ30" s="21" t="str">
        <f>IF(SUMIF($AB$11:$AB$159,$AN30,$AI$11:$AI$159)=0,"",SUMIF($AB$11:$AB$159,$AN30,$AI$11:$AI$159))</f>
        <v/>
      </c>
      <c r="AR30" s="22" t="str">
        <f>IF(SUMIF($AB$11:$AB$159,$AN30,$AJ$11:$AJ$159)=0,"",SUMIF($AB$11:$AB$159,$AN30,$AJ$11:$AJ$159))</f>
        <v/>
      </c>
      <c r="AS30" s="52"/>
      <c r="AT30" s="52"/>
      <c r="AU30" s="52"/>
      <c r="AV30" s="52"/>
      <c r="AW30" s="52"/>
      <c r="AZ30" s="6" t="s">
        <v>82</v>
      </c>
      <c r="BA30" s="28"/>
      <c r="BB30" s="28"/>
      <c r="BC30" s="28">
        <v>20</v>
      </c>
      <c r="BD30" s="28">
        <v>12</v>
      </c>
    </row>
    <row r="31" spans="1:56">
      <c r="A31" t="str">
        <f>AA29</f>
        <v>casque gardien</v>
      </c>
      <c r="B31" s="56"/>
      <c r="C31" s="56"/>
      <c r="D31" s="56"/>
      <c r="E31" s="56"/>
      <c r="F31" s="56"/>
      <c r="G31" s="56"/>
      <c r="H31" s="56"/>
      <c r="I31" s="39"/>
      <c r="J31" s="39"/>
      <c r="K31" s="56"/>
      <c r="L31" s="56"/>
      <c r="M31" s="56"/>
      <c r="N31" s="56"/>
      <c r="O31" s="56"/>
      <c r="P31" s="56"/>
      <c r="Q31" s="39"/>
      <c r="R31" s="39"/>
      <c r="S31" s="56"/>
      <c r="T31" s="56"/>
      <c r="U31" s="39"/>
      <c r="V31" s="39"/>
      <c r="AA31" s="78" t="str">
        <f t="shared" si="0"/>
        <v>Armure chevalier</v>
      </c>
      <c r="AB31" s="78">
        <v>4</v>
      </c>
      <c r="AC31" s="79">
        <f t="shared" si="5"/>
        <v>0</v>
      </c>
      <c r="AD31" s="89"/>
      <c r="AE31" s="89"/>
      <c r="AF31" s="79">
        <f t="shared" si="6"/>
        <v>0</v>
      </c>
      <c r="AG31" s="79" t="str">
        <f t="shared" si="1"/>
        <v/>
      </c>
      <c r="AH31" s="79" t="str">
        <f t="shared" si="2"/>
        <v/>
      </c>
      <c r="AI31" s="79">
        <f t="shared" si="3"/>
        <v>0</v>
      </c>
      <c r="AJ31" s="79" t="str">
        <f t="shared" si="4"/>
        <v/>
      </c>
      <c r="AK31" s="80" t="str">
        <f t="shared" si="7"/>
        <v/>
      </c>
      <c r="AN31" s="11">
        <v>8.1</v>
      </c>
      <c r="AO31" s="23" t="str">
        <f>IF(SUMIF($AB$11:$AB$159,$AN31,$AG$11:$AG$159)=0,"",SUMIF($AB$11:$AB$159,$AN31,$AG$11:$AG$159))</f>
        <v/>
      </c>
      <c r="AP31" s="23" t="str">
        <f>IF(SUMIF($AB$11:$AB$159,$AN31,$AH$11:$AH$159)=0,"",SUMIF($AB$11:$AB$159,$AN31,$AH$11:$AH$159))</f>
        <v/>
      </c>
      <c r="AQ31" s="23" t="str">
        <f>IF(SUMIF($AB$11:$AB$159,$AN31,$AI$11:$AI$159)=0,"",SUMIF($AB$11:$AB$159,$AN31,$AI$11:$AI$159))</f>
        <v/>
      </c>
      <c r="AR31" s="24" t="str">
        <f>IF(SUMIF($AB$11:$AB$159,$AN31,$AJ$11:$AJ$159)=0,"",SUMIF($AB$11:$AB$159,$AN31,$AJ$11:$AJ$159))</f>
        <v/>
      </c>
      <c r="AS31" s="52"/>
      <c r="AT31" s="52"/>
      <c r="AU31" s="52"/>
      <c r="AV31" s="52"/>
      <c r="AW31" s="52"/>
      <c r="AZ31" t="s">
        <v>83</v>
      </c>
      <c r="BA31" s="3"/>
      <c r="BB31" s="3"/>
      <c r="BC31" s="3">
        <v>16</v>
      </c>
      <c r="BD31" s="3">
        <v>8</v>
      </c>
    </row>
    <row r="32" spans="1:56">
      <c r="A32" t="str">
        <f>AA30</f>
        <v>casque soldat</v>
      </c>
      <c r="B32" s="56"/>
      <c r="C32" s="56"/>
      <c r="D32" s="56"/>
      <c r="E32" s="56"/>
      <c r="F32" s="56"/>
      <c r="G32" s="56"/>
      <c r="H32" s="56"/>
      <c r="I32" s="39"/>
      <c r="J32" s="39"/>
      <c r="K32" s="56"/>
      <c r="L32" s="56"/>
      <c r="M32" s="56"/>
      <c r="N32" s="56"/>
      <c r="O32" s="56"/>
      <c r="P32" s="56"/>
      <c r="Q32" s="39"/>
      <c r="R32" s="39"/>
      <c r="S32" s="56"/>
      <c r="T32" s="56"/>
      <c r="U32" s="39"/>
      <c r="V32" s="39"/>
      <c r="AA32" s="81" t="str">
        <f t="shared" si="0"/>
        <v>Armure gardien</v>
      </c>
      <c r="AB32" s="81">
        <v>4</v>
      </c>
      <c r="AC32" s="82">
        <f t="shared" si="5"/>
        <v>0</v>
      </c>
      <c r="AD32" s="90"/>
      <c r="AE32" s="90"/>
      <c r="AF32" s="82">
        <f t="shared" si="6"/>
        <v>0</v>
      </c>
      <c r="AG32" s="82" t="str">
        <f t="shared" si="1"/>
        <v/>
      </c>
      <c r="AH32" s="82" t="str">
        <f t="shared" si="2"/>
        <v/>
      </c>
      <c r="AI32" s="82">
        <f t="shared" si="3"/>
        <v>0</v>
      </c>
      <c r="AJ32" s="82" t="str">
        <f t="shared" si="4"/>
        <v/>
      </c>
      <c r="AK32" s="83" t="str">
        <f t="shared" si="7"/>
        <v/>
      </c>
      <c r="AN32" s="11">
        <v>8.1999999999999993</v>
      </c>
      <c r="AO32" s="23" t="str">
        <f>IF(SUMIF($AB$11:$AB$159,$AN32,$AG$11:$AG$159)=0,"",SUMIF($AB$11:$AB$159,$AN32,$AG$11:$AG$159))</f>
        <v/>
      </c>
      <c r="AP32" s="23" t="str">
        <f>IF(SUMIF($AB$11:$AB$159,$AN32,$AH$11:$AH$159)=0,"",SUMIF($AB$11:$AB$159,$AN32,$AH$11:$AH$159))</f>
        <v/>
      </c>
      <c r="AQ32" s="23" t="str">
        <f>IF(SUMIF($AB$11:$AB$159,$AN32,$AI$11:$AI$159)=0,"",SUMIF($AB$11:$AB$159,$AN32,$AI$11:$AI$159))</f>
        <v/>
      </c>
      <c r="AR32" s="24" t="str">
        <f>IF(SUMIF($AB$11:$AB$159,$AN32,$AJ$11:$AJ$159)=0,"",SUMIF($AB$11:$AB$159,$AN32,$AJ$11:$AJ$159))</f>
        <v/>
      </c>
      <c r="AS32" s="52"/>
      <c r="AT32" s="52"/>
      <c r="AU32" s="52"/>
      <c r="AV32" s="52"/>
      <c r="AW32" s="52"/>
      <c r="AZ32" s="6" t="s">
        <v>84</v>
      </c>
      <c r="BA32" s="28"/>
      <c r="BB32" s="28"/>
      <c r="BC32" s="28">
        <v>4</v>
      </c>
      <c r="BD32" s="28">
        <v>4</v>
      </c>
    </row>
    <row r="33" spans="1:56" ht="15.75" thickBot="1">
      <c r="A33" t="str">
        <f>AA31</f>
        <v>Armure chevalier</v>
      </c>
      <c r="B33" s="56"/>
      <c r="C33" s="56"/>
      <c r="D33" s="56"/>
      <c r="E33" s="56"/>
      <c r="F33" s="56"/>
      <c r="G33" s="56"/>
      <c r="H33" s="56"/>
      <c r="I33" s="39"/>
      <c r="J33" s="39"/>
      <c r="K33" s="56"/>
      <c r="L33" s="56"/>
      <c r="M33" s="56"/>
      <c r="N33" s="56"/>
      <c r="O33" s="56"/>
      <c r="P33" s="56"/>
      <c r="Q33" s="39"/>
      <c r="R33" s="39"/>
      <c r="S33" s="56"/>
      <c r="T33" s="56"/>
      <c r="U33" s="39"/>
      <c r="V33" s="39"/>
      <c r="AA33" s="78" t="str">
        <f t="shared" si="0"/>
        <v>Armure soldat</v>
      </c>
      <c r="AB33" s="78">
        <v>4</v>
      </c>
      <c r="AC33" s="79">
        <f t="shared" si="5"/>
        <v>0</v>
      </c>
      <c r="AD33" s="89"/>
      <c r="AE33" s="89"/>
      <c r="AF33" s="79">
        <f t="shared" si="6"/>
        <v>0</v>
      </c>
      <c r="AG33" s="79" t="str">
        <f t="shared" si="1"/>
        <v/>
      </c>
      <c r="AH33" s="79" t="str">
        <f t="shared" si="2"/>
        <v/>
      </c>
      <c r="AI33" s="79">
        <f t="shared" si="3"/>
        <v>0</v>
      </c>
      <c r="AJ33" s="79" t="str">
        <f t="shared" si="4"/>
        <v/>
      </c>
      <c r="AK33" s="80" t="str">
        <f t="shared" si="7"/>
        <v/>
      </c>
      <c r="AN33" s="13">
        <v>8.3000000000000007</v>
      </c>
      <c r="AO33" s="25" t="str">
        <f>IF(SUMIF($AB$11:$AB$159,$AN33,$AG$11:$AG$159)=0,"",SUMIF($AB$11:$AB$159,$AN33,$AG$11:$AG$159))</f>
        <v/>
      </c>
      <c r="AP33" s="25" t="str">
        <f>IF(SUMIF($AB$11:$AB$159,$AN33,$AH$11:$AH$159)=0,"",SUMIF($AB$11:$AB$159,$AN33,$AH$11:$AH$159))</f>
        <v/>
      </c>
      <c r="AQ33" s="25" t="str">
        <f>IF(SUMIF($AB$11:$AB$159,$AN33,$AI$11:$AI$159)=0,"",SUMIF($AB$11:$AB$159,$AN33,$AI$11:$AI$159))</f>
        <v/>
      </c>
      <c r="AR33" s="26" t="str">
        <f>IF(SUMIF($AB$11:$AB$159,$AN33,$AJ$11:$AJ$159)=0,"",SUMIF($AB$11:$AB$159,$AN33,$AJ$11:$AJ$159))</f>
        <v/>
      </c>
      <c r="AS33" s="52"/>
      <c r="AT33" s="52"/>
      <c r="AU33" s="52"/>
      <c r="AV33" s="52"/>
      <c r="AW33" s="52"/>
      <c r="BA33" s="3"/>
      <c r="BB33" s="3"/>
      <c r="BC33" s="3"/>
      <c r="BD33" s="3"/>
    </row>
    <row r="34" spans="1:56">
      <c r="A34" t="str">
        <f>AA32</f>
        <v>Armure gardien</v>
      </c>
      <c r="B34" s="56"/>
      <c r="C34" s="56"/>
      <c r="D34" s="56"/>
      <c r="E34" s="56"/>
      <c r="F34" s="56"/>
      <c r="G34" s="56"/>
      <c r="H34" s="56"/>
      <c r="I34" s="39"/>
      <c r="J34" s="39"/>
      <c r="K34" s="56"/>
      <c r="L34" s="56"/>
      <c r="M34" s="56"/>
      <c r="N34" s="56"/>
      <c r="O34" s="56"/>
      <c r="P34" s="56"/>
      <c r="Q34" s="39"/>
      <c r="R34" s="39"/>
      <c r="S34" s="56"/>
      <c r="T34" s="56"/>
      <c r="U34" s="39"/>
      <c r="V34" s="39"/>
      <c r="AA34" s="81" t="str">
        <f t="shared" si="0"/>
        <v>Bottes chevalier</v>
      </c>
      <c r="AB34" s="81">
        <v>4</v>
      </c>
      <c r="AC34" s="82">
        <f t="shared" si="5"/>
        <v>0</v>
      </c>
      <c r="AD34" s="90"/>
      <c r="AE34" s="90"/>
      <c r="AF34" s="82">
        <f t="shared" si="6"/>
        <v>0</v>
      </c>
      <c r="AG34" s="82" t="str">
        <f t="shared" si="1"/>
        <v/>
      </c>
      <c r="AH34" s="82" t="str">
        <f t="shared" si="2"/>
        <v/>
      </c>
      <c r="AI34" s="82">
        <f t="shared" si="3"/>
        <v>0</v>
      </c>
      <c r="AJ34" s="82" t="str">
        <f t="shared" si="4"/>
        <v/>
      </c>
      <c r="AK34" s="83" t="str">
        <f t="shared" si="7"/>
        <v/>
      </c>
      <c r="AZ34" s="6" t="s">
        <v>85</v>
      </c>
      <c r="BA34" s="28"/>
      <c r="BB34" s="28"/>
      <c r="BC34" s="28">
        <v>8</v>
      </c>
      <c r="BD34" s="28"/>
    </row>
    <row r="35" spans="1:56" ht="15.75" thickBot="1">
      <c r="A35" t="str">
        <f>AA33</f>
        <v>Armure soldat</v>
      </c>
      <c r="B35" s="56"/>
      <c r="C35" s="56"/>
      <c r="D35" s="56"/>
      <c r="E35" s="56"/>
      <c r="F35" s="56"/>
      <c r="G35" s="56"/>
      <c r="H35" s="56"/>
      <c r="I35" s="39"/>
      <c r="J35" s="39"/>
      <c r="K35" s="56"/>
      <c r="L35" s="56"/>
      <c r="M35" s="56"/>
      <c r="N35" s="56"/>
      <c r="O35" s="56"/>
      <c r="P35" s="56"/>
      <c r="Q35" s="39"/>
      <c r="R35" s="39"/>
      <c r="S35" s="56"/>
      <c r="T35" s="56"/>
      <c r="U35" s="39"/>
      <c r="V35" s="39"/>
      <c r="AA35" s="78" t="str">
        <f t="shared" si="0"/>
        <v>Bottes gardien</v>
      </c>
      <c r="AB35" s="78">
        <v>4</v>
      </c>
      <c r="AC35" s="79">
        <f t="shared" si="5"/>
        <v>0</v>
      </c>
      <c r="AD35" s="89"/>
      <c r="AE35" s="89"/>
      <c r="AF35" s="79">
        <f t="shared" si="6"/>
        <v>0</v>
      </c>
      <c r="AG35" s="79" t="str">
        <f t="shared" si="1"/>
        <v/>
      </c>
      <c r="AH35" s="79" t="str">
        <f t="shared" si="2"/>
        <v/>
      </c>
      <c r="AI35" s="79">
        <f t="shared" si="3"/>
        <v>0</v>
      </c>
      <c r="AJ35" s="79" t="str">
        <f t="shared" si="4"/>
        <v/>
      </c>
      <c r="AK35" s="80" t="str">
        <f t="shared" si="7"/>
        <v/>
      </c>
      <c r="AM35" s="1" t="s">
        <v>127</v>
      </c>
      <c r="AZ35" t="s">
        <v>87</v>
      </c>
      <c r="BA35" s="3"/>
      <c r="BB35" s="3"/>
      <c r="BC35" s="3">
        <v>8</v>
      </c>
      <c r="BD35" s="3"/>
    </row>
    <row r="36" spans="1:56" ht="15" customHeight="1" thickBot="1">
      <c r="A36" t="str">
        <f>AA34</f>
        <v>Bottes chevalier</v>
      </c>
      <c r="B36" s="56"/>
      <c r="C36" s="56"/>
      <c r="D36" s="56"/>
      <c r="E36" s="56"/>
      <c r="F36" s="56"/>
      <c r="G36" s="56"/>
      <c r="H36" s="56"/>
      <c r="I36" s="39"/>
      <c r="J36" s="39"/>
      <c r="K36" s="56"/>
      <c r="L36" s="56"/>
      <c r="M36" s="56"/>
      <c r="N36" s="56"/>
      <c r="O36" s="56"/>
      <c r="P36" s="56"/>
      <c r="Q36" s="39"/>
      <c r="R36" s="39"/>
      <c r="S36" s="56"/>
      <c r="T36" s="56"/>
      <c r="U36" s="39"/>
      <c r="V36" s="39"/>
      <c r="AA36" s="81" t="str">
        <f t="shared" si="0"/>
        <v>Bottes soldat</v>
      </c>
      <c r="AB36" s="81">
        <v>4</v>
      </c>
      <c r="AC36" s="82">
        <f t="shared" si="5"/>
        <v>0</v>
      </c>
      <c r="AD36" s="90"/>
      <c r="AE36" s="90"/>
      <c r="AF36" s="82">
        <f t="shared" si="6"/>
        <v>0</v>
      </c>
      <c r="AG36" s="82" t="str">
        <f t="shared" si="1"/>
        <v/>
      </c>
      <c r="AH36" s="82" t="str">
        <f t="shared" si="2"/>
        <v/>
      </c>
      <c r="AI36" s="82">
        <f t="shared" si="3"/>
        <v>0</v>
      </c>
      <c r="AJ36" s="82" t="str">
        <f t="shared" si="4"/>
        <v/>
      </c>
      <c r="AK36" s="83" t="str">
        <f t="shared" si="7"/>
        <v/>
      </c>
      <c r="AM36" s="30" t="str">
        <f t="array" ref="AM36">IFERROR(INDEX(AK$11:AK$1008,MATCH(SMALL(IF((COUNTIF(AM$34:AM35,AK$11:AK$1008)=0)*(AK$11:AK$1008&lt;&gt;""),COUNTIF(AK$11:AK$1008,"&lt;"&amp;AK$11:AK$1008)),1),IF(AK$11:AK$1008&lt;&gt;"",COUNTIF(AK$11:AK$1008,"&lt;"&amp;AK$11:AK$1008)),0)),"")</f>
        <v/>
      </c>
      <c r="AN36" s="60" t="s">
        <v>125</v>
      </c>
      <c r="AO36" s="62"/>
      <c r="AP36" s="61" t="str">
        <f>IF(AM36="","",AM36)</f>
        <v/>
      </c>
      <c r="AQ36" s="61"/>
      <c r="AR36" s="62"/>
      <c r="AS36" s="50"/>
      <c r="AT36" s="50"/>
      <c r="AZ36" s="6" t="s">
        <v>86</v>
      </c>
      <c r="BA36" s="28"/>
      <c r="BB36" s="28"/>
      <c r="BC36" s="28">
        <v>8</v>
      </c>
      <c r="BD36" s="28"/>
    </row>
    <row r="37" spans="1:56" ht="24" thickBot="1">
      <c r="A37" t="str">
        <f>AA35</f>
        <v>Bottes gardien</v>
      </c>
      <c r="B37" s="56"/>
      <c r="C37" s="56"/>
      <c r="D37" s="56"/>
      <c r="E37" s="56"/>
      <c r="F37" s="56"/>
      <c r="G37" s="56"/>
      <c r="H37" s="56"/>
      <c r="I37" s="39"/>
      <c r="J37" s="39"/>
      <c r="K37" s="56"/>
      <c r="L37" s="56"/>
      <c r="M37" s="56"/>
      <c r="N37" s="56"/>
      <c r="O37" s="56"/>
      <c r="P37" s="56"/>
      <c r="Q37" s="39"/>
      <c r="R37" s="39"/>
      <c r="S37" s="56"/>
      <c r="T37" s="56"/>
      <c r="U37" s="39"/>
      <c r="V37" s="39"/>
      <c r="AA37" s="78"/>
      <c r="AB37" s="78"/>
      <c r="AC37" s="79" t="str">
        <f t="shared" si="5"/>
        <v/>
      </c>
      <c r="AD37" s="89"/>
      <c r="AE37" s="89"/>
      <c r="AF37" s="79">
        <f t="shared" si="6"/>
        <v>0</v>
      </c>
      <c r="AG37" s="79" t="str">
        <f t="shared" si="1"/>
        <v/>
      </c>
      <c r="AH37" s="79" t="str">
        <f t="shared" si="2"/>
        <v/>
      </c>
      <c r="AI37" s="79" t="str">
        <f t="shared" si="3"/>
        <v/>
      </c>
      <c r="AJ37" s="79" t="str">
        <f t="shared" si="4"/>
        <v/>
      </c>
      <c r="AK37" s="80" t="str">
        <f t="shared" si="7"/>
        <v/>
      </c>
      <c r="AM37" s="30"/>
      <c r="AN37" s="63"/>
      <c r="AO37" s="65"/>
      <c r="AP37" s="64"/>
      <c r="AQ37" s="64"/>
      <c r="AR37" s="65"/>
      <c r="AS37" s="50"/>
      <c r="AT37" s="87" t="str">
        <f>$AF$10</f>
        <v>besoin</v>
      </c>
      <c r="AU37" s="95" t="str">
        <f>$AA$10</f>
        <v>Nom</v>
      </c>
      <c r="AV37" s="88" t="str">
        <f>$AB$10</f>
        <v>tier</v>
      </c>
      <c r="AX37" s="50"/>
      <c r="AZ37" t="s">
        <v>88</v>
      </c>
      <c r="BA37" s="3"/>
      <c r="BB37" s="3"/>
      <c r="BC37" s="3">
        <v>16</v>
      </c>
      <c r="BD37" s="3"/>
    </row>
    <row r="38" spans="1:56">
      <c r="A38" s="40" t="str">
        <f>AA36</f>
        <v>Bottes soldat</v>
      </c>
      <c r="B38" s="55"/>
      <c r="C38" s="55"/>
      <c r="D38" s="55"/>
      <c r="E38" s="55"/>
      <c r="F38" s="55"/>
      <c r="G38" s="55"/>
      <c r="H38" s="55"/>
      <c r="I38" s="7"/>
      <c r="J38" s="7"/>
      <c r="K38" s="55"/>
      <c r="L38" s="55"/>
      <c r="M38" s="55"/>
      <c r="N38" s="55"/>
      <c r="O38" s="55"/>
      <c r="P38" s="55"/>
      <c r="Q38" s="7"/>
      <c r="R38" s="7"/>
      <c r="S38" s="55"/>
      <c r="T38" s="55"/>
      <c r="U38" s="7"/>
      <c r="V38" s="7"/>
      <c r="AA38" s="81" t="str">
        <f>AA11</f>
        <v>Epée large</v>
      </c>
      <c r="AB38" s="81">
        <v>5</v>
      </c>
      <c r="AC38" s="82">
        <f t="shared" si="5"/>
        <v>0</v>
      </c>
      <c r="AD38" s="90"/>
      <c r="AE38" s="90"/>
      <c r="AF38" s="82">
        <f t="shared" si="6"/>
        <v>0</v>
      </c>
      <c r="AG38" s="82">
        <f t="shared" si="1"/>
        <v>0</v>
      </c>
      <c r="AH38" s="82" t="str">
        <f t="shared" si="2"/>
        <v/>
      </c>
      <c r="AI38" s="82" t="str">
        <f t="shared" si="3"/>
        <v/>
      </c>
      <c r="AJ38" s="82">
        <f t="shared" si="4"/>
        <v>0</v>
      </c>
      <c r="AK38" s="83" t="str">
        <f t="shared" si="7"/>
        <v/>
      </c>
      <c r="AM38" s="30"/>
      <c r="AN38" s="35"/>
      <c r="AO38" s="31" t="s">
        <v>4</v>
      </c>
      <c r="AP38" s="32" t="s">
        <v>5</v>
      </c>
      <c r="AQ38" s="31" t="s">
        <v>14</v>
      </c>
      <c r="AR38" s="31" t="s">
        <v>6</v>
      </c>
      <c r="AS38" s="4" t="str">
        <f>IF(AP36="","",1)</f>
        <v/>
      </c>
      <c r="AT38" s="99" t="str">
        <f t="array" ref="AT38">IFERROR(INDEX($AF$1:$AF$1200,SMALL(IF($AK$1:$AK$1200=$AP$36,ROW($AF$1:$AF$1200),""),$AS38)),"")</f>
        <v/>
      </c>
      <c r="AU38" s="96" t="str">
        <f t="array" ref="AU38">IFERROR(INDEX($AA$1:$AA$1200,SMALL(IF($AK$1:$AK$1200=$AP$36,ROW($AA$1:$AA$1200),""),$AS38)),"")</f>
        <v/>
      </c>
      <c r="AV38" s="92" t="str">
        <f t="array" ref="AV38">IFERROR(INDEX($AB$1:$AB$1200,SMALL(IF($AK$1:$AK$1200=$AP$36,ROW($AB$1:$AB$1200),""),$AS38)),"")</f>
        <v/>
      </c>
      <c r="AZ38" s="6" t="s">
        <v>89</v>
      </c>
      <c r="BA38" s="28"/>
      <c r="BB38" s="28"/>
      <c r="BC38" s="28">
        <v>16</v>
      </c>
      <c r="BD38" s="28"/>
    </row>
    <row r="39" spans="1:56" ht="15" customHeight="1">
      <c r="B39" s="57"/>
      <c r="C39" s="57"/>
      <c r="D39" s="57"/>
      <c r="E39" s="57"/>
      <c r="F39" s="57"/>
      <c r="G39" s="57"/>
      <c r="H39" s="57"/>
      <c r="I39" s="57"/>
      <c r="AA39" s="78" t="str">
        <f t="shared" ref="AA39:AA53" si="8">AA12</f>
        <v>Claymore</v>
      </c>
      <c r="AB39" s="78">
        <v>5</v>
      </c>
      <c r="AC39" s="79">
        <f t="shared" si="5"/>
        <v>0</v>
      </c>
      <c r="AD39" s="89"/>
      <c r="AE39" s="89"/>
      <c r="AF39" s="79">
        <f t="shared" si="6"/>
        <v>0</v>
      </c>
      <c r="AG39" s="79">
        <f t="shared" si="1"/>
        <v>0</v>
      </c>
      <c r="AH39" s="79" t="str">
        <f t="shared" si="2"/>
        <v/>
      </c>
      <c r="AI39" s="79" t="str">
        <f t="shared" si="3"/>
        <v/>
      </c>
      <c r="AJ39" s="79">
        <f t="shared" si="4"/>
        <v>0</v>
      </c>
      <c r="AK39" s="80" t="str">
        <f t="shared" si="7"/>
        <v/>
      </c>
      <c r="AM39" s="30"/>
      <c r="AN39" s="9">
        <v>3</v>
      </c>
      <c r="AO39" s="14" t="str">
        <f>IF(SUMIFS(AG$11:AG$1008,$AB$11:$AB$1008,$AN39,$AK$11:$AK$1008,$AP$36)=0,"",SUMIFS(AG$11:AG$1008,$AB$11:$AB$1008,$AN39,$AK$11:$AK$1008,$AP$36))</f>
        <v/>
      </c>
      <c r="AP39" s="14" t="str">
        <f>IF(SUMIFS(AH$11:AH$1008,$AB$11:$AB$1008,$AN39,$AK$11:$AK$1008,$AP$36)=0,"",SUMIFS(AH$11:AH$1008,$AB$11:$AB$1008,$AN39,$AK$11:$AK$1008,$AP$36))</f>
        <v/>
      </c>
      <c r="AQ39" s="14" t="str">
        <f>IF(SUMIFS(AI$11:AI$1008,$AB$11:$AB$1008,$AN39,$AK$11:$AK$1008,$AP$36)=0,"",SUMIFS(AI$11:AI$1008,$AB$11:$AB$1008,$AN39,$AK$11:$AK$1008,$AP$36))</f>
        <v/>
      </c>
      <c r="AR39" s="14" t="str">
        <f>IF(SUMIFS(AJ$11:AJ$1008,$AB$11:$AB$1008,$AN39,$AK$11:$AK$1008,$AP$36)=0,"",SUMIFS(AJ$11:AJ$1008,$AB$11:$AB$1008,$AN39,$AK$11:$AK$1008,$AP$36))</f>
        <v/>
      </c>
      <c r="AS39" s="4" t="str">
        <f>IF(AP36="","",2)</f>
        <v/>
      </c>
      <c r="AT39" s="99" t="str">
        <f t="array" ref="AT39">IFERROR(INDEX($AF$1:$AF$1200,SMALL(IF($AK$1:$AK$1200=$AP$36,ROW($AF$1:$AF$1200),""),$AS39)),"")</f>
        <v/>
      </c>
      <c r="AU39" s="97" t="str">
        <f t="array" ref="AU39">IFERROR(INDEX($AA$1:$AA$1200,SMALL(IF($AK$1:$AK$1200=$AP$36,ROW($AA$1:$AA$1200),""),$AS39)),"")</f>
        <v/>
      </c>
      <c r="AV39" s="93" t="str">
        <f t="array" ref="AV39">IFERROR(INDEX($AB$1:$AB$1200,SMALL(IF($AK$1:$AK$1200=$AP$36,ROW($AB$1:$AB$1200),""),$AS39)),"")</f>
        <v/>
      </c>
      <c r="AZ39" t="s">
        <v>90</v>
      </c>
      <c r="BA39" s="3"/>
      <c r="BB39" s="3"/>
      <c r="BC39" s="3">
        <v>16</v>
      </c>
      <c r="BD39" s="3"/>
    </row>
    <row r="40" spans="1:56" ht="15.75" customHeight="1">
      <c r="B40" s="57"/>
      <c r="C40" s="57"/>
      <c r="D40" s="57"/>
      <c r="E40" s="57"/>
      <c r="F40" s="57"/>
      <c r="G40" s="57"/>
      <c r="H40" s="57"/>
      <c r="I40" s="57"/>
      <c r="AA40" s="81" t="str">
        <f t="shared" si="8"/>
        <v>Epée double</v>
      </c>
      <c r="AB40" s="81">
        <v>5</v>
      </c>
      <c r="AC40" s="82">
        <f t="shared" si="5"/>
        <v>0</v>
      </c>
      <c r="AD40" s="90"/>
      <c r="AE40" s="90"/>
      <c r="AF40" s="82">
        <f t="shared" si="6"/>
        <v>0</v>
      </c>
      <c r="AG40" s="82">
        <f t="shared" si="1"/>
        <v>0</v>
      </c>
      <c r="AH40" s="82" t="str">
        <f t="shared" si="2"/>
        <v/>
      </c>
      <c r="AI40" s="82" t="str">
        <f t="shared" si="3"/>
        <v/>
      </c>
      <c r="AJ40" s="82">
        <f t="shared" si="4"/>
        <v>0</v>
      </c>
      <c r="AK40" s="83" t="str">
        <f t="shared" si="7"/>
        <v/>
      </c>
      <c r="AN40" s="10">
        <v>4</v>
      </c>
      <c r="AO40" s="15" t="str">
        <f>IF(SUMIFS(AG$11:AG$1008,$AB$11:$AB$1008,$AN40,$AK$11:$AK$1008,$AP$36)=0,"",SUMIFS(AG$11:AG$1008,$AB$11:$AB$1008,$AN40,$AK$11:$AK$1008,$AP$36))</f>
        <v/>
      </c>
      <c r="AP40" s="15" t="str">
        <f>IF(SUMIFS(AH$11:AH$1008,$AB$11:$AB$1008,$AN40,$AK$11:$AK$1008,$AP$36)=0,"",SUMIFS(AH$11:AH$1008,$AB$11:$AB$1008,$AN40,$AK$11:$AK$1008,$AP$36))</f>
        <v/>
      </c>
      <c r="AQ40" s="15" t="str">
        <f>IF(SUMIFS(AI$11:AI$1008,$AB$11:$AB$1008,$AN40,$AK$11:$AK$1008,$AP$36)=0,"",SUMIFS(AI$11:AI$1008,$AB$11:$AB$1008,$AN40,$AK$11:$AK$1008,$AP$36))</f>
        <v/>
      </c>
      <c r="AR40" s="15" t="str">
        <f>IF(SUMIFS(AJ$11:AJ$1008,$AB$11:$AB$1008,$AN40,$AK$11:$AK$1008,$AP$36)=0,"",SUMIFS(AJ$11:AJ$1008,$AB$11:$AB$1008,$AN40,$AK$11:$AK$1008,$AP$36))</f>
        <v/>
      </c>
      <c r="AS40" s="4" t="str">
        <f>IF(AP36="","",3)</f>
        <v/>
      </c>
      <c r="AT40" s="99" t="str">
        <f t="array" ref="AT40">IFERROR(INDEX($AF$1:$AF$1200,SMALL(IF($AK$1:$AK$1200=$AP$36,ROW($AF$1:$AF$1200),""),$AS40)),"")</f>
        <v/>
      </c>
      <c r="AU40" s="97" t="str">
        <f t="array" ref="AU40">IFERROR(INDEX($AA$1:$AA$1200,SMALL(IF($AK$1:$AK$1200=$AP$36,ROW($AA$1:$AA$1200),""),$AS40)),"")</f>
        <v/>
      </c>
      <c r="AV40" s="93" t="str">
        <f t="array" ref="AV40">IFERROR(INDEX($AB$1:$AB$1200,SMALL(IF($AK$1:$AK$1200=$AP$36,ROW($AB$1:$AB$1200),""),$AS40)),"")</f>
        <v/>
      </c>
      <c r="AZ40" s="6" t="s">
        <v>91</v>
      </c>
      <c r="BA40" s="28"/>
      <c r="BB40" s="28"/>
      <c r="BC40" s="28">
        <v>8</v>
      </c>
      <c r="BD40" s="28"/>
    </row>
    <row r="41" spans="1:56" ht="15" customHeight="1" thickBot="1">
      <c r="B41" s="57"/>
      <c r="C41" s="57"/>
      <c r="D41" s="57"/>
      <c r="E41" s="57"/>
      <c r="F41" s="57"/>
      <c r="G41" s="57"/>
      <c r="H41" s="57"/>
      <c r="I41" s="57"/>
      <c r="AA41" s="78" t="str">
        <f t="shared" si="8"/>
        <v>hache de guerre</v>
      </c>
      <c r="AB41" s="78">
        <v>5</v>
      </c>
      <c r="AC41" s="79">
        <f t="shared" si="5"/>
        <v>0</v>
      </c>
      <c r="AD41" s="89"/>
      <c r="AE41" s="89"/>
      <c r="AF41" s="79">
        <f t="shared" si="6"/>
        <v>0</v>
      </c>
      <c r="AG41" s="79" t="str">
        <f t="shared" si="1"/>
        <v/>
      </c>
      <c r="AH41" s="79" t="str">
        <f t="shared" si="2"/>
        <v/>
      </c>
      <c r="AI41" s="79">
        <f t="shared" si="3"/>
        <v>0</v>
      </c>
      <c r="AJ41" s="79">
        <f t="shared" si="4"/>
        <v>0</v>
      </c>
      <c r="AK41" s="80" t="str">
        <f t="shared" si="7"/>
        <v/>
      </c>
      <c r="AN41" s="11">
        <v>4.0999999999999996</v>
      </c>
      <c r="AO41" s="17" t="str">
        <f>IF(SUMIFS(AG$11:AG$1008,$AB$11:$AB$1008,$AN41,$AK$11:$AK$1008,$AP$36)=0,"",SUMIFS(AG$11:AG$1008,$AB$11:$AB$1008,$AN41,$AK$11:$AK$1008,$AP$36))</f>
        <v/>
      </c>
      <c r="AP41" s="17" t="str">
        <f>IF(SUMIFS(AH$11:AH$1008,$AB$11:$AB$1008,$AN41,$AK$11:$AK$1008,$AP$36)=0,"",SUMIFS(AH$11:AH$1008,$AB$11:$AB$1008,$AN41,$AK$11:$AK$1008,$AP$36))</f>
        <v/>
      </c>
      <c r="AQ41" s="17" t="str">
        <f>IF(SUMIFS(AI$11:AI$1008,$AB$11:$AB$1008,$AN41,$AK$11:$AK$1008,$AP$36)=0,"",SUMIFS(AI$11:AI$1008,$AB$11:$AB$1008,$AN41,$AK$11:$AK$1008,$AP$36))</f>
        <v/>
      </c>
      <c r="AR41" s="17" t="str">
        <f>IF(SUMIFS(AJ$11:AJ$1008,$AB$11:$AB$1008,$AN41,$AK$11:$AK$1008,$AP$36)=0,"",SUMIFS(AJ$11:AJ$1008,$AB$11:$AB$1008,$AN41,$AK$11:$AK$1008,$AP$36))</f>
        <v/>
      </c>
      <c r="AS41" s="4" t="str">
        <f>IF(AP36="","",4)</f>
        <v/>
      </c>
      <c r="AT41" s="99" t="str">
        <f t="array" ref="AT41">IFERROR(INDEX($AF$1:$AF$1200,SMALL(IF($AK$1:$AK$1200=$AP$36,ROW($AF$1:$AF$1200),""),$AS41)),"")</f>
        <v/>
      </c>
      <c r="AU41" s="97" t="str">
        <f t="array" ref="AU41">IFERROR(INDEX($AA$1:$AA$1200,SMALL(IF($AK$1:$AK$1200=$AP$36,ROW($AA$1:$AA$1200),""),$AS41)),"")</f>
        <v/>
      </c>
      <c r="AV41" s="93" t="str">
        <f t="array" ref="AV41">IFERROR(INDEX($AB$1:$AB$1200,SMALL(IF($AK$1:$AK$1200=$AP$36,ROW($AB$1:$AB$1200),""),$AS41)),"")</f>
        <v/>
      </c>
      <c r="AZ41" t="s">
        <v>92</v>
      </c>
      <c r="BA41" s="3"/>
      <c r="BB41" s="3"/>
      <c r="BC41" s="3">
        <v>8</v>
      </c>
      <c r="BD41" s="3"/>
    </row>
    <row r="42" spans="1:56" ht="15.75" customHeight="1">
      <c r="A42" s="60" t="s">
        <v>125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2"/>
      <c r="AA42" s="81" t="str">
        <f t="shared" si="8"/>
        <v>grande hache</v>
      </c>
      <c r="AB42" s="81">
        <v>5</v>
      </c>
      <c r="AC42" s="82">
        <f t="shared" si="5"/>
        <v>0</v>
      </c>
      <c r="AD42" s="90"/>
      <c r="AE42" s="90"/>
      <c r="AF42" s="82">
        <f t="shared" si="6"/>
        <v>0</v>
      </c>
      <c r="AG42" s="82" t="str">
        <f t="shared" si="1"/>
        <v/>
      </c>
      <c r="AH42" s="82" t="str">
        <f t="shared" si="2"/>
        <v/>
      </c>
      <c r="AI42" s="82">
        <f t="shared" si="3"/>
        <v>0</v>
      </c>
      <c r="AJ42" s="82">
        <f t="shared" si="4"/>
        <v>0</v>
      </c>
      <c r="AK42" s="83" t="str">
        <f t="shared" si="7"/>
        <v/>
      </c>
      <c r="AN42" s="11">
        <v>4.2</v>
      </c>
      <c r="AO42" s="17" t="str">
        <f>IF(SUMIFS(AG$11:AG$1008,$AB$11:$AB$1008,$AN42,$AK$11:$AK$1008,$AP$36)=0,"",SUMIFS(AG$11:AG$1008,$AB$11:$AB$1008,$AN42,$AK$11:$AK$1008,$AP$36))</f>
        <v/>
      </c>
      <c r="AP42" s="17" t="str">
        <f>IF(SUMIFS(AH$11:AH$1008,$AB$11:$AB$1008,$AN42,$AK$11:$AK$1008,$AP$36)=0,"",SUMIFS(AH$11:AH$1008,$AB$11:$AB$1008,$AN42,$AK$11:$AK$1008,$AP$36))</f>
        <v/>
      </c>
      <c r="AQ42" s="17" t="str">
        <f>IF(SUMIFS(AI$11:AI$1008,$AB$11:$AB$1008,$AN42,$AK$11:$AK$1008,$AP$36)=0,"",SUMIFS(AI$11:AI$1008,$AB$11:$AB$1008,$AN42,$AK$11:$AK$1008,$AP$36))</f>
        <v/>
      </c>
      <c r="AR42" s="17" t="str">
        <f>IF(SUMIFS(AJ$11:AJ$1008,$AB$11:$AB$1008,$AN42,$AK$11:$AK$1008,$AP$36)=0,"",SUMIFS(AJ$11:AJ$1008,$AB$11:$AB$1008,$AN42,$AK$11:$AK$1008,$AP$36))</f>
        <v/>
      </c>
      <c r="AS42" s="4" t="str">
        <f>IF(AP36="","",5)</f>
        <v/>
      </c>
      <c r="AT42" s="99" t="str">
        <f t="array" ref="AT42">IFERROR(INDEX($AF$1:$AF$1200,SMALL(IF($AK$1:$AK$1200=$AP$36,ROW($AF$1:$AF$1200),""),$AS42)),"")</f>
        <v/>
      </c>
      <c r="AU42" s="97" t="str">
        <f t="array" ref="AU42">IFERROR(INDEX($AA$1:$AA$1200,SMALL(IF($AK$1:$AK$1200=$AP$36,ROW($AA$1:$AA$1200),""),$AS42)),"")</f>
        <v/>
      </c>
      <c r="AV42" s="93" t="str">
        <f t="array" ref="AV42">IFERROR(INDEX($AB$1:$AB$1200,SMALL(IF($AK$1:$AK$1200=$AP$36,ROW($AB$1:$AB$1200),""),$AS42)),"")</f>
        <v/>
      </c>
      <c r="AZ42" s="6" t="s">
        <v>93</v>
      </c>
      <c r="BA42" s="28"/>
      <c r="BB42" s="28"/>
      <c r="BC42" s="28">
        <v>8</v>
      </c>
      <c r="BD42" s="28"/>
    </row>
    <row r="43" spans="1:56" ht="15.75" customHeight="1" thickBot="1">
      <c r="A43" s="63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  <c r="AA43" s="78" t="str">
        <f t="shared" si="8"/>
        <v>Hallebarde</v>
      </c>
      <c r="AB43" s="78">
        <v>5</v>
      </c>
      <c r="AC43" s="79">
        <f t="shared" si="5"/>
        <v>0</v>
      </c>
      <c r="AD43" s="89"/>
      <c r="AE43" s="89"/>
      <c r="AF43" s="79">
        <f t="shared" si="6"/>
        <v>0</v>
      </c>
      <c r="AG43" s="79" t="str">
        <f t="shared" si="1"/>
        <v/>
      </c>
      <c r="AH43" s="79" t="str">
        <f t="shared" si="2"/>
        <v/>
      </c>
      <c r="AI43" s="79">
        <f t="shared" si="3"/>
        <v>0</v>
      </c>
      <c r="AJ43" s="79">
        <f t="shared" si="4"/>
        <v>0</v>
      </c>
      <c r="AK43" s="80" t="str">
        <f t="shared" si="7"/>
        <v/>
      </c>
      <c r="AN43" s="12">
        <v>4.3</v>
      </c>
      <c r="AO43" s="19" t="str">
        <f>IF(SUMIFS(AG$11:AG$1008,$AB$11:$AB$1008,$AN43,$AK$11:$AK$1008,$AP$36)=0,"",SUMIFS(AG$11:AG$1008,$AB$11:$AB$1008,$AN43,$AK$11:$AK$1008,$AP$36))</f>
        <v/>
      </c>
      <c r="AP43" s="19" t="str">
        <f>IF(SUMIFS(AH$11:AH$1008,$AB$11:$AB$1008,$AN43,$AK$11:$AK$1008,$AP$36)=0,"",SUMIFS(AH$11:AH$1008,$AB$11:$AB$1008,$AN43,$AK$11:$AK$1008,$AP$36))</f>
        <v/>
      </c>
      <c r="AQ43" s="19" t="str">
        <f>IF(SUMIFS(AI$11:AI$1008,$AB$11:$AB$1008,$AN43,$AK$11:$AK$1008,$AP$36)=0,"",SUMIFS(AI$11:AI$1008,$AB$11:$AB$1008,$AN43,$AK$11:$AK$1008,$AP$36))</f>
        <v/>
      </c>
      <c r="AR43" s="19" t="str">
        <f>IF(SUMIFS(AJ$11:AJ$1008,$AB$11:$AB$1008,$AN43,$AK$11:$AK$1008,$AP$36)=0,"",SUMIFS(AJ$11:AJ$1008,$AB$11:$AB$1008,$AN43,$AK$11:$AK$1008,$AP$36))</f>
        <v/>
      </c>
      <c r="AS43" s="4" t="str">
        <f>IF(AP36="","",6)</f>
        <v/>
      </c>
      <c r="AT43" s="99" t="str">
        <f t="array" ref="AT43">IFERROR(INDEX($AF$1:$AF$1200,SMALL(IF($AK$1:$AK$1200=$AP$36,ROW($AF$1:$AF$1200),""),$AS43)),"")</f>
        <v/>
      </c>
      <c r="AU43" s="97" t="str">
        <f t="array" ref="AU43">IFERROR(INDEX($AA$1:$AA$1200,SMALL(IF($AK$1:$AK$1200=$AP$36,ROW($AA$1:$AA$1200),""),$AS43)),"")</f>
        <v/>
      </c>
      <c r="AV43" s="93" t="str">
        <f t="array" ref="AV43">IFERROR(INDEX($AB$1:$AB$1200,SMALL(IF($AK$1:$AK$1200=$AP$36,ROW($AB$1:$AB$1200),""),$AS43)),"")</f>
        <v/>
      </c>
    </row>
    <row r="44" spans="1:56">
      <c r="A44" s="55" t="s">
        <v>16</v>
      </c>
      <c r="B44" s="71" t="s">
        <v>7</v>
      </c>
      <c r="C44" s="72"/>
      <c r="D44" s="72"/>
      <c r="E44" s="73"/>
      <c r="F44" s="71" t="s">
        <v>8</v>
      </c>
      <c r="G44" s="72"/>
      <c r="H44" s="72"/>
      <c r="I44" s="73"/>
      <c r="J44" s="71" t="s">
        <v>9</v>
      </c>
      <c r="K44" s="72"/>
      <c r="L44" s="72"/>
      <c r="M44" s="73"/>
      <c r="N44" s="71" t="s">
        <v>10</v>
      </c>
      <c r="O44" s="72"/>
      <c r="P44" s="72"/>
      <c r="Q44" s="73"/>
      <c r="R44" s="71" t="s">
        <v>11</v>
      </c>
      <c r="S44" s="72"/>
      <c r="T44" s="72"/>
      <c r="U44" s="73"/>
      <c r="V44" s="71" t="s">
        <v>12</v>
      </c>
      <c r="W44" s="72"/>
      <c r="X44" s="72"/>
      <c r="Y44" s="73"/>
      <c r="AA44" s="81" t="str">
        <f t="shared" si="8"/>
        <v>Massue</v>
      </c>
      <c r="AB44" s="81">
        <v>5</v>
      </c>
      <c r="AC44" s="82">
        <f t="shared" si="5"/>
        <v>0</v>
      </c>
      <c r="AD44" s="90"/>
      <c r="AE44" s="90"/>
      <c r="AF44" s="82">
        <f t="shared" si="6"/>
        <v>0</v>
      </c>
      <c r="AG44" s="82" t="str">
        <f t="shared" si="1"/>
        <v/>
      </c>
      <c r="AH44" s="82">
        <f t="shared" si="2"/>
        <v>0</v>
      </c>
      <c r="AI44" s="82" t="str">
        <f t="shared" si="3"/>
        <v/>
      </c>
      <c r="AJ44" s="82">
        <f t="shared" si="4"/>
        <v>0</v>
      </c>
      <c r="AK44" s="83" t="str">
        <f t="shared" si="7"/>
        <v/>
      </c>
      <c r="AN44" s="10">
        <v>5</v>
      </c>
      <c r="AO44" s="21" t="str">
        <f>IF(SUMIFS(AG$11:AG$1008,$AB$11:$AB$1008,$AN44,$AK$11:$AK$1008,$AP$36)=0,"",SUMIFS(AG$11:AG$1008,$AB$11:$AB$1008,$AN44,$AK$11:$AK$1008,$AP$36))</f>
        <v/>
      </c>
      <c r="AP44" s="21" t="str">
        <f>IF(SUMIFS(AH$11:AH$1008,$AB$11:$AB$1008,$AN44,$AK$11:$AK$1008,$AP$36)=0,"",SUMIFS(AH$11:AH$1008,$AB$11:$AB$1008,$AN44,$AK$11:$AK$1008,$AP$36))</f>
        <v/>
      </c>
      <c r="AQ44" s="21" t="str">
        <f>IF(SUMIFS(AI$11:AI$1008,$AB$11:$AB$1008,$AN44,$AK$11:$AK$1008,$AP$36)=0,"",SUMIFS(AI$11:AI$1008,$AB$11:$AB$1008,$AN44,$AK$11:$AK$1008,$AP$36))</f>
        <v/>
      </c>
      <c r="AR44" s="21" t="str">
        <f>IF(SUMIFS(AJ$11:AJ$1008,$AB$11:$AB$1008,$AN44,$AK$11:$AK$1008,$AP$36)=0,"",SUMIFS(AJ$11:AJ$1008,$AB$11:$AB$1008,$AN44,$AK$11:$AK$1008,$AP$36))</f>
        <v/>
      </c>
      <c r="AS44" s="4" t="str">
        <f>IF(AP36="","",7)</f>
        <v/>
      </c>
      <c r="AT44" s="99" t="str">
        <f t="array" ref="AT44">IFERROR(INDEX($AF$1:$AF$1200,SMALL(IF($AK$1:$AK$1200=$AP$36,ROW($AF$1:$AF$1200),""),$AS44)),"")</f>
        <v/>
      </c>
      <c r="AU44" s="97" t="str">
        <f t="array" ref="AU44">IFERROR(INDEX($AA$1:$AA$1200,SMALL(IF($AK$1:$AK$1200=$AP$36,ROW($AA$1:$AA$1200),""),$AS44)),"")</f>
        <v/>
      </c>
      <c r="AV44" s="93" t="str">
        <f t="array" ref="AV44">IFERROR(INDEX($AB$1:$AB$1200,SMALL(IF($AK$1:$AK$1200=$AP$36,ROW($AB$1:$AB$1200),""),$AS44)),"")</f>
        <v/>
      </c>
    </row>
    <row r="45" spans="1:56">
      <c r="A45" s="57"/>
      <c r="B45" s="37"/>
      <c r="C45" s="44"/>
      <c r="D45" s="44"/>
      <c r="E45" s="45"/>
      <c r="F45" s="37"/>
      <c r="G45" s="44"/>
      <c r="H45" s="44"/>
      <c r="I45" s="45"/>
      <c r="J45" s="37"/>
      <c r="K45" s="44"/>
      <c r="L45" s="44"/>
      <c r="M45" s="45"/>
      <c r="N45" s="37"/>
      <c r="O45" s="44"/>
      <c r="P45" s="44"/>
      <c r="Q45" s="45"/>
      <c r="R45" s="37"/>
      <c r="S45" s="44"/>
      <c r="T45" s="44"/>
      <c r="U45" s="45"/>
      <c r="V45" s="37"/>
      <c r="W45" s="44"/>
      <c r="X45" s="44"/>
      <c r="Y45" s="45"/>
      <c r="AA45" s="78" t="str">
        <f t="shared" si="8"/>
        <v>Massue lourde</v>
      </c>
      <c r="AB45" s="78">
        <v>5</v>
      </c>
      <c r="AC45" s="79">
        <f t="shared" si="5"/>
        <v>0</v>
      </c>
      <c r="AD45" s="89"/>
      <c r="AE45" s="89"/>
      <c r="AF45" s="79">
        <f t="shared" si="6"/>
        <v>0</v>
      </c>
      <c r="AG45" s="79" t="str">
        <f t="shared" si="1"/>
        <v/>
      </c>
      <c r="AH45" s="79">
        <f t="shared" si="2"/>
        <v>0</v>
      </c>
      <c r="AI45" s="79" t="str">
        <f t="shared" si="3"/>
        <v/>
      </c>
      <c r="AJ45" s="79">
        <f t="shared" si="4"/>
        <v>0</v>
      </c>
      <c r="AK45" s="80" t="str">
        <f t="shared" si="7"/>
        <v/>
      </c>
      <c r="AN45" s="11">
        <v>5.0999999999999996</v>
      </c>
      <c r="AO45" s="23" t="str">
        <f>IF(SUMIFS(AG$11:AG$1008,$AB$11:$AB$1008,$AN45,$AK$11:$AK$1008,$AP$36)=0,"",SUMIFS(AG$11:AG$1008,$AB$11:$AB$1008,$AN45,$AK$11:$AK$1008,$AP$36))</f>
        <v/>
      </c>
      <c r="AP45" s="23" t="str">
        <f>IF(SUMIFS(AH$11:AH$1008,$AB$11:$AB$1008,$AN45,$AK$11:$AK$1008,$AP$36)=0,"",SUMIFS(AH$11:AH$1008,$AB$11:$AB$1008,$AN45,$AK$11:$AK$1008,$AP$36))</f>
        <v/>
      </c>
      <c r="AQ45" s="23" t="str">
        <f>IF(SUMIFS(AI$11:AI$1008,$AB$11:$AB$1008,$AN45,$AK$11:$AK$1008,$AP$36)=0,"",SUMIFS(AI$11:AI$1008,$AB$11:$AB$1008,$AN45,$AK$11:$AK$1008,$AP$36))</f>
        <v/>
      </c>
      <c r="AR45" s="23" t="str">
        <f>IF(SUMIFS(AJ$11:AJ$1008,$AB$11:$AB$1008,$AN45,$AK$11:$AK$1008,$AP$36)=0,"",SUMIFS(AJ$11:AJ$1008,$AB$11:$AB$1008,$AN45,$AK$11:$AK$1008,$AP$36))</f>
        <v/>
      </c>
      <c r="AS45" s="4" t="str">
        <f>IF(AP36="","",8)</f>
        <v/>
      </c>
      <c r="AT45" s="99" t="str">
        <f t="array" ref="AT45">IFERROR(INDEX($AF$1:$AF$1200,SMALL(IF($AK$1:$AK$1200=$AP$36,ROW($AF$1:$AF$1200),""),$AS45)),"")</f>
        <v/>
      </c>
      <c r="AU45" s="97" t="str">
        <f t="array" ref="AU45">IFERROR(INDEX($AA$1:$AA$1200,SMALL(IF($AK$1:$AK$1200=$AP$36,ROW($AA$1:$AA$1200),""),$AS45)),"")</f>
        <v/>
      </c>
      <c r="AV45" s="93" t="str">
        <f t="array" ref="AV45">IFERROR(INDEX($AB$1:$AB$1200,SMALL(IF($AK$1:$AK$1200=$AP$36,ROW($AB$1:$AB$1200),""),$AS45)),"")</f>
        <v/>
      </c>
    </row>
    <row r="46" spans="1:56">
      <c r="A46" s="57" t="str">
        <f t="shared" ref="A46:A61" si="9">AZ17</f>
        <v>Epée large</v>
      </c>
      <c r="B46" s="66"/>
      <c r="C46" s="67"/>
      <c r="D46" s="67"/>
      <c r="E46" s="68"/>
      <c r="F46" s="66"/>
      <c r="G46" s="67"/>
      <c r="H46" s="67"/>
      <c r="I46" s="68"/>
      <c r="J46" s="66"/>
      <c r="K46" s="67"/>
      <c r="L46" s="67"/>
      <c r="M46" s="68"/>
      <c r="N46" s="66"/>
      <c r="O46" s="67"/>
      <c r="P46" s="67"/>
      <c r="Q46" s="68"/>
      <c r="R46" s="66"/>
      <c r="S46" s="67"/>
      <c r="T46" s="67"/>
      <c r="U46" s="68"/>
      <c r="V46" s="66"/>
      <c r="W46" s="67"/>
      <c r="X46" s="67"/>
      <c r="Y46" s="68"/>
      <c r="AA46" s="81" t="str">
        <f t="shared" si="8"/>
        <v xml:space="preserve">fléau </v>
      </c>
      <c r="AB46" s="81">
        <v>5</v>
      </c>
      <c r="AC46" s="82">
        <f t="shared" si="5"/>
        <v>0</v>
      </c>
      <c r="AD46" s="90"/>
      <c r="AE46" s="90"/>
      <c r="AF46" s="82">
        <f t="shared" si="6"/>
        <v>0</v>
      </c>
      <c r="AG46" s="82" t="str">
        <f t="shared" si="1"/>
        <v/>
      </c>
      <c r="AH46" s="82">
        <f t="shared" si="2"/>
        <v>0</v>
      </c>
      <c r="AI46" s="82" t="str">
        <f t="shared" si="3"/>
        <v/>
      </c>
      <c r="AJ46" s="82">
        <f t="shared" si="4"/>
        <v>0</v>
      </c>
      <c r="AK46" s="83" t="str">
        <f t="shared" si="7"/>
        <v/>
      </c>
      <c r="AN46" s="11">
        <v>5.2</v>
      </c>
      <c r="AO46" s="23" t="str">
        <f>IF(SUMIFS(AG$11:AG$1008,$AB$11:$AB$1008,$AN46,$AK$11:$AK$1008,$AP$36)=0,"",SUMIFS(AG$11:AG$1008,$AB$11:$AB$1008,$AN46,$AK$11:$AK$1008,$AP$36))</f>
        <v/>
      </c>
      <c r="AP46" s="23" t="str">
        <f>IF(SUMIFS(AH$11:AH$1008,$AB$11:$AB$1008,$AN46,$AK$11:$AK$1008,$AP$36)=0,"",SUMIFS(AH$11:AH$1008,$AB$11:$AB$1008,$AN46,$AK$11:$AK$1008,$AP$36))</f>
        <v/>
      </c>
      <c r="AQ46" s="23" t="str">
        <f>IF(SUMIFS(AI$11:AI$1008,$AB$11:$AB$1008,$AN46,$AK$11:$AK$1008,$AP$36)=0,"",SUMIFS(AI$11:AI$1008,$AB$11:$AB$1008,$AN46,$AK$11:$AK$1008,$AP$36))</f>
        <v/>
      </c>
      <c r="AR46" s="23" t="str">
        <f>IF(SUMIFS(AJ$11:AJ$1008,$AB$11:$AB$1008,$AN46,$AK$11:$AK$1008,$AP$36)=0,"",SUMIFS(AJ$11:AJ$1008,$AB$11:$AB$1008,$AN46,$AK$11:$AK$1008,$AP$36))</f>
        <v/>
      </c>
      <c r="AS46" s="4" t="str">
        <f>IF(AP36="","",9)</f>
        <v/>
      </c>
      <c r="AT46" s="99" t="str">
        <f t="array" ref="AT46">IFERROR(INDEX($AF$1:$AF$1200,SMALL(IF($AK$1:$AK$1200=$AP$36,ROW($AF$1:$AF$1200),""),$AS46)),"")</f>
        <v/>
      </c>
      <c r="AU46" s="97" t="str">
        <f t="array" ref="AU46">IFERROR(INDEX($AA$1:$AA$1200,SMALL(IF($AK$1:$AK$1200=$AP$36,ROW($AA$1:$AA$1200),""),$AS46)),"")</f>
        <v/>
      </c>
      <c r="AV46" s="93" t="str">
        <f t="array" ref="AV46">IFERROR(INDEX($AB$1:$AB$1200,SMALL(IF($AK$1:$AK$1200=$AP$36,ROW($AB$1:$AB$1200),""),$AS46)),"")</f>
        <v/>
      </c>
    </row>
    <row r="47" spans="1:56" ht="15" customHeight="1">
      <c r="A47" s="57" t="str">
        <f t="shared" si="9"/>
        <v>Claymore</v>
      </c>
      <c r="B47" s="66"/>
      <c r="C47" s="67"/>
      <c r="D47" s="67"/>
      <c r="E47" s="68"/>
      <c r="F47" s="66"/>
      <c r="G47" s="67"/>
      <c r="H47" s="67"/>
      <c r="I47" s="68"/>
      <c r="J47" s="66"/>
      <c r="K47" s="67"/>
      <c r="L47" s="67"/>
      <c r="M47" s="68"/>
      <c r="N47" s="66"/>
      <c r="O47" s="67"/>
      <c r="P47" s="67"/>
      <c r="Q47" s="68"/>
      <c r="R47" s="66"/>
      <c r="S47" s="67"/>
      <c r="T47" s="67"/>
      <c r="U47" s="68"/>
      <c r="V47" s="66"/>
      <c r="W47" s="67"/>
      <c r="X47" s="67"/>
      <c r="Y47" s="68"/>
      <c r="AA47" s="78" t="str">
        <f t="shared" si="8"/>
        <v>Masse</v>
      </c>
      <c r="AB47" s="78">
        <v>5</v>
      </c>
      <c r="AC47" s="79">
        <f t="shared" si="5"/>
        <v>0</v>
      </c>
      <c r="AD47" s="89"/>
      <c r="AE47" s="89"/>
      <c r="AF47" s="79">
        <f t="shared" si="6"/>
        <v>0</v>
      </c>
      <c r="AG47" s="79" t="str">
        <f t="shared" si="1"/>
        <v/>
      </c>
      <c r="AH47" s="79" t="str">
        <f t="shared" si="2"/>
        <v/>
      </c>
      <c r="AI47" s="79" t="str">
        <f t="shared" si="3"/>
        <v/>
      </c>
      <c r="AJ47" s="79">
        <f t="shared" si="4"/>
        <v>0</v>
      </c>
      <c r="AK47" s="80" t="str">
        <f t="shared" si="7"/>
        <v/>
      </c>
      <c r="AN47" s="12">
        <v>5.3</v>
      </c>
      <c r="AO47" s="19" t="str">
        <f>IF(SUMIFS(AG$11:AG$1008,$AB$11:$AB$1008,$AN47,$AK$11:$AK$1008,$AP$36)=0,"",SUMIFS(AG$11:AG$1008,$AB$11:$AB$1008,$AN47,$AK$11:$AK$1008,$AP$36))</f>
        <v/>
      </c>
      <c r="AP47" s="19" t="str">
        <f>IF(SUMIFS(AH$11:AH$1008,$AB$11:$AB$1008,$AN47,$AK$11:$AK$1008,$AP$36)=0,"",SUMIFS(AH$11:AH$1008,$AB$11:$AB$1008,$AN47,$AK$11:$AK$1008,$AP$36))</f>
        <v/>
      </c>
      <c r="AQ47" s="19" t="str">
        <f>IF(SUMIFS(AI$11:AI$1008,$AB$11:$AB$1008,$AN47,$AK$11:$AK$1008,$AP$36)=0,"",SUMIFS(AI$11:AI$1008,$AB$11:$AB$1008,$AN47,$AK$11:$AK$1008,$AP$36))</f>
        <v/>
      </c>
      <c r="AR47" s="19" t="str">
        <f>IF(SUMIFS(AJ$11:AJ$1008,$AB$11:$AB$1008,$AN47,$AK$11:$AK$1008,$AP$36)=0,"",SUMIFS(AJ$11:AJ$1008,$AB$11:$AB$1008,$AN47,$AK$11:$AK$1008,$AP$36))</f>
        <v/>
      </c>
      <c r="AS47" s="4" t="str">
        <f>IF(AP36="","",10)</f>
        <v/>
      </c>
      <c r="AT47" s="99" t="str">
        <f t="array" ref="AT47">IFERROR(INDEX($AF$1:$AF$1200,SMALL(IF($AK$1:$AK$1200=$AP$36,ROW($AF$1:$AF$1200),""),$AS47)),"")</f>
        <v/>
      </c>
      <c r="AU47" s="97" t="str">
        <f t="array" ref="AU47">IFERROR(INDEX($AA$1:$AA$1200,SMALL(IF($AK$1:$AK$1200=$AP$36,ROW($AA$1:$AA$1200),""),$AS47)),"")</f>
        <v/>
      </c>
      <c r="AV47" s="93" t="str">
        <f t="array" ref="AV47">IFERROR(INDEX($AB$1:$AB$1200,SMALL(IF($AK$1:$AK$1200=$AP$36,ROW($AB$1:$AB$1200),""),$AS47)),"")</f>
        <v/>
      </c>
      <c r="AX47" s="29"/>
    </row>
    <row r="48" spans="1:56" ht="15.75" customHeight="1">
      <c r="A48" s="57" t="str">
        <f t="shared" si="9"/>
        <v>Epée double</v>
      </c>
      <c r="B48" s="66"/>
      <c r="C48" s="67"/>
      <c r="D48" s="67"/>
      <c r="E48" s="68"/>
      <c r="F48" s="66"/>
      <c r="G48" s="67"/>
      <c r="H48" s="67"/>
      <c r="I48" s="68"/>
      <c r="J48" s="66"/>
      <c r="K48" s="67"/>
      <c r="L48" s="67"/>
      <c r="M48" s="68"/>
      <c r="N48" s="66"/>
      <c r="O48" s="67"/>
      <c r="P48" s="67"/>
      <c r="Q48" s="68"/>
      <c r="R48" s="66"/>
      <c r="S48" s="67"/>
      <c r="T48" s="67"/>
      <c r="U48" s="68"/>
      <c r="V48" s="66"/>
      <c r="W48" s="67"/>
      <c r="X48" s="67"/>
      <c r="Y48" s="68"/>
      <c r="AA48" s="81" t="str">
        <f t="shared" si="8"/>
        <v>bec de corbin</v>
      </c>
      <c r="AB48" s="81">
        <v>5</v>
      </c>
      <c r="AC48" s="82">
        <f t="shared" si="5"/>
        <v>0</v>
      </c>
      <c r="AD48" s="90"/>
      <c r="AE48" s="90"/>
      <c r="AF48" s="82">
        <f t="shared" si="6"/>
        <v>0</v>
      </c>
      <c r="AG48" s="82" t="str">
        <f t="shared" si="1"/>
        <v/>
      </c>
      <c r="AH48" s="82">
        <f t="shared" si="2"/>
        <v>0</v>
      </c>
      <c r="AI48" s="82" t="str">
        <f t="shared" si="3"/>
        <v/>
      </c>
      <c r="AJ48" s="82">
        <f t="shared" si="4"/>
        <v>0</v>
      </c>
      <c r="AK48" s="83" t="str">
        <f t="shared" si="7"/>
        <v/>
      </c>
      <c r="AN48" s="10">
        <v>6</v>
      </c>
      <c r="AO48" s="21" t="e">
        <f>IF(SUMIFS(AG$11:AG$1008,$AB$11:$AB$1008,$AN48,$AK$11:$AK$1008,$AP$36)=0,"",SUMIFS(AG$11:AG$1008,$AB$11:$AB$1008,$AN48,$AK$11:$AK$1008,$AP$36))</f>
        <v>#N/A</v>
      </c>
      <c r="AP48" s="21" t="e">
        <f>IF(SUMIFS(AH$11:AH$1008,$AB$11:$AB$1008,$AN48,$AK$11:$AK$1008,$AP$36)=0,"",SUMIFS(AH$11:AH$1008,$AB$11:$AB$1008,$AN48,$AK$11:$AK$1008,$AP$36))</f>
        <v>#N/A</v>
      </c>
      <c r="AQ48" s="21" t="e">
        <f>IF(SUMIFS(AI$11:AI$1008,$AB$11:$AB$1008,$AN48,$AK$11:$AK$1008,$AP$36)=0,"",SUMIFS(AI$11:AI$1008,$AB$11:$AB$1008,$AN48,$AK$11:$AK$1008,$AP$36))</f>
        <v>#N/A</v>
      </c>
      <c r="AR48" s="21" t="e">
        <f>IF(SUMIFS(AJ$11:AJ$1008,$AB$11:$AB$1008,$AN48,$AK$11:$AK$1008,$AP$36)=0,"",SUMIFS(AJ$11:AJ$1008,$AB$11:$AB$1008,$AN48,$AK$11:$AK$1008,$AP$36))</f>
        <v>#N/A</v>
      </c>
      <c r="AS48" s="4" t="str">
        <f>IF(AP36="","",11)</f>
        <v/>
      </c>
      <c r="AT48" s="99" t="str">
        <f t="array" ref="AT48">IFERROR(INDEX($AF$1:$AF$1200,SMALL(IF($AK$1:$AK$1200=$AP$36,ROW($AF$1:$AF$1200),""),$AS48)),"")</f>
        <v/>
      </c>
      <c r="AU48" s="97" t="str">
        <f t="array" ref="AU48">IFERROR(INDEX($AA$1:$AA$1200,SMALL(IF($AK$1:$AK$1200=$AP$36,ROW($AA$1:$AA$1200),""),$AS48)),"")</f>
        <v/>
      </c>
      <c r="AV48" s="93" t="str">
        <f t="array" ref="AV48">IFERROR(INDEX($AB$1:$AB$1200,SMALL(IF($AK$1:$AK$1200=$AP$36,ROW($AB$1:$AB$1200),""),$AS48)),"")</f>
        <v/>
      </c>
    </row>
    <row r="49" spans="1:49">
      <c r="A49" s="57" t="str">
        <f t="shared" si="9"/>
        <v>hache de guerre</v>
      </c>
      <c r="B49" s="66"/>
      <c r="C49" s="67"/>
      <c r="D49" s="67"/>
      <c r="E49" s="68"/>
      <c r="F49" s="66"/>
      <c r="G49" s="67"/>
      <c r="H49" s="67"/>
      <c r="I49" s="68"/>
      <c r="J49" s="66"/>
      <c r="K49" s="67"/>
      <c r="L49" s="67"/>
      <c r="M49" s="68"/>
      <c r="N49" s="66"/>
      <c r="O49" s="67"/>
      <c r="P49" s="67"/>
      <c r="Q49" s="68"/>
      <c r="R49" s="66"/>
      <c r="S49" s="67"/>
      <c r="T49" s="67"/>
      <c r="U49" s="68"/>
      <c r="V49" s="66"/>
      <c r="W49" s="67"/>
      <c r="X49" s="67"/>
      <c r="Y49" s="68"/>
      <c r="AA49" s="78" t="str">
        <f t="shared" si="8"/>
        <v>Grande masse</v>
      </c>
      <c r="AB49" s="78">
        <v>5</v>
      </c>
      <c r="AC49" s="79">
        <f t="shared" si="5"/>
        <v>0</v>
      </c>
      <c r="AD49" s="89"/>
      <c r="AE49" s="89"/>
      <c r="AF49" s="79">
        <f t="shared" si="6"/>
        <v>0</v>
      </c>
      <c r="AG49" s="79" t="str">
        <f t="shared" si="1"/>
        <v/>
      </c>
      <c r="AH49" s="79">
        <f t="shared" si="2"/>
        <v>0</v>
      </c>
      <c r="AI49" s="79" t="str">
        <f t="shared" si="3"/>
        <v/>
      </c>
      <c r="AJ49" s="79">
        <f t="shared" si="4"/>
        <v>0</v>
      </c>
      <c r="AK49" s="80" t="str">
        <f t="shared" si="7"/>
        <v/>
      </c>
      <c r="AN49" s="11">
        <v>6.1</v>
      </c>
      <c r="AO49" s="23" t="str">
        <f>IF(SUMIFS(AG$11:AG$1008,$AB$11:$AB$1008,$AN49,$AK$11:$AK$1008,$AP$36)=0,"",SUMIFS(AG$11:AG$1008,$AB$11:$AB$1008,$AN49,$AK$11:$AK$1008,$AP$36))</f>
        <v/>
      </c>
      <c r="AP49" s="23" t="str">
        <f>IF(SUMIFS(AH$11:AH$1008,$AB$11:$AB$1008,$AN49,$AK$11:$AK$1008,$AP$36)=0,"",SUMIFS(AH$11:AH$1008,$AB$11:$AB$1008,$AN49,$AK$11:$AK$1008,$AP$36))</f>
        <v/>
      </c>
      <c r="AQ49" s="23" t="str">
        <f>IF(SUMIFS(AI$11:AI$1008,$AB$11:$AB$1008,$AN49,$AK$11:$AK$1008,$AP$36)=0,"",SUMIFS(AI$11:AI$1008,$AB$11:$AB$1008,$AN49,$AK$11:$AK$1008,$AP$36))</f>
        <v/>
      </c>
      <c r="AR49" s="23" t="str">
        <f>IF(SUMIFS(AJ$11:AJ$1008,$AB$11:$AB$1008,$AN49,$AK$11:$AK$1008,$AP$36)=0,"",SUMIFS(AJ$11:AJ$1008,$AB$11:$AB$1008,$AN49,$AK$11:$AK$1008,$AP$36))</f>
        <v/>
      </c>
      <c r="AS49" s="4" t="str">
        <f>IF(AP36="","",12)</f>
        <v/>
      </c>
      <c r="AT49" s="99" t="str">
        <f t="array" ref="AT49">IFERROR(INDEX($AF$1:$AF$1200,SMALL(IF($AK$1:$AK$1200=$AP$36,ROW($AF$1:$AF$1200),""),$AS49)),"")</f>
        <v/>
      </c>
      <c r="AU49" s="97" t="str">
        <f t="array" ref="AU49">IFERROR(INDEX($AA$1:$AA$1200,SMALL(IF($AK$1:$AK$1200=$AP$36,ROW($AA$1:$AA$1200),""),$AS49)),"")</f>
        <v/>
      </c>
      <c r="AV49" s="93" t="str">
        <f t="array" ref="AV49">IFERROR(INDEX($AB$1:$AB$1200,SMALL(IF($AK$1:$AK$1200=$AP$36,ROW($AB$1:$AB$1200),""),$AS49)),"")</f>
        <v/>
      </c>
    </row>
    <row r="50" spans="1:49">
      <c r="A50" s="57" t="str">
        <f t="shared" si="9"/>
        <v>grande hache</v>
      </c>
      <c r="B50" s="66"/>
      <c r="C50" s="67"/>
      <c r="D50" s="67"/>
      <c r="E50" s="68"/>
      <c r="F50" s="66"/>
      <c r="G50" s="67"/>
      <c r="H50" s="67"/>
      <c r="I50" s="68"/>
      <c r="J50" s="66"/>
      <c r="K50" s="67"/>
      <c r="L50" s="67"/>
      <c r="M50" s="68"/>
      <c r="N50" s="66"/>
      <c r="O50" s="67"/>
      <c r="P50" s="67"/>
      <c r="Q50" s="68"/>
      <c r="R50" s="66"/>
      <c r="S50" s="67"/>
      <c r="T50" s="67"/>
      <c r="U50" s="68"/>
      <c r="V50" s="66"/>
      <c r="W50" s="67"/>
      <c r="X50" s="67"/>
      <c r="Y50" s="68"/>
      <c r="AA50" s="81" t="str">
        <f t="shared" si="8"/>
        <v>Abalète</v>
      </c>
      <c r="AB50" s="81">
        <v>5</v>
      </c>
      <c r="AC50" s="82">
        <f t="shared" si="5"/>
        <v>0</v>
      </c>
      <c r="AD50" s="90"/>
      <c r="AE50" s="90"/>
      <c r="AF50" s="82">
        <f t="shared" si="6"/>
        <v>0</v>
      </c>
      <c r="AG50" s="82" t="str">
        <f t="shared" si="1"/>
        <v/>
      </c>
      <c r="AH50" s="82" t="str">
        <f t="shared" si="2"/>
        <v/>
      </c>
      <c r="AI50" s="82">
        <f t="shared" si="3"/>
        <v>0</v>
      </c>
      <c r="AJ50" s="82">
        <f t="shared" si="4"/>
        <v>0</v>
      </c>
      <c r="AK50" s="83" t="str">
        <f t="shared" si="7"/>
        <v/>
      </c>
      <c r="AM50" s="30"/>
      <c r="AN50" s="11">
        <v>6.2</v>
      </c>
      <c r="AO50" s="23" t="str">
        <f>IF(SUMIFS(AG$11:AG$1008,$AB$11:$AB$1008,$AN50,$AK$11:$AK$1008,$AP$36)=0,"",SUMIFS(AG$11:AG$1008,$AB$11:$AB$1008,$AN50,$AK$11:$AK$1008,$AP$36))</f>
        <v/>
      </c>
      <c r="AP50" s="23" t="str">
        <f>IF(SUMIFS(AH$11:AH$1008,$AB$11:$AB$1008,$AN50,$AK$11:$AK$1008,$AP$36)=0,"",SUMIFS(AH$11:AH$1008,$AB$11:$AB$1008,$AN50,$AK$11:$AK$1008,$AP$36))</f>
        <v/>
      </c>
      <c r="AQ50" s="23" t="str">
        <f>IF(SUMIFS(AI$11:AI$1008,$AB$11:$AB$1008,$AN50,$AK$11:$AK$1008,$AP$36)=0,"",SUMIFS(AI$11:AI$1008,$AB$11:$AB$1008,$AN50,$AK$11:$AK$1008,$AP$36))</f>
        <v/>
      </c>
      <c r="AR50" s="23" t="str">
        <f>IF(SUMIFS(AJ$11:AJ$1008,$AB$11:$AB$1008,$AN50,$AK$11:$AK$1008,$AP$36)=0,"",SUMIFS(AJ$11:AJ$1008,$AB$11:$AB$1008,$AN50,$AK$11:$AK$1008,$AP$36))</f>
        <v/>
      </c>
      <c r="AS50" s="4" t="str">
        <f>IF(AP36="","",13)</f>
        <v/>
      </c>
      <c r="AT50" s="99" t="str">
        <f t="array" ref="AT50">IFERROR(INDEX($AF$1:$AF$1200,SMALL(IF($AK$1:$AK$1200=$AP$36,ROW($AF$1:$AF$1200),""),$AS50)),"")</f>
        <v/>
      </c>
      <c r="AU50" s="97" t="str">
        <f t="array" ref="AU50">IFERROR(INDEX($AA$1:$AA$1200,SMALL(IF($AK$1:$AK$1200=$AP$36,ROW($AA$1:$AA$1200),""),$AS50)),"")</f>
        <v/>
      </c>
      <c r="AV50" s="93" t="str">
        <f t="array" ref="AV50">IFERROR(INDEX($AB$1:$AB$1200,SMALL(IF($AK$1:$AK$1200=$AP$36,ROW($AB$1:$AB$1200),""),$AS50)),"")</f>
        <v/>
      </c>
    </row>
    <row r="51" spans="1:49">
      <c r="A51" s="57" t="str">
        <f t="shared" si="9"/>
        <v>Hallebarde</v>
      </c>
      <c r="B51" s="66"/>
      <c r="C51" s="67"/>
      <c r="D51" s="67"/>
      <c r="E51" s="68"/>
      <c r="F51" s="66"/>
      <c r="G51" s="67"/>
      <c r="H51" s="67"/>
      <c r="I51" s="68"/>
      <c r="J51" s="66"/>
      <c r="K51" s="67"/>
      <c r="L51" s="67"/>
      <c r="M51" s="68"/>
      <c r="N51" s="66"/>
      <c r="O51" s="67"/>
      <c r="P51" s="67"/>
      <c r="Q51" s="68"/>
      <c r="R51" s="66"/>
      <c r="S51" s="67"/>
      <c r="T51" s="67"/>
      <c r="U51" s="68"/>
      <c r="V51" s="66"/>
      <c r="W51" s="67"/>
      <c r="X51" s="67"/>
      <c r="Y51" s="68"/>
      <c r="AA51" s="78" t="str">
        <f t="shared" si="8"/>
        <v>Arbalète lourde</v>
      </c>
      <c r="AB51" s="78">
        <v>5</v>
      </c>
      <c r="AC51" s="79">
        <f t="shared" si="5"/>
        <v>0</v>
      </c>
      <c r="AD51" s="89"/>
      <c r="AE51" s="89"/>
      <c r="AF51" s="79">
        <f t="shared" si="6"/>
        <v>0</v>
      </c>
      <c r="AG51" s="79" t="str">
        <f t="shared" si="1"/>
        <v/>
      </c>
      <c r="AH51" s="79" t="str">
        <f t="shared" si="2"/>
        <v/>
      </c>
      <c r="AI51" s="79">
        <f t="shared" si="3"/>
        <v>0</v>
      </c>
      <c r="AJ51" s="79">
        <f t="shared" si="4"/>
        <v>0</v>
      </c>
      <c r="AK51" s="80" t="str">
        <f t="shared" si="7"/>
        <v/>
      </c>
      <c r="AM51" s="30"/>
      <c r="AN51" s="12">
        <v>6.3</v>
      </c>
      <c r="AO51" s="19" t="str">
        <f>IF(SUMIFS(AG$11:AG$1008,$AB$11:$AB$1008,$AN51,$AK$11:$AK$1008,$AP$36)=0,"",SUMIFS(AG$11:AG$1008,$AB$11:$AB$1008,$AN51,$AK$11:$AK$1008,$AP$36))</f>
        <v/>
      </c>
      <c r="AP51" s="19" t="str">
        <f>IF(SUMIFS(AH$11:AH$1008,$AB$11:$AB$1008,$AN51,$AK$11:$AK$1008,$AP$36)=0,"",SUMIFS(AH$11:AH$1008,$AB$11:$AB$1008,$AN51,$AK$11:$AK$1008,$AP$36))</f>
        <v/>
      </c>
      <c r="AQ51" s="19" t="str">
        <f>IF(SUMIFS(AI$11:AI$1008,$AB$11:$AB$1008,$AN51,$AK$11:$AK$1008,$AP$36)=0,"",SUMIFS(AI$11:AI$1008,$AB$11:$AB$1008,$AN51,$AK$11:$AK$1008,$AP$36))</f>
        <v/>
      </c>
      <c r="AR51" s="19" t="str">
        <f>IF(SUMIFS(AJ$11:AJ$1008,$AB$11:$AB$1008,$AN51,$AK$11:$AK$1008,$AP$36)=0,"",SUMIFS(AJ$11:AJ$1008,$AB$11:$AB$1008,$AN51,$AK$11:$AK$1008,$AP$36))</f>
        <v/>
      </c>
      <c r="AS51" s="4" t="str">
        <f>IF(AP36="","",14)</f>
        <v/>
      </c>
      <c r="AT51" s="99" t="str">
        <f t="array" ref="AT51">IFERROR(INDEX($AF$1:$AF$1200,SMALL(IF($AK$1:$AK$1200=$AP$36,ROW($AF$1:$AF$1200),""),$AS51)),"")</f>
        <v/>
      </c>
      <c r="AU51" s="97" t="str">
        <f t="array" ref="AU51">IFERROR(INDEX($AA$1:$AA$1200,SMALL(IF($AK$1:$AK$1200=$AP$36,ROW($AA$1:$AA$1200),""),$AS51)),"")</f>
        <v/>
      </c>
      <c r="AV51" s="93" t="str">
        <f t="array" ref="AV51">IFERROR(INDEX($AB$1:$AB$1200,SMALL(IF($AK$1:$AK$1200=$AP$36,ROW($AB$1:$AB$1200),""),$AS51)),"")</f>
        <v/>
      </c>
    </row>
    <row r="52" spans="1:49">
      <c r="A52" s="57" t="str">
        <f t="shared" si="9"/>
        <v>Massue</v>
      </c>
      <c r="B52" s="66"/>
      <c r="C52" s="67"/>
      <c r="D52" s="67"/>
      <c r="E52" s="68"/>
      <c r="F52" s="66"/>
      <c r="G52" s="67"/>
      <c r="H52" s="67"/>
      <c r="I52" s="68"/>
      <c r="J52" s="66"/>
      <c r="K52" s="67"/>
      <c r="L52" s="67"/>
      <c r="M52" s="68"/>
      <c r="N52" s="66"/>
      <c r="O52" s="67"/>
      <c r="P52" s="67"/>
      <c r="Q52" s="68"/>
      <c r="R52" s="66"/>
      <c r="S52" s="67"/>
      <c r="T52" s="67"/>
      <c r="U52" s="68"/>
      <c r="V52" s="66"/>
      <c r="W52" s="67"/>
      <c r="X52" s="67"/>
      <c r="Y52" s="68"/>
      <c r="AA52" s="81" t="str">
        <f t="shared" si="8"/>
        <v>Arbalète légère</v>
      </c>
      <c r="AB52" s="81">
        <v>5</v>
      </c>
      <c r="AC52" s="82">
        <f t="shared" si="5"/>
        <v>0</v>
      </c>
      <c r="AD52" s="90"/>
      <c r="AE52" s="90"/>
      <c r="AF52" s="82">
        <f t="shared" si="6"/>
        <v>0</v>
      </c>
      <c r="AG52" s="82" t="str">
        <f t="shared" si="1"/>
        <v/>
      </c>
      <c r="AH52" s="82" t="str">
        <f t="shared" si="2"/>
        <v/>
      </c>
      <c r="AI52" s="82">
        <f t="shared" si="3"/>
        <v>0</v>
      </c>
      <c r="AJ52" s="82">
        <f t="shared" si="4"/>
        <v>0</v>
      </c>
      <c r="AK52" s="83" t="str">
        <f t="shared" si="7"/>
        <v/>
      </c>
      <c r="AM52" s="30"/>
      <c r="AN52" s="10">
        <v>7</v>
      </c>
      <c r="AO52" s="21" t="str">
        <f>IF(SUMIFS(AG$11:AG$1008,$AB$11:$AB$1008,$AN52,$AK$11:$AK$1008,$AP$36)=0,"",SUMIFS(AG$11:AG$1008,$AB$11:$AB$1008,$AN52,$AK$11:$AK$1008,$AP$36))</f>
        <v/>
      </c>
      <c r="AP52" s="21" t="str">
        <f>IF(SUMIFS(AH$11:AH$1008,$AB$11:$AB$1008,$AN52,$AK$11:$AK$1008,$AP$36)=0,"",SUMIFS(AH$11:AH$1008,$AB$11:$AB$1008,$AN52,$AK$11:$AK$1008,$AP$36))</f>
        <v/>
      </c>
      <c r="AQ52" s="21" t="str">
        <f>IF(SUMIFS(AI$11:AI$1008,$AB$11:$AB$1008,$AN52,$AK$11:$AK$1008,$AP$36)=0,"",SUMIFS(AI$11:AI$1008,$AB$11:$AB$1008,$AN52,$AK$11:$AK$1008,$AP$36))</f>
        <v/>
      </c>
      <c r="AR52" s="21" t="str">
        <f>IF(SUMIFS(AJ$11:AJ$1008,$AB$11:$AB$1008,$AN52,$AK$11:$AK$1008,$AP$36)=0,"",SUMIFS(AJ$11:AJ$1008,$AB$11:$AB$1008,$AN52,$AK$11:$AK$1008,$AP$36))</f>
        <v/>
      </c>
      <c r="AS52" s="4" t="str">
        <f>IF(AP36="","",15)</f>
        <v/>
      </c>
      <c r="AT52" s="99" t="str">
        <f t="array" ref="AT52">IFERROR(INDEX($AF$1:$AF$1200,SMALL(IF($AK$1:$AK$1200=$AP$36,ROW($AF$1:$AF$1200),""),$AS52)),"")</f>
        <v/>
      </c>
      <c r="AU52" s="97" t="str">
        <f t="array" ref="AU52">IFERROR(INDEX($AA$1:$AA$1200,SMALL(IF($AK$1:$AK$1200=$AP$36,ROW($AA$1:$AA$1200),""),$AS52)),"")</f>
        <v/>
      </c>
      <c r="AV52" s="93" t="str">
        <f t="array" ref="AV52">IFERROR(INDEX($AB$1:$AB$1200,SMALL(IF($AK$1:$AK$1200=$AP$36,ROW($AB$1:$AB$1200),""),$AS52)),"")</f>
        <v/>
      </c>
    </row>
    <row r="53" spans="1:49">
      <c r="A53" s="57" t="str">
        <f t="shared" si="9"/>
        <v>Massue lourde</v>
      </c>
      <c r="B53" s="66"/>
      <c r="C53" s="67"/>
      <c r="D53" s="67"/>
      <c r="E53" s="68"/>
      <c r="F53" s="66"/>
      <c r="G53" s="67"/>
      <c r="H53" s="67"/>
      <c r="I53" s="68"/>
      <c r="J53" s="66"/>
      <c r="K53" s="67"/>
      <c r="L53" s="67"/>
      <c r="M53" s="68"/>
      <c r="N53" s="66"/>
      <c r="O53" s="67"/>
      <c r="P53" s="67"/>
      <c r="Q53" s="68"/>
      <c r="R53" s="66"/>
      <c r="S53" s="67"/>
      <c r="T53" s="67"/>
      <c r="U53" s="68"/>
      <c r="V53" s="66"/>
      <c r="W53" s="67"/>
      <c r="X53" s="67"/>
      <c r="Y53" s="68"/>
      <c r="AA53" s="78" t="str">
        <f t="shared" si="8"/>
        <v>bouclier</v>
      </c>
      <c r="AB53" s="78">
        <v>5</v>
      </c>
      <c r="AC53" s="79">
        <f t="shared" si="5"/>
        <v>0</v>
      </c>
      <c r="AD53" s="89"/>
      <c r="AE53" s="89"/>
      <c r="AF53" s="79">
        <f t="shared" si="6"/>
        <v>0</v>
      </c>
      <c r="AG53" s="79" t="str">
        <f t="shared" si="1"/>
        <v/>
      </c>
      <c r="AH53" s="79" t="str">
        <f t="shared" si="2"/>
        <v/>
      </c>
      <c r="AI53" s="79">
        <f t="shared" si="3"/>
        <v>0</v>
      </c>
      <c r="AJ53" s="79">
        <f t="shared" si="4"/>
        <v>0</v>
      </c>
      <c r="AK53" s="80" t="str">
        <f t="shared" si="7"/>
        <v/>
      </c>
      <c r="AM53" s="30"/>
      <c r="AN53" s="11">
        <v>7.1</v>
      </c>
      <c r="AO53" s="23" t="str">
        <f>IF(SUMIFS(AG$11:AG$1008,$AB$11:$AB$1008,$AN53,$AK$11:$AK$1008,$AP$36)=0,"",SUMIFS(AG$11:AG$1008,$AB$11:$AB$1008,$AN53,$AK$11:$AK$1008,$AP$36))</f>
        <v/>
      </c>
      <c r="AP53" s="23" t="str">
        <f>IF(SUMIFS(AH$11:AH$1008,$AB$11:$AB$1008,$AN53,$AK$11:$AK$1008,$AP$36)=0,"",SUMIFS(AH$11:AH$1008,$AB$11:$AB$1008,$AN53,$AK$11:$AK$1008,$AP$36))</f>
        <v/>
      </c>
      <c r="AQ53" s="23" t="str">
        <f>IF(SUMIFS(AI$11:AI$1008,$AB$11:$AB$1008,$AN53,$AK$11:$AK$1008,$AP$36)=0,"",SUMIFS(AI$11:AI$1008,$AB$11:$AB$1008,$AN53,$AK$11:$AK$1008,$AP$36))</f>
        <v/>
      </c>
      <c r="AR53" s="23" t="str">
        <f>IF(SUMIFS(AJ$11:AJ$1008,$AB$11:$AB$1008,$AN53,$AK$11:$AK$1008,$AP$36)=0,"",SUMIFS(AJ$11:AJ$1008,$AB$11:$AB$1008,$AN53,$AK$11:$AK$1008,$AP$36))</f>
        <v/>
      </c>
      <c r="AS53" s="4" t="str">
        <f>IF(AP36="","",16)</f>
        <v/>
      </c>
      <c r="AT53" s="99" t="str">
        <f t="array" ref="AT53">IFERROR(INDEX($AF$1:$AF$1200,SMALL(IF($AK$1:$AK$1200=$AP$36,ROW($AF$1:$AF$1200),""),$AS53)),"")</f>
        <v/>
      </c>
      <c r="AU53" s="97" t="str">
        <f t="array" ref="AU53">IFERROR(INDEX($AA$1:$AA$1200,SMALL(IF($AK$1:$AK$1200=$AP$36,ROW($AA$1:$AA$1200),""),$AS53)),"")</f>
        <v/>
      </c>
      <c r="AV53" s="93" t="str">
        <f t="array" ref="AV53">IFERROR(INDEX($AB$1:$AB$1200,SMALL(IF($AK$1:$AK$1200=$AP$36,ROW($AB$1:$AB$1200),""),$AS53)),"")</f>
        <v/>
      </c>
    </row>
    <row r="54" spans="1:49">
      <c r="A54" s="57" t="str">
        <f t="shared" si="9"/>
        <v xml:space="preserve">fléau </v>
      </c>
      <c r="B54" s="66"/>
      <c r="C54" s="67"/>
      <c r="D54" s="67"/>
      <c r="E54" s="68"/>
      <c r="F54" s="66"/>
      <c r="G54" s="67"/>
      <c r="H54" s="67"/>
      <c r="I54" s="68"/>
      <c r="J54" s="66"/>
      <c r="K54" s="67"/>
      <c r="L54" s="67"/>
      <c r="M54" s="68"/>
      <c r="N54" s="66"/>
      <c r="O54" s="67"/>
      <c r="P54" s="67"/>
      <c r="Q54" s="68"/>
      <c r="R54" s="66"/>
      <c r="S54" s="67"/>
      <c r="T54" s="67"/>
      <c r="U54" s="68"/>
      <c r="V54" s="66"/>
      <c r="W54" s="67"/>
      <c r="X54" s="67"/>
      <c r="Y54" s="68"/>
      <c r="AA54" s="81"/>
      <c r="AB54" s="81"/>
      <c r="AC54" s="82" t="str">
        <f t="shared" si="5"/>
        <v/>
      </c>
      <c r="AD54" s="90"/>
      <c r="AE54" s="90"/>
      <c r="AF54" s="82">
        <f t="shared" si="6"/>
        <v>0</v>
      </c>
      <c r="AG54" s="82" t="str">
        <f t="shared" si="1"/>
        <v/>
      </c>
      <c r="AH54" s="82" t="str">
        <f t="shared" si="2"/>
        <v/>
      </c>
      <c r="AI54" s="82" t="str">
        <f t="shared" si="3"/>
        <v/>
      </c>
      <c r="AJ54" s="82" t="str">
        <f t="shared" si="4"/>
        <v/>
      </c>
      <c r="AK54" s="83" t="str">
        <f t="shared" si="7"/>
        <v/>
      </c>
      <c r="AM54" s="30"/>
      <c r="AN54" s="11">
        <v>7.2</v>
      </c>
      <c r="AO54" s="23" t="str">
        <f>IF(SUMIFS(AG$11:AG$1008,$AB$11:$AB$1008,$AN54,$AK$11:$AK$1008,$AP$36)=0,"",SUMIFS(AG$11:AG$1008,$AB$11:$AB$1008,$AN54,$AK$11:$AK$1008,$AP$36))</f>
        <v/>
      </c>
      <c r="AP54" s="23" t="str">
        <f>IF(SUMIFS(AH$11:AH$1008,$AB$11:$AB$1008,$AN54,$AK$11:$AK$1008,$AP$36)=0,"",SUMIFS(AH$11:AH$1008,$AB$11:$AB$1008,$AN54,$AK$11:$AK$1008,$AP$36))</f>
        <v/>
      </c>
      <c r="AQ54" s="23" t="str">
        <f>IF(SUMIFS(AI$11:AI$1008,$AB$11:$AB$1008,$AN54,$AK$11:$AK$1008,$AP$36)=0,"",SUMIFS(AI$11:AI$1008,$AB$11:$AB$1008,$AN54,$AK$11:$AK$1008,$AP$36))</f>
        <v/>
      </c>
      <c r="AR54" s="23" t="str">
        <f>IF(SUMIFS(AJ$11:AJ$1008,$AB$11:$AB$1008,$AN54,$AK$11:$AK$1008,$AP$36)=0,"",SUMIFS(AJ$11:AJ$1008,$AB$11:$AB$1008,$AN54,$AK$11:$AK$1008,$AP$36))</f>
        <v/>
      </c>
      <c r="AS54" s="4" t="str">
        <f>IF(AP36="","",17)</f>
        <v/>
      </c>
      <c r="AT54" s="99" t="str">
        <f t="array" ref="AT54">IFERROR(INDEX($AF$1:$AF$1200,SMALL(IF($AK$1:$AK$1200=$AP$36,ROW($AF$1:$AF$1200),""),$AS54)),"")</f>
        <v/>
      </c>
      <c r="AU54" s="97" t="str">
        <f t="array" ref="AU54">IFERROR(INDEX($AA$1:$AA$1200,SMALL(IF($AK$1:$AK$1200=$AP$36,ROW($AA$1:$AA$1200),""),$AS54)),"")</f>
        <v/>
      </c>
      <c r="AV54" s="93" t="str">
        <f t="array" ref="AV54">IFERROR(INDEX($AB$1:$AB$1200,SMALL(IF($AK$1:$AK$1200=$AP$36,ROW($AB$1:$AB$1200),""),$AS54)),"")</f>
        <v/>
      </c>
    </row>
    <row r="55" spans="1:49">
      <c r="A55" s="57" t="str">
        <f t="shared" si="9"/>
        <v>Masse</v>
      </c>
      <c r="B55" s="66"/>
      <c r="C55" s="67"/>
      <c r="D55" s="67"/>
      <c r="E55" s="68"/>
      <c r="F55" s="66"/>
      <c r="G55" s="67"/>
      <c r="H55" s="67"/>
      <c r="I55" s="68"/>
      <c r="J55" s="66"/>
      <c r="K55" s="67"/>
      <c r="L55" s="67"/>
      <c r="M55" s="68"/>
      <c r="N55" s="66"/>
      <c r="O55" s="67"/>
      <c r="P55" s="67"/>
      <c r="Q55" s="68"/>
      <c r="R55" s="66"/>
      <c r="S55" s="67"/>
      <c r="T55" s="67"/>
      <c r="U55" s="68"/>
      <c r="V55" s="66"/>
      <c r="W55" s="67"/>
      <c r="X55" s="67"/>
      <c r="Y55" s="68"/>
      <c r="AA55" s="78" t="str">
        <f t="shared" ref="AA55:AA58" si="10">AA28</f>
        <v>casque chevalier</v>
      </c>
      <c r="AB55" s="78">
        <v>5</v>
      </c>
      <c r="AC55" s="79">
        <f t="shared" si="5"/>
        <v>0</v>
      </c>
      <c r="AD55" s="89"/>
      <c r="AE55" s="89"/>
      <c r="AF55" s="79">
        <f t="shared" si="6"/>
        <v>0</v>
      </c>
      <c r="AG55" s="79" t="str">
        <f t="shared" si="1"/>
        <v/>
      </c>
      <c r="AH55" s="79" t="str">
        <f t="shared" si="2"/>
        <v/>
      </c>
      <c r="AI55" s="79">
        <f t="shared" si="3"/>
        <v>0</v>
      </c>
      <c r="AJ55" s="79" t="str">
        <f t="shared" si="4"/>
        <v/>
      </c>
      <c r="AK55" s="80" t="str">
        <f t="shared" si="7"/>
        <v/>
      </c>
      <c r="AM55" s="30"/>
      <c r="AN55" s="12">
        <v>7.3</v>
      </c>
      <c r="AO55" s="19" t="str">
        <f>IF(SUMIFS(AG$11:AG$1008,$AB$11:$AB$1008,$AN55,$AK$11:$AK$1008,$AP$36)=0,"",SUMIFS(AG$11:AG$1008,$AB$11:$AB$1008,$AN55,$AK$11:$AK$1008,$AP$36))</f>
        <v/>
      </c>
      <c r="AP55" s="19" t="str">
        <f>IF(SUMIFS(AH$11:AH$1008,$AB$11:$AB$1008,$AN55,$AK$11:$AK$1008,$AP$36)=0,"",SUMIFS(AH$11:AH$1008,$AB$11:$AB$1008,$AN55,$AK$11:$AK$1008,$AP$36))</f>
        <v/>
      </c>
      <c r="AQ55" s="19" t="str">
        <f>IF(SUMIFS(AI$11:AI$1008,$AB$11:$AB$1008,$AN55,$AK$11:$AK$1008,$AP$36)=0,"",SUMIFS(AI$11:AI$1008,$AB$11:$AB$1008,$AN55,$AK$11:$AK$1008,$AP$36))</f>
        <v/>
      </c>
      <c r="AR55" s="19" t="str">
        <f>IF(SUMIFS(AJ$11:AJ$1008,$AB$11:$AB$1008,$AN55,$AK$11:$AK$1008,$AP$36)=0,"",SUMIFS(AJ$11:AJ$1008,$AB$11:$AB$1008,$AN55,$AK$11:$AK$1008,$AP$36))</f>
        <v/>
      </c>
      <c r="AS55" s="4" t="str">
        <f>IF(AP36="","",18)</f>
        <v/>
      </c>
      <c r="AT55" s="99" t="str">
        <f t="array" ref="AT55">IFERROR(INDEX($AF$1:$AF$1200,SMALL(IF($AK$1:$AK$1200=$AP$36,ROW($AF$1:$AF$1200),""),$AS55)),"")</f>
        <v/>
      </c>
      <c r="AU55" s="97" t="str">
        <f t="array" ref="AU55">IFERROR(INDEX($AA$1:$AA$1200,SMALL(IF($AK$1:$AK$1200=$AP$36,ROW($AA$1:$AA$1200),""),$AS55)),"")</f>
        <v/>
      </c>
      <c r="AV55" s="93" t="str">
        <f t="array" ref="AV55">IFERROR(INDEX($AB$1:$AB$1200,SMALL(IF($AK$1:$AK$1200=$AP$36,ROW($AB$1:$AB$1200),""),$AS55)),"")</f>
        <v/>
      </c>
    </row>
    <row r="56" spans="1:49">
      <c r="A56" s="57" t="str">
        <f t="shared" si="9"/>
        <v>bec de corbin</v>
      </c>
      <c r="B56" s="66"/>
      <c r="C56" s="67"/>
      <c r="D56" s="67"/>
      <c r="E56" s="68"/>
      <c r="F56" s="66"/>
      <c r="G56" s="67"/>
      <c r="H56" s="67"/>
      <c r="I56" s="68"/>
      <c r="J56" s="66"/>
      <c r="K56" s="67"/>
      <c r="L56" s="67"/>
      <c r="M56" s="68"/>
      <c r="N56" s="66"/>
      <c r="O56" s="67"/>
      <c r="P56" s="67"/>
      <c r="Q56" s="68"/>
      <c r="R56" s="66"/>
      <c r="S56" s="67"/>
      <c r="T56" s="67"/>
      <c r="U56" s="68"/>
      <c r="V56" s="66"/>
      <c r="W56" s="67"/>
      <c r="X56" s="67"/>
      <c r="Y56" s="68"/>
      <c r="AA56" s="81" t="str">
        <f t="shared" si="10"/>
        <v>casque gardien</v>
      </c>
      <c r="AB56" s="81">
        <v>5</v>
      </c>
      <c r="AC56" s="82">
        <f t="shared" si="5"/>
        <v>0</v>
      </c>
      <c r="AD56" s="90"/>
      <c r="AE56" s="90"/>
      <c r="AF56" s="82">
        <f t="shared" si="6"/>
        <v>0</v>
      </c>
      <c r="AG56" s="82" t="str">
        <f t="shared" si="1"/>
        <v/>
      </c>
      <c r="AH56" s="82" t="str">
        <f t="shared" si="2"/>
        <v/>
      </c>
      <c r="AI56" s="82">
        <f t="shared" si="3"/>
        <v>0</v>
      </c>
      <c r="AJ56" s="82" t="str">
        <f t="shared" si="4"/>
        <v/>
      </c>
      <c r="AK56" s="83" t="str">
        <f t="shared" si="7"/>
        <v/>
      </c>
      <c r="AM56" s="30"/>
      <c r="AN56" s="10">
        <v>8</v>
      </c>
      <c r="AO56" s="21" t="str">
        <f>IF(SUMIFS(AG$11:AG$1008,$AB$11:$AB$1008,$AN56,$AK$11:$AK$1008,$AP$36)=0,"",SUMIFS(AG$11:AG$1008,$AB$11:$AB$1008,$AN56,$AK$11:$AK$1008,$AP$36))</f>
        <v/>
      </c>
      <c r="AP56" s="21" t="str">
        <f>IF(SUMIFS(AH$11:AH$1008,$AB$11:$AB$1008,$AN56,$AK$11:$AK$1008,$AP$36)=0,"",SUMIFS(AH$11:AH$1008,$AB$11:$AB$1008,$AN56,$AK$11:$AK$1008,$AP$36))</f>
        <v/>
      </c>
      <c r="AQ56" s="21" t="str">
        <f>IF(SUMIFS(AI$11:AI$1008,$AB$11:$AB$1008,$AN56,$AK$11:$AK$1008,$AP$36)=0,"",SUMIFS(AI$11:AI$1008,$AB$11:$AB$1008,$AN56,$AK$11:$AK$1008,$AP$36))</f>
        <v/>
      </c>
      <c r="AR56" s="21" t="str">
        <f>IF(SUMIFS(AJ$11:AJ$1008,$AB$11:$AB$1008,$AN56,$AK$11:$AK$1008,$AP$36)=0,"",SUMIFS(AJ$11:AJ$1008,$AB$11:$AB$1008,$AN56,$AK$11:$AK$1008,$AP$36))</f>
        <v/>
      </c>
      <c r="AS56" s="4" t="str">
        <f>IF(AP36="","",19)</f>
        <v/>
      </c>
      <c r="AT56" s="99" t="str">
        <f t="array" ref="AT56">IFERROR(INDEX($AF$1:$AF$1200,SMALL(IF($AK$1:$AK$1200=$AP$36,ROW($AF$1:$AF$1200),""),$AS56)),"")</f>
        <v/>
      </c>
      <c r="AU56" s="97" t="str">
        <f t="array" ref="AU56">IFERROR(INDEX($AA$1:$AA$1200,SMALL(IF($AK$1:$AK$1200=$AP$36,ROW($AA$1:$AA$1200),""),$AS56)),"")</f>
        <v/>
      </c>
      <c r="AV56" s="93" t="str">
        <f t="array" ref="AV56">IFERROR(INDEX($AB$1:$AB$1200,SMALL(IF($AK$1:$AK$1200=$AP$36,ROW($AB$1:$AB$1200),""),$AS56)),"")</f>
        <v/>
      </c>
    </row>
    <row r="57" spans="1:49">
      <c r="A57" s="57" t="str">
        <f t="shared" si="9"/>
        <v>Grande masse</v>
      </c>
      <c r="B57" s="66"/>
      <c r="C57" s="67"/>
      <c r="D57" s="67"/>
      <c r="E57" s="68"/>
      <c r="F57" s="66"/>
      <c r="G57" s="67"/>
      <c r="H57" s="67"/>
      <c r="I57" s="68"/>
      <c r="J57" s="66"/>
      <c r="K57" s="67"/>
      <c r="L57" s="67"/>
      <c r="M57" s="68"/>
      <c r="N57" s="66"/>
      <c r="O57" s="67"/>
      <c r="P57" s="67"/>
      <c r="Q57" s="68"/>
      <c r="R57" s="66"/>
      <c r="S57" s="67"/>
      <c r="T57" s="67"/>
      <c r="U57" s="68"/>
      <c r="V57" s="66"/>
      <c r="W57" s="67"/>
      <c r="X57" s="67"/>
      <c r="Y57" s="68"/>
      <c r="AA57" s="78" t="str">
        <f t="shared" si="10"/>
        <v>casque soldat</v>
      </c>
      <c r="AB57" s="78">
        <v>5</v>
      </c>
      <c r="AC57" s="79">
        <f t="shared" si="5"/>
        <v>0</v>
      </c>
      <c r="AD57" s="89"/>
      <c r="AE57" s="89"/>
      <c r="AF57" s="79">
        <f t="shared" si="6"/>
        <v>0</v>
      </c>
      <c r="AG57" s="79" t="str">
        <f t="shared" si="1"/>
        <v/>
      </c>
      <c r="AH57" s="79" t="str">
        <f t="shared" si="2"/>
        <v/>
      </c>
      <c r="AI57" s="79">
        <f t="shared" si="3"/>
        <v>0</v>
      </c>
      <c r="AJ57" s="79" t="str">
        <f t="shared" si="4"/>
        <v/>
      </c>
      <c r="AK57" s="80" t="str">
        <f t="shared" si="7"/>
        <v/>
      </c>
      <c r="AM57" s="30"/>
      <c r="AN57" s="11">
        <v>8.1</v>
      </c>
      <c r="AO57" s="23" t="str">
        <f>IF(SUMIFS(AG$11:AG$1008,$AB$11:$AB$1008,$AN57,$AK$11:$AK$1008,$AP$36)=0,"",SUMIFS(AG$11:AG$1008,$AB$11:$AB$1008,$AN57,$AK$11:$AK$1008,$AP$36))</f>
        <v/>
      </c>
      <c r="AP57" s="23" t="str">
        <f>IF(SUMIFS(AH$11:AH$1008,$AB$11:$AB$1008,$AN57,$AK$11:$AK$1008,$AP$36)=0,"",SUMIFS(AH$11:AH$1008,$AB$11:$AB$1008,$AN57,$AK$11:$AK$1008,$AP$36))</f>
        <v/>
      </c>
      <c r="AQ57" s="23" t="str">
        <f>IF(SUMIFS(AI$11:AI$1008,$AB$11:$AB$1008,$AN57,$AK$11:$AK$1008,$AP$36)=0,"",SUMIFS(AI$11:AI$1008,$AB$11:$AB$1008,$AN57,$AK$11:$AK$1008,$AP$36))</f>
        <v/>
      </c>
      <c r="AR57" s="23" t="str">
        <f>IF(SUMIFS(AJ$11:AJ$1008,$AB$11:$AB$1008,$AN57,$AK$11:$AK$1008,$AP$36)=0,"",SUMIFS(AJ$11:AJ$1008,$AB$11:$AB$1008,$AN57,$AK$11:$AK$1008,$AP$36))</f>
        <v/>
      </c>
      <c r="AS57" s="4" t="str">
        <f>IF(AP36="","",20)</f>
        <v/>
      </c>
      <c r="AT57" s="99" t="str">
        <f t="array" ref="AT57">IFERROR(INDEX($AF$1:$AF$1200,SMALL(IF($AK$1:$AK$1200=$AP$36,ROW($AF$1:$AF$1200),""),$AS57)),"")</f>
        <v/>
      </c>
      <c r="AU57" s="97" t="str">
        <f t="array" ref="AU57">IFERROR(INDEX($AA$1:$AA$1200,SMALL(IF($AK$1:$AK$1200=$AP$36,ROW($AA$1:$AA$1200),""),$AS57)),"")</f>
        <v/>
      </c>
      <c r="AV57" s="93" t="str">
        <f t="array" ref="AV57">IFERROR(INDEX($AB$1:$AB$1200,SMALL(IF($AK$1:$AK$1200=$AP$36,ROW($AB$1:$AB$1200),""),$AS57)),"")</f>
        <v/>
      </c>
    </row>
    <row r="58" spans="1:49">
      <c r="A58" s="57" t="str">
        <f t="shared" si="9"/>
        <v>Abalète</v>
      </c>
      <c r="B58" s="66"/>
      <c r="C58" s="67"/>
      <c r="D58" s="67"/>
      <c r="E58" s="68"/>
      <c r="F58" s="66"/>
      <c r="G58" s="67"/>
      <c r="H58" s="67"/>
      <c r="I58" s="68"/>
      <c r="J58" s="66"/>
      <c r="K58" s="67"/>
      <c r="L58" s="67"/>
      <c r="M58" s="68"/>
      <c r="N58" s="66"/>
      <c r="O58" s="67"/>
      <c r="P58" s="67"/>
      <c r="Q58" s="68"/>
      <c r="R58" s="66"/>
      <c r="S58" s="67"/>
      <c r="T58" s="67"/>
      <c r="U58" s="68"/>
      <c r="V58" s="66"/>
      <c r="W58" s="67"/>
      <c r="X58" s="67"/>
      <c r="Y58" s="68"/>
      <c r="AA58" s="81" t="str">
        <f t="shared" si="10"/>
        <v>Armure chevalier</v>
      </c>
      <c r="AB58" s="81">
        <v>5</v>
      </c>
      <c r="AC58" s="82">
        <f t="shared" si="5"/>
        <v>0</v>
      </c>
      <c r="AD58" s="90"/>
      <c r="AE58" s="90"/>
      <c r="AF58" s="82">
        <f t="shared" si="6"/>
        <v>0</v>
      </c>
      <c r="AG58" s="82" t="str">
        <f t="shared" si="1"/>
        <v/>
      </c>
      <c r="AH58" s="82" t="str">
        <f t="shared" si="2"/>
        <v/>
      </c>
      <c r="AI58" s="82">
        <f t="shared" si="3"/>
        <v>0</v>
      </c>
      <c r="AJ58" s="82" t="str">
        <f t="shared" si="4"/>
        <v/>
      </c>
      <c r="AK58" s="83" t="str">
        <f t="shared" si="7"/>
        <v/>
      </c>
      <c r="AM58" s="30"/>
      <c r="AN58" s="11">
        <v>8.1999999999999993</v>
      </c>
      <c r="AO58" s="23" t="str">
        <f>IF(SUMIFS(AG$11:AG$1008,$AB$11:$AB$1008,$AN58,$AK$11:$AK$1008,$AP$36)=0,"",SUMIFS(AG$11:AG$1008,$AB$11:$AB$1008,$AN58,$AK$11:$AK$1008,$AP$36))</f>
        <v/>
      </c>
      <c r="AP58" s="23" t="str">
        <f>IF(SUMIFS(AH$11:AH$1008,$AB$11:$AB$1008,$AN58,$AK$11:$AK$1008,$AP$36)=0,"",SUMIFS(AH$11:AH$1008,$AB$11:$AB$1008,$AN58,$AK$11:$AK$1008,$AP$36))</f>
        <v/>
      </c>
      <c r="AQ58" s="23" t="str">
        <f>IF(SUMIFS(AI$11:AI$1008,$AB$11:$AB$1008,$AN58,$AK$11:$AK$1008,$AP$36)=0,"",SUMIFS(AI$11:AI$1008,$AB$11:$AB$1008,$AN58,$AK$11:$AK$1008,$AP$36))</f>
        <v/>
      </c>
      <c r="AR58" s="23" t="str">
        <f>IF(SUMIFS(AJ$11:AJ$1008,$AB$11:$AB$1008,$AN58,$AK$11:$AK$1008,$AP$36)=0,"",SUMIFS(AJ$11:AJ$1008,$AB$11:$AB$1008,$AN58,$AK$11:$AK$1008,$AP$36))</f>
        <v/>
      </c>
      <c r="AS58" s="4" t="str">
        <f>IF(AP36="","",21)</f>
        <v/>
      </c>
      <c r="AT58" s="99" t="str">
        <f t="array" ref="AT58">IFERROR(INDEX($AF$1:$AF$1200,SMALL(IF($AK$1:$AK$1200=$AP$36,ROW($AF$1:$AF$1200),""),$AS58)),"")</f>
        <v/>
      </c>
      <c r="AU58" s="97" t="str">
        <f t="array" ref="AU58">IFERROR(INDEX($AA$1:$AA$1200,SMALL(IF($AK$1:$AK$1200=$AP$36,ROW($AA$1:$AA$1200),""),$AS58)),"")</f>
        <v/>
      </c>
      <c r="AV58" s="93" t="str">
        <f t="array" ref="AV58">IFERROR(INDEX($AB$1:$AB$1200,SMALL(IF($AK$1:$AK$1200=$AP$36,ROW($AB$1:$AB$1200),""),$AS58)),"")</f>
        <v/>
      </c>
    </row>
    <row r="59" spans="1:49" ht="15.75" thickBot="1">
      <c r="A59" s="57" t="str">
        <f t="shared" si="9"/>
        <v>Arbalète lourde</v>
      </c>
      <c r="B59" s="66"/>
      <c r="C59" s="67"/>
      <c r="D59" s="67"/>
      <c r="E59" s="68"/>
      <c r="F59" s="66"/>
      <c r="G59" s="67"/>
      <c r="H59" s="67"/>
      <c r="I59" s="68"/>
      <c r="J59" s="66"/>
      <c r="K59" s="67"/>
      <c r="L59" s="67"/>
      <c r="M59" s="68"/>
      <c r="N59" s="66"/>
      <c r="O59" s="67"/>
      <c r="P59" s="67"/>
      <c r="Q59" s="68"/>
      <c r="R59" s="66"/>
      <c r="S59" s="67"/>
      <c r="T59" s="67"/>
      <c r="U59" s="68"/>
      <c r="V59" s="66"/>
      <c r="W59" s="67"/>
      <c r="X59" s="67"/>
      <c r="Y59" s="68"/>
      <c r="AA59" s="78" t="str">
        <f>AA32</f>
        <v>Armure gardien</v>
      </c>
      <c r="AB59" s="78">
        <v>5</v>
      </c>
      <c r="AC59" s="79">
        <f t="shared" si="5"/>
        <v>0</v>
      </c>
      <c r="AD59" s="89"/>
      <c r="AE59" s="89"/>
      <c r="AF59" s="79">
        <f t="shared" si="6"/>
        <v>0</v>
      </c>
      <c r="AG59" s="79" t="str">
        <f t="shared" si="1"/>
        <v/>
      </c>
      <c r="AH59" s="79" t="str">
        <f t="shared" si="2"/>
        <v/>
      </c>
      <c r="AI59" s="79">
        <f t="shared" si="3"/>
        <v>0</v>
      </c>
      <c r="AJ59" s="79" t="str">
        <f t="shared" si="4"/>
        <v/>
      </c>
      <c r="AK59" s="80" t="str">
        <f t="shared" si="7"/>
        <v/>
      </c>
      <c r="AM59" s="30"/>
      <c r="AN59" s="13">
        <v>8.3000000000000007</v>
      </c>
      <c r="AO59" s="25" t="str">
        <f>IF(SUMIFS(AG$11:AG$1008,$AB$11:$AB$1008,$AN59,$AK$11:$AK$1008,$AP$36)=0,"",SUMIFS(AG$11:AG$1008,$AB$11:$AB$1008,$AN59,$AK$11:$AK$1008,$AP$36))</f>
        <v/>
      </c>
      <c r="AP59" s="25" t="str">
        <f>IF(SUMIFS(AH$11:AH$1008,$AB$11:$AB$1008,$AN59,$AK$11:$AK$1008,$AP$36)=0,"",SUMIFS(AH$11:AH$1008,$AB$11:$AB$1008,$AN59,$AK$11:$AK$1008,$AP$36))</f>
        <v/>
      </c>
      <c r="AQ59" s="25" t="str">
        <f>IF(SUMIFS(AI$11:AI$1008,$AB$11:$AB$1008,$AN59,$AK$11:$AK$1008,$AP$36)=0,"",SUMIFS(AI$11:AI$1008,$AB$11:$AB$1008,$AN59,$AK$11:$AK$1008,$AP$36))</f>
        <v/>
      </c>
      <c r="AR59" s="25" t="str">
        <f>IF(SUMIFS(AJ$11:AJ$1008,$AB$11:$AB$1008,$AN59,$AK$11:$AK$1008,$AP$36)=0,"",SUMIFS(AJ$11:AJ$1008,$AB$11:$AB$1008,$AN59,$AK$11:$AK$1008,$AP$36))</f>
        <v/>
      </c>
      <c r="AS59" s="4" t="str">
        <f>IF(AP36="","",22)</f>
        <v/>
      </c>
      <c r="AT59" s="100" t="str">
        <f t="array" ref="AT59">IFERROR(INDEX($AF$1:$AF$1200,SMALL(IF($AK$1:$AK$1200=$AP$36,ROW($AF$1:$AF$1200),""),$AS59)),"")</f>
        <v/>
      </c>
      <c r="AU59" s="98" t="str">
        <f t="array" ref="AU59">IFERROR(INDEX($AA$1:$AA$1200,SMALL(IF($AK$1:$AK$1200=$AP$36,ROW($AA$1:$AA$1200),""),$AS59)),"")</f>
        <v/>
      </c>
      <c r="AV59" s="94" t="str">
        <f t="array" ref="AV59">IFERROR(INDEX($AB$1:$AB$1200,SMALL(IF($AK$1:$AK$1200=$AP$36,ROW($AB$1:$AB$1200),""),$AS59)),"")</f>
        <v/>
      </c>
    </row>
    <row r="60" spans="1:49">
      <c r="A60" s="57" t="str">
        <f t="shared" si="9"/>
        <v>Arbalète légère</v>
      </c>
      <c r="B60" s="66"/>
      <c r="C60" s="67"/>
      <c r="D60" s="67"/>
      <c r="E60" s="68"/>
      <c r="F60" s="66"/>
      <c r="G60" s="67"/>
      <c r="H60" s="67"/>
      <c r="I60" s="68"/>
      <c r="J60" s="66"/>
      <c r="K60" s="67"/>
      <c r="L60" s="67"/>
      <c r="M60" s="68"/>
      <c r="N60" s="66"/>
      <c r="O60" s="67"/>
      <c r="P60" s="67"/>
      <c r="Q60" s="68"/>
      <c r="R60" s="66"/>
      <c r="S60" s="67"/>
      <c r="T60" s="67"/>
      <c r="U60" s="68"/>
      <c r="V60" s="66"/>
      <c r="W60" s="67"/>
      <c r="X60" s="67"/>
      <c r="Y60" s="68"/>
      <c r="AA60" s="81" t="str">
        <f t="shared" ref="AA60:AA61" si="11">AA33</f>
        <v>Armure soldat</v>
      </c>
      <c r="AB60" s="81">
        <v>5</v>
      </c>
      <c r="AC60" s="82">
        <f t="shared" si="5"/>
        <v>0</v>
      </c>
      <c r="AD60" s="90"/>
      <c r="AE60" s="90"/>
      <c r="AF60" s="82">
        <f t="shared" si="6"/>
        <v>0</v>
      </c>
      <c r="AG60" s="82" t="str">
        <f t="shared" si="1"/>
        <v/>
      </c>
      <c r="AH60" s="82" t="str">
        <f t="shared" si="2"/>
        <v/>
      </c>
      <c r="AI60" s="82">
        <f t="shared" si="3"/>
        <v>0</v>
      </c>
      <c r="AJ60" s="82" t="str">
        <f t="shared" si="4"/>
        <v/>
      </c>
      <c r="AK60" s="83" t="str">
        <f t="shared" si="7"/>
        <v/>
      </c>
      <c r="AM60" s="30"/>
      <c r="AP60" s="2"/>
    </row>
    <row r="61" spans="1:49" ht="15.75" thickBot="1">
      <c r="A61" s="57" t="str">
        <f t="shared" si="9"/>
        <v>bouclier</v>
      </c>
      <c r="B61" s="66"/>
      <c r="C61" s="67"/>
      <c r="D61" s="67"/>
      <c r="E61" s="68"/>
      <c r="F61" s="66"/>
      <c r="G61" s="67"/>
      <c r="H61" s="67"/>
      <c r="I61" s="68"/>
      <c r="J61" s="66"/>
      <c r="K61" s="67"/>
      <c r="L61" s="67"/>
      <c r="M61" s="68"/>
      <c r="N61" s="66"/>
      <c r="O61" s="67"/>
      <c r="P61" s="67"/>
      <c r="Q61" s="68"/>
      <c r="R61" s="66"/>
      <c r="S61" s="67"/>
      <c r="T61" s="67"/>
      <c r="U61" s="68"/>
      <c r="V61" s="66"/>
      <c r="W61" s="67"/>
      <c r="X61" s="67"/>
      <c r="Y61" s="68"/>
      <c r="AA61" s="78" t="str">
        <f t="shared" si="11"/>
        <v>Bottes chevalier</v>
      </c>
      <c r="AB61" s="78">
        <v>5</v>
      </c>
      <c r="AC61" s="79">
        <f t="shared" si="5"/>
        <v>0</v>
      </c>
      <c r="AD61" s="89"/>
      <c r="AE61" s="89"/>
      <c r="AF61" s="79">
        <f t="shared" si="6"/>
        <v>0</v>
      </c>
      <c r="AG61" s="79" t="str">
        <f t="shared" si="1"/>
        <v/>
      </c>
      <c r="AH61" s="79" t="str">
        <f t="shared" si="2"/>
        <v/>
      </c>
      <c r="AI61" s="79">
        <f t="shared" si="3"/>
        <v>0</v>
      </c>
      <c r="AJ61" s="79" t="str">
        <f t="shared" si="4"/>
        <v/>
      </c>
      <c r="AK61" s="80" t="str">
        <f t="shared" si="7"/>
        <v/>
      </c>
      <c r="AM61" s="1" t="s">
        <v>127</v>
      </c>
    </row>
    <row r="62" spans="1:49" ht="24" thickBot="1">
      <c r="A62" s="107"/>
      <c r="B62" s="108"/>
      <c r="C62" s="107"/>
      <c r="D62" s="107"/>
      <c r="E62" s="109"/>
      <c r="F62" s="108"/>
      <c r="G62" s="107"/>
      <c r="H62" s="107"/>
      <c r="I62" s="109"/>
      <c r="J62" s="108"/>
      <c r="K62" s="107"/>
      <c r="L62" s="107"/>
      <c r="M62" s="109"/>
      <c r="N62" s="108"/>
      <c r="O62" s="107"/>
      <c r="P62" s="107"/>
      <c r="Q62" s="109"/>
      <c r="R62" s="108"/>
      <c r="S62" s="107"/>
      <c r="T62" s="107"/>
      <c r="U62" s="109"/>
      <c r="V62" s="108"/>
      <c r="W62" s="107"/>
      <c r="X62" s="107"/>
      <c r="Y62" s="109"/>
      <c r="AA62" s="81" t="str">
        <f>AA35</f>
        <v>Bottes gardien</v>
      </c>
      <c r="AB62" s="81">
        <v>5</v>
      </c>
      <c r="AC62" s="82">
        <f t="shared" si="5"/>
        <v>0</v>
      </c>
      <c r="AD62" s="90"/>
      <c r="AE62" s="90"/>
      <c r="AF62" s="82">
        <f t="shared" si="6"/>
        <v>0</v>
      </c>
      <c r="AG62" s="82" t="str">
        <f t="shared" si="1"/>
        <v/>
      </c>
      <c r="AH62" s="82" t="str">
        <f t="shared" si="2"/>
        <v/>
      </c>
      <c r="AI62" s="82">
        <f t="shared" si="3"/>
        <v>0</v>
      </c>
      <c r="AJ62" s="82" t="str">
        <f t="shared" si="4"/>
        <v/>
      </c>
      <c r="AK62" s="83" t="str">
        <f t="shared" si="7"/>
        <v/>
      </c>
      <c r="AM62" s="30" t="str">
        <f t="array" ref="AM62">IFERROR(INDEX(AK$11:AK$1008,MATCH(SMALL(IF((COUNTIF(AM$34:AM61,AK$11:AK$1008)=0)*(AK$11:AK$1008&lt;&gt;""),COUNTIF(AK$11:AK$1008,"&lt;"&amp;AK$11:AK$1008)),1),IF(AK$11:AK$1008&lt;&gt;"",COUNTIF(AK$11:AK$1008,"&lt;"&amp;AK$11:AK$1008)),0)),"")</f>
        <v/>
      </c>
      <c r="AN62" s="60" t="s">
        <v>125</v>
      </c>
      <c r="AO62" s="61"/>
      <c r="AP62" s="60" t="str">
        <f>IF(AM62="","",AM62)</f>
        <v/>
      </c>
      <c r="AQ62" s="61"/>
      <c r="AR62" s="62"/>
      <c r="AS62" s="101"/>
      <c r="AT62" s="101"/>
      <c r="AU62" s="101"/>
      <c r="AV62" s="101"/>
      <c r="AW62" s="101"/>
    </row>
    <row r="63" spans="1:49" ht="24" thickBot="1">
      <c r="A63" s="57" t="str">
        <f t="shared" ref="A63:A71" si="12">AZ34</f>
        <v>casque chevalier</v>
      </c>
      <c r="B63" s="66"/>
      <c r="C63" s="67"/>
      <c r="D63" s="67"/>
      <c r="E63" s="68"/>
      <c r="F63" s="66"/>
      <c r="G63" s="67"/>
      <c r="H63" s="67"/>
      <c r="I63" s="68"/>
      <c r="J63" s="66"/>
      <c r="K63" s="67"/>
      <c r="L63" s="67"/>
      <c r="M63" s="68"/>
      <c r="N63" s="66"/>
      <c r="O63" s="67"/>
      <c r="P63" s="67"/>
      <c r="Q63" s="68"/>
      <c r="R63" s="66"/>
      <c r="S63" s="67"/>
      <c r="T63" s="67"/>
      <c r="U63" s="68"/>
      <c r="V63" s="66"/>
      <c r="W63" s="67"/>
      <c r="X63" s="67"/>
      <c r="Y63" s="68"/>
      <c r="AA63" s="78" t="str">
        <f t="shared" ref="AA63" si="13">AA36</f>
        <v>Bottes soldat</v>
      </c>
      <c r="AB63" s="78">
        <v>5</v>
      </c>
      <c r="AC63" s="79">
        <f t="shared" si="5"/>
        <v>0</v>
      </c>
      <c r="AD63" s="89"/>
      <c r="AE63" s="89"/>
      <c r="AF63" s="79">
        <f t="shared" si="6"/>
        <v>0</v>
      </c>
      <c r="AG63" s="79" t="str">
        <f t="shared" si="1"/>
        <v/>
      </c>
      <c r="AH63" s="79" t="str">
        <f t="shared" si="2"/>
        <v/>
      </c>
      <c r="AI63" s="79">
        <f t="shared" si="3"/>
        <v>0</v>
      </c>
      <c r="AJ63" s="79" t="str">
        <f t="shared" si="4"/>
        <v/>
      </c>
      <c r="AK63" s="80" t="str">
        <f t="shared" si="7"/>
        <v/>
      </c>
      <c r="AM63" s="30"/>
      <c r="AN63" s="63"/>
      <c r="AO63" s="64"/>
      <c r="AP63" s="63"/>
      <c r="AQ63" s="64"/>
      <c r="AR63" s="65"/>
      <c r="AS63" s="50"/>
      <c r="AT63" s="87" t="str">
        <f>$AF$10</f>
        <v>besoin</v>
      </c>
      <c r="AU63" s="95" t="str">
        <f>$AA$10</f>
        <v>Nom</v>
      </c>
      <c r="AV63" s="88" t="str">
        <f>$AB$10</f>
        <v>tier</v>
      </c>
      <c r="AW63" s="102"/>
    </row>
    <row r="64" spans="1:49">
      <c r="A64" s="57" t="str">
        <f t="shared" si="12"/>
        <v>casque gardien</v>
      </c>
      <c r="B64" s="66"/>
      <c r="C64" s="67"/>
      <c r="D64" s="67"/>
      <c r="E64" s="68"/>
      <c r="F64" s="66"/>
      <c r="G64" s="67"/>
      <c r="H64" s="67"/>
      <c r="I64" s="68"/>
      <c r="J64" s="66"/>
      <c r="K64" s="67"/>
      <c r="L64" s="67"/>
      <c r="M64" s="68"/>
      <c r="N64" s="66"/>
      <c r="O64" s="67"/>
      <c r="P64" s="67"/>
      <c r="Q64" s="68"/>
      <c r="R64" s="66"/>
      <c r="S64" s="67"/>
      <c r="T64" s="67"/>
      <c r="U64" s="68"/>
      <c r="V64" s="66"/>
      <c r="W64" s="67"/>
      <c r="X64" s="67"/>
      <c r="Y64" s="68"/>
      <c r="AA64" s="81"/>
      <c r="AB64" s="81"/>
      <c r="AC64" s="82" t="str">
        <f t="shared" si="5"/>
        <v/>
      </c>
      <c r="AD64" s="90"/>
      <c r="AE64" s="90"/>
      <c r="AF64" s="82">
        <f t="shared" si="6"/>
        <v>0</v>
      </c>
      <c r="AG64" s="82" t="str">
        <f t="shared" si="1"/>
        <v/>
      </c>
      <c r="AH64" s="82" t="str">
        <f t="shared" si="2"/>
        <v/>
      </c>
      <c r="AI64" s="82" t="str">
        <f t="shared" si="3"/>
        <v/>
      </c>
      <c r="AJ64" s="82" t="str">
        <f t="shared" si="4"/>
        <v/>
      </c>
      <c r="AK64" s="83" t="str">
        <f t="shared" si="7"/>
        <v/>
      </c>
      <c r="AM64" s="30"/>
      <c r="AN64" s="35"/>
      <c r="AO64" s="31" t="s">
        <v>4</v>
      </c>
      <c r="AP64" s="32" t="s">
        <v>5</v>
      </c>
      <c r="AQ64" s="31" t="s">
        <v>14</v>
      </c>
      <c r="AR64" s="31" t="s">
        <v>6</v>
      </c>
      <c r="AS64" s="4" t="str">
        <f>IF(AP62="","",1)</f>
        <v/>
      </c>
      <c r="AT64" s="99" t="str">
        <f t="array" ref="AT64">IFERROR(INDEX($AF$1:$AF$1200,SMALL(IF($AK$1:$AK$1200=$AP$62,ROW($AF$1:$AF$1200),""),$AS64)),"")</f>
        <v/>
      </c>
      <c r="AU64" s="104" t="str">
        <f t="array" ref="AU64">IFERROR(INDEX($AA$1:$AA$1200,SMALL(IF($AK$1:$AK$1200=$AP$62,ROW($AA$1:$AA$1200),""),$AS64)),"")</f>
        <v/>
      </c>
      <c r="AV64" s="92" t="str">
        <f t="array" ref="AV64">IFERROR(INDEX($AB$1:$AB$1200,SMALL(IF($AK$1:$AK$1200=$AP$62,ROW($AB$1:$AB$1200),""),$AS64)),"")</f>
        <v/>
      </c>
      <c r="AW64" s="4"/>
    </row>
    <row r="65" spans="1:50">
      <c r="A65" s="57" t="str">
        <f t="shared" si="12"/>
        <v>casque soldat</v>
      </c>
      <c r="B65" s="66"/>
      <c r="C65" s="67"/>
      <c r="D65" s="67"/>
      <c r="E65" s="68"/>
      <c r="F65" s="66"/>
      <c r="G65" s="67"/>
      <c r="H65" s="67"/>
      <c r="I65" s="68"/>
      <c r="J65" s="66"/>
      <c r="K65" s="67"/>
      <c r="L65" s="67"/>
      <c r="M65" s="68"/>
      <c r="N65" s="66"/>
      <c r="O65" s="67"/>
      <c r="P65" s="67"/>
      <c r="Q65" s="68"/>
      <c r="R65" s="66"/>
      <c r="S65" s="67"/>
      <c r="T65" s="67"/>
      <c r="U65" s="68"/>
      <c r="V65" s="66"/>
      <c r="W65" s="67"/>
      <c r="X65" s="67"/>
      <c r="Y65" s="68"/>
      <c r="AA65" s="78"/>
      <c r="AB65" s="78"/>
      <c r="AC65" s="79" t="str">
        <f t="shared" si="5"/>
        <v/>
      </c>
      <c r="AD65" s="89"/>
      <c r="AE65" s="89"/>
      <c r="AF65" s="79">
        <f t="shared" si="6"/>
        <v>0</v>
      </c>
      <c r="AG65" s="79" t="str">
        <f t="shared" si="1"/>
        <v/>
      </c>
      <c r="AH65" s="79" t="str">
        <f t="shared" si="2"/>
        <v/>
      </c>
      <c r="AI65" s="79" t="str">
        <f t="shared" si="3"/>
        <v/>
      </c>
      <c r="AJ65" s="79" t="str">
        <f t="shared" si="4"/>
        <v/>
      </c>
      <c r="AK65" s="80" t="str">
        <f t="shared" si="7"/>
        <v/>
      </c>
      <c r="AM65" s="30"/>
      <c r="AN65" s="9">
        <v>3</v>
      </c>
      <c r="AO65" s="14" t="str">
        <f>IF(SUMIFS(AG$11:AG$1008,$AB$11:$AB$1008,$AN65,$AK$11:$AK$1008,$AP$62)=0,"",SUMIFS(AG$11:AG$1008,$AB$11:$AB$1008,$AN65,$AK$11:$AK$1008,$AP$62))</f>
        <v/>
      </c>
      <c r="AP65" s="14" t="str">
        <f>IF(SUMIFS(AH$11:AH$1008,$AB$11:$AB$1008,$AN65,$AK$11:$AK$1008,$AP$62)=0,"",SUMIFS(AH$11:AH$1008,$AB$11:$AB$1008,$AN65,$AK$11:$AK$1008,$AP$62))</f>
        <v/>
      </c>
      <c r="AQ65" s="14" t="str">
        <f>IF(SUMIFS(AI$11:AI$1008,$AB$11:$AB$1008,$AN65,$AK$11:$AK$1008,$AP$62)=0,"",SUMIFS(AI$11:AI$1008,$AB$11:$AB$1008,$AN65,$AK$11:$AK$1008,$AP$62))</f>
        <v/>
      </c>
      <c r="AR65" s="14" t="str">
        <f>IF(SUMIFS(AJ$11:AJ$1008,$AB$11:$AB$1008,$AN65,$AK$11:$AK$1008,$AP$62)=0,"",SUMIFS(AJ$11:AJ$1008,$AB$11:$AB$1008,$AN65,$AK$11:$AK$1008,$AP$62))</f>
        <v/>
      </c>
      <c r="AS65" s="4" t="str">
        <f>IF(AP62="","",2)</f>
        <v/>
      </c>
      <c r="AT65" s="99" t="str">
        <f t="array" ref="AT65">IFERROR(INDEX($AF$1:$AF$1200,SMALL(IF($AK$1:$AK$1200=$AP$62,ROW($AF$1:$AF$1200),""),$AS65)),"")</f>
        <v/>
      </c>
      <c r="AU65" s="105" t="str">
        <f t="array" ref="AU65">IFERROR(INDEX($AA$1:$AA$1200,SMALL(IF($AK$1:$AK$1200=$AP$62,ROW($AA$1:$AA$1200),""),$AS65)),"")</f>
        <v/>
      </c>
      <c r="AV65" s="93" t="str">
        <f t="array" ref="AV65">IFERROR(INDEX($AB$1:$AB$1200,SMALL(IF($AK$1:$AK$1200=$AP$62,ROW($AB$1:$AB$1200),""),$AS65)),"")</f>
        <v/>
      </c>
      <c r="AW65" s="4"/>
    </row>
    <row r="66" spans="1:50">
      <c r="A66" s="57" t="str">
        <f t="shared" si="12"/>
        <v>Armure chevalier</v>
      </c>
      <c r="B66" s="66"/>
      <c r="C66" s="67"/>
      <c r="D66" s="67"/>
      <c r="E66" s="68"/>
      <c r="F66" s="66"/>
      <c r="G66" s="67"/>
      <c r="H66" s="67"/>
      <c r="I66" s="68"/>
      <c r="J66" s="66"/>
      <c r="K66" s="67"/>
      <c r="L66" s="67"/>
      <c r="M66" s="68"/>
      <c r="N66" s="66"/>
      <c r="O66" s="67"/>
      <c r="P66" s="67"/>
      <c r="Q66" s="68"/>
      <c r="R66" s="66"/>
      <c r="S66" s="67"/>
      <c r="T66" s="67"/>
      <c r="U66" s="68"/>
      <c r="V66" s="66"/>
      <c r="W66" s="67"/>
      <c r="X66" s="67"/>
      <c r="Y66" s="68"/>
      <c r="AA66" s="81"/>
      <c r="AB66" s="81"/>
      <c r="AC66" s="82" t="str">
        <f t="shared" si="5"/>
        <v/>
      </c>
      <c r="AD66" s="90"/>
      <c r="AE66" s="90"/>
      <c r="AF66" s="82">
        <f t="shared" si="6"/>
        <v>0</v>
      </c>
      <c r="AG66" s="82" t="str">
        <f t="shared" si="1"/>
        <v/>
      </c>
      <c r="AH66" s="82" t="str">
        <f t="shared" si="2"/>
        <v/>
      </c>
      <c r="AI66" s="82" t="str">
        <f t="shared" si="3"/>
        <v/>
      </c>
      <c r="AJ66" s="82" t="str">
        <f t="shared" si="4"/>
        <v/>
      </c>
      <c r="AK66" s="83" t="str">
        <f t="shared" si="7"/>
        <v/>
      </c>
      <c r="AN66" s="10">
        <v>4</v>
      </c>
      <c r="AO66" s="15" t="str">
        <f>IF(SUMIFS(AG$11:AG$1008,$AB$11:$AB$1008,$AN66,$AK$11:$AK$1008,$AP$62)=0,"",SUMIFS(AG$11:AG$1008,$AB$11:$AB$1008,$AN66,$AK$11:$AK$1008,$AP$62))</f>
        <v/>
      </c>
      <c r="AP66" s="15" t="str">
        <f>IF(SUMIFS(AH$11:AH$1008,$AB$11:$AB$1008,$AN66,$AK$11:$AK$1008,$AP$62)=0,"",SUMIFS(AH$11:AH$1008,$AB$11:$AB$1008,$AN66,$AK$11:$AK$1008,$AP$62))</f>
        <v/>
      </c>
      <c r="AQ66" s="15" t="str">
        <f>IF(SUMIFS(AI$11:AI$1008,$AB$11:$AB$1008,$AN66,$AK$11:$AK$1008,$AP$62)=0,"",SUMIFS(AI$11:AI$1008,$AB$11:$AB$1008,$AN66,$AK$11:$AK$1008,$AP$62))</f>
        <v/>
      </c>
      <c r="AR66" s="15" t="str">
        <f>IF(SUMIFS(AJ$11:AJ$1008,$AB$11:$AB$1008,$AN66,$AK$11:$AK$1008,$AP$62)=0,"",SUMIFS(AJ$11:AJ$1008,$AB$11:$AB$1008,$AN66,$AK$11:$AK$1008,$AP$62))</f>
        <v/>
      </c>
      <c r="AS66" s="4" t="str">
        <f>IF(AP62="","",3)</f>
        <v/>
      </c>
      <c r="AT66" s="99" t="str">
        <f t="array" ref="AT66">IFERROR(INDEX($AF$1:$AF$1200,SMALL(IF($AK$1:$AK$1200=$AP$62,ROW($AF$1:$AF$1200),""),$AS66)),"")</f>
        <v/>
      </c>
      <c r="AU66" s="105" t="str">
        <f t="array" ref="AU66">IFERROR(INDEX($AA$1:$AA$1200,SMALL(IF($AK$1:$AK$1200=$AP$62,ROW($AA$1:$AA$1200),""),$AS66)),"")</f>
        <v/>
      </c>
      <c r="AV66" s="93" t="str">
        <f t="array" ref="AV66">IFERROR(INDEX($AB$1:$AB$1200,SMALL(IF($AK$1:$AK$1200=$AP$62,ROW($AB$1:$AB$1200),""),$AS66)),"")</f>
        <v/>
      </c>
      <c r="AW66" s="4"/>
    </row>
    <row r="67" spans="1:50">
      <c r="A67" s="57" t="str">
        <f t="shared" si="12"/>
        <v>Armure gardien</v>
      </c>
      <c r="B67" s="66"/>
      <c r="C67" s="67"/>
      <c r="D67" s="67"/>
      <c r="E67" s="68"/>
      <c r="F67" s="66"/>
      <c r="G67" s="67"/>
      <c r="H67" s="67"/>
      <c r="I67" s="68"/>
      <c r="J67" s="66"/>
      <c r="K67" s="67"/>
      <c r="L67" s="67"/>
      <c r="M67" s="68"/>
      <c r="N67" s="66"/>
      <c r="O67" s="67"/>
      <c r="P67" s="67"/>
      <c r="Q67" s="68"/>
      <c r="R67" s="66"/>
      <c r="S67" s="67"/>
      <c r="T67" s="67"/>
      <c r="U67" s="68"/>
      <c r="V67" s="66"/>
      <c r="W67" s="67"/>
      <c r="X67" s="67"/>
      <c r="Y67" s="68"/>
      <c r="AA67" s="78" t="s">
        <v>36</v>
      </c>
      <c r="AB67" s="78">
        <v>6</v>
      </c>
      <c r="AC67" s="79" t="str">
        <f t="shared" si="5"/>
        <v/>
      </c>
      <c r="AD67" s="89"/>
      <c r="AE67" s="89"/>
      <c r="AF67" s="79">
        <f t="shared" si="6"/>
        <v>0</v>
      </c>
      <c r="AG67" s="79" t="e">
        <f t="shared" si="1"/>
        <v>#N/A</v>
      </c>
      <c r="AH67" s="79" t="e">
        <f t="shared" si="2"/>
        <v>#N/A</v>
      </c>
      <c r="AI67" s="79" t="e">
        <f t="shared" si="3"/>
        <v>#N/A</v>
      </c>
      <c r="AJ67" s="79" t="e">
        <f t="shared" si="4"/>
        <v>#N/A</v>
      </c>
      <c r="AK67" s="80" t="str">
        <f t="shared" si="7"/>
        <v/>
      </c>
      <c r="AN67" s="11">
        <v>4.0999999999999996</v>
      </c>
      <c r="AO67" s="17" t="str">
        <f>IF(SUMIFS(AG$11:AG$1008,$AB$11:$AB$1008,$AN67,$AK$11:$AK$1008,$AP$62)=0,"",SUMIFS(AG$11:AG$1008,$AB$11:$AB$1008,$AN67,$AK$11:$AK$1008,$AP$62))</f>
        <v/>
      </c>
      <c r="AP67" s="17" t="str">
        <f>IF(SUMIFS(AH$11:AH$1008,$AB$11:$AB$1008,$AN67,$AK$11:$AK$1008,$AP$62)=0,"",SUMIFS(AH$11:AH$1008,$AB$11:$AB$1008,$AN67,$AK$11:$AK$1008,$AP$62))</f>
        <v/>
      </c>
      <c r="AQ67" s="17" t="str">
        <f>IF(SUMIFS(AI$11:AI$1008,$AB$11:$AB$1008,$AN67,$AK$11:$AK$1008,$AP$62)=0,"",SUMIFS(AI$11:AI$1008,$AB$11:$AB$1008,$AN67,$AK$11:$AK$1008,$AP$62))</f>
        <v/>
      </c>
      <c r="AR67" s="17" t="str">
        <f>IF(SUMIFS(AJ$11:AJ$1008,$AB$11:$AB$1008,$AN67,$AK$11:$AK$1008,$AP$62)=0,"",SUMIFS(AJ$11:AJ$1008,$AB$11:$AB$1008,$AN67,$AK$11:$AK$1008,$AP$62))</f>
        <v/>
      </c>
      <c r="AS67" s="4" t="str">
        <f>IF(AP62="","",4)</f>
        <v/>
      </c>
      <c r="AT67" s="99" t="str">
        <f t="array" ref="AT67">IFERROR(INDEX($AF$1:$AF$1200,SMALL(IF($AK$1:$AK$1200=$AP$62,ROW($AF$1:$AF$1200),""),$AS67)),"")</f>
        <v/>
      </c>
      <c r="AU67" s="105" t="str">
        <f t="array" ref="AU67">IFERROR(INDEX($AA$1:$AA$1200,SMALL(IF($AK$1:$AK$1200=$AP$62,ROW($AA$1:$AA$1200),""),$AS67)),"")</f>
        <v/>
      </c>
      <c r="AV67" s="93" t="str">
        <f t="array" ref="AV67">IFERROR(INDEX($AB$1:$AB$1200,SMALL(IF($AK$1:$AK$1200=$AP$62,ROW($AB$1:$AB$1200),""),$AS67)),"")</f>
        <v/>
      </c>
      <c r="AW67" s="4"/>
    </row>
    <row r="68" spans="1:50">
      <c r="A68" s="57" t="str">
        <f t="shared" si="12"/>
        <v>Armure soldat</v>
      </c>
      <c r="B68" s="66"/>
      <c r="C68" s="67"/>
      <c r="D68" s="67"/>
      <c r="E68" s="68"/>
      <c r="F68" s="66"/>
      <c r="G68" s="67"/>
      <c r="H68" s="67"/>
      <c r="I68" s="68"/>
      <c r="J68" s="66"/>
      <c r="K68" s="67"/>
      <c r="L68" s="67"/>
      <c r="M68" s="68"/>
      <c r="N68" s="66"/>
      <c r="O68" s="67"/>
      <c r="P68" s="67"/>
      <c r="Q68" s="68"/>
      <c r="R68" s="66"/>
      <c r="S68" s="67"/>
      <c r="T68" s="67"/>
      <c r="U68" s="68"/>
      <c r="V68" s="66"/>
      <c r="W68" s="67"/>
      <c r="X68" s="67"/>
      <c r="Y68" s="68"/>
      <c r="AA68" s="81"/>
      <c r="AB68" s="81"/>
      <c r="AC68" s="82" t="str">
        <f t="shared" si="5"/>
        <v/>
      </c>
      <c r="AD68" s="90"/>
      <c r="AE68" s="90"/>
      <c r="AF68" s="82">
        <f t="shared" si="6"/>
        <v>0</v>
      </c>
      <c r="AG68" s="82" t="str">
        <f t="shared" si="1"/>
        <v/>
      </c>
      <c r="AH68" s="82" t="str">
        <f t="shared" si="2"/>
        <v/>
      </c>
      <c r="AI68" s="82" t="str">
        <f t="shared" si="3"/>
        <v/>
      </c>
      <c r="AJ68" s="82" t="str">
        <f t="shared" si="4"/>
        <v/>
      </c>
      <c r="AK68" s="83" t="str">
        <f t="shared" si="7"/>
        <v/>
      </c>
      <c r="AN68" s="11">
        <v>4.2</v>
      </c>
      <c r="AO68" s="17" t="str">
        <f>IF(SUMIFS(AG$11:AG$1008,$AB$11:$AB$1008,$AN68,$AK$11:$AK$1008,$AP$62)=0,"",SUMIFS(AG$11:AG$1008,$AB$11:$AB$1008,$AN68,$AK$11:$AK$1008,$AP$62))</f>
        <v/>
      </c>
      <c r="AP68" s="17" t="str">
        <f>IF(SUMIFS(AH$11:AH$1008,$AB$11:$AB$1008,$AN68,$AK$11:$AK$1008,$AP$62)=0,"",SUMIFS(AH$11:AH$1008,$AB$11:$AB$1008,$AN68,$AK$11:$AK$1008,$AP$62))</f>
        <v/>
      </c>
      <c r="AQ68" s="17" t="str">
        <f>IF(SUMIFS(AI$11:AI$1008,$AB$11:$AB$1008,$AN68,$AK$11:$AK$1008,$AP$62)=0,"",SUMIFS(AI$11:AI$1008,$AB$11:$AB$1008,$AN68,$AK$11:$AK$1008,$AP$62))</f>
        <v/>
      </c>
      <c r="AR68" s="17" t="str">
        <f>IF(SUMIFS(AJ$11:AJ$1008,$AB$11:$AB$1008,$AN68,$AK$11:$AK$1008,$AP$62)=0,"",SUMIFS(AJ$11:AJ$1008,$AB$11:$AB$1008,$AN68,$AK$11:$AK$1008,$AP$62))</f>
        <v/>
      </c>
      <c r="AS68" s="4" t="str">
        <f>IF(AP62="","",5)</f>
        <v/>
      </c>
      <c r="AT68" s="99" t="str">
        <f t="array" ref="AT68">IFERROR(INDEX($AF$1:$AF$1200,SMALL(IF($AK$1:$AK$1200=$AP$62,ROW($AF$1:$AF$1200),""),$AS68)),"")</f>
        <v/>
      </c>
      <c r="AU68" s="105" t="str">
        <f t="array" ref="AU68">IFERROR(INDEX($AA$1:$AA$1200,SMALL(IF($AK$1:$AK$1200=$AP$62,ROW($AA$1:$AA$1200),""),$AS68)),"")</f>
        <v/>
      </c>
      <c r="AV68" s="93" t="str">
        <f t="array" ref="AV68">IFERROR(INDEX($AB$1:$AB$1200,SMALL(IF($AK$1:$AK$1200=$AP$62,ROW($AB$1:$AB$1200),""),$AS68)),"")</f>
        <v/>
      </c>
      <c r="AW68" s="4"/>
    </row>
    <row r="69" spans="1:50">
      <c r="A69" s="57" t="str">
        <f t="shared" si="12"/>
        <v>Bottes chevalier</v>
      </c>
      <c r="B69" s="66"/>
      <c r="C69" s="67"/>
      <c r="D69" s="67"/>
      <c r="E69" s="68"/>
      <c r="F69" s="66"/>
      <c r="G69" s="67"/>
      <c r="H69" s="67"/>
      <c r="I69" s="68"/>
      <c r="J69" s="66"/>
      <c r="K69" s="67"/>
      <c r="L69" s="67"/>
      <c r="M69" s="68"/>
      <c r="N69" s="66"/>
      <c r="O69" s="67"/>
      <c r="P69" s="67"/>
      <c r="Q69" s="68"/>
      <c r="R69" s="66"/>
      <c r="S69" s="67"/>
      <c r="T69" s="67"/>
      <c r="U69" s="68"/>
      <c r="V69" s="66"/>
      <c r="W69" s="67"/>
      <c r="X69" s="67"/>
      <c r="Y69" s="68"/>
      <c r="AA69" s="78"/>
      <c r="AB69" s="78"/>
      <c r="AC69" s="79" t="str">
        <f t="shared" si="5"/>
        <v/>
      </c>
      <c r="AD69" s="89"/>
      <c r="AE69" s="89"/>
      <c r="AF69" s="79">
        <f t="shared" si="6"/>
        <v>0</v>
      </c>
      <c r="AG69" s="79" t="str">
        <f t="shared" si="1"/>
        <v/>
      </c>
      <c r="AH69" s="79" t="str">
        <f t="shared" si="2"/>
        <v/>
      </c>
      <c r="AI69" s="79" t="str">
        <f t="shared" si="3"/>
        <v/>
      </c>
      <c r="AJ69" s="79" t="str">
        <f t="shared" si="4"/>
        <v/>
      </c>
      <c r="AK69" s="80" t="str">
        <f t="shared" si="7"/>
        <v/>
      </c>
      <c r="AN69" s="12">
        <v>4.3</v>
      </c>
      <c r="AO69" s="19" t="str">
        <f>IF(SUMIFS(AG$11:AG$1008,$AB$11:$AB$1008,$AN69,$AK$11:$AK$1008,$AP$62)=0,"",SUMIFS(AG$11:AG$1008,$AB$11:$AB$1008,$AN69,$AK$11:$AK$1008,$AP$62))</f>
        <v/>
      </c>
      <c r="AP69" s="19" t="str">
        <f>IF(SUMIFS(AH$11:AH$1008,$AB$11:$AB$1008,$AN69,$AK$11:$AK$1008,$AP$62)=0,"",SUMIFS(AH$11:AH$1008,$AB$11:$AB$1008,$AN69,$AK$11:$AK$1008,$AP$62))</f>
        <v/>
      </c>
      <c r="AQ69" s="19" t="str">
        <f>IF(SUMIFS(AI$11:AI$1008,$AB$11:$AB$1008,$AN69,$AK$11:$AK$1008,$AP$62)=0,"",SUMIFS(AI$11:AI$1008,$AB$11:$AB$1008,$AN69,$AK$11:$AK$1008,$AP$62))</f>
        <v/>
      </c>
      <c r="AR69" s="19" t="str">
        <f>IF(SUMIFS(AJ$11:AJ$1008,$AB$11:$AB$1008,$AN69,$AK$11:$AK$1008,$AP$62)=0,"",SUMIFS(AJ$11:AJ$1008,$AB$11:$AB$1008,$AN69,$AK$11:$AK$1008,$AP$62))</f>
        <v/>
      </c>
      <c r="AS69" s="4" t="str">
        <f>IF(AP62="","",6)</f>
        <v/>
      </c>
      <c r="AT69" s="99" t="str">
        <f t="array" ref="AT69">IFERROR(INDEX($AF$1:$AF$1200,SMALL(IF($AK$1:$AK$1200=$AP$62,ROW($AF$1:$AF$1200),""),$AS69)),"")</f>
        <v/>
      </c>
      <c r="AU69" s="105" t="str">
        <f t="array" ref="AU69">IFERROR(INDEX($AA$1:$AA$1200,SMALL(IF($AK$1:$AK$1200=$AP$62,ROW($AA$1:$AA$1200),""),$AS69)),"")</f>
        <v/>
      </c>
      <c r="AV69" s="93" t="str">
        <f t="array" ref="AV69">IFERROR(INDEX($AB$1:$AB$1200,SMALL(IF($AK$1:$AK$1200=$AP$62,ROW($AB$1:$AB$1200),""),$AS69)),"")</f>
        <v/>
      </c>
      <c r="AW69" s="4"/>
    </row>
    <row r="70" spans="1:50">
      <c r="A70" s="57" t="str">
        <f t="shared" si="12"/>
        <v>Bottes gardien</v>
      </c>
      <c r="B70" s="66"/>
      <c r="C70" s="67"/>
      <c r="D70" s="67"/>
      <c r="E70" s="68"/>
      <c r="F70" s="66"/>
      <c r="G70" s="67"/>
      <c r="H70" s="67"/>
      <c r="I70" s="68"/>
      <c r="J70" s="66"/>
      <c r="K70" s="67"/>
      <c r="L70" s="67"/>
      <c r="M70" s="68"/>
      <c r="N70" s="66"/>
      <c r="O70" s="67"/>
      <c r="P70" s="67"/>
      <c r="Q70" s="68"/>
      <c r="R70" s="66"/>
      <c r="S70" s="67"/>
      <c r="T70" s="67"/>
      <c r="U70" s="68"/>
      <c r="V70" s="66"/>
      <c r="W70" s="67"/>
      <c r="X70" s="67"/>
      <c r="Y70" s="68"/>
      <c r="AA70" s="81"/>
      <c r="AB70" s="81"/>
      <c r="AC70" s="82" t="str">
        <f t="shared" si="5"/>
        <v/>
      </c>
      <c r="AD70" s="90"/>
      <c r="AE70" s="90"/>
      <c r="AF70" s="82">
        <f t="shared" si="6"/>
        <v>0</v>
      </c>
      <c r="AG70" s="82" t="str">
        <f t="shared" si="1"/>
        <v/>
      </c>
      <c r="AH70" s="82" t="str">
        <f t="shared" si="2"/>
        <v/>
      </c>
      <c r="AI70" s="82" t="str">
        <f t="shared" si="3"/>
        <v/>
      </c>
      <c r="AJ70" s="82" t="str">
        <f t="shared" si="4"/>
        <v/>
      </c>
      <c r="AK70" s="83" t="str">
        <f t="shared" si="7"/>
        <v/>
      </c>
      <c r="AN70" s="10">
        <v>5</v>
      </c>
      <c r="AO70" s="21" t="str">
        <f>IF(SUMIFS(AG$11:AG$1008,$AB$11:$AB$1008,$AN70,$AK$11:$AK$1008,$AP$62)=0,"",SUMIFS(AG$11:AG$1008,$AB$11:$AB$1008,$AN70,$AK$11:$AK$1008,$AP$62))</f>
        <v/>
      </c>
      <c r="AP70" s="21" t="str">
        <f>IF(SUMIFS(AH$11:AH$1008,$AB$11:$AB$1008,$AN70,$AK$11:$AK$1008,$AP$62)=0,"",SUMIFS(AH$11:AH$1008,$AB$11:$AB$1008,$AN70,$AK$11:$AK$1008,$AP$62))</f>
        <v/>
      </c>
      <c r="AQ70" s="21" t="str">
        <f>IF(SUMIFS(AI$11:AI$1008,$AB$11:$AB$1008,$AN70,$AK$11:$AK$1008,$AP$62)=0,"",SUMIFS(AI$11:AI$1008,$AB$11:$AB$1008,$AN70,$AK$11:$AK$1008,$AP$62))</f>
        <v/>
      </c>
      <c r="AR70" s="21" t="str">
        <f>IF(SUMIFS(AJ$11:AJ$1008,$AB$11:$AB$1008,$AN70,$AK$11:$AK$1008,$AP$62)=0,"",SUMIFS(AJ$11:AJ$1008,$AB$11:$AB$1008,$AN70,$AK$11:$AK$1008,$AP$62))</f>
        <v/>
      </c>
      <c r="AS70" s="4" t="str">
        <f>IF(AP62="","",7)</f>
        <v/>
      </c>
      <c r="AT70" s="99" t="str">
        <f t="array" ref="AT70">IFERROR(INDEX($AF$1:$AF$1200,SMALL(IF($AK$1:$AK$1200=$AP$62,ROW($AF$1:$AF$1200),""),$AS70)),"")</f>
        <v/>
      </c>
      <c r="AU70" s="105" t="str">
        <f t="array" ref="AU70">IFERROR(INDEX($AA$1:$AA$1200,SMALL(IF($AK$1:$AK$1200=$AP$62,ROW($AA$1:$AA$1200),""),$AS70)),"")</f>
        <v/>
      </c>
      <c r="AV70" s="93" t="str">
        <f t="array" ref="AV70">IFERROR(INDEX($AB$1:$AB$1200,SMALL(IF($AK$1:$AK$1200=$AP$62,ROW($AB$1:$AB$1200),""),$AS70)),"")</f>
        <v/>
      </c>
      <c r="AW70" s="4"/>
      <c r="AX70" s="3"/>
    </row>
    <row r="71" spans="1:50">
      <c r="A71" s="53" t="str">
        <f t="shared" si="12"/>
        <v>Bottes soldat</v>
      </c>
      <c r="B71" s="69"/>
      <c r="C71" s="59"/>
      <c r="D71" s="59"/>
      <c r="E71" s="70"/>
      <c r="F71" s="69"/>
      <c r="G71" s="59"/>
      <c r="H71" s="59"/>
      <c r="I71" s="70"/>
      <c r="J71" s="69"/>
      <c r="K71" s="59"/>
      <c r="L71" s="59"/>
      <c r="M71" s="70"/>
      <c r="N71" s="69"/>
      <c r="O71" s="59"/>
      <c r="P71" s="59"/>
      <c r="Q71" s="70"/>
      <c r="R71" s="69"/>
      <c r="S71" s="59"/>
      <c r="T71" s="59"/>
      <c r="U71" s="70"/>
      <c r="V71" s="69"/>
      <c r="W71" s="59"/>
      <c r="X71" s="59"/>
      <c r="Y71" s="70"/>
      <c r="AA71" s="78"/>
      <c r="AB71" s="78"/>
      <c r="AC71" s="79" t="str">
        <f t="shared" si="5"/>
        <v/>
      </c>
      <c r="AD71" s="89"/>
      <c r="AE71" s="89"/>
      <c r="AF71" s="79">
        <f t="shared" si="6"/>
        <v>0</v>
      </c>
      <c r="AG71" s="79" t="str">
        <f t="shared" si="1"/>
        <v/>
      </c>
      <c r="AH71" s="79" t="str">
        <f t="shared" si="2"/>
        <v/>
      </c>
      <c r="AI71" s="79" t="str">
        <f t="shared" si="3"/>
        <v/>
      </c>
      <c r="AJ71" s="79" t="str">
        <f t="shared" si="4"/>
        <v/>
      </c>
      <c r="AK71" s="80" t="str">
        <f t="shared" si="7"/>
        <v/>
      </c>
      <c r="AN71" s="11">
        <v>5.0999999999999996</v>
      </c>
      <c r="AO71" s="23" t="str">
        <f>IF(SUMIFS(AG$11:AG$1008,$AB$11:$AB$1008,$AN71,$AK$11:$AK$1008,$AP$62)=0,"",SUMIFS(AG$11:AG$1008,$AB$11:$AB$1008,$AN71,$AK$11:$AK$1008,$AP$62))</f>
        <v/>
      </c>
      <c r="AP71" s="23" t="str">
        <f>IF(SUMIFS(AH$11:AH$1008,$AB$11:$AB$1008,$AN71,$AK$11:$AK$1008,$AP$62)=0,"",SUMIFS(AH$11:AH$1008,$AB$11:$AB$1008,$AN71,$AK$11:$AK$1008,$AP$62))</f>
        <v/>
      </c>
      <c r="AQ71" s="23" t="str">
        <f>IF(SUMIFS(AI$11:AI$1008,$AB$11:$AB$1008,$AN71,$AK$11:$AK$1008,$AP$62)=0,"",SUMIFS(AI$11:AI$1008,$AB$11:$AB$1008,$AN71,$AK$11:$AK$1008,$AP$62))</f>
        <v/>
      </c>
      <c r="AR71" s="23" t="str">
        <f>IF(SUMIFS(AJ$11:AJ$1008,$AB$11:$AB$1008,$AN71,$AK$11:$AK$1008,$AP$62)=0,"",SUMIFS(AJ$11:AJ$1008,$AB$11:$AB$1008,$AN71,$AK$11:$AK$1008,$AP$62))</f>
        <v/>
      </c>
      <c r="AS71" s="4" t="str">
        <f>IF(AP62="","",8)</f>
        <v/>
      </c>
      <c r="AT71" s="99" t="str">
        <f t="array" ref="AT71">IFERROR(INDEX($AF$1:$AF$1200,SMALL(IF($AK$1:$AK$1200=$AP$62,ROW($AF$1:$AF$1200),""),$AS71)),"")</f>
        <v/>
      </c>
      <c r="AU71" s="105" t="str">
        <f t="array" ref="AU71">IFERROR(INDEX($AA$1:$AA$1200,SMALL(IF($AK$1:$AK$1200=$AP$62,ROW($AA$1:$AA$1200),""),$AS71)),"")</f>
        <v/>
      </c>
      <c r="AV71" s="93" t="str">
        <f t="array" ref="AV71">IFERROR(INDEX($AB$1:$AB$1200,SMALL(IF($AK$1:$AK$1200=$AP$62,ROW($AB$1:$AB$1200),""),$AS71)),"")</f>
        <v/>
      </c>
      <c r="AW71" s="4"/>
      <c r="AX71" s="3"/>
    </row>
    <row r="72" spans="1:50">
      <c r="AA72" s="81"/>
      <c r="AB72" s="81"/>
      <c r="AC72" s="82" t="str">
        <f t="shared" si="5"/>
        <v/>
      </c>
      <c r="AD72" s="90"/>
      <c r="AE72" s="90"/>
      <c r="AF72" s="82">
        <f t="shared" si="6"/>
        <v>0</v>
      </c>
      <c r="AG72" s="82" t="str">
        <f t="shared" si="1"/>
        <v/>
      </c>
      <c r="AH72" s="82" t="str">
        <f t="shared" si="2"/>
        <v/>
      </c>
      <c r="AI72" s="82" t="str">
        <f t="shared" si="3"/>
        <v/>
      </c>
      <c r="AJ72" s="82" t="str">
        <f t="shared" si="4"/>
        <v/>
      </c>
      <c r="AK72" s="83" t="str">
        <f t="shared" si="7"/>
        <v/>
      </c>
      <c r="AN72" s="11">
        <v>5.2</v>
      </c>
      <c r="AO72" s="23" t="str">
        <f>IF(SUMIFS(AG$11:AG$1008,$AB$11:$AB$1008,$AN72,$AK$11:$AK$1008,$AP$62)=0,"",SUMIFS(AG$11:AG$1008,$AB$11:$AB$1008,$AN72,$AK$11:$AK$1008,$AP$62))</f>
        <v/>
      </c>
      <c r="AP72" s="23" t="str">
        <f>IF(SUMIFS(AH$11:AH$1008,$AB$11:$AB$1008,$AN72,$AK$11:$AK$1008,$AP$62)=0,"",SUMIFS(AH$11:AH$1008,$AB$11:$AB$1008,$AN72,$AK$11:$AK$1008,$AP$62))</f>
        <v/>
      </c>
      <c r="AQ72" s="23" t="str">
        <f>IF(SUMIFS(AI$11:AI$1008,$AB$11:$AB$1008,$AN72,$AK$11:$AK$1008,$AP$62)=0,"",SUMIFS(AI$11:AI$1008,$AB$11:$AB$1008,$AN72,$AK$11:$AK$1008,$AP$62))</f>
        <v/>
      </c>
      <c r="AR72" s="23" t="str">
        <f>IF(SUMIFS(AJ$11:AJ$1008,$AB$11:$AB$1008,$AN72,$AK$11:$AK$1008,$AP$62)=0,"",SUMIFS(AJ$11:AJ$1008,$AB$11:$AB$1008,$AN72,$AK$11:$AK$1008,$AP$62))</f>
        <v/>
      </c>
      <c r="AS72" s="4" t="str">
        <f>IF(AP62="","",9)</f>
        <v/>
      </c>
      <c r="AT72" s="99" t="str">
        <f t="array" ref="AT72">IFERROR(INDEX($AF$1:$AF$1200,SMALL(IF($AK$1:$AK$1200=$AP$62,ROW($AF$1:$AF$1200),""),$AS72)),"")</f>
        <v/>
      </c>
      <c r="AU72" s="105" t="str">
        <f t="array" ref="AU72">IFERROR(INDEX($AA$1:$AA$1200,SMALL(IF($AK$1:$AK$1200=$AP$62,ROW($AA$1:$AA$1200),""),$AS72)),"")</f>
        <v/>
      </c>
      <c r="AV72" s="93" t="str">
        <f t="array" ref="AV72">IFERROR(INDEX($AB$1:$AB$1200,SMALL(IF($AK$1:$AK$1200=$AP$62,ROW($AB$1:$AB$1200),""),$AS72)),"")</f>
        <v/>
      </c>
      <c r="AW72" s="4"/>
      <c r="AX72" s="3"/>
    </row>
    <row r="73" spans="1:50">
      <c r="AA73" s="78"/>
      <c r="AB73" s="78"/>
      <c r="AC73" s="79" t="str">
        <f t="shared" si="5"/>
        <v/>
      </c>
      <c r="AD73" s="89"/>
      <c r="AE73" s="89"/>
      <c r="AF73" s="79">
        <f t="shared" si="6"/>
        <v>0</v>
      </c>
      <c r="AG73" s="79" t="str">
        <f t="shared" si="1"/>
        <v/>
      </c>
      <c r="AH73" s="79" t="str">
        <f t="shared" si="2"/>
        <v/>
      </c>
      <c r="AI73" s="79" t="str">
        <f t="shared" si="3"/>
        <v/>
      </c>
      <c r="AJ73" s="79" t="str">
        <f t="shared" si="4"/>
        <v/>
      </c>
      <c r="AK73" s="80" t="str">
        <f t="shared" si="7"/>
        <v/>
      </c>
      <c r="AN73" s="12">
        <v>5.3</v>
      </c>
      <c r="AO73" s="19" t="str">
        <f>IF(SUMIFS(AG$11:AG$1008,$AB$11:$AB$1008,$AN73,$AK$11:$AK$1008,$AP$62)=0,"",SUMIFS(AG$11:AG$1008,$AB$11:$AB$1008,$AN73,$AK$11:$AK$1008,$AP$62))</f>
        <v/>
      </c>
      <c r="AP73" s="19" t="str">
        <f>IF(SUMIFS(AH$11:AH$1008,$AB$11:$AB$1008,$AN73,$AK$11:$AK$1008,$AP$62)=0,"",SUMIFS(AH$11:AH$1008,$AB$11:$AB$1008,$AN73,$AK$11:$AK$1008,$AP$62))</f>
        <v/>
      </c>
      <c r="AQ73" s="19" t="str">
        <f>IF(SUMIFS(AI$11:AI$1008,$AB$11:$AB$1008,$AN73,$AK$11:$AK$1008,$AP$62)=0,"",SUMIFS(AI$11:AI$1008,$AB$11:$AB$1008,$AN73,$AK$11:$AK$1008,$AP$62))</f>
        <v/>
      </c>
      <c r="AR73" s="19" t="str">
        <f>IF(SUMIFS(AJ$11:AJ$1008,$AB$11:$AB$1008,$AN73,$AK$11:$AK$1008,$AP$62)=0,"",SUMIFS(AJ$11:AJ$1008,$AB$11:$AB$1008,$AN73,$AK$11:$AK$1008,$AP$62))</f>
        <v/>
      </c>
      <c r="AS73" s="4" t="str">
        <f>IF(AP62="","",10)</f>
        <v/>
      </c>
      <c r="AT73" s="99" t="str">
        <f t="array" ref="AT73">IFERROR(INDEX($AF$1:$AF$1200,SMALL(IF($AK$1:$AK$1200=$AP$62,ROW($AF$1:$AF$1200),""),$AS73)),"")</f>
        <v/>
      </c>
      <c r="AU73" s="105" t="str">
        <f t="array" ref="AU73">IFERROR(INDEX($AA$1:$AA$1200,SMALL(IF($AK$1:$AK$1200=$AP$62,ROW($AA$1:$AA$1200),""),$AS73)),"")</f>
        <v/>
      </c>
      <c r="AV73" s="93" t="str">
        <f t="array" ref="AV73">IFERROR(INDEX($AB$1:$AB$1200,SMALL(IF($AK$1:$AK$1200=$AP$62,ROW($AB$1:$AB$1200),""),$AS73)),"")</f>
        <v/>
      </c>
      <c r="AW73" s="4"/>
      <c r="AX73" s="3"/>
    </row>
    <row r="74" spans="1:50">
      <c r="AA74" s="81"/>
      <c r="AB74" s="81"/>
      <c r="AC74" s="82" t="str">
        <f t="shared" si="5"/>
        <v/>
      </c>
      <c r="AD74" s="90"/>
      <c r="AE74" s="90"/>
      <c r="AF74" s="82">
        <f t="shared" si="6"/>
        <v>0</v>
      </c>
      <c r="AG74" s="82" t="str">
        <f t="shared" si="1"/>
        <v/>
      </c>
      <c r="AH74" s="82" t="str">
        <f t="shared" si="2"/>
        <v/>
      </c>
      <c r="AI74" s="82" t="str">
        <f t="shared" si="3"/>
        <v/>
      </c>
      <c r="AJ74" s="82" t="str">
        <f t="shared" si="4"/>
        <v/>
      </c>
      <c r="AK74" s="83" t="str">
        <f t="shared" si="7"/>
        <v/>
      </c>
      <c r="AN74" s="10">
        <v>6</v>
      </c>
      <c r="AO74" s="21" t="e">
        <f>IF(SUMIFS(AG$11:AG$1008,$AB$11:$AB$1008,$AN74,$AK$11:$AK$1008,$AP$62)=0,"",SUMIFS(AG$11:AG$1008,$AB$11:$AB$1008,$AN74,$AK$11:$AK$1008,$AP$62))</f>
        <v>#N/A</v>
      </c>
      <c r="AP74" s="21" t="e">
        <f>IF(SUMIFS(AH$11:AH$1008,$AB$11:$AB$1008,$AN74,$AK$11:$AK$1008,$AP$62)=0,"",SUMIFS(AH$11:AH$1008,$AB$11:$AB$1008,$AN74,$AK$11:$AK$1008,$AP$62))</f>
        <v>#N/A</v>
      </c>
      <c r="AQ74" s="21" t="e">
        <f>IF(SUMIFS(AI$11:AI$1008,$AB$11:$AB$1008,$AN74,$AK$11:$AK$1008,$AP$62)=0,"",SUMIFS(AI$11:AI$1008,$AB$11:$AB$1008,$AN74,$AK$11:$AK$1008,$AP$62))</f>
        <v>#N/A</v>
      </c>
      <c r="AR74" s="21" t="e">
        <f>IF(SUMIFS(AJ$11:AJ$1008,$AB$11:$AB$1008,$AN74,$AK$11:$AK$1008,$AP$62)=0,"",SUMIFS(AJ$11:AJ$1008,$AB$11:$AB$1008,$AN74,$AK$11:$AK$1008,$AP$62))</f>
        <v>#N/A</v>
      </c>
      <c r="AS74" s="4" t="str">
        <f>IF(AP62="","",11)</f>
        <v/>
      </c>
      <c r="AT74" s="99" t="str">
        <f t="array" ref="AT74">IFERROR(INDEX($AF$1:$AF$1200,SMALL(IF($AK$1:$AK$1200=$AP$62,ROW($AF$1:$AF$1200),""),$AS74)),"")</f>
        <v/>
      </c>
      <c r="AU74" s="105" t="str">
        <f t="array" ref="AU74">IFERROR(INDEX($AA$1:$AA$1200,SMALL(IF($AK$1:$AK$1200=$AP$62,ROW($AA$1:$AA$1200),""),$AS74)),"")</f>
        <v/>
      </c>
      <c r="AV74" s="93" t="str">
        <f t="array" ref="AV74">IFERROR(INDEX($AB$1:$AB$1200,SMALL(IF($AK$1:$AK$1200=$AP$62,ROW($AB$1:$AB$1200),""),$AS74)),"")</f>
        <v/>
      </c>
      <c r="AW74" s="4"/>
      <c r="AX74" s="3"/>
    </row>
    <row r="75" spans="1:50">
      <c r="AA75" s="78"/>
      <c r="AB75" s="78"/>
      <c r="AC75" s="79" t="str">
        <f t="shared" si="5"/>
        <v/>
      </c>
      <c r="AD75" s="89"/>
      <c r="AE75" s="89"/>
      <c r="AF75" s="79">
        <f t="shared" si="6"/>
        <v>0</v>
      </c>
      <c r="AG75" s="79" t="str">
        <f t="shared" ref="AG75:AG138" si="14">IF($AA75="","",IF(VLOOKUP($AA75,$AZ$17:$BD$42,2,0)=0,"",VLOOKUP($AA75,$AZ$17:$BD$42,2,0)*AF75))</f>
        <v/>
      </c>
      <c r="AH75" s="79" t="str">
        <f t="shared" ref="AH75:AH138" si="15">IF($AA75="","",IF(VLOOKUP($AA75,$AZ$17:$BD$42,3,0)=0,"",VLOOKUP($AA75,$AZ$17:$BD$42,3,0)*AF75))</f>
        <v/>
      </c>
      <c r="AI75" s="79" t="str">
        <f t="shared" ref="AI75:AI138" si="16">IF($AA75="","",IF(VLOOKUP($AA75,$AZ$17:$BD$42,4,0)=0,"",VLOOKUP($AA75,$AZ$17:$BD$42,4,0)*AF75))</f>
        <v/>
      </c>
      <c r="AJ75" s="79" t="str">
        <f t="shared" ref="AJ75:AJ138" si="17">IF($AA75="","",IF(VLOOKUP($AA75,$AZ$17:$BD$42,5,0)=0,"",VLOOKUP($AA75,$AZ$17:$BD$42,5,0)*AF75))</f>
        <v/>
      </c>
      <c r="AK75" s="80" t="str">
        <f t="shared" si="7"/>
        <v/>
      </c>
      <c r="AN75" s="11">
        <v>6.1</v>
      </c>
      <c r="AO75" s="23" t="str">
        <f>IF(SUMIFS(AG$11:AG$1008,$AB$11:$AB$1008,$AN75,$AK$11:$AK$1008,$AP$62)=0,"",SUMIFS(AG$11:AG$1008,$AB$11:$AB$1008,$AN75,$AK$11:$AK$1008,$AP$62))</f>
        <v/>
      </c>
      <c r="AP75" s="23" t="str">
        <f>IF(SUMIFS(AH$11:AH$1008,$AB$11:$AB$1008,$AN75,$AK$11:$AK$1008,$AP$62)=0,"",SUMIFS(AH$11:AH$1008,$AB$11:$AB$1008,$AN75,$AK$11:$AK$1008,$AP$62))</f>
        <v/>
      </c>
      <c r="AQ75" s="23" t="str">
        <f>IF(SUMIFS(AI$11:AI$1008,$AB$11:$AB$1008,$AN75,$AK$11:$AK$1008,$AP$62)=0,"",SUMIFS(AI$11:AI$1008,$AB$11:$AB$1008,$AN75,$AK$11:$AK$1008,$AP$62))</f>
        <v/>
      </c>
      <c r="AR75" s="23" t="str">
        <f>IF(SUMIFS(AJ$11:AJ$1008,$AB$11:$AB$1008,$AN75,$AK$11:$AK$1008,$AP$62)=0,"",SUMIFS(AJ$11:AJ$1008,$AB$11:$AB$1008,$AN75,$AK$11:$AK$1008,$AP$62))</f>
        <v/>
      </c>
      <c r="AS75" s="4" t="str">
        <f>IF(AP62="","",12)</f>
        <v/>
      </c>
      <c r="AT75" s="99" t="str">
        <f t="array" ref="AT75">IFERROR(INDEX($AF$1:$AF$1200,SMALL(IF($AK$1:$AK$1200=$AP$62,ROW($AF$1:$AF$1200),""),$AS75)),"")</f>
        <v/>
      </c>
      <c r="AU75" s="105" t="str">
        <f t="array" ref="AU75">IFERROR(INDEX($AA$1:$AA$1200,SMALL(IF($AK$1:$AK$1200=$AP$62,ROW($AA$1:$AA$1200),""),$AS75)),"")</f>
        <v/>
      </c>
      <c r="AV75" s="93" t="str">
        <f t="array" ref="AV75">IFERROR(INDEX($AB$1:$AB$1200,SMALL(IF($AK$1:$AK$1200=$AP$62,ROW($AB$1:$AB$1200),""),$AS75)),"")</f>
        <v/>
      </c>
      <c r="AW75" s="4"/>
      <c r="AX75" s="3"/>
    </row>
    <row r="76" spans="1:50">
      <c r="AA76" s="81"/>
      <c r="AB76" s="81"/>
      <c r="AC76" s="82" t="str">
        <f t="shared" ref="AC76:AC139" si="18">IF(ISERROR(VLOOKUP($AA76,$A$13:$V$38,MATCH($AB76,$A$12:$V$12,0),0)),"",VLOOKUP($AA76,$A$13:$V$38,MATCH($AB76,$A$12:$V$12,0),0))</f>
        <v/>
      </c>
      <c r="AD76" s="90"/>
      <c r="AE76" s="90"/>
      <c r="AF76" s="82">
        <f t="shared" ref="AF76:AF139" si="19">IF(IF($AB76="",0,IF(AC76="",0,AC76-AD76-AE76))&lt;0,0,IF($AB76="",0,IF(AC76="",0,AC76-AD76-AE76)))</f>
        <v>0</v>
      </c>
      <c r="AG76" s="82" t="str">
        <f t="shared" si="14"/>
        <v/>
      </c>
      <c r="AH76" s="82" t="str">
        <f t="shared" si="15"/>
        <v/>
      </c>
      <c r="AI76" s="82" t="str">
        <f t="shared" si="16"/>
        <v/>
      </c>
      <c r="AJ76" s="82" t="str">
        <f t="shared" si="17"/>
        <v/>
      </c>
      <c r="AK76" s="83" t="str">
        <f t="shared" ref="AK76:AK139" si="20">IF($AF76=0,"",IF(VLOOKUP($AA76,$A$46:$Y$71,IF($AB76=3,2,IF($AB76&lt;4+1,6,IF($AB76&lt;5+1,10,IF($AB76&lt;6+1,14,IF($AB76&lt;7+1,18,IF($AB76&lt;8+1,22,0)))))),0)=0,"pas de crafteur",VLOOKUP($AA76,$A$46:$Y$71,IF($AB76=3,2,IF($AB76&lt;4+1,6,IF($AB76&lt;5+1,10,IF($AB76&lt;6+1,14,IF($AB76&lt;7+1,18,IF($AB76&lt;8+1,22,)))))),0)))</f>
        <v/>
      </c>
      <c r="AM76" s="30"/>
      <c r="AN76" s="11">
        <v>6.2</v>
      </c>
      <c r="AO76" s="23" t="str">
        <f>IF(SUMIFS(AG$11:AG$1008,$AB$11:$AB$1008,$AN76,$AK$11:$AK$1008,$AP$62)=0,"",SUMIFS(AG$11:AG$1008,$AB$11:$AB$1008,$AN76,$AK$11:$AK$1008,$AP$62))</f>
        <v/>
      </c>
      <c r="AP76" s="23" t="str">
        <f>IF(SUMIFS(AH$11:AH$1008,$AB$11:$AB$1008,$AN76,$AK$11:$AK$1008,$AP$62)=0,"",SUMIFS(AH$11:AH$1008,$AB$11:$AB$1008,$AN76,$AK$11:$AK$1008,$AP$62))</f>
        <v/>
      </c>
      <c r="AQ76" s="23" t="str">
        <f>IF(SUMIFS(AI$11:AI$1008,$AB$11:$AB$1008,$AN76,$AK$11:$AK$1008,$AP$62)=0,"",SUMIFS(AI$11:AI$1008,$AB$11:$AB$1008,$AN76,$AK$11:$AK$1008,$AP$62))</f>
        <v/>
      </c>
      <c r="AR76" s="23" t="str">
        <f>IF(SUMIFS(AJ$11:AJ$1008,$AB$11:$AB$1008,$AN76,$AK$11:$AK$1008,$AP$62)=0,"",SUMIFS(AJ$11:AJ$1008,$AB$11:$AB$1008,$AN76,$AK$11:$AK$1008,$AP$62))</f>
        <v/>
      </c>
      <c r="AS76" s="4" t="str">
        <f>IF(AP62="","",13)</f>
        <v/>
      </c>
      <c r="AT76" s="99" t="str">
        <f t="array" ref="AT76">IFERROR(INDEX($AF$1:$AF$1200,SMALL(IF($AK$1:$AK$1200=$AP$62,ROW($AF$1:$AF$1200),""),$AS76)),"")</f>
        <v/>
      </c>
      <c r="AU76" s="105" t="str">
        <f t="array" ref="AU76">IFERROR(INDEX($AA$1:$AA$1200,SMALL(IF($AK$1:$AK$1200=$AP$62,ROW($AA$1:$AA$1200),""),$AS76)),"")</f>
        <v/>
      </c>
      <c r="AV76" s="93" t="str">
        <f t="array" ref="AV76">IFERROR(INDEX($AB$1:$AB$1200,SMALL(IF($AK$1:$AK$1200=$AP$62,ROW($AB$1:$AB$1200),""),$AS76)),"")</f>
        <v/>
      </c>
      <c r="AW76" s="4"/>
      <c r="AX76" s="3"/>
    </row>
    <row r="77" spans="1:50">
      <c r="AA77" s="78"/>
      <c r="AB77" s="78"/>
      <c r="AC77" s="79" t="str">
        <f t="shared" si="18"/>
        <v/>
      </c>
      <c r="AD77" s="89"/>
      <c r="AE77" s="89"/>
      <c r="AF77" s="79">
        <f t="shared" si="19"/>
        <v>0</v>
      </c>
      <c r="AG77" s="79" t="str">
        <f t="shared" si="14"/>
        <v/>
      </c>
      <c r="AH77" s="79" t="str">
        <f t="shared" si="15"/>
        <v/>
      </c>
      <c r="AI77" s="79" t="str">
        <f t="shared" si="16"/>
        <v/>
      </c>
      <c r="AJ77" s="79" t="str">
        <f t="shared" si="17"/>
        <v/>
      </c>
      <c r="AK77" s="80" t="str">
        <f t="shared" si="20"/>
        <v/>
      </c>
      <c r="AM77" s="30"/>
      <c r="AN77" s="12">
        <v>6.3</v>
      </c>
      <c r="AO77" s="19" t="str">
        <f>IF(SUMIFS(AG$11:AG$1008,$AB$11:$AB$1008,$AN77,$AK$11:$AK$1008,$AP$62)=0,"",SUMIFS(AG$11:AG$1008,$AB$11:$AB$1008,$AN77,$AK$11:$AK$1008,$AP$62))</f>
        <v/>
      </c>
      <c r="AP77" s="19" t="str">
        <f>IF(SUMIFS(AH$11:AH$1008,$AB$11:$AB$1008,$AN77,$AK$11:$AK$1008,$AP$62)=0,"",SUMIFS(AH$11:AH$1008,$AB$11:$AB$1008,$AN77,$AK$11:$AK$1008,$AP$62))</f>
        <v/>
      </c>
      <c r="AQ77" s="19" t="str">
        <f>IF(SUMIFS(AI$11:AI$1008,$AB$11:$AB$1008,$AN77,$AK$11:$AK$1008,$AP$62)=0,"",SUMIFS(AI$11:AI$1008,$AB$11:$AB$1008,$AN77,$AK$11:$AK$1008,$AP$62))</f>
        <v/>
      </c>
      <c r="AR77" s="19" t="str">
        <f>IF(SUMIFS(AJ$11:AJ$1008,$AB$11:$AB$1008,$AN77,$AK$11:$AK$1008,$AP$62)=0,"",SUMIFS(AJ$11:AJ$1008,$AB$11:$AB$1008,$AN77,$AK$11:$AK$1008,$AP$62))</f>
        <v/>
      </c>
      <c r="AS77" s="4" t="str">
        <f>IF(AP62="","",14)</f>
        <v/>
      </c>
      <c r="AT77" s="99" t="str">
        <f t="array" ref="AT77">IFERROR(INDEX($AF$1:$AF$1200,SMALL(IF($AK$1:$AK$1200=$AP$62,ROW($AF$1:$AF$1200),""),$AS77)),"")</f>
        <v/>
      </c>
      <c r="AU77" s="105" t="str">
        <f t="array" ref="AU77">IFERROR(INDEX($AA$1:$AA$1200,SMALL(IF($AK$1:$AK$1200=$AP$62,ROW($AA$1:$AA$1200),""),$AS77)),"")</f>
        <v/>
      </c>
      <c r="AV77" s="93" t="str">
        <f t="array" ref="AV77">IFERROR(INDEX($AB$1:$AB$1200,SMALL(IF($AK$1:$AK$1200=$AP$62,ROW($AB$1:$AB$1200),""),$AS77)),"")</f>
        <v/>
      </c>
      <c r="AW77" s="4"/>
      <c r="AX77" s="3"/>
    </row>
    <row r="78" spans="1:50">
      <c r="AA78" s="81"/>
      <c r="AB78" s="81"/>
      <c r="AC78" s="82" t="str">
        <f t="shared" si="18"/>
        <v/>
      </c>
      <c r="AD78" s="90"/>
      <c r="AE78" s="90"/>
      <c r="AF78" s="82">
        <f t="shared" si="19"/>
        <v>0</v>
      </c>
      <c r="AG78" s="82" t="str">
        <f t="shared" si="14"/>
        <v/>
      </c>
      <c r="AH78" s="82" t="str">
        <f t="shared" si="15"/>
        <v/>
      </c>
      <c r="AI78" s="82" t="str">
        <f t="shared" si="16"/>
        <v/>
      </c>
      <c r="AJ78" s="82" t="str">
        <f t="shared" si="17"/>
        <v/>
      </c>
      <c r="AK78" s="83" t="str">
        <f t="shared" si="20"/>
        <v/>
      </c>
      <c r="AM78" s="30"/>
      <c r="AN78" s="10">
        <v>7</v>
      </c>
      <c r="AO78" s="21" t="str">
        <f>IF(SUMIFS(AG$11:AG$1008,$AB$11:$AB$1008,$AN78,$AK$11:$AK$1008,$AP$62)=0,"",SUMIFS(AG$11:AG$1008,$AB$11:$AB$1008,$AN78,$AK$11:$AK$1008,$AP$62))</f>
        <v/>
      </c>
      <c r="AP78" s="21" t="str">
        <f>IF(SUMIFS(AH$11:AH$1008,$AB$11:$AB$1008,$AN78,$AK$11:$AK$1008,$AP$62)=0,"",SUMIFS(AH$11:AH$1008,$AB$11:$AB$1008,$AN78,$AK$11:$AK$1008,$AP$62))</f>
        <v/>
      </c>
      <c r="AQ78" s="21" t="str">
        <f>IF(SUMIFS(AI$11:AI$1008,$AB$11:$AB$1008,$AN78,$AK$11:$AK$1008,$AP$62)=0,"",SUMIFS(AI$11:AI$1008,$AB$11:$AB$1008,$AN78,$AK$11:$AK$1008,$AP$62))</f>
        <v/>
      </c>
      <c r="AR78" s="21" t="str">
        <f>IF(SUMIFS(AJ$11:AJ$1008,$AB$11:$AB$1008,$AN78,$AK$11:$AK$1008,$AP$62)=0,"",SUMIFS(AJ$11:AJ$1008,$AB$11:$AB$1008,$AN78,$AK$11:$AK$1008,$AP$62))</f>
        <v/>
      </c>
      <c r="AS78" s="4" t="str">
        <f>IF(AP62="","",15)</f>
        <v/>
      </c>
      <c r="AT78" s="99" t="str">
        <f t="array" ref="AT78">IFERROR(INDEX($AF$1:$AF$1200,SMALL(IF($AK$1:$AK$1200=$AP$62,ROW($AF$1:$AF$1200),""),$AS78)),"")</f>
        <v/>
      </c>
      <c r="AU78" s="105" t="str">
        <f t="array" ref="AU78">IFERROR(INDEX($AA$1:$AA$1200,SMALL(IF($AK$1:$AK$1200=$AP$62,ROW($AA$1:$AA$1200),""),$AS78)),"")</f>
        <v/>
      </c>
      <c r="AV78" s="93" t="str">
        <f t="array" ref="AV78">IFERROR(INDEX($AB$1:$AB$1200,SMALL(IF($AK$1:$AK$1200=$AP$62,ROW($AB$1:$AB$1200),""),$AS78)),"")</f>
        <v/>
      </c>
      <c r="AW78" s="4"/>
      <c r="AX78" s="3"/>
    </row>
    <row r="79" spans="1:50">
      <c r="AA79" s="78"/>
      <c r="AB79" s="78"/>
      <c r="AC79" s="79" t="str">
        <f t="shared" si="18"/>
        <v/>
      </c>
      <c r="AD79" s="89"/>
      <c r="AE79" s="89"/>
      <c r="AF79" s="79">
        <f t="shared" si="19"/>
        <v>0</v>
      </c>
      <c r="AG79" s="79" t="str">
        <f t="shared" si="14"/>
        <v/>
      </c>
      <c r="AH79" s="79" t="str">
        <f t="shared" si="15"/>
        <v/>
      </c>
      <c r="AI79" s="79" t="str">
        <f t="shared" si="16"/>
        <v/>
      </c>
      <c r="AJ79" s="79" t="str">
        <f t="shared" si="17"/>
        <v/>
      </c>
      <c r="AK79" s="80" t="str">
        <f t="shared" si="20"/>
        <v/>
      </c>
      <c r="AM79" s="30"/>
      <c r="AN79" s="11">
        <v>7.1</v>
      </c>
      <c r="AO79" s="23" t="str">
        <f>IF(SUMIFS(AG$11:AG$1008,$AB$11:$AB$1008,$AN79,$AK$11:$AK$1008,$AP$62)=0,"",SUMIFS(AG$11:AG$1008,$AB$11:$AB$1008,$AN79,$AK$11:$AK$1008,$AP$62))</f>
        <v/>
      </c>
      <c r="AP79" s="23" t="str">
        <f>IF(SUMIFS(AH$11:AH$1008,$AB$11:$AB$1008,$AN79,$AK$11:$AK$1008,$AP$62)=0,"",SUMIFS(AH$11:AH$1008,$AB$11:$AB$1008,$AN79,$AK$11:$AK$1008,$AP$62))</f>
        <v/>
      </c>
      <c r="AQ79" s="23" t="str">
        <f>IF(SUMIFS(AI$11:AI$1008,$AB$11:$AB$1008,$AN79,$AK$11:$AK$1008,$AP$62)=0,"",SUMIFS(AI$11:AI$1008,$AB$11:$AB$1008,$AN79,$AK$11:$AK$1008,$AP$62))</f>
        <v/>
      </c>
      <c r="AR79" s="23" t="str">
        <f>IF(SUMIFS(AJ$11:AJ$1008,$AB$11:$AB$1008,$AN79,$AK$11:$AK$1008,$AP$62)=0,"",SUMIFS(AJ$11:AJ$1008,$AB$11:$AB$1008,$AN79,$AK$11:$AK$1008,$AP$62))</f>
        <v/>
      </c>
      <c r="AS79" s="4" t="str">
        <f>IF(AP62="","",16)</f>
        <v/>
      </c>
      <c r="AT79" s="99" t="str">
        <f t="array" ref="AT79">IFERROR(INDEX($AF$1:$AF$1200,SMALL(IF($AK$1:$AK$1200=$AP$62,ROW($AF$1:$AF$1200),""),$AS79)),"")</f>
        <v/>
      </c>
      <c r="AU79" s="105" t="str">
        <f t="array" ref="AU79">IFERROR(INDEX($AA$1:$AA$1200,SMALL(IF($AK$1:$AK$1200=$AP$62,ROW($AA$1:$AA$1200),""),$AS79)),"")</f>
        <v/>
      </c>
      <c r="AV79" s="93" t="str">
        <f t="array" ref="AV79">IFERROR(INDEX($AB$1:$AB$1200,SMALL(IF($AK$1:$AK$1200=$AP$62,ROW($AB$1:$AB$1200),""),$AS79)),"")</f>
        <v/>
      </c>
      <c r="AW79" s="4"/>
      <c r="AX79" s="3"/>
    </row>
    <row r="80" spans="1:50">
      <c r="AA80" s="81"/>
      <c r="AB80" s="81"/>
      <c r="AC80" s="82" t="str">
        <f t="shared" si="18"/>
        <v/>
      </c>
      <c r="AD80" s="90"/>
      <c r="AE80" s="90"/>
      <c r="AF80" s="82">
        <f t="shared" si="19"/>
        <v>0</v>
      </c>
      <c r="AG80" s="82" t="str">
        <f t="shared" si="14"/>
        <v/>
      </c>
      <c r="AH80" s="82" t="str">
        <f t="shared" si="15"/>
        <v/>
      </c>
      <c r="AI80" s="82" t="str">
        <f t="shared" si="16"/>
        <v/>
      </c>
      <c r="AJ80" s="82" t="str">
        <f t="shared" si="17"/>
        <v/>
      </c>
      <c r="AK80" s="83" t="str">
        <f t="shared" si="20"/>
        <v/>
      </c>
      <c r="AM80" s="30"/>
      <c r="AN80" s="11">
        <v>7.2</v>
      </c>
      <c r="AO80" s="23" t="str">
        <f>IF(SUMIFS(AG$11:AG$1008,$AB$11:$AB$1008,$AN80,$AK$11:$AK$1008,$AP$62)=0,"",SUMIFS(AG$11:AG$1008,$AB$11:$AB$1008,$AN80,$AK$11:$AK$1008,$AP$62))</f>
        <v/>
      </c>
      <c r="AP80" s="23" t="str">
        <f>IF(SUMIFS(AH$11:AH$1008,$AB$11:$AB$1008,$AN80,$AK$11:$AK$1008,$AP$62)=0,"",SUMIFS(AH$11:AH$1008,$AB$11:$AB$1008,$AN80,$AK$11:$AK$1008,$AP$62))</f>
        <v/>
      </c>
      <c r="AQ80" s="23" t="str">
        <f>IF(SUMIFS(AI$11:AI$1008,$AB$11:$AB$1008,$AN80,$AK$11:$AK$1008,$AP$62)=0,"",SUMIFS(AI$11:AI$1008,$AB$11:$AB$1008,$AN80,$AK$11:$AK$1008,$AP$62))</f>
        <v/>
      </c>
      <c r="AR80" s="23" t="str">
        <f>IF(SUMIFS(AJ$11:AJ$1008,$AB$11:$AB$1008,$AN80,$AK$11:$AK$1008,$AP$62)=0,"",SUMIFS(AJ$11:AJ$1008,$AB$11:$AB$1008,$AN80,$AK$11:$AK$1008,$AP$62))</f>
        <v/>
      </c>
      <c r="AS80" s="4" t="str">
        <f>IF(AP62="","",17)</f>
        <v/>
      </c>
      <c r="AT80" s="99" t="str">
        <f t="array" ref="AT80">IFERROR(INDEX($AF$1:$AF$1200,SMALL(IF($AK$1:$AK$1200=$AP$62,ROW($AF$1:$AF$1200),""),$AS80)),"")</f>
        <v/>
      </c>
      <c r="AU80" s="105" t="str">
        <f t="array" ref="AU80">IFERROR(INDEX($AA$1:$AA$1200,SMALL(IF($AK$1:$AK$1200=$AP$62,ROW($AA$1:$AA$1200),""),$AS80)),"")</f>
        <v/>
      </c>
      <c r="AV80" s="93" t="str">
        <f t="array" ref="AV80">IFERROR(INDEX($AB$1:$AB$1200,SMALL(IF($AK$1:$AK$1200=$AP$62,ROW($AB$1:$AB$1200),""),$AS80)),"")</f>
        <v/>
      </c>
      <c r="AW80" s="4"/>
      <c r="AX80" s="3"/>
    </row>
    <row r="81" spans="27:50">
      <c r="AA81" s="78"/>
      <c r="AB81" s="78"/>
      <c r="AC81" s="79" t="str">
        <f t="shared" si="18"/>
        <v/>
      </c>
      <c r="AD81" s="89"/>
      <c r="AE81" s="89"/>
      <c r="AF81" s="79">
        <f t="shared" si="19"/>
        <v>0</v>
      </c>
      <c r="AG81" s="79" t="str">
        <f t="shared" si="14"/>
        <v/>
      </c>
      <c r="AH81" s="79" t="str">
        <f t="shared" si="15"/>
        <v/>
      </c>
      <c r="AI81" s="79" t="str">
        <f t="shared" si="16"/>
        <v/>
      </c>
      <c r="AJ81" s="79" t="str">
        <f t="shared" si="17"/>
        <v/>
      </c>
      <c r="AK81" s="80" t="str">
        <f t="shared" si="20"/>
        <v/>
      </c>
      <c r="AM81" s="30"/>
      <c r="AN81" s="12">
        <v>7.3</v>
      </c>
      <c r="AO81" s="19" t="str">
        <f>IF(SUMIFS(AG$11:AG$1008,$AB$11:$AB$1008,$AN81,$AK$11:$AK$1008,$AP$62)=0,"",SUMIFS(AG$11:AG$1008,$AB$11:$AB$1008,$AN81,$AK$11:$AK$1008,$AP$62))</f>
        <v/>
      </c>
      <c r="AP81" s="19" t="str">
        <f>IF(SUMIFS(AH$11:AH$1008,$AB$11:$AB$1008,$AN81,$AK$11:$AK$1008,$AP$62)=0,"",SUMIFS(AH$11:AH$1008,$AB$11:$AB$1008,$AN81,$AK$11:$AK$1008,$AP$62))</f>
        <v/>
      </c>
      <c r="AQ81" s="19" t="str">
        <f>IF(SUMIFS(AI$11:AI$1008,$AB$11:$AB$1008,$AN81,$AK$11:$AK$1008,$AP$62)=0,"",SUMIFS(AI$11:AI$1008,$AB$11:$AB$1008,$AN81,$AK$11:$AK$1008,$AP$62))</f>
        <v/>
      </c>
      <c r="AR81" s="19" t="str">
        <f>IF(SUMIFS(AJ$11:AJ$1008,$AB$11:$AB$1008,$AN81,$AK$11:$AK$1008,$AP$62)=0,"",SUMIFS(AJ$11:AJ$1008,$AB$11:$AB$1008,$AN81,$AK$11:$AK$1008,$AP$62))</f>
        <v/>
      </c>
      <c r="AS81" s="4" t="str">
        <f>IF(AP62="","",18)</f>
        <v/>
      </c>
      <c r="AT81" s="99" t="str">
        <f t="array" ref="AT81">IFERROR(INDEX($AF$1:$AF$1200,SMALL(IF($AK$1:$AK$1200=$AP$62,ROW($AF$1:$AF$1200),""),$AS81)),"")</f>
        <v/>
      </c>
      <c r="AU81" s="105" t="str">
        <f t="array" ref="AU81">IFERROR(INDEX($AA$1:$AA$1200,SMALL(IF($AK$1:$AK$1200=$AP$62,ROW($AA$1:$AA$1200),""),$AS81)),"")</f>
        <v/>
      </c>
      <c r="AV81" s="93" t="str">
        <f t="array" ref="AV81">IFERROR(INDEX($AB$1:$AB$1200,SMALL(IF($AK$1:$AK$1200=$AP$62,ROW($AB$1:$AB$1200),""),$AS81)),"")</f>
        <v/>
      </c>
      <c r="AW81" s="4"/>
      <c r="AX81" s="3"/>
    </row>
    <row r="82" spans="27:50">
      <c r="AA82" s="81"/>
      <c r="AB82" s="81"/>
      <c r="AC82" s="82" t="str">
        <f t="shared" si="18"/>
        <v/>
      </c>
      <c r="AD82" s="90"/>
      <c r="AE82" s="90"/>
      <c r="AF82" s="82">
        <f t="shared" si="19"/>
        <v>0</v>
      </c>
      <c r="AG82" s="82" t="str">
        <f t="shared" si="14"/>
        <v/>
      </c>
      <c r="AH82" s="82" t="str">
        <f t="shared" si="15"/>
        <v/>
      </c>
      <c r="AI82" s="82" t="str">
        <f t="shared" si="16"/>
        <v/>
      </c>
      <c r="AJ82" s="82" t="str">
        <f t="shared" si="17"/>
        <v/>
      </c>
      <c r="AK82" s="83" t="str">
        <f t="shared" si="20"/>
        <v/>
      </c>
      <c r="AM82" s="30"/>
      <c r="AN82" s="10">
        <v>8</v>
      </c>
      <c r="AO82" s="21" t="str">
        <f>IF(SUMIFS(AG$11:AG$1008,$AB$11:$AB$1008,$AN82,$AK$11:$AK$1008,$AP$62)=0,"",SUMIFS(AG$11:AG$1008,$AB$11:$AB$1008,$AN82,$AK$11:$AK$1008,$AP$62))</f>
        <v/>
      </c>
      <c r="AP82" s="21" t="str">
        <f>IF(SUMIFS(AH$11:AH$1008,$AB$11:$AB$1008,$AN82,$AK$11:$AK$1008,$AP$62)=0,"",SUMIFS(AH$11:AH$1008,$AB$11:$AB$1008,$AN82,$AK$11:$AK$1008,$AP$62))</f>
        <v/>
      </c>
      <c r="AQ82" s="21" t="str">
        <f>IF(SUMIFS(AI$11:AI$1008,$AB$11:$AB$1008,$AN82,$AK$11:$AK$1008,$AP$62)=0,"",SUMIFS(AI$11:AI$1008,$AB$11:$AB$1008,$AN82,$AK$11:$AK$1008,$AP$62))</f>
        <v/>
      </c>
      <c r="AR82" s="21" t="str">
        <f>IF(SUMIFS(AJ$11:AJ$1008,$AB$11:$AB$1008,$AN82,$AK$11:$AK$1008,$AP$62)=0,"",SUMIFS(AJ$11:AJ$1008,$AB$11:$AB$1008,$AN82,$AK$11:$AK$1008,$AP$62))</f>
        <v/>
      </c>
      <c r="AS82" s="4" t="str">
        <f>IF(AP62="","",19)</f>
        <v/>
      </c>
      <c r="AT82" s="99" t="str">
        <f t="array" ref="AT82">IFERROR(INDEX($AF$1:$AF$1200,SMALL(IF($AK$1:$AK$1200=$AP$62,ROW($AF$1:$AF$1200),""),$AS82)),"")</f>
        <v/>
      </c>
      <c r="AU82" s="105" t="str">
        <f t="array" ref="AU82">IFERROR(INDEX($AA$1:$AA$1200,SMALL(IF($AK$1:$AK$1200=$AP$62,ROW($AA$1:$AA$1200),""),$AS82)),"")</f>
        <v/>
      </c>
      <c r="AV82" s="93" t="str">
        <f t="array" ref="AV82">IFERROR(INDEX($AB$1:$AB$1200,SMALL(IF($AK$1:$AK$1200=$AP$62,ROW($AB$1:$AB$1200),""),$AS82)),"")</f>
        <v/>
      </c>
      <c r="AW82" s="4"/>
      <c r="AX82" s="3"/>
    </row>
    <row r="83" spans="27:50">
      <c r="AA83" s="78"/>
      <c r="AB83" s="78"/>
      <c r="AC83" s="79" t="str">
        <f t="shared" si="18"/>
        <v/>
      </c>
      <c r="AD83" s="89"/>
      <c r="AE83" s="89"/>
      <c r="AF83" s="79">
        <f t="shared" si="19"/>
        <v>0</v>
      </c>
      <c r="AG83" s="79" t="str">
        <f t="shared" si="14"/>
        <v/>
      </c>
      <c r="AH83" s="79" t="str">
        <f t="shared" si="15"/>
        <v/>
      </c>
      <c r="AI83" s="79" t="str">
        <f t="shared" si="16"/>
        <v/>
      </c>
      <c r="AJ83" s="79" t="str">
        <f t="shared" si="17"/>
        <v/>
      </c>
      <c r="AK83" s="80" t="str">
        <f t="shared" si="20"/>
        <v/>
      </c>
      <c r="AM83" s="30"/>
      <c r="AN83" s="11">
        <v>8.1</v>
      </c>
      <c r="AO83" s="23" t="str">
        <f>IF(SUMIFS(AG$11:AG$1008,$AB$11:$AB$1008,$AN83,$AK$11:$AK$1008,$AP$62)=0,"",SUMIFS(AG$11:AG$1008,$AB$11:$AB$1008,$AN83,$AK$11:$AK$1008,$AP$62))</f>
        <v/>
      </c>
      <c r="AP83" s="23" t="str">
        <f>IF(SUMIFS(AH$11:AH$1008,$AB$11:$AB$1008,$AN83,$AK$11:$AK$1008,$AP$62)=0,"",SUMIFS(AH$11:AH$1008,$AB$11:$AB$1008,$AN83,$AK$11:$AK$1008,$AP$62))</f>
        <v/>
      </c>
      <c r="AQ83" s="23" t="str">
        <f>IF(SUMIFS(AI$11:AI$1008,$AB$11:$AB$1008,$AN83,$AK$11:$AK$1008,$AP$62)=0,"",SUMIFS(AI$11:AI$1008,$AB$11:$AB$1008,$AN83,$AK$11:$AK$1008,$AP$62))</f>
        <v/>
      </c>
      <c r="AR83" s="23" t="str">
        <f>IF(SUMIFS(AJ$11:AJ$1008,$AB$11:$AB$1008,$AN83,$AK$11:$AK$1008,$AP$62)=0,"",SUMIFS(AJ$11:AJ$1008,$AB$11:$AB$1008,$AN83,$AK$11:$AK$1008,$AP$62))</f>
        <v/>
      </c>
      <c r="AS83" s="4" t="str">
        <f>IF(AP62="","",20)</f>
        <v/>
      </c>
      <c r="AT83" s="99" t="str">
        <f t="array" ref="AT83">IFERROR(INDEX($AF$1:$AF$1200,SMALL(IF($AK$1:$AK$1200=$AP$62,ROW($AF$1:$AF$1200),""),$AS83)),"")</f>
        <v/>
      </c>
      <c r="AU83" s="105" t="str">
        <f t="array" ref="AU83">IFERROR(INDEX($AA$1:$AA$1200,SMALL(IF($AK$1:$AK$1200=$AP$62,ROW($AA$1:$AA$1200),""),$AS83)),"")</f>
        <v/>
      </c>
      <c r="AV83" s="93" t="str">
        <f t="array" ref="AV83">IFERROR(INDEX($AB$1:$AB$1200,SMALL(IF($AK$1:$AK$1200=$AP$62,ROW($AB$1:$AB$1200),""),$AS83)),"")</f>
        <v/>
      </c>
      <c r="AW83" s="4"/>
      <c r="AX83" s="3"/>
    </row>
    <row r="84" spans="27:50">
      <c r="AA84" s="81"/>
      <c r="AB84" s="81"/>
      <c r="AC84" s="82" t="str">
        <f t="shared" si="18"/>
        <v/>
      </c>
      <c r="AD84" s="90"/>
      <c r="AE84" s="90"/>
      <c r="AF84" s="82">
        <f t="shared" si="19"/>
        <v>0</v>
      </c>
      <c r="AG84" s="82" t="str">
        <f t="shared" si="14"/>
        <v/>
      </c>
      <c r="AH84" s="82" t="str">
        <f t="shared" si="15"/>
        <v/>
      </c>
      <c r="AI84" s="82" t="str">
        <f t="shared" si="16"/>
        <v/>
      </c>
      <c r="AJ84" s="82" t="str">
        <f t="shared" si="17"/>
        <v/>
      </c>
      <c r="AK84" s="83" t="str">
        <f t="shared" si="20"/>
        <v/>
      </c>
      <c r="AM84" s="30"/>
      <c r="AN84" s="11">
        <v>8.1999999999999993</v>
      </c>
      <c r="AO84" s="23" t="str">
        <f>IF(SUMIFS(AG$11:AG$1008,$AB$11:$AB$1008,$AN84,$AK$11:$AK$1008,$AP$62)=0,"",SUMIFS(AG$11:AG$1008,$AB$11:$AB$1008,$AN84,$AK$11:$AK$1008,$AP$62))</f>
        <v/>
      </c>
      <c r="AP84" s="23" t="str">
        <f>IF(SUMIFS(AH$11:AH$1008,$AB$11:$AB$1008,$AN84,$AK$11:$AK$1008,$AP$62)=0,"",SUMIFS(AH$11:AH$1008,$AB$11:$AB$1008,$AN84,$AK$11:$AK$1008,$AP$62))</f>
        <v/>
      </c>
      <c r="AQ84" s="23" t="str">
        <f>IF(SUMIFS(AI$11:AI$1008,$AB$11:$AB$1008,$AN84,$AK$11:$AK$1008,$AP$62)=0,"",SUMIFS(AI$11:AI$1008,$AB$11:$AB$1008,$AN84,$AK$11:$AK$1008,$AP$62))</f>
        <v/>
      </c>
      <c r="AR84" s="23" t="str">
        <f>IF(SUMIFS(AJ$11:AJ$1008,$AB$11:$AB$1008,$AN84,$AK$11:$AK$1008,$AP$62)=0,"",SUMIFS(AJ$11:AJ$1008,$AB$11:$AB$1008,$AN84,$AK$11:$AK$1008,$AP$62))</f>
        <v/>
      </c>
      <c r="AS84" s="4" t="str">
        <f>IF(AP62="","",21)</f>
        <v/>
      </c>
      <c r="AT84" s="99" t="str">
        <f t="array" ref="AT84">IFERROR(INDEX($AF$1:$AF$1200,SMALL(IF($AK$1:$AK$1200=$AP$62,ROW($AF$1:$AF$1200),""),$AS84)),"")</f>
        <v/>
      </c>
      <c r="AU84" s="105" t="str">
        <f t="array" ref="AU84">IFERROR(INDEX($AA$1:$AA$1200,SMALL(IF($AK$1:$AK$1200=$AP$62,ROW($AA$1:$AA$1200),""),$AS84)),"")</f>
        <v/>
      </c>
      <c r="AV84" s="93" t="str">
        <f t="array" ref="AV84">IFERROR(INDEX($AB$1:$AB$1200,SMALL(IF($AK$1:$AK$1200=$AP$62,ROW($AB$1:$AB$1200),""),$AS84)),"")</f>
        <v/>
      </c>
      <c r="AW84" s="4"/>
      <c r="AX84" s="3"/>
    </row>
    <row r="85" spans="27:50" ht="15.75" thickBot="1">
      <c r="AA85" s="78"/>
      <c r="AB85" s="78"/>
      <c r="AC85" s="79" t="str">
        <f t="shared" si="18"/>
        <v/>
      </c>
      <c r="AD85" s="89"/>
      <c r="AE85" s="89"/>
      <c r="AF85" s="79">
        <f t="shared" si="19"/>
        <v>0</v>
      </c>
      <c r="AG85" s="79" t="str">
        <f t="shared" si="14"/>
        <v/>
      </c>
      <c r="AH85" s="79" t="str">
        <f t="shared" si="15"/>
        <v/>
      </c>
      <c r="AI85" s="79" t="str">
        <f t="shared" si="16"/>
        <v/>
      </c>
      <c r="AJ85" s="79" t="str">
        <f t="shared" si="17"/>
        <v/>
      </c>
      <c r="AK85" s="80" t="str">
        <f t="shared" si="20"/>
        <v/>
      </c>
      <c r="AM85" s="30"/>
      <c r="AN85" s="13">
        <v>8.3000000000000007</v>
      </c>
      <c r="AO85" s="25" t="str">
        <f>IF(SUMIFS(AG$11:AG$1008,$AB$11:$AB$1008,$AN85,$AK$11:$AK$1008,$AP$62)=0,"",SUMIFS(AG$11:AG$1008,$AB$11:$AB$1008,$AN85,$AK$11:$AK$1008,$AP$62))</f>
        <v/>
      </c>
      <c r="AP85" s="25" t="str">
        <f>IF(SUMIFS(AH$11:AH$1008,$AB$11:$AB$1008,$AN85,$AK$11:$AK$1008,$AP$62)=0,"",SUMIFS(AH$11:AH$1008,$AB$11:$AB$1008,$AN85,$AK$11:$AK$1008,$AP$62))</f>
        <v/>
      </c>
      <c r="AQ85" s="25" t="str">
        <f>IF(SUMIFS(AI$11:AI$1008,$AB$11:$AB$1008,$AN85,$AK$11:$AK$1008,$AP$62)=0,"",SUMIFS(AI$11:AI$1008,$AB$11:$AB$1008,$AN85,$AK$11:$AK$1008,$AP$62))</f>
        <v/>
      </c>
      <c r="AR85" s="25" t="str">
        <f>IF(SUMIFS(AJ$11:AJ$1008,$AB$11:$AB$1008,$AN85,$AK$11:$AK$1008,$AP$62)=0,"",SUMIFS(AJ$11:AJ$1008,$AB$11:$AB$1008,$AN85,$AK$11:$AK$1008,$AP$62))</f>
        <v/>
      </c>
      <c r="AS85" s="4" t="str">
        <f>IF(AP62="","",22)</f>
        <v/>
      </c>
      <c r="AT85" s="100" t="str">
        <f t="array" ref="AT85">IFERROR(INDEX($AF$1:$AF$1200,SMALL(IF($AK$1:$AK$1200=$AP$62,ROW($AF$1:$AF$1200),""),$AS85)),"")</f>
        <v/>
      </c>
      <c r="AU85" s="106" t="str">
        <f t="array" ref="AU85">IFERROR(INDEX($AA$1:$AA$1200,SMALL(IF($AK$1:$AK$1200=$AP$62,ROW($AA$1:$AA$1200),""),$AS85)),"")</f>
        <v/>
      </c>
      <c r="AV85" s="94" t="str">
        <f t="array" ref="AV85">IFERROR(INDEX($AB$1:$AB$1200,SMALL(IF($AK$1:$AK$1200=$AP$62,ROW($AB$1:$AB$1200),""),$AS85)),"")</f>
        <v/>
      </c>
      <c r="AW85" s="4"/>
      <c r="AX85" s="3"/>
    </row>
    <row r="86" spans="27:50">
      <c r="AA86" s="81"/>
      <c r="AB86" s="81"/>
      <c r="AC86" s="82" t="str">
        <f t="shared" si="18"/>
        <v/>
      </c>
      <c r="AD86" s="90"/>
      <c r="AE86" s="90"/>
      <c r="AF86" s="82">
        <f t="shared" si="19"/>
        <v>0</v>
      </c>
      <c r="AG86" s="82" t="str">
        <f t="shared" si="14"/>
        <v/>
      </c>
      <c r="AH86" s="82" t="str">
        <f t="shared" si="15"/>
        <v/>
      </c>
      <c r="AI86" s="82" t="str">
        <f t="shared" si="16"/>
        <v/>
      </c>
      <c r="AJ86" s="82" t="str">
        <f t="shared" si="17"/>
        <v/>
      </c>
      <c r="AK86" s="83" t="str">
        <f t="shared" si="20"/>
        <v/>
      </c>
      <c r="AQ86" s="3"/>
      <c r="AR86" s="3"/>
      <c r="AS86" s="4"/>
      <c r="AT86" s="4"/>
      <c r="AU86" s="4"/>
      <c r="AV86" s="4"/>
      <c r="AW86" s="4"/>
      <c r="AX86" s="3"/>
    </row>
    <row r="87" spans="27:50" ht="15.75" thickBot="1">
      <c r="AA87" s="78"/>
      <c r="AB87" s="78"/>
      <c r="AC87" s="79" t="str">
        <f t="shared" si="18"/>
        <v/>
      </c>
      <c r="AD87" s="89"/>
      <c r="AE87" s="89"/>
      <c r="AF87" s="79">
        <f t="shared" si="19"/>
        <v>0</v>
      </c>
      <c r="AG87" s="79" t="str">
        <f t="shared" si="14"/>
        <v/>
      </c>
      <c r="AH87" s="79" t="str">
        <f t="shared" si="15"/>
        <v/>
      </c>
      <c r="AI87" s="79" t="str">
        <f t="shared" si="16"/>
        <v/>
      </c>
      <c r="AJ87" s="79" t="str">
        <f t="shared" si="17"/>
        <v/>
      </c>
      <c r="AK87" s="80" t="str">
        <f t="shared" si="20"/>
        <v/>
      </c>
      <c r="AM87" s="1" t="s">
        <v>127</v>
      </c>
      <c r="AS87" s="103"/>
      <c r="AT87" s="103"/>
      <c r="AU87" s="103"/>
      <c r="AV87" s="4"/>
      <c r="AW87" s="4"/>
      <c r="AX87" s="3"/>
    </row>
    <row r="88" spans="27:50" ht="15" customHeight="1" thickBot="1">
      <c r="AA88" s="81"/>
      <c r="AB88" s="81"/>
      <c r="AC88" s="82" t="str">
        <f t="shared" si="18"/>
        <v/>
      </c>
      <c r="AD88" s="90"/>
      <c r="AE88" s="90"/>
      <c r="AF88" s="82">
        <f t="shared" si="19"/>
        <v>0</v>
      </c>
      <c r="AG88" s="82" t="str">
        <f t="shared" si="14"/>
        <v/>
      </c>
      <c r="AH88" s="82" t="str">
        <f t="shared" si="15"/>
        <v/>
      </c>
      <c r="AI88" s="82" t="str">
        <f t="shared" si="16"/>
        <v/>
      </c>
      <c r="AJ88" s="82" t="str">
        <f t="shared" si="17"/>
        <v/>
      </c>
      <c r="AK88" s="83" t="str">
        <f t="shared" si="20"/>
        <v/>
      </c>
      <c r="AM88" s="30" t="str">
        <f t="array" ref="AM88">IFERROR(INDEX(AK$11:AK$1008,MATCH(SMALL(IF((COUNTIF(AM$34:AM87,AK$11:AK$1008)=0)*(AK$11:AK$1008&lt;&gt;""),COUNTIF(AK$11:AK$1008,"&lt;"&amp;AK$11:AK$1008)),1),IF(AK$11:AK$1008&lt;&gt;"",COUNTIF(AK$11:AK$1008,"&lt;"&amp;AK$11:AK$1008)),0)),"")</f>
        <v/>
      </c>
      <c r="AN88" s="60" t="s">
        <v>125</v>
      </c>
      <c r="AO88" s="61"/>
      <c r="AP88" s="60" t="str">
        <f>IF(AM88="","",AM88)</f>
        <v/>
      </c>
      <c r="AQ88" s="61"/>
      <c r="AR88" s="62"/>
      <c r="AS88" s="101"/>
      <c r="AT88" s="101"/>
      <c r="AU88" s="101"/>
      <c r="AV88" s="101"/>
      <c r="AW88" s="101"/>
      <c r="AX88" s="3"/>
    </row>
    <row r="89" spans="27:50" ht="15.75" customHeight="1" thickBot="1">
      <c r="AA89" s="78"/>
      <c r="AB89" s="78"/>
      <c r="AC89" s="79" t="str">
        <f t="shared" si="18"/>
        <v/>
      </c>
      <c r="AD89" s="89"/>
      <c r="AE89" s="89"/>
      <c r="AF89" s="79">
        <f t="shared" si="19"/>
        <v>0</v>
      </c>
      <c r="AG89" s="79" t="str">
        <f t="shared" si="14"/>
        <v/>
      </c>
      <c r="AH89" s="79" t="str">
        <f t="shared" si="15"/>
        <v/>
      </c>
      <c r="AI89" s="79" t="str">
        <f t="shared" si="16"/>
        <v/>
      </c>
      <c r="AJ89" s="79" t="str">
        <f t="shared" si="17"/>
        <v/>
      </c>
      <c r="AK89" s="80" t="str">
        <f t="shared" si="20"/>
        <v/>
      </c>
      <c r="AM89" s="30"/>
      <c r="AN89" s="63"/>
      <c r="AO89" s="64"/>
      <c r="AP89" s="63"/>
      <c r="AQ89" s="64"/>
      <c r="AR89" s="65"/>
      <c r="AS89" s="50"/>
      <c r="AT89" s="87" t="str">
        <f>$AF$10</f>
        <v>besoin</v>
      </c>
      <c r="AU89" s="95" t="str">
        <f>$AA$10</f>
        <v>Nom</v>
      </c>
      <c r="AV89" s="88" t="str">
        <f>$AB$10</f>
        <v>tier</v>
      </c>
      <c r="AW89" s="102"/>
      <c r="AX89" s="3"/>
    </row>
    <row r="90" spans="27:50">
      <c r="AA90" s="81"/>
      <c r="AB90" s="81"/>
      <c r="AC90" s="82" t="str">
        <f t="shared" si="18"/>
        <v/>
      </c>
      <c r="AD90" s="90"/>
      <c r="AE90" s="90"/>
      <c r="AF90" s="82">
        <f t="shared" si="19"/>
        <v>0</v>
      </c>
      <c r="AG90" s="82" t="str">
        <f t="shared" si="14"/>
        <v/>
      </c>
      <c r="AH90" s="82" t="str">
        <f t="shared" si="15"/>
        <v/>
      </c>
      <c r="AI90" s="82" t="str">
        <f t="shared" si="16"/>
        <v/>
      </c>
      <c r="AJ90" s="82" t="str">
        <f t="shared" si="17"/>
        <v/>
      </c>
      <c r="AK90" s="83" t="str">
        <f t="shared" si="20"/>
        <v/>
      </c>
      <c r="AM90" s="30"/>
      <c r="AN90" s="35"/>
      <c r="AO90" s="31" t="s">
        <v>4</v>
      </c>
      <c r="AP90" s="32" t="s">
        <v>5</v>
      </c>
      <c r="AQ90" s="31" t="s">
        <v>14</v>
      </c>
      <c r="AR90" s="31" t="s">
        <v>6</v>
      </c>
      <c r="AS90" s="4" t="str">
        <f>IF(AP88="","",1)</f>
        <v/>
      </c>
      <c r="AT90" s="99" t="str">
        <f t="array" ref="AT90">IFERROR(INDEX($AF$1:$AF$1200,SMALL(IF($AK$1:$AK$1200=$AP$88,ROW($AF$1:$AF$1200),""),$AS90)),"")</f>
        <v/>
      </c>
      <c r="AU90" s="104" t="str">
        <f t="array" ref="AU90">IFERROR(INDEX($AA$1:$AA$1200,SMALL(IF($AK$1:$AK$1200=$AP$88,ROW($AA$1:$AA$1200),""),$AS90)),"")</f>
        <v/>
      </c>
      <c r="AV90" s="92" t="str">
        <f t="array" ref="AV90">IFERROR(INDEX($AB$1:$AB$1200,SMALL(IF($AK$1:$AK$1200=$AP$88,ROW($AB$1:$AB$1200),""),$AS90)),"")</f>
        <v/>
      </c>
      <c r="AW90" s="4"/>
      <c r="AX90" s="3"/>
    </row>
    <row r="91" spans="27:50">
      <c r="AA91" s="78"/>
      <c r="AB91" s="78"/>
      <c r="AC91" s="79" t="str">
        <f t="shared" si="18"/>
        <v/>
      </c>
      <c r="AD91" s="89"/>
      <c r="AE91" s="89"/>
      <c r="AF91" s="79">
        <f t="shared" si="19"/>
        <v>0</v>
      </c>
      <c r="AG91" s="79" t="str">
        <f t="shared" si="14"/>
        <v/>
      </c>
      <c r="AH91" s="79" t="str">
        <f t="shared" si="15"/>
        <v/>
      </c>
      <c r="AI91" s="79" t="str">
        <f t="shared" si="16"/>
        <v/>
      </c>
      <c r="AJ91" s="79" t="str">
        <f t="shared" si="17"/>
        <v/>
      </c>
      <c r="AK91" s="80" t="str">
        <f t="shared" si="20"/>
        <v/>
      </c>
      <c r="AM91" s="30"/>
      <c r="AN91" s="9">
        <v>3</v>
      </c>
      <c r="AO91" s="14" t="str">
        <f>IF(SUMIFS(AG$11:AG$1008,$AB$11:$AB$1008,$AN91,$AK$11:$AK$1008,$AP$88)=0,"",SUMIFS(AG$11:AG$1008,$AB$11:$AB$1008,$AN91,$AK$11:$AK$1008,$AP$88))</f>
        <v/>
      </c>
      <c r="AP91" s="14" t="str">
        <f>IF(SUMIFS(AH$11:AH$1008,$AB$11:$AB$1008,$AN91,$AK$11:$AK$1008,$AP$88)=0,"",SUMIFS(AH$11:AH$1008,$AB$11:$AB$1008,$AN91,$AK$11:$AK$1008,$AP$88))</f>
        <v/>
      </c>
      <c r="AQ91" s="14" t="str">
        <f>IF(SUMIFS(AI$11:AI$1008,$AB$11:$AB$1008,$AN91,$AK$11:$AK$1008,$AP$88)=0,"",SUMIFS(AI$11:AI$1008,$AB$11:$AB$1008,$AN91,$AK$11:$AK$1008,$AP$88))</f>
        <v/>
      </c>
      <c r="AR91" s="14" t="str">
        <f>IF(SUMIFS(AJ$11:AJ$1008,$AB$11:$AB$1008,$AN91,$AK$11:$AK$1008,$AP$88)=0,"",SUMIFS(AJ$11:AJ$1008,$AB$11:$AB$1008,$AN91,$AK$11:$AK$1008,$AP$88))</f>
        <v/>
      </c>
      <c r="AS91" s="4" t="str">
        <f>IF(AP88="","",2)</f>
        <v/>
      </c>
      <c r="AT91" s="99" t="str">
        <f t="array" ref="AT91">IFERROR(INDEX($AF$1:$AF$1200,SMALL(IF($AK$1:$AK$1200=$AP$88,ROW($AF$1:$AF$1200),""),$AS91)),"")</f>
        <v/>
      </c>
      <c r="AU91" s="105" t="str">
        <f t="array" ref="AU91">IFERROR(INDEX($AA$1:$AA$1200,SMALL(IF($AK$1:$AK$1200=$AP$88,ROW($AA$1:$AA$1200),""),$AS91)),"")</f>
        <v/>
      </c>
      <c r="AV91" s="93" t="str">
        <f t="array" ref="AV91">IFERROR(INDEX($AB$1:$AB$1200,SMALL(IF($AK$1:$AK$1200=$AP$88,ROW($AB$1:$AB$1200),""),$AS91)),"")</f>
        <v/>
      </c>
      <c r="AW91" s="4"/>
      <c r="AX91" s="3"/>
    </row>
    <row r="92" spans="27:50">
      <c r="AA92" s="81"/>
      <c r="AB92" s="81"/>
      <c r="AC92" s="82" t="str">
        <f t="shared" si="18"/>
        <v/>
      </c>
      <c r="AD92" s="90"/>
      <c r="AE92" s="90"/>
      <c r="AF92" s="82">
        <f t="shared" si="19"/>
        <v>0</v>
      </c>
      <c r="AG92" s="82" t="str">
        <f t="shared" si="14"/>
        <v/>
      </c>
      <c r="AH92" s="82" t="str">
        <f t="shared" si="15"/>
        <v/>
      </c>
      <c r="AI92" s="82" t="str">
        <f t="shared" si="16"/>
        <v/>
      </c>
      <c r="AJ92" s="82" t="str">
        <f t="shared" si="17"/>
        <v/>
      </c>
      <c r="AK92" s="83" t="str">
        <f t="shared" si="20"/>
        <v/>
      </c>
      <c r="AN92" s="10">
        <v>4</v>
      </c>
      <c r="AO92" s="15" t="str">
        <f>IF(SUMIFS(AG$11:AG$1008,$AB$11:$AB$1008,$AN92,$AK$11:$AK$1008,$AP$88)=0,"",SUMIFS(AG$11:AG$1008,$AB$11:$AB$1008,$AN92,$AK$11:$AK$1008,$AP$88))</f>
        <v/>
      </c>
      <c r="AP92" s="15" t="str">
        <f>IF(SUMIFS(AH$11:AH$1008,$AB$11:$AB$1008,$AN92,$AK$11:$AK$1008,$AP$88)=0,"",SUMIFS(AH$11:AH$1008,$AB$11:$AB$1008,$AN92,$AK$11:$AK$1008,$AP$88))</f>
        <v/>
      </c>
      <c r="AQ92" s="15" t="str">
        <f>IF(SUMIFS(AI$11:AI$1008,$AB$11:$AB$1008,$AN92,$AK$11:$AK$1008,$AP$88)=0,"",SUMIFS(AI$11:AI$1008,$AB$11:$AB$1008,$AN92,$AK$11:$AK$1008,$AP$88))</f>
        <v/>
      </c>
      <c r="AR92" s="15" t="str">
        <f>IF(SUMIFS(AJ$11:AJ$1008,$AB$11:$AB$1008,$AN92,$AK$11:$AK$1008,$AP$88)=0,"",SUMIFS(AJ$11:AJ$1008,$AB$11:$AB$1008,$AN92,$AK$11:$AK$1008,$AP$88))</f>
        <v/>
      </c>
      <c r="AS92" s="4" t="str">
        <f>IF(AP88="","",3)</f>
        <v/>
      </c>
      <c r="AT92" s="99" t="str">
        <f t="array" ref="AT92">IFERROR(INDEX($AF$1:$AF$1200,SMALL(IF($AK$1:$AK$1200=$AP$88,ROW($AF$1:$AF$1200),""),$AS92)),"")</f>
        <v/>
      </c>
      <c r="AU92" s="105" t="str">
        <f t="array" ref="AU92">IFERROR(INDEX($AA$1:$AA$1200,SMALL(IF($AK$1:$AK$1200=$AP$88,ROW($AA$1:$AA$1200),""),$AS92)),"")</f>
        <v/>
      </c>
      <c r="AV92" s="93" t="str">
        <f t="array" ref="AV92">IFERROR(INDEX($AB$1:$AB$1200,SMALL(IF($AK$1:$AK$1200=$AP$88,ROW($AB$1:$AB$1200),""),$AS92)),"")</f>
        <v/>
      </c>
      <c r="AW92" s="4"/>
      <c r="AX92" s="3"/>
    </row>
    <row r="93" spans="27:50">
      <c r="AA93" s="78"/>
      <c r="AB93" s="78"/>
      <c r="AC93" s="79" t="str">
        <f t="shared" si="18"/>
        <v/>
      </c>
      <c r="AD93" s="89"/>
      <c r="AE93" s="89"/>
      <c r="AF93" s="79">
        <f t="shared" si="19"/>
        <v>0</v>
      </c>
      <c r="AG93" s="79" t="str">
        <f t="shared" si="14"/>
        <v/>
      </c>
      <c r="AH93" s="79" t="str">
        <f t="shared" si="15"/>
        <v/>
      </c>
      <c r="AI93" s="79" t="str">
        <f t="shared" si="16"/>
        <v/>
      </c>
      <c r="AJ93" s="79" t="str">
        <f t="shared" si="17"/>
        <v/>
      </c>
      <c r="AK93" s="80" t="str">
        <f t="shared" si="20"/>
        <v/>
      </c>
      <c r="AN93" s="11">
        <v>4.0999999999999996</v>
      </c>
      <c r="AO93" s="17" t="str">
        <f>IF(SUMIFS(AG$11:AG$1008,$AB$11:$AB$1008,$AN93,$AK$11:$AK$1008,$AP$88)=0,"",SUMIFS(AG$11:AG$1008,$AB$11:$AB$1008,$AN93,$AK$11:$AK$1008,$AP$88))</f>
        <v/>
      </c>
      <c r="AP93" s="17" t="str">
        <f>IF(SUMIFS(AH$11:AH$1008,$AB$11:$AB$1008,$AN93,$AK$11:$AK$1008,$AP$88)=0,"",SUMIFS(AH$11:AH$1008,$AB$11:$AB$1008,$AN93,$AK$11:$AK$1008,$AP$88))</f>
        <v/>
      </c>
      <c r="AQ93" s="17" t="str">
        <f>IF(SUMIFS(AI$11:AI$1008,$AB$11:$AB$1008,$AN93,$AK$11:$AK$1008,$AP$88)=0,"",SUMIFS(AI$11:AI$1008,$AB$11:$AB$1008,$AN93,$AK$11:$AK$1008,$AP$88))</f>
        <v/>
      </c>
      <c r="AR93" s="17" t="str">
        <f>IF(SUMIFS(AJ$11:AJ$1008,$AB$11:$AB$1008,$AN93,$AK$11:$AK$1008,$AP$88)=0,"",SUMIFS(AJ$11:AJ$1008,$AB$11:$AB$1008,$AN93,$AK$11:$AK$1008,$AP$88))</f>
        <v/>
      </c>
      <c r="AS93" s="4" t="str">
        <f>IF(AP88="","",4)</f>
        <v/>
      </c>
      <c r="AT93" s="99" t="str">
        <f t="array" ref="AT93">IFERROR(INDEX($AF$1:$AF$1200,SMALL(IF($AK$1:$AK$1200=$AP$88,ROW($AF$1:$AF$1200),""),$AS93)),"")</f>
        <v/>
      </c>
      <c r="AU93" s="105" t="str">
        <f t="array" ref="AU93">IFERROR(INDEX($AA$1:$AA$1200,SMALL(IF($AK$1:$AK$1200=$AP$88,ROW($AA$1:$AA$1200),""),$AS93)),"")</f>
        <v/>
      </c>
      <c r="AV93" s="93" t="str">
        <f t="array" ref="AV93">IFERROR(INDEX($AB$1:$AB$1200,SMALL(IF($AK$1:$AK$1200=$AP$88,ROW($AB$1:$AB$1200),""),$AS93)),"")</f>
        <v/>
      </c>
      <c r="AW93" s="4"/>
      <c r="AX93" s="3"/>
    </row>
    <row r="94" spans="27:50">
      <c r="AA94" s="81"/>
      <c r="AB94" s="81"/>
      <c r="AC94" s="82" t="str">
        <f t="shared" si="18"/>
        <v/>
      </c>
      <c r="AD94" s="90"/>
      <c r="AE94" s="90"/>
      <c r="AF94" s="82">
        <f t="shared" si="19"/>
        <v>0</v>
      </c>
      <c r="AG94" s="82" t="str">
        <f t="shared" si="14"/>
        <v/>
      </c>
      <c r="AH94" s="82" t="str">
        <f t="shared" si="15"/>
        <v/>
      </c>
      <c r="AI94" s="82" t="str">
        <f t="shared" si="16"/>
        <v/>
      </c>
      <c r="AJ94" s="82" t="str">
        <f t="shared" si="17"/>
        <v/>
      </c>
      <c r="AK94" s="83" t="str">
        <f t="shared" si="20"/>
        <v/>
      </c>
      <c r="AN94" s="11">
        <v>4.2</v>
      </c>
      <c r="AO94" s="17" t="str">
        <f>IF(SUMIFS(AG$11:AG$1008,$AB$11:$AB$1008,$AN94,$AK$11:$AK$1008,$AP$88)=0,"",SUMIFS(AG$11:AG$1008,$AB$11:$AB$1008,$AN94,$AK$11:$AK$1008,$AP$88))</f>
        <v/>
      </c>
      <c r="AP94" s="17" t="str">
        <f>IF(SUMIFS(AH$11:AH$1008,$AB$11:$AB$1008,$AN94,$AK$11:$AK$1008,$AP$88)=0,"",SUMIFS(AH$11:AH$1008,$AB$11:$AB$1008,$AN94,$AK$11:$AK$1008,$AP$88))</f>
        <v/>
      </c>
      <c r="AQ94" s="17" t="str">
        <f>IF(SUMIFS(AI$11:AI$1008,$AB$11:$AB$1008,$AN94,$AK$11:$AK$1008,$AP$88)=0,"",SUMIFS(AI$11:AI$1008,$AB$11:$AB$1008,$AN94,$AK$11:$AK$1008,$AP$88))</f>
        <v/>
      </c>
      <c r="AR94" s="17" t="str">
        <f>IF(SUMIFS(AJ$11:AJ$1008,$AB$11:$AB$1008,$AN94,$AK$11:$AK$1008,$AP$88)=0,"",SUMIFS(AJ$11:AJ$1008,$AB$11:$AB$1008,$AN94,$AK$11:$AK$1008,$AP$88))</f>
        <v/>
      </c>
      <c r="AS94" s="4" t="str">
        <f>IF(AP88="","",5)</f>
        <v/>
      </c>
      <c r="AT94" s="99" t="str">
        <f t="array" ref="AT94">IFERROR(INDEX($AF$1:$AF$1200,SMALL(IF($AK$1:$AK$1200=$AP$88,ROW($AF$1:$AF$1200),""),$AS94)),"")</f>
        <v/>
      </c>
      <c r="AU94" s="105" t="str">
        <f t="array" ref="AU94">IFERROR(INDEX($AA$1:$AA$1200,SMALL(IF($AK$1:$AK$1200=$AP$88,ROW($AA$1:$AA$1200),""),$AS94)),"")</f>
        <v/>
      </c>
      <c r="AV94" s="93" t="str">
        <f t="array" ref="AV94">IFERROR(INDEX($AB$1:$AB$1200,SMALL(IF($AK$1:$AK$1200=$AP$88,ROW($AB$1:$AB$1200),""),$AS94)),"")</f>
        <v/>
      </c>
      <c r="AW94" s="4"/>
      <c r="AX94" s="3"/>
    </row>
    <row r="95" spans="27:50">
      <c r="AA95" s="78"/>
      <c r="AB95" s="78"/>
      <c r="AC95" s="79" t="str">
        <f t="shared" si="18"/>
        <v/>
      </c>
      <c r="AD95" s="89"/>
      <c r="AE95" s="89"/>
      <c r="AF95" s="79">
        <f t="shared" si="19"/>
        <v>0</v>
      </c>
      <c r="AG95" s="79" t="str">
        <f t="shared" si="14"/>
        <v/>
      </c>
      <c r="AH95" s="79" t="str">
        <f t="shared" si="15"/>
        <v/>
      </c>
      <c r="AI95" s="79" t="str">
        <f t="shared" si="16"/>
        <v/>
      </c>
      <c r="AJ95" s="79" t="str">
        <f t="shared" si="17"/>
        <v/>
      </c>
      <c r="AK95" s="80" t="str">
        <f t="shared" si="20"/>
        <v/>
      </c>
      <c r="AN95" s="12">
        <v>4.3</v>
      </c>
      <c r="AO95" s="19" t="str">
        <f>IF(SUMIFS(AG$11:AG$1008,$AB$11:$AB$1008,$AN95,$AK$11:$AK$1008,$AP$88)=0,"",SUMIFS(AG$11:AG$1008,$AB$11:$AB$1008,$AN95,$AK$11:$AK$1008,$AP$88))</f>
        <v/>
      </c>
      <c r="AP95" s="19" t="str">
        <f>IF(SUMIFS(AH$11:AH$1008,$AB$11:$AB$1008,$AN95,$AK$11:$AK$1008,$AP$88)=0,"",SUMIFS(AH$11:AH$1008,$AB$11:$AB$1008,$AN95,$AK$11:$AK$1008,$AP$88))</f>
        <v/>
      </c>
      <c r="AQ95" s="19" t="str">
        <f>IF(SUMIFS(AI$11:AI$1008,$AB$11:$AB$1008,$AN95,$AK$11:$AK$1008,$AP$88)=0,"",SUMIFS(AI$11:AI$1008,$AB$11:$AB$1008,$AN95,$AK$11:$AK$1008,$AP$88))</f>
        <v/>
      </c>
      <c r="AR95" s="19" t="str">
        <f>IF(SUMIFS(AJ$11:AJ$1008,$AB$11:$AB$1008,$AN95,$AK$11:$AK$1008,$AP$88)=0,"",SUMIFS(AJ$11:AJ$1008,$AB$11:$AB$1008,$AN95,$AK$11:$AK$1008,$AP$88))</f>
        <v/>
      </c>
      <c r="AS95" s="4" t="str">
        <f>IF(AP88="","",6)</f>
        <v/>
      </c>
      <c r="AT95" s="99" t="str">
        <f t="array" ref="AT95">IFERROR(INDEX($AF$1:$AF$1200,SMALL(IF($AK$1:$AK$1200=$AP$88,ROW($AF$1:$AF$1200),""),$AS95)),"")</f>
        <v/>
      </c>
      <c r="AU95" s="105" t="str">
        <f t="array" ref="AU95">IFERROR(INDEX($AA$1:$AA$1200,SMALL(IF($AK$1:$AK$1200=$AP$88,ROW($AA$1:$AA$1200),""),$AS95)),"")</f>
        <v/>
      </c>
      <c r="AV95" s="93" t="str">
        <f t="array" ref="AV95">IFERROR(INDEX($AB$1:$AB$1200,SMALL(IF($AK$1:$AK$1200=$AP$88,ROW($AB$1:$AB$1200),""),$AS95)),"")</f>
        <v/>
      </c>
      <c r="AW95" s="4"/>
      <c r="AX95" s="3"/>
    </row>
    <row r="96" spans="27:50">
      <c r="AA96" s="81"/>
      <c r="AB96" s="81"/>
      <c r="AC96" s="82" t="str">
        <f t="shared" si="18"/>
        <v/>
      </c>
      <c r="AD96" s="90"/>
      <c r="AE96" s="90"/>
      <c r="AF96" s="82">
        <f t="shared" si="19"/>
        <v>0</v>
      </c>
      <c r="AG96" s="82" t="str">
        <f t="shared" si="14"/>
        <v/>
      </c>
      <c r="AH96" s="82" t="str">
        <f t="shared" si="15"/>
        <v/>
      </c>
      <c r="AI96" s="82" t="str">
        <f t="shared" si="16"/>
        <v/>
      </c>
      <c r="AJ96" s="82" t="str">
        <f t="shared" si="17"/>
        <v/>
      </c>
      <c r="AK96" s="83" t="str">
        <f t="shared" si="20"/>
        <v/>
      </c>
      <c r="AN96" s="10">
        <v>5</v>
      </c>
      <c r="AO96" s="21" t="str">
        <f>IF(SUMIFS(AG$11:AG$1008,$AB$11:$AB$1008,$AN96,$AK$11:$AK$1008,$AP$88)=0,"",SUMIFS(AG$11:AG$1008,$AB$11:$AB$1008,$AN96,$AK$11:$AK$1008,$AP$88))</f>
        <v/>
      </c>
      <c r="AP96" s="21" t="str">
        <f>IF(SUMIFS(AH$11:AH$1008,$AB$11:$AB$1008,$AN96,$AK$11:$AK$1008,$AP$88)=0,"",SUMIFS(AH$11:AH$1008,$AB$11:$AB$1008,$AN96,$AK$11:$AK$1008,$AP$88))</f>
        <v/>
      </c>
      <c r="AQ96" s="21" t="str">
        <f>IF(SUMIFS(AI$11:AI$1008,$AB$11:$AB$1008,$AN96,$AK$11:$AK$1008,$AP$88)=0,"",SUMIFS(AI$11:AI$1008,$AB$11:$AB$1008,$AN96,$AK$11:$AK$1008,$AP$88))</f>
        <v/>
      </c>
      <c r="AR96" s="21" t="str">
        <f>IF(SUMIFS(AJ$11:AJ$1008,$AB$11:$AB$1008,$AN96,$AK$11:$AK$1008,$AP$88)=0,"",SUMIFS(AJ$11:AJ$1008,$AB$11:$AB$1008,$AN96,$AK$11:$AK$1008,$AP$88))</f>
        <v/>
      </c>
      <c r="AS96" s="4" t="str">
        <f>IF(AP88="","",7)</f>
        <v/>
      </c>
      <c r="AT96" s="99" t="str">
        <f t="array" ref="AT96">IFERROR(INDEX($AF$1:$AF$1200,SMALL(IF($AK$1:$AK$1200=$AP$88,ROW($AF$1:$AF$1200),""),$AS96)),"")</f>
        <v/>
      </c>
      <c r="AU96" s="105" t="str">
        <f t="array" ref="AU96">IFERROR(INDEX($AA$1:$AA$1200,SMALL(IF($AK$1:$AK$1200=$AP$88,ROW($AA$1:$AA$1200),""),$AS96)),"")</f>
        <v/>
      </c>
      <c r="AV96" s="93" t="str">
        <f t="array" ref="AV96">IFERROR(INDEX($AB$1:$AB$1200,SMALL(IF($AK$1:$AK$1200=$AP$88,ROW($AB$1:$AB$1200),""),$AS96)),"")</f>
        <v/>
      </c>
      <c r="AW96" s="4"/>
      <c r="AX96" s="3"/>
    </row>
    <row r="97" spans="27:50">
      <c r="AA97" s="78"/>
      <c r="AB97" s="78"/>
      <c r="AC97" s="79" t="str">
        <f t="shared" si="18"/>
        <v/>
      </c>
      <c r="AD97" s="89"/>
      <c r="AE97" s="89"/>
      <c r="AF97" s="79">
        <f t="shared" si="19"/>
        <v>0</v>
      </c>
      <c r="AG97" s="79" t="str">
        <f t="shared" si="14"/>
        <v/>
      </c>
      <c r="AH97" s="79" t="str">
        <f t="shared" si="15"/>
        <v/>
      </c>
      <c r="AI97" s="79" t="str">
        <f t="shared" si="16"/>
        <v/>
      </c>
      <c r="AJ97" s="79" t="str">
        <f t="shared" si="17"/>
        <v/>
      </c>
      <c r="AK97" s="80" t="str">
        <f t="shared" si="20"/>
        <v/>
      </c>
      <c r="AN97" s="11">
        <v>5.0999999999999996</v>
      </c>
      <c r="AO97" s="23" t="str">
        <f>IF(SUMIFS(AG$11:AG$1008,$AB$11:$AB$1008,$AN97,$AK$11:$AK$1008,$AP$88)=0,"",SUMIFS(AG$11:AG$1008,$AB$11:$AB$1008,$AN97,$AK$11:$AK$1008,$AP$88))</f>
        <v/>
      </c>
      <c r="AP97" s="23" t="str">
        <f>IF(SUMIFS(AH$11:AH$1008,$AB$11:$AB$1008,$AN97,$AK$11:$AK$1008,$AP$88)=0,"",SUMIFS(AH$11:AH$1008,$AB$11:$AB$1008,$AN97,$AK$11:$AK$1008,$AP$88))</f>
        <v/>
      </c>
      <c r="AQ97" s="23" t="str">
        <f>IF(SUMIFS(AI$11:AI$1008,$AB$11:$AB$1008,$AN97,$AK$11:$AK$1008,$AP$88)=0,"",SUMIFS(AI$11:AI$1008,$AB$11:$AB$1008,$AN97,$AK$11:$AK$1008,$AP$88))</f>
        <v/>
      </c>
      <c r="AR97" s="23" t="str">
        <f>IF(SUMIFS(AJ$11:AJ$1008,$AB$11:$AB$1008,$AN97,$AK$11:$AK$1008,$AP$88)=0,"",SUMIFS(AJ$11:AJ$1008,$AB$11:$AB$1008,$AN97,$AK$11:$AK$1008,$AP$88))</f>
        <v/>
      </c>
      <c r="AS97" s="4" t="str">
        <f>IF(AP88="","",8)</f>
        <v/>
      </c>
      <c r="AT97" s="99" t="str">
        <f t="array" ref="AT97">IFERROR(INDEX($AF$1:$AF$1200,SMALL(IF($AK$1:$AK$1200=$AP$88,ROW($AF$1:$AF$1200),""),$AS97)),"")</f>
        <v/>
      </c>
      <c r="AU97" s="105" t="str">
        <f t="array" ref="AU97">IFERROR(INDEX($AA$1:$AA$1200,SMALL(IF($AK$1:$AK$1200=$AP$88,ROW($AA$1:$AA$1200),""),$AS97)),"")</f>
        <v/>
      </c>
      <c r="AV97" s="93" t="str">
        <f t="array" ref="AV97">IFERROR(INDEX($AB$1:$AB$1200,SMALL(IF($AK$1:$AK$1200=$AP$88,ROW($AB$1:$AB$1200),""),$AS97)),"")</f>
        <v/>
      </c>
      <c r="AW97" s="4"/>
      <c r="AX97" s="3"/>
    </row>
    <row r="98" spans="27:50">
      <c r="AA98" s="81"/>
      <c r="AB98" s="81"/>
      <c r="AC98" s="82" t="str">
        <f t="shared" si="18"/>
        <v/>
      </c>
      <c r="AD98" s="90"/>
      <c r="AE98" s="90"/>
      <c r="AF98" s="82">
        <f t="shared" si="19"/>
        <v>0</v>
      </c>
      <c r="AG98" s="82" t="str">
        <f t="shared" si="14"/>
        <v/>
      </c>
      <c r="AH98" s="82" t="str">
        <f t="shared" si="15"/>
        <v/>
      </c>
      <c r="AI98" s="82" t="str">
        <f t="shared" si="16"/>
        <v/>
      </c>
      <c r="AJ98" s="82" t="str">
        <f t="shared" si="17"/>
        <v/>
      </c>
      <c r="AK98" s="83" t="str">
        <f t="shared" si="20"/>
        <v/>
      </c>
      <c r="AN98" s="11">
        <v>5.2</v>
      </c>
      <c r="AO98" s="23" t="str">
        <f>IF(SUMIFS(AG$11:AG$1008,$AB$11:$AB$1008,$AN98,$AK$11:$AK$1008,$AP$88)=0,"",SUMIFS(AG$11:AG$1008,$AB$11:$AB$1008,$AN98,$AK$11:$AK$1008,$AP$88))</f>
        <v/>
      </c>
      <c r="AP98" s="23" t="str">
        <f>IF(SUMIFS(AH$11:AH$1008,$AB$11:$AB$1008,$AN98,$AK$11:$AK$1008,$AP$88)=0,"",SUMIFS(AH$11:AH$1008,$AB$11:$AB$1008,$AN98,$AK$11:$AK$1008,$AP$88))</f>
        <v/>
      </c>
      <c r="AQ98" s="23" t="str">
        <f>IF(SUMIFS(AI$11:AI$1008,$AB$11:$AB$1008,$AN98,$AK$11:$AK$1008,$AP$88)=0,"",SUMIFS(AI$11:AI$1008,$AB$11:$AB$1008,$AN98,$AK$11:$AK$1008,$AP$88))</f>
        <v/>
      </c>
      <c r="AR98" s="23" t="str">
        <f>IF(SUMIFS(AJ$11:AJ$1008,$AB$11:$AB$1008,$AN98,$AK$11:$AK$1008,$AP$88)=0,"",SUMIFS(AJ$11:AJ$1008,$AB$11:$AB$1008,$AN98,$AK$11:$AK$1008,$AP$88))</f>
        <v/>
      </c>
      <c r="AS98" s="4" t="str">
        <f>IF(AP88="","",9)</f>
        <v/>
      </c>
      <c r="AT98" s="99" t="str">
        <f t="array" ref="AT98">IFERROR(INDEX($AF$1:$AF$1200,SMALL(IF($AK$1:$AK$1200=$AP$88,ROW($AF$1:$AF$1200),""),$AS98)),"")</f>
        <v/>
      </c>
      <c r="AU98" s="105" t="str">
        <f t="array" ref="AU98">IFERROR(INDEX($AA$1:$AA$1200,SMALL(IF($AK$1:$AK$1200=$AP$88,ROW($AA$1:$AA$1200),""),$AS98)),"")</f>
        <v/>
      </c>
      <c r="AV98" s="93" t="str">
        <f t="array" ref="AV98">IFERROR(INDEX($AB$1:$AB$1200,SMALL(IF($AK$1:$AK$1200=$AP$88,ROW($AB$1:$AB$1200),""),$AS98)),"")</f>
        <v/>
      </c>
      <c r="AW98" s="4"/>
      <c r="AX98" s="3"/>
    </row>
    <row r="99" spans="27:50">
      <c r="AA99" s="78"/>
      <c r="AB99" s="78"/>
      <c r="AC99" s="79" t="str">
        <f t="shared" si="18"/>
        <v/>
      </c>
      <c r="AD99" s="89"/>
      <c r="AE99" s="89"/>
      <c r="AF99" s="79">
        <f t="shared" si="19"/>
        <v>0</v>
      </c>
      <c r="AG99" s="79" t="str">
        <f t="shared" si="14"/>
        <v/>
      </c>
      <c r="AH99" s="79" t="str">
        <f t="shared" si="15"/>
        <v/>
      </c>
      <c r="AI99" s="79" t="str">
        <f t="shared" si="16"/>
        <v/>
      </c>
      <c r="AJ99" s="79" t="str">
        <f t="shared" si="17"/>
        <v/>
      </c>
      <c r="AK99" s="80" t="str">
        <f t="shared" si="20"/>
        <v/>
      </c>
      <c r="AN99" s="12">
        <v>5.3</v>
      </c>
      <c r="AO99" s="19" t="str">
        <f>IF(SUMIFS(AG$11:AG$1008,$AB$11:$AB$1008,$AN99,$AK$11:$AK$1008,$AP$88)=0,"",SUMIFS(AG$11:AG$1008,$AB$11:$AB$1008,$AN99,$AK$11:$AK$1008,$AP$88))</f>
        <v/>
      </c>
      <c r="AP99" s="19" t="str">
        <f>IF(SUMIFS(AH$11:AH$1008,$AB$11:$AB$1008,$AN99,$AK$11:$AK$1008,$AP$88)=0,"",SUMIFS(AH$11:AH$1008,$AB$11:$AB$1008,$AN99,$AK$11:$AK$1008,$AP$88))</f>
        <v/>
      </c>
      <c r="AQ99" s="19" t="str">
        <f>IF(SUMIFS(AI$11:AI$1008,$AB$11:$AB$1008,$AN99,$AK$11:$AK$1008,$AP$88)=0,"",SUMIFS(AI$11:AI$1008,$AB$11:$AB$1008,$AN99,$AK$11:$AK$1008,$AP$88))</f>
        <v/>
      </c>
      <c r="AR99" s="19" t="str">
        <f>IF(SUMIFS(AJ$11:AJ$1008,$AB$11:$AB$1008,$AN99,$AK$11:$AK$1008,$AP$88)=0,"",SUMIFS(AJ$11:AJ$1008,$AB$11:$AB$1008,$AN99,$AK$11:$AK$1008,$AP$88))</f>
        <v/>
      </c>
      <c r="AS99" s="4" t="str">
        <f>IF(AP88="","",10)</f>
        <v/>
      </c>
      <c r="AT99" s="99" t="str">
        <f t="array" ref="AT99">IFERROR(INDEX($AF$1:$AF$1200,SMALL(IF($AK$1:$AK$1200=$AP$88,ROW($AF$1:$AF$1200),""),$AS99)),"")</f>
        <v/>
      </c>
      <c r="AU99" s="105" t="str">
        <f t="array" ref="AU99">IFERROR(INDEX($AA$1:$AA$1200,SMALL(IF($AK$1:$AK$1200=$AP$88,ROW($AA$1:$AA$1200),""),$AS99)),"")</f>
        <v/>
      </c>
      <c r="AV99" s="93" t="str">
        <f t="array" ref="AV99">IFERROR(INDEX($AB$1:$AB$1200,SMALL(IF($AK$1:$AK$1200=$AP$88,ROW($AB$1:$AB$1200),""),$AS99)),"")</f>
        <v/>
      </c>
      <c r="AW99" s="4"/>
      <c r="AX99" s="3"/>
    </row>
    <row r="100" spans="27:50">
      <c r="AA100" s="81"/>
      <c r="AB100" s="81"/>
      <c r="AC100" s="82" t="str">
        <f t="shared" si="18"/>
        <v/>
      </c>
      <c r="AD100" s="90"/>
      <c r="AE100" s="90"/>
      <c r="AF100" s="82">
        <f t="shared" si="19"/>
        <v>0</v>
      </c>
      <c r="AG100" s="82" t="str">
        <f t="shared" si="14"/>
        <v/>
      </c>
      <c r="AH100" s="82" t="str">
        <f t="shared" si="15"/>
        <v/>
      </c>
      <c r="AI100" s="82" t="str">
        <f t="shared" si="16"/>
        <v/>
      </c>
      <c r="AJ100" s="82" t="str">
        <f t="shared" si="17"/>
        <v/>
      </c>
      <c r="AK100" s="83" t="str">
        <f t="shared" si="20"/>
        <v/>
      </c>
      <c r="AN100" s="10">
        <v>6</v>
      </c>
      <c r="AO100" s="21" t="e">
        <f>IF(SUMIFS(AG$11:AG$1008,$AB$11:$AB$1008,$AN100,$AK$11:$AK$1008,$AP$88)=0,"",SUMIFS(AG$11:AG$1008,$AB$11:$AB$1008,$AN100,$AK$11:$AK$1008,$AP$88))</f>
        <v>#N/A</v>
      </c>
      <c r="AP100" s="21" t="e">
        <f>IF(SUMIFS(AH$11:AH$1008,$AB$11:$AB$1008,$AN100,$AK$11:$AK$1008,$AP$88)=0,"",SUMIFS(AH$11:AH$1008,$AB$11:$AB$1008,$AN100,$AK$11:$AK$1008,$AP$88))</f>
        <v>#N/A</v>
      </c>
      <c r="AQ100" s="21" t="e">
        <f>IF(SUMIFS(AI$11:AI$1008,$AB$11:$AB$1008,$AN100,$AK$11:$AK$1008,$AP$88)=0,"",SUMIFS(AI$11:AI$1008,$AB$11:$AB$1008,$AN100,$AK$11:$AK$1008,$AP$88))</f>
        <v>#N/A</v>
      </c>
      <c r="AR100" s="21" t="e">
        <f>IF(SUMIFS(AJ$11:AJ$1008,$AB$11:$AB$1008,$AN100,$AK$11:$AK$1008,$AP$88)=0,"",SUMIFS(AJ$11:AJ$1008,$AB$11:$AB$1008,$AN100,$AK$11:$AK$1008,$AP$88))</f>
        <v>#N/A</v>
      </c>
      <c r="AS100" s="4" t="str">
        <f>IF(AP88="","",11)</f>
        <v/>
      </c>
      <c r="AT100" s="99" t="str">
        <f t="array" ref="AT100">IFERROR(INDEX($AF$1:$AF$1200,SMALL(IF($AK$1:$AK$1200=$AP$88,ROW($AF$1:$AF$1200),""),$AS100)),"")</f>
        <v/>
      </c>
      <c r="AU100" s="105" t="str">
        <f t="array" ref="AU100">IFERROR(INDEX($AA$1:$AA$1200,SMALL(IF($AK$1:$AK$1200=$AP$88,ROW($AA$1:$AA$1200),""),$AS100)),"")</f>
        <v/>
      </c>
      <c r="AV100" s="93" t="str">
        <f t="array" ref="AV100">IFERROR(INDEX($AB$1:$AB$1200,SMALL(IF($AK$1:$AK$1200=$AP$88,ROW($AB$1:$AB$1200),""),$AS100)),"")</f>
        <v/>
      </c>
      <c r="AW100" s="4"/>
      <c r="AX100" s="3"/>
    </row>
    <row r="101" spans="27:50">
      <c r="AA101" s="78"/>
      <c r="AB101" s="78"/>
      <c r="AC101" s="79" t="str">
        <f t="shared" si="18"/>
        <v/>
      </c>
      <c r="AD101" s="89"/>
      <c r="AE101" s="89"/>
      <c r="AF101" s="79">
        <f t="shared" si="19"/>
        <v>0</v>
      </c>
      <c r="AG101" s="79" t="str">
        <f t="shared" si="14"/>
        <v/>
      </c>
      <c r="AH101" s="79" t="str">
        <f t="shared" si="15"/>
        <v/>
      </c>
      <c r="AI101" s="79" t="str">
        <f t="shared" si="16"/>
        <v/>
      </c>
      <c r="AJ101" s="79" t="str">
        <f t="shared" si="17"/>
        <v/>
      </c>
      <c r="AK101" s="80" t="str">
        <f t="shared" si="20"/>
        <v/>
      </c>
      <c r="AN101" s="11">
        <v>6.1</v>
      </c>
      <c r="AO101" s="23" t="str">
        <f>IF(SUMIFS(AG$11:AG$1008,$AB$11:$AB$1008,$AN101,$AK$11:$AK$1008,$AP$88)=0,"",SUMIFS(AG$11:AG$1008,$AB$11:$AB$1008,$AN101,$AK$11:$AK$1008,$AP$88))</f>
        <v/>
      </c>
      <c r="AP101" s="23" t="str">
        <f>IF(SUMIFS(AH$11:AH$1008,$AB$11:$AB$1008,$AN101,$AK$11:$AK$1008,$AP$88)=0,"",SUMIFS(AH$11:AH$1008,$AB$11:$AB$1008,$AN101,$AK$11:$AK$1008,$AP$88))</f>
        <v/>
      </c>
      <c r="AQ101" s="23" t="str">
        <f>IF(SUMIFS(AI$11:AI$1008,$AB$11:$AB$1008,$AN101,$AK$11:$AK$1008,$AP$88)=0,"",SUMIFS(AI$11:AI$1008,$AB$11:$AB$1008,$AN101,$AK$11:$AK$1008,$AP$88))</f>
        <v/>
      </c>
      <c r="AR101" s="23" t="str">
        <f>IF(SUMIFS(AJ$11:AJ$1008,$AB$11:$AB$1008,$AN101,$AK$11:$AK$1008,$AP$88)=0,"",SUMIFS(AJ$11:AJ$1008,$AB$11:$AB$1008,$AN101,$AK$11:$AK$1008,$AP$88))</f>
        <v/>
      </c>
      <c r="AS101" s="4" t="str">
        <f>IF(AP88="","",12)</f>
        <v/>
      </c>
      <c r="AT101" s="99" t="str">
        <f t="array" ref="AT101">IFERROR(INDEX($AF$1:$AF$1200,SMALL(IF($AK$1:$AK$1200=$AP$88,ROW($AF$1:$AF$1200),""),$AS101)),"")</f>
        <v/>
      </c>
      <c r="AU101" s="105" t="str">
        <f t="array" ref="AU101">IFERROR(INDEX($AA$1:$AA$1200,SMALL(IF($AK$1:$AK$1200=$AP$88,ROW($AA$1:$AA$1200),""),$AS101)),"")</f>
        <v/>
      </c>
      <c r="AV101" s="93" t="str">
        <f t="array" ref="AV101">IFERROR(INDEX($AB$1:$AB$1200,SMALL(IF($AK$1:$AK$1200=$AP$88,ROW($AB$1:$AB$1200),""),$AS101)),"")</f>
        <v/>
      </c>
      <c r="AW101" s="4"/>
      <c r="AX101" s="3"/>
    </row>
    <row r="102" spans="27:50">
      <c r="AA102" s="81"/>
      <c r="AB102" s="81"/>
      <c r="AC102" s="82" t="str">
        <f t="shared" si="18"/>
        <v/>
      </c>
      <c r="AD102" s="90"/>
      <c r="AE102" s="90"/>
      <c r="AF102" s="82">
        <f t="shared" si="19"/>
        <v>0</v>
      </c>
      <c r="AG102" s="82" t="str">
        <f t="shared" si="14"/>
        <v/>
      </c>
      <c r="AH102" s="82" t="str">
        <f t="shared" si="15"/>
        <v/>
      </c>
      <c r="AI102" s="82" t="str">
        <f t="shared" si="16"/>
        <v/>
      </c>
      <c r="AJ102" s="82" t="str">
        <f t="shared" si="17"/>
        <v/>
      </c>
      <c r="AK102" s="83" t="str">
        <f t="shared" si="20"/>
        <v/>
      </c>
      <c r="AM102" s="30"/>
      <c r="AN102" s="11">
        <v>6.2</v>
      </c>
      <c r="AO102" s="23" t="str">
        <f>IF(SUMIFS(AG$11:AG$1008,$AB$11:$AB$1008,$AN102,$AK$11:$AK$1008,$AP$88)=0,"",SUMIFS(AG$11:AG$1008,$AB$11:$AB$1008,$AN102,$AK$11:$AK$1008,$AP$88))</f>
        <v/>
      </c>
      <c r="AP102" s="23" t="str">
        <f>IF(SUMIFS(AH$11:AH$1008,$AB$11:$AB$1008,$AN102,$AK$11:$AK$1008,$AP$88)=0,"",SUMIFS(AH$11:AH$1008,$AB$11:$AB$1008,$AN102,$AK$11:$AK$1008,$AP$88))</f>
        <v/>
      </c>
      <c r="AQ102" s="23" t="str">
        <f>IF(SUMIFS(AI$11:AI$1008,$AB$11:$AB$1008,$AN102,$AK$11:$AK$1008,$AP$88)=0,"",SUMIFS(AI$11:AI$1008,$AB$11:$AB$1008,$AN102,$AK$11:$AK$1008,$AP$88))</f>
        <v/>
      </c>
      <c r="AR102" s="23" t="str">
        <f>IF(SUMIFS(AJ$11:AJ$1008,$AB$11:$AB$1008,$AN102,$AK$11:$AK$1008,$AP$88)=0,"",SUMIFS(AJ$11:AJ$1008,$AB$11:$AB$1008,$AN102,$AK$11:$AK$1008,$AP$88))</f>
        <v/>
      </c>
      <c r="AS102" s="4" t="str">
        <f>IF(AP88="","",13)</f>
        <v/>
      </c>
      <c r="AT102" s="99" t="str">
        <f t="array" ref="AT102">IFERROR(INDEX($AF$1:$AF$1200,SMALL(IF($AK$1:$AK$1200=$AP$88,ROW($AF$1:$AF$1200),""),$AS102)),"")</f>
        <v/>
      </c>
      <c r="AU102" s="105" t="str">
        <f t="array" ref="AU102">IFERROR(INDEX($AA$1:$AA$1200,SMALL(IF($AK$1:$AK$1200=$AP$88,ROW($AA$1:$AA$1200),""),$AS102)),"")</f>
        <v/>
      </c>
      <c r="AV102" s="93" t="str">
        <f t="array" ref="AV102">IFERROR(INDEX($AB$1:$AB$1200,SMALL(IF($AK$1:$AK$1200=$AP$88,ROW($AB$1:$AB$1200),""),$AS102)),"")</f>
        <v/>
      </c>
      <c r="AW102" s="4"/>
      <c r="AX102" s="3"/>
    </row>
    <row r="103" spans="27:50">
      <c r="AA103" s="78"/>
      <c r="AB103" s="78"/>
      <c r="AC103" s="79" t="str">
        <f t="shared" si="18"/>
        <v/>
      </c>
      <c r="AD103" s="89"/>
      <c r="AE103" s="89"/>
      <c r="AF103" s="79">
        <f t="shared" si="19"/>
        <v>0</v>
      </c>
      <c r="AG103" s="79" t="str">
        <f t="shared" si="14"/>
        <v/>
      </c>
      <c r="AH103" s="79" t="str">
        <f t="shared" si="15"/>
        <v/>
      </c>
      <c r="AI103" s="79" t="str">
        <f t="shared" si="16"/>
        <v/>
      </c>
      <c r="AJ103" s="79" t="str">
        <f t="shared" si="17"/>
        <v/>
      </c>
      <c r="AK103" s="80" t="str">
        <f t="shared" si="20"/>
        <v/>
      </c>
      <c r="AM103" s="30"/>
      <c r="AN103" s="12">
        <v>6.3</v>
      </c>
      <c r="AO103" s="19" t="str">
        <f>IF(SUMIFS(AG$11:AG$1008,$AB$11:$AB$1008,$AN103,$AK$11:$AK$1008,$AP$88)=0,"",SUMIFS(AG$11:AG$1008,$AB$11:$AB$1008,$AN103,$AK$11:$AK$1008,$AP$88))</f>
        <v/>
      </c>
      <c r="AP103" s="19" t="str">
        <f>IF(SUMIFS(AH$11:AH$1008,$AB$11:$AB$1008,$AN103,$AK$11:$AK$1008,$AP$88)=0,"",SUMIFS(AH$11:AH$1008,$AB$11:$AB$1008,$AN103,$AK$11:$AK$1008,$AP$88))</f>
        <v/>
      </c>
      <c r="AQ103" s="19" t="str">
        <f>IF(SUMIFS(AI$11:AI$1008,$AB$11:$AB$1008,$AN103,$AK$11:$AK$1008,$AP$88)=0,"",SUMIFS(AI$11:AI$1008,$AB$11:$AB$1008,$AN103,$AK$11:$AK$1008,$AP$88))</f>
        <v/>
      </c>
      <c r="AR103" s="19" t="str">
        <f>IF(SUMIFS(AJ$11:AJ$1008,$AB$11:$AB$1008,$AN103,$AK$11:$AK$1008,$AP$88)=0,"",SUMIFS(AJ$11:AJ$1008,$AB$11:$AB$1008,$AN103,$AK$11:$AK$1008,$AP$88))</f>
        <v/>
      </c>
      <c r="AS103" s="4" t="str">
        <f>IF(AP88="","",14)</f>
        <v/>
      </c>
      <c r="AT103" s="99" t="str">
        <f t="array" ref="AT103">IFERROR(INDEX($AF$1:$AF$1200,SMALL(IF($AK$1:$AK$1200=$AP$88,ROW($AF$1:$AF$1200),""),$AS103)),"")</f>
        <v/>
      </c>
      <c r="AU103" s="105" t="str">
        <f t="array" ref="AU103">IFERROR(INDEX($AA$1:$AA$1200,SMALL(IF($AK$1:$AK$1200=$AP$88,ROW($AA$1:$AA$1200),""),$AS103)),"")</f>
        <v/>
      </c>
      <c r="AV103" s="93" t="str">
        <f t="array" ref="AV103">IFERROR(INDEX($AB$1:$AB$1200,SMALL(IF($AK$1:$AK$1200=$AP$88,ROW($AB$1:$AB$1200),""),$AS103)),"")</f>
        <v/>
      </c>
      <c r="AW103" s="4"/>
      <c r="AX103" s="3"/>
    </row>
    <row r="104" spans="27:50">
      <c r="AA104" s="81"/>
      <c r="AB104" s="81"/>
      <c r="AC104" s="82" t="str">
        <f t="shared" si="18"/>
        <v/>
      </c>
      <c r="AD104" s="90"/>
      <c r="AE104" s="90"/>
      <c r="AF104" s="82">
        <f t="shared" si="19"/>
        <v>0</v>
      </c>
      <c r="AG104" s="82" t="str">
        <f t="shared" si="14"/>
        <v/>
      </c>
      <c r="AH104" s="82" t="str">
        <f t="shared" si="15"/>
        <v/>
      </c>
      <c r="AI104" s="82" t="str">
        <f t="shared" si="16"/>
        <v/>
      </c>
      <c r="AJ104" s="82" t="str">
        <f t="shared" si="17"/>
        <v/>
      </c>
      <c r="AK104" s="83" t="str">
        <f t="shared" si="20"/>
        <v/>
      </c>
      <c r="AM104" s="30"/>
      <c r="AN104" s="10">
        <v>7</v>
      </c>
      <c r="AO104" s="21" t="str">
        <f>IF(SUMIFS(AG$11:AG$1008,$AB$11:$AB$1008,$AN104,$AK$11:$AK$1008,$AP$88)=0,"",SUMIFS(AG$11:AG$1008,$AB$11:$AB$1008,$AN104,$AK$11:$AK$1008,$AP$88))</f>
        <v/>
      </c>
      <c r="AP104" s="21" t="str">
        <f>IF(SUMIFS(AH$11:AH$1008,$AB$11:$AB$1008,$AN104,$AK$11:$AK$1008,$AP$88)=0,"",SUMIFS(AH$11:AH$1008,$AB$11:$AB$1008,$AN104,$AK$11:$AK$1008,$AP$88))</f>
        <v/>
      </c>
      <c r="AQ104" s="21" t="str">
        <f>IF(SUMIFS(AI$11:AI$1008,$AB$11:$AB$1008,$AN104,$AK$11:$AK$1008,$AP$88)=0,"",SUMIFS(AI$11:AI$1008,$AB$11:$AB$1008,$AN104,$AK$11:$AK$1008,$AP$88))</f>
        <v/>
      </c>
      <c r="AR104" s="21" t="str">
        <f>IF(SUMIFS(AJ$11:AJ$1008,$AB$11:$AB$1008,$AN104,$AK$11:$AK$1008,$AP$88)=0,"",SUMIFS(AJ$11:AJ$1008,$AB$11:$AB$1008,$AN104,$AK$11:$AK$1008,$AP$88))</f>
        <v/>
      </c>
      <c r="AS104" s="4" t="str">
        <f>IF(AP88="","",15)</f>
        <v/>
      </c>
      <c r="AT104" s="99" t="str">
        <f t="array" ref="AT104">IFERROR(INDEX($AF$1:$AF$1200,SMALL(IF($AK$1:$AK$1200=$AP$88,ROW($AF$1:$AF$1200),""),$AS104)),"")</f>
        <v/>
      </c>
      <c r="AU104" s="105" t="str">
        <f t="array" ref="AU104">IFERROR(INDEX($AA$1:$AA$1200,SMALL(IF($AK$1:$AK$1200=$AP$88,ROW($AA$1:$AA$1200),""),$AS104)),"")</f>
        <v/>
      </c>
      <c r="AV104" s="93" t="str">
        <f t="array" ref="AV104">IFERROR(INDEX($AB$1:$AB$1200,SMALL(IF($AK$1:$AK$1200=$AP$88,ROW($AB$1:$AB$1200),""),$AS104)),"")</f>
        <v/>
      </c>
      <c r="AW104" s="4"/>
      <c r="AX104" s="3"/>
    </row>
    <row r="105" spans="27:50">
      <c r="AA105" s="78"/>
      <c r="AB105" s="78"/>
      <c r="AC105" s="79" t="str">
        <f t="shared" si="18"/>
        <v/>
      </c>
      <c r="AD105" s="89"/>
      <c r="AE105" s="89"/>
      <c r="AF105" s="79">
        <f t="shared" si="19"/>
        <v>0</v>
      </c>
      <c r="AG105" s="79" t="str">
        <f t="shared" si="14"/>
        <v/>
      </c>
      <c r="AH105" s="79" t="str">
        <f t="shared" si="15"/>
        <v/>
      </c>
      <c r="AI105" s="79" t="str">
        <f t="shared" si="16"/>
        <v/>
      </c>
      <c r="AJ105" s="79" t="str">
        <f t="shared" si="17"/>
        <v/>
      </c>
      <c r="AK105" s="80" t="str">
        <f t="shared" si="20"/>
        <v/>
      </c>
      <c r="AM105" s="30"/>
      <c r="AN105" s="11">
        <v>7.1</v>
      </c>
      <c r="AO105" s="23" t="str">
        <f>IF(SUMIFS(AG$11:AG$1008,$AB$11:$AB$1008,$AN105,$AK$11:$AK$1008,$AP$88)=0,"",SUMIFS(AG$11:AG$1008,$AB$11:$AB$1008,$AN105,$AK$11:$AK$1008,$AP$88))</f>
        <v/>
      </c>
      <c r="AP105" s="23" t="str">
        <f>IF(SUMIFS(AH$11:AH$1008,$AB$11:$AB$1008,$AN105,$AK$11:$AK$1008,$AP$88)=0,"",SUMIFS(AH$11:AH$1008,$AB$11:$AB$1008,$AN105,$AK$11:$AK$1008,$AP$88))</f>
        <v/>
      </c>
      <c r="AQ105" s="23" t="str">
        <f>IF(SUMIFS(AI$11:AI$1008,$AB$11:$AB$1008,$AN105,$AK$11:$AK$1008,$AP$88)=0,"",SUMIFS(AI$11:AI$1008,$AB$11:$AB$1008,$AN105,$AK$11:$AK$1008,$AP$88))</f>
        <v/>
      </c>
      <c r="AR105" s="23" t="str">
        <f>IF(SUMIFS(AJ$11:AJ$1008,$AB$11:$AB$1008,$AN105,$AK$11:$AK$1008,$AP$88)=0,"",SUMIFS(AJ$11:AJ$1008,$AB$11:$AB$1008,$AN105,$AK$11:$AK$1008,$AP$88))</f>
        <v/>
      </c>
      <c r="AS105" s="4" t="str">
        <f>IF(AP88="","",16)</f>
        <v/>
      </c>
      <c r="AT105" s="99" t="str">
        <f t="array" ref="AT105">IFERROR(INDEX($AF$1:$AF$1200,SMALL(IF($AK$1:$AK$1200=$AP$88,ROW($AF$1:$AF$1200),""),$AS105)),"")</f>
        <v/>
      </c>
      <c r="AU105" s="105" t="str">
        <f t="array" ref="AU105">IFERROR(INDEX($AA$1:$AA$1200,SMALL(IF($AK$1:$AK$1200=$AP$88,ROW($AA$1:$AA$1200),""),$AS105)),"")</f>
        <v/>
      </c>
      <c r="AV105" s="93" t="str">
        <f t="array" ref="AV105">IFERROR(INDEX($AB$1:$AB$1200,SMALL(IF($AK$1:$AK$1200=$AP$88,ROW($AB$1:$AB$1200),""),$AS105)),"")</f>
        <v/>
      </c>
      <c r="AW105" s="4"/>
      <c r="AX105" s="3"/>
    </row>
    <row r="106" spans="27:50">
      <c r="AA106" s="81"/>
      <c r="AB106" s="81"/>
      <c r="AC106" s="82" t="str">
        <f t="shared" si="18"/>
        <v/>
      </c>
      <c r="AD106" s="90"/>
      <c r="AE106" s="90"/>
      <c r="AF106" s="82">
        <f t="shared" si="19"/>
        <v>0</v>
      </c>
      <c r="AG106" s="82" t="str">
        <f t="shared" si="14"/>
        <v/>
      </c>
      <c r="AH106" s="82" t="str">
        <f t="shared" si="15"/>
        <v/>
      </c>
      <c r="AI106" s="82" t="str">
        <f t="shared" si="16"/>
        <v/>
      </c>
      <c r="AJ106" s="82" t="str">
        <f t="shared" si="17"/>
        <v/>
      </c>
      <c r="AK106" s="83" t="str">
        <f t="shared" si="20"/>
        <v/>
      </c>
      <c r="AM106" s="30"/>
      <c r="AN106" s="11">
        <v>7.2</v>
      </c>
      <c r="AO106" s="23" t="str">
        <f>IF(SUMIFS(AG$11:AG$1008,$AB$11:$AB$1008,$AN106,$AK$11:$AK$1008,$AP$88)=0,"",SUMIFS(AG$11:AG$1008,$AB$11:$AB$1008,$AN106,$AK$11:$AK$1008,$AP$88))</f>
        <v/>
      </c>
      <c r="AP106" s="23" t="str">
        <f>IF(SUMIFS(AH$11:AH$1008,$AB$11:$AB$1008,$AN106,$AK$11:$AK$1008,$AP$88)=0,"",SUMIFS(AH$11:AH$1008,$AB$11:$AB$1008,$AN106,$AK$11:$AK$1008,$AP$88))</f>
        <v/>
      </c>
      <c r="AQ106" s="23" t="str">
        <f>IF(SUMIFS(AI$11:AI$1008,$AB$11:$AB$1008,$AN106,$AK$11:$AK$1008,$AP$88)=0,"",SUMIFS(AI$11:AI$1008,$AB$11:$AB$1008,$AN106,$AK$11:$AK$1008,$AP$88))</f>
        <v/>
      </c>
      <c r="AR106" s="23" t="str">
        <f>IF(SUMIFS(AJ$11:AJ$1008,$AB$11:$AB$1008,$AN106,$AK$11:$AK$1008,$AP$88)=0,"",SUMIFS(AJ$11:AJ$1008,$AB$11:$AB$1008,$AN106,$AK$11:$AK$1008,$AP$88))</f>
        <v/>
      </c>
      <c r="AS106" s="4" t="str">
        <f>IF(AP88="","",17)</f>
        <v/>
      </c>
      <c r="AT106" s="99" t="str">
        <f t="array" ref="AT106">IFERROR(INDEX($AF$1:$AF$1200,SMALL(IF($AK$1:$AK$1200=$AP$88,ROW($AF$1:$AF$1200),""),$AS106)),"")</f>
        <v/>
      </c>
      <c r="AU106" s="105" t="str">
        <f t="array" ref="AU106">IFERROR(INDEX($AA$1:$AA$1200,SMALL(IF($AK$1:$AK$1200=$AP$88,ROW($AA$1:$AA$1200),""),$AS106)),"")</f>
        <v/>
      </c>
      <c r="AV106" s="93" t="str">
        <f t="array" ref="AV106">IFERROR(INDEX($AB$1:$AB$1200,SMALL(IF($AK$1:$AK$1200=$AP$88,ROW($AB$1:$AB$1200),""),$AS106)),"")</f>
        <v/>
      </c>
      <c r="AW106" s="4"/>
      <c r="AX106" s="3"/>
    </row>
    <row r="107" spans="27:50">
      <c r="AA107" s="78"/>
      <c r="AB107" s="78"/>
      <c r="AC107" s="79" t="str">
        <f t="shared" si="18"/>
        <v/>
      </c>
      <c r="AD107" s="89"/>
      <c r="AE107" s="89"/>
      <c r="AF107" s="79">
        <f t="shared" si="19"/>
        <v>0</v>
      </c>
      <c r="AG107" s="79" t="str">
        <f t="shared" si="14"/>
        <v/>
      </c>
      <c r="AH107" s="79" t="str">
        <f t="shared" si="15"/>
        <v/>
      </c>
      <c r="AI107" s="79" t="str">
        <f t="shared" si="16"/>
        <v/>
      </c>
      <c r="AJ107" s="79" t="str">
        <f t="shared" si="17"/>
        <v/>
      </c>
      <c r="AK107" s="80" t="str">
        <f t="shared" si="20"/>
        <v/>
      </c>
      <c r="AM107" s="30"/>
      <c r="AN107" s="12">
        <v>7.3</v>
      </c>
      <c r="AO107" s="19" t="str">
        <f>IF(SUMIFS(AG$11:AG$1008,$AB$11:$AB$1008,$AN107,$AK$11:$AK$1008,$AP$88)=0,"",SUMIFS(AG$11:AG$1008,$AB$11:$AB$1008,$AN107,$AK$11:$AK$1008,$AP$88))</f>
        <v/>
      </c>
      <c r="AP107" s="19" t="str">
        <f>IF(SUMIFS(AH$11:AH$1008,$AB$11:$AB$1008,$AN107,$AK$11:$AK$1008,$AP$88)=0,"",SUMIFS(AH$11:AH$1008,$AB$11:$AB$1008,$AN107,$AK$11:$AK$1008,$AP$88))</f>
        <v/>
      </c>
      <c r="AQ107" s="19" t="str">
        <f>IF(SUMIFS(AI$11:AI$1008,$AB$11:$AB$1008,$AN107,$AK$11:$AK$1008,$AP$88)=0,"",SUMIFS(AI$11:AI$1008,$AB$11:$AB$1008,$AN107,$AK$11:$AK$1008,$AP$88))</f>
        <v/>
      </c>
      <c r="AR107" s="19" t="str">
        <f>IF(SUMIFS(AJ$11:AJ$1008,$AB$11:$AB$1008,$AN107,$AK$11:$AK$1008,$AP$88)=0,"",SUMIFS(AJ$11:AJ$1008,$AB$11:$AB$1008,$AN107,$AK$11:$AK$1008,$AP$88))</f>
        <v/>
      </c>
      <c r="AS107" s="4" t="str">
        <f>IF(AP88="","",18)</f>
        <v/>
      </c>
      <c r="AT107" s="99" t="str">
        <f t="array" ref="AT107">IFERROR(INDEX($AF$1:$AF$1200,SMALL(IF($AK$1:$AK$1200=$AP$88,ROW($AF$1:$AF$1200),""),$AS107)),"")</f>
        <v/>
      </c>
      <c r="AU107" s="105" t="str">
        <f t="array" ref="AU107">IFERROR(INDEX($AA$1:$AA$1200,SMALL(IF($AK$1:$AK$1200=$AP$88,ROW($AA$1:$AA$1200),""),$AS107)),"")</f>
        <v/>
      </c>
      <c r="AV107" s="93" t="str">
        <f t="array" ref="AV107">IFERROR(INDEX($AB$1:$AB$1200,SMALL(IF($AK$1:$AK$1200=$AP$88,ROW($AB$1:$AB$1200),""),$AS107)),"")</f>
        <v/>
      </c>
      <c r="AW107" s="4"/>
      <c r="AX107" s="3"/>
    </row>
    <row r="108" spans="27:50">
      <c r="AA108" s="81"/>
      <c r="AB108" s="81"/>
      <c r="AC108" s="82" t="str">
        <f t="shared" si="18"/>
        <v/>
      </c>
      <c r="AD108" s="90"/>
      <c r="AE108" s="90"/>
      <c r="AF108" s="82">
        <f t="shared" si="19"/>
        <v>0</v>
      </c>
      <c r="AG108" s="82" t="str">
        <f t="shared" si="14"/>
        <v/>
      </c>
      <c r="AH108" s="82" t="str">
        <f t="shared" si="15"/>
        <v/>
      </c>
      <c r="AI108" s="82" t="str">
        <f t="shared" si="16"/>
        <v/>
      </c>
      <c r="AJ108" s="82" t="str">
        <f t="shared" si="17"/>
        <v/>
      </c>
      <c r="AK108" s="83" t="str">
        <f t="shared" si="20"/>
        <v/>
      </c>
      <c r="AM108" s="30"/>
      <c r="AN108" s="10">
        <v>8</v>
      </c>
      <c r="AO108" s="21" t="str">
        <f>IF(SUMIFS(AG$11:AG$1008,$AB$11:$AB$1008,$AN108,$AK$11:$AK$1008,$AP$88)=0,"",SUMIFS(AG$11:AG$1008,$AB$11:$AB$1008,$AN108,$AK$11:$AK$1008,$AP$88))</f>
        <v/>
      </c>
      <c r="AP108" s="21" t="str">
        <f>IF(SUMIFS(AH$11:AH$1008,$AB$11:$AB$1008,$AN108,$AK$11:$AK$1008,$AP$88)=0,"",SUMIFS(AH$11:AH$1008,$AB$11:$AB$1008,$AN108,$AK$11:$AK$1008,$AP$88))</f>
        <v/>
      </c>
      <c r="AQ108" s="21" t="str">
        <f>IF(SUMIFS(AI$11:AI$1008,$AB$11:$AB$1008,$AN108,$AK$11:$AK$1008,$AP$88)=0,"",SUMIFS(AI$11:AI$1008,$AB$11:$AB$1008,$AN108,$AK$11:$AK$1008,$AP$88))</f>
        <v/>
      </c>
      <c r="AR108" s="21" t="str">
        <f>IF(SUMIFS(AJ$11:AJ$1008,$AB$11:$AB$1008,$AN108,$AK$11:$AK$1008,$AP$88)=0,"",SUMIFS(AJ$11:AJ$1008,$AB$11:$AB$1008,$AN108,$AK$11:$AK$1008,$AP$88))</f>
        <v/>
      </c>
      <c r="AS108" s="4" t="str">
        <f>IF(AP88="","",19)</f>
        <v/>
      </c>
      <c r="AT108" s="99" t="str">
        <f t="array" ref="AT108">IFERROR(INDEX($AF$1:$AF$1200,SMALL(IF($AK$1:$AK$1200=$AP$88,ROW($AF$1:$AF$1200),""),$AS108)),"")</f>
        <v/>
      </c>
      <c r="AU108" s="105" t="str">
        <f t="array" ref="AU108">IFERROR(INDEX($AA$1:$AA$1200,SMALL(IF($AK$1:$AK$1200=$AP$88,ROW($AA$1:$AA$1200),""),$AS108)),"")</f>
        <v/>
      </c>
      <c r="AV108" s="93" t="str">
        <f t="array" ref="AV108">IFERROR(INDEX($AB$1:$AB$1200,SMALL(IF($AK$1:$AK$1200=$AP$88,ROW($AB$1:$AB$1200),""),$AS108)),"")</f>
        <v/>
      </c>
      <c r="AW108" s="4"/>
      <c r="AX108" s="3"/>
    </row>
    <row r="109" spans="27:50">
      <c r="AA109" s="78"/>
      <c r="AB109" s="78"/>
      <c r="AC109" s="79" t="str">
        <f t="shared" si="18"/>
        <v/>
      </c>
      <c r="AD109" s="89"/>
      <c r="AE109" s="89"/>
      <c r="AF109" s="79">
        <f t="shared" si="19"/>
        <v>0</v>
      </c>
      <c r="AG109" s="79" t="str">
        <f t="shared" si="14"/>
        <v/>
      </c>
      <c r="AH109" s="79" t="str">
        <f t="shared" si="15"/>
        <v/>
      </c>
      <c r="AI109" s="79" t="str">
        <f t="shared" si="16"/>
        <v/>
      </c>
      <c r="AJ109" s="79" t="str">
        <f t="shared" si="17"/>
        <v/>
      </c>
      <c r="AK109" s="80" t="str">
        <f t="shared" si="20"/>
        <v/>
      </c>
      <c r="AM109" s="30"/>
      <c r="AN109" s="11">
        <v>8.1</v>
      </c>
      <c r="AO109" s="23" t="str">
        <f>IF(SUMIFS(AG$11:AG$1008,$AB$11:$AB$1008,$AN109,$AK$11:$AK$1008,$AP$88)=0,"",SUMIFS(AG$11:AG$1008,$AB$11:$AB$1008,$AN109,$AK$11:$AK$1008,$AP$88))</f>
        <v/>
      </c>
      <c r="AP109" s="23" t="str">
        <f>IF(SUMIFS(AH$11:AH$1008,$AB$11:$AB$1008,$AN109,$AK$11:$AK$1008,$AP$88)=0,"",SUMIFS(AH$11:AH$1008,$AB$11:$AB$1008,$AN109,$AK$11:$AK$1008,$AP$88))</f>
        <v/>
      </c>
      <c r="AQ109" s="23" t="str">
        <f>IF(SUMIFS(AI$11:AI$1008,$AB$11:$AB$1008,$AN109,$AK$11:$AK$1008,$AP$88)=0,"",SUMIFS(AI$11:AI$1008,$AB$11:$AB$1008,$AN109,$AK$11:$AK$1008,$AP$88))</f>
        <v/>
      </c>
      <c r="AR109" s="23" t="str">
        <f>IF(SUMIFS(AJ$11:AJ$1008,$AB$11:$AB$1008,$AN109,$AK$11:$AK$1008,$AP$88)=0,"",SUMIFS(AJ$11:AJ$1008,$AB$11:$AB$1008,$AN109,$AK$11:$AK$1008,$AP$88))</f>
        <v/>
      </c>
      <c r="AS109" s="4" t="str">
        <f>IF(AP88="","",20)</f>
        <v/>
      </c>
      <c r="AT109" s="99" t="str">
        <f t="array" ref="AT109">IFERROR(INDEX($AF$1:$AF$1200,SMALL(IF($AK$1:$AK$1200=$AP$88,ROW($AF$1:$AF$1200),""),$AS109)),"")</f>
        <v/>
      </c>
      <c r="AU109" s="105" t="str">
        <f t="array" ref="AU109">IFERROR(INDEX($AA$1:$AA$1200,SMALL(IF($AK$1:$AK$1200=$AP$88,ROW($AA$1:$AA$1200),""),$AS109)),"")</f>
        <v/>
      </c>
      <c r="AV109" s="93" t="str">
        <f t="array" ref="AV109">IFERROR(INDEX($AB$1:$AB$1200,SMALL(IF($AK$1:$AK$1200=$AP$88,ROW($AB$1:$AB$1200),""),$AS109)),"")</f>
        <v/>
      </c>
      <c r="AW109" s="4"/>
      <c r="AX109" s="3"/>
    </row>
    <row r="110" spans="27:50">
      <c r="AA110" s="81"/>
      <c r="AB110" s="81"/>
      <c r="AC110" s="82" t="str">
        <f t="shared" si="18"/>
        <v/>
      </c>
      <c r="AD110" s="90"/>
      <c r="AE110" s="90"/>
      <c r="AF110" s="82">
        <f t="shared" si="19"/>
        <v>0</v>
      </c>
      <c r="AG110" s="82" t="str">
        <f t="shared" si="14"/>
        <v/>
      </c>
      <c r="AH110" s="82" t="str">
        <f t="shared" si="15"/>
        <v/>
      </c>
      <c r="AI110" s="82" t="str">
        <f t="shared" si="16"/>
        <v/>
      </c>
      <c r="AJ110" s="82" t="str">
        <f t="shared" si="17"/>
        <v/>
      </c>
      <c r="AK110" s="83" t="str">
        <f t="shared" si="20"/>
        <v/>
      </c>
      <c r="AM110" s="30"/>
      <c r="AN110" s="11">
        <v>8.1999999999999993</v>
      </c>
      <c r="AO110" s="23" t="str">
        <f>IF(SUMIFS(AG$11:AG$1008,$AB$11:$AB$1008,$AN110,$AK$11:$AK$1008,$AP$88)=0,"",SUMIFS(AG$11:AG$1008,$AB$11:$AB$1008,$AN110,$AK$11:$AK$1008,$AP$88))</f>
        <v/>
      </c>
      <c r="AP110" s="23" t="str">
        <f>IF(SUMIFS(AH$11:AH$1008,$AB$11:$AB$1008,$AN110,$AK$11:$AK$1008,$AP$88)=0,"",SUMIFS(AH$11:AH$1008,$AB$11:$AB$1008,$AN110,$AK$11:$AK$1008,$AP$88))</f>
        <v/>
      </c>
      <c r="AQ110" s="23" t="str">
        <f>IF(SUMIFS(AI$11:AI$1008,$AB$11:$AB$1008,$AN110,$AK$11:$AK$1008,$AP$88)=0,"",SUMIFS(AI$11:AI$1008,$AB$11:$AB$1008,$AN110,$AK$11:$AK$1008,$AP$88))</f>
        <v/>
      </c>
      <c r="AR110" s="23" t="str">
        <f>IF(SUMIFS(AJ$11:AJ$1008,$AB$11:$AB$1008,$AN110,$AK$11:$AK$1008,$AP$88)=0,"",SUMIFS(AJ$11:AJ$1008,$AB$11:$AB$1008,$AN110,$AK$11:$AK$1008,$AP$88))</f>
        <v/>
      </c>
      <c r="AS110" s="4" t="str">
        <f>IF(AP88="","",21)</f>
        <v/>
      </c>
      <c r="AT110" s="99" t="str">
        <f t="array" ref="AT110">IFERROR(INDEX($AF$1:$AF$1200,SMALL(IF($AK$1:$AK$1200=$AP$88,ROW($AF$1:$AF$1200),""),$AS110)),"")</f>
        <v/>
      </c>
      <c r="AU110" s="105" t="str">
        <f t="array" ref="AU110">IFERROR(INDEX($AA$1:$AA$1200,SMALL(IF($AK$1:$AK$1200=$AP$88,ROW($AA$1:$AA$1200),""),$AS110)),"")</f>
        <v/>
      </c>
      <c r="AV110" s="93" t="str">
        <f t="array" ref="AV110">IFERROR(INDEX($AB$1:$AB$1200,SMALL(IF($AK$1:$AK$1200=$AP$88,ROW($AB$1:$AB$1200),""),$AS110)),"")</f>
        <v/>
      </c>
      <c r="AW110" s="4"/>
      <c r="AX110" s="3"/>
    </row>
    <row r="111" spans="27:50" ht="15.75" thickBot="1">
      <c r="AA111" s="78"/>
      <c r="AB111" s="78"/>
      <c r="AC111" s="79" t="str">
        <f t="shared" si="18"/>
        <v/>
      </c>
      <c r="AD111" s="89"/>
      <c r="AE111" s="89"/>
      <c r="AF111" s="79">
        <f t="shared" si="19"/>
        <v>0</v>
      </c>
      <c r="AG111" s="79" t="str">
        <f t="shared" si="14"/>
        <v/>
      </c>
      <c r="AH111" s="79" t="str">
        <f t="shared" si="15"/>
        <v/>
      </c>
      <c r="AI111" s="79" t="str">
        <f t="shared" si="16"/>
        <v/>
      </c>
      <c r="AJ111" s="79" t="str">
        <f t="shared" si="17"/>
        <v/>
      </c>
      <c r="AK111" s="80" t="str">
        <f t="shared" si="20"/>
        <v/>
      </c>
      <c r="AM111" s="30"/>
      <c r="AN111" s="13">
        <v>8.3000000000000007</v>
      </c>
      <c r="AO111" s="25" t="str">
        <f>IF(SUMIFS(AG$11:AG$1008,$AB$11:$AB$1008,$AN111,$AK$11:$AK$1008,$AP$88)=0,"",SUMIFS(AG$11:AG$1008,$AB$11:$AB$1008,$AN111,$AK$11:$AK$1008,$AP$88))</f>
        <v/>
      </c>
      <c r="AP111" s="25" t="str">
        <f>IF(SUMIFS(AH$11:AH$1008,$AB$11:$AB$1008,$AN111,$AK$11:$AK$1008,$AP$88)=0,"",SUMIFS(AH$11:AH$1008,$AB$11:$AB$1008,$AN111,$AK$11:$AK$1008,$AP$88))</f>
        <v/>
      </c>
      <c r="AQ111" s="25" t="str">
        <f>IF(SUMIFS(AI$11:AI$1008,$AB$11:$AB$1008,$AN111,$AK$11:$AK$1008,$AP$88)=0,"",SUMIFS(AI$11:AI$1008,$AB$11:$AB$1008,$AN111,$AK$11:$AK$1008,$AP$88))</f>
        <v/>
      </c>
      <c r="AR111" s="25" t="str">
        <f>IF(SUMIFS(AJ$11:AJ$1008,$AB$11:$AB$1008,$AN111,$AK$11:$AK$1008,$AP$88)=0,"",SUMIFS(AJ$11:AJ$1008,$AB$11:$AB$1008,$AN111,$AK$11:$AK$1008,$AP$88))</f>
        <v/>
      </c>
      <c r="AS111" s="4" t="str">
        <f>IF(AP88="","",22)</f>
        <v/>
      </c>
      <c r="AT111" s="100" t="str">
        <f t="array" ref="AT111">IFERROR(INDEX($AF$1:$AF$1200,SMALL(IF($AK$1:$AK$1200=$AP$88,ROW($AF$1:$AF$1200),""),$AS111)),"")</f>
        <v/>
      </c>
      <c r="AU111" s="106" t="str">
        <f t="array" ref="AU111">IFERROR(INDEX($AA$1:$AA$1200,SMALL(IF($AK$1:$AK$1200=$AP$88,ROW($AA$1:$AA$1200),""),$AS111)),"")</f>
        <v/>
      </c>
      <c r="AV111" s="94" t="str">
        <f t="array" ref="AV111">IFERROR(INDEX($AB$1:$AB$1200,SMALL(IF($AK$1:$AK$1200=$AP$88,ROW($AB$1:$AB$1200),""),$AS111)),"")</f>
        <v/>
      </c>
      <c r="AW111" s="4"/>
      <c r="AX111" s="3"/>
    </row>
    <row r="112" spans="27:50">
      <c r="AA112" s="81"/>
      <c r="AB112" s="81"/>
      <c r="AC112" s="82" t="str">
        <f t="shared" si="18"/>
        <v/>
      </c>
      <c r="AD112" s="90"/>
      <c r="AE112" s="90"/>
      <c r="AF112" s="82">
        <f t="shared" si="19"/>
        <v>0</v>
      </c>
      <c r="AG112" s="82" t="str">
        <f t="shared" si="14"/>
        <v/>
      </c>
      <c r="AH112" s="82" t="str">
        <f t="shared" si="15"/>
        <v/>
      </c>
      <c r="AI112" s="82" t="str">
        <f t="shared" si="16"/>
        <v/>
      </c>
      <c r="AJ112" s="82" t="str">
        <f t="shared" si="17"/>
        <v/>
      </c>
      <c r="AK112" s="83" t="str">
        <f t="shared" si="20"/>
        <v/>
      </c>
      <c r="AQ112" s="3"/>
      <c r="AR112" s="3"/>
      <c r="AS112" s="4"/>
      <c r="AT112" s="4"/>
      <c r="AU112" s="4"/>
      <c r="AV112" s="4"/>
      <c r="AW112" s="4"/>
      <c r="AX112" s="3"/>
    </row>
    <row r="113" spans="27:50" ht="15.75" thickBot="1">
      <c r="AA113" s="78"/>
      <c r="AB113" s="78"/>
      <c r="AC113" s="79" t="str">
        <f t="shared" si="18"/>
        <v/>
      </c>
      <c r="AD113" s="89"/>
      <c r="AE113" s="89"/>
      <c r="AF113" s="79">
        <f t="shared" si="19"/>
        <v>0</v>
      </c>
      <c r="AG113" s="79" t="str">
        <f t="shared" si="14"/>
        <v/>
      </c>
      <c r="AH113" s="79" t="str">
        <f t="shared" si="15"/>
        <v/>
      </c>
      <c r="AI113" s="79" t="str">
        <f t="shared" si="16"/>
        <v/>
      </c>
      <c r="AJ113" s="79" t="str">
        <f t="shared" si="17"/>
        <v/>
      </c>
      <c r="AK113" s="80" t="str">
        <f t="shared" si="20"/>
        <v/>
      </c>
      <c r="AM113" s="1" t="s">
        <v>127</v>
      </c>
      <c r="AS113" s="103"/>
      <c r="AT113" s="103"/>
      <c r="AU113" s="103"/>
      <c r="AV113" s="4"/>
      <c r="AW113" s="4"/>
      <c r="AX113" s="3"/>
    </row>
    <row r="114" spans="27:50" ht="15" customHeight="1" thickBot="1">
      <c r="AA114" s="81"/>
      <c r="AB114" s="81"/>
      <c r="AC114" s="82" t="str">
        <f t="shared" si="18"/>
        <v/>
      </c>
      <c r="AD114" s="90"/>
      <c r="AE114" s="90"/>
      <c r="AF114" s="82">
        <f t="shared" si="19"/>
        <v>0</v>
      </c>
      <c r="AG114" s="82" t="str">
        <f t="shared" si="14"/>
        <v/>
      </c>
      <c r="AH114" s="82" t="str">
        <f t="shared" si="15"/>
        <v/>
      </c>
      <c r="AI114" s="82" t="str">
        <f t="shared" si="16"/>
        <v/>
      </c>
      <c r="AJ114" s="82" t="str">
        <f t="shared" si="17"/>
        <v/>
      </c>
      <c r="AK114" s="83" t="str">
        <f t="shared" si="20"/>
        <v/>
      </c>
      <c r="AM114" s="30" t="str">
        <f t="array" ref="AM114">IFERROR(INDEX(AK$11:AK$1008,MATCH(SMALL(IF((COUNTIF(AM$34:AM113,AK$11:AK$1008)=0)*(AK$11:AK$1008&lt;&gt;""),COUNTIF(AK$11:AK$1008,"&lt;"&amp;AK$11:AK$1008)),1),IF(AK$11:AK$1008&lt;&gt;"",COUNTIF(AK$11:AK$1008,"&lt;"&amp;AK$11:AK$1008)),0)),"")</f>
        <v/>
      </c>
      <c r="AN114" s="60" t="s">
        <v>125</v>
      </c>
      <c r="AO114" s="61"/>
      <c r="AP114" s="60" t="str">
        <f>IF(AM114="","",AM114)</f>
        <v/>
      </c>
      <c r="AQ114" s="61"/>
      <c r="AR114" s="62"/>
      <c r="AS114" s="101"/>
      <c r="AT114" s="101"/>
      <c r="AU114" s="101"/>
      <c r="AV114" s="101"/>
      <c r="AW114" s="101"/>
      <c r="AX114" s="3"/>
    </row>
    <row r="115" spans="27:50" ht="15.75" customHeight="1" thickBot="1">
      <c r="AA115" s="78"/>
      <c r="AB115" s="78"/>
      <c r="AC115" s="79" t="str">
        <f t="shared" si="18"/>
        <v/>
      </c>
      <c r="AD115" s="89"/>
      <c r="AE115" s="89"/>
      <c r="AF115" s="79">
        <f t="shared" si="19"/>
        <v>0</v>
      </c>
      <c r="AG115" s="79" t="str">
        <f t="shared" si="14"/>
        <v/>
      </c>
      <c r="AH115" s="79" t="str">
        <f t="shared" si="15"/>
        <v/>
      </c>
      <c r="AI115" s="79" t="str">
        <f t="shared" si="16"/>
        <v/>
      </c>
      <c r="AJ115" s="79" t="str">
        <f t="shared" si="17"/>
        <v/>
      </c>
      <c r="AK115" s="80" t="str">
        <f t="shared" si="20"/>
        <v/>
      </c>
      <c r="AM115" s="30"/>
      <c r="AN115" s="63"/>
      <c r="AO115" s="64"/>
      <c r="AP115" s="63"/>
      <c r="AQ115" s="64"/>
      <c r="AR115" s="65"/>
      <c r="AS115" s="50"/>
      <c r="AT115" s="87" t="str">
        <f>$AF$10</f>
        <v>besoin</v>
      </c>
      <c r="AU115" s="95" t="str">
        <f>$AA$10</f>
        <v>Nom</v>
      </c>
      <c r="AV115" s="88" t="str">
        <f>$AB$10</f>
        <v>tier</v>
      </c>
      <c r="AW115" s="102"/>
      <c r="AX115" s="3"/>
    </row>
    <row r="116" spans="27:50">
      <c r="AA116" s="81"/>
      <c r="AB116" s="81"/>
      <c r="AC116" s="82" t="str">
        <f t="shared" si="18"/>
        <v/>
      </c>
      <c r="AD116" s="90"/>
      <c r="AE116" s="90"/>
      <c r="AF116" s="82">
        <f t="shared" si="19"/>
        <v>0</v>
      </c>
      <c r="AG116" s="82" t="str">
        <f t="shared" si="14"/>
        <v/>
      </c>
      <c r="AH116" s="82" t="str">
        <f t="shared" si="15"/>
        <v/>
      </c>
      <c r="AI116" s="82" t="str">
        <f t="shared" si="16"/>
        <v/>
      </c>
      <c r="AJ116" s="82" t="str">
        <f t="shared" si="17"/>
        <v/>
      </c>
      <c r="AK116" s="83" t="str">
        <f t="shared" si="20"/>
        <v/>
      </c>
      <c r="AM116" s="30"/>
      <c r="AN116" s="35"/>
      <c r="AO116" s="31" t="s">
        <v>4</v>
      </c>
      <c r="AP116" s="32" t="s">
        <v>5</v>
      </c>
      <c r="AQ116" s="31" t="s">
        <v>14</v>
      </c>
      <c r="AR116" s="31" t="s">
        <v>6</v>
      </c>
      <c r="AS116" s="4" t="str">
        <f>IF(AP114="","",1)</f>
        <v/>
      </c>
      <c r="AT116" s="99" t="str">
        <f t="array" ref="AT116">IFERROR(INDEX($AF$1:$AF$1200,SMALL(IF($AK$1:$AK$1200=$AP$114,ROW($AF$1:$AF$1200),""),$AS116)),"")</f>
        <v/>
      </c>
      <c r="AU116" s="104" t="str">
        <f t="array" ref="AU116">IFERROR(INDEX($AA$1:$AA$1200,SMALL(IF($AK$1:$AK$1200=$AP$114,ROW($AA$1:$AA$1200),""),$AS116)),"")</f>
        <v/>
      </c>
      <c r="AV116" s="92" t="str">
        <f t="array" ref="AV116">IFERROR(INDEX($AB$1:$AB$1200,SMALL(IF($AK$1:$AK$1200=$AP$114,ROW($AB$1:$AB$1200),""),$AS116)),"")</f>
        <v/>
      </c>
      <c r="AW116" s="4"/>
      <c r="AX116" s="3"/>
    </row>
    <row r="117" spans="27:50">
      <c r="AA117" s="78"/>
      <c r="AB117" s="78"/>
      <c r="AC117" s="79" t="str">
        <f t="shared" si="18"/>
        <v/>
      </c>
      <c r="AD117" s="89"/>
      <c r="AE117" s="89"/>
      <c r="AF117" s="79">
        <f t="shared" si="19"/>
        <v>0</v>
      </c>
      <c r="AG117" s="79" t="str">
        <f t="shared" si="14"/>
        <v/>
      </c>
      <c r="AH117" s="79" t="str">
        <f t="shared" si="15"/>
        <v/>
      </c>
      <c r="AI117" s="79" t="str">
        <f t="shared" si="16"/>
        <v/>
      </c>
      <c r="AJ117" s="79" t="str">
        <f t="shared" si="17"/>
        <v/>
      </c>
      <c r="AK117" s="80" t="str">
        <f t="shared" si="20"/>
        <v/>
      </c>
      <c r="AM117" s="30"/>
      <c r="AN117" s="9">
        <v>3</v>
      </c>
      <c r="AO117" s="14" t="str">
        <f>IF(SUMIFS(AG$11:AG$1008,$AB$11:$AB$1008,$AN117,$AK$11:$AK$1008,$AP$114)=0,"",SUMIFS(AG$11:AG$1008,$AB$11:$AB$1008,$AN117,$AK$11:$AK$1008,$AP$114))</f>
        <v/>
      </c>
      <c r="AP117" s="14" t="str">
        <f>IF(SUMIFS(AH$11:AH$1008,$AB$11:$AB$1008,$AN117,$AK$11:$AK$1008,$AP$114)=0,"",SUMIFS(AH$11:AH$1008,$AB$11:$AB$1008,$AN117,$AK$11:$AK$1008,$AP$114))</f>
        <v/>
      </c>
      <c r="AQ117" s="14" t="str">
        <f>IF(SUMIFS(AI$11:AI$1008,$AB$11:$AB$1008,$AN117,$AK$11:$AK$1008,$AP$114)=0,"",SUMIFS(AI$11:AI$1008,$AB$11:$AB$1008,$AN117,$AK$11:$AK$1008,$AP$114))</f>
        <v/>
      </c>
      <c r="AR117" s="14" t="str">
        <f>IF(SUMIFS(AJ$11:AJ$1008,$AB$11:$AB$1008,$AN117,$AK$11:$AK$1008,$AP$114)=0,"",SUMIFS(AJ$11:AJ$1008,$AB$11:$AB$1008,$AN117,$AK$11:$AK$1008,$AP$114))</f>
        <v/>
      </c>
      <c r="AS117" s="4" t="str">
        <f>IF(AP114="","",2)</f>
        <v/>
      </c>
      <c r="AT117" s="99" t="str">
        <f t="array" ref="AT117">IFERROR(INDEX($AF$1:$AF$1200,SMALL(IF($AK$1:$AK$1200=$AP$114,ROW($AF$1:$AF$1200),""),$AS117)),"")</f>
        <v/>
      </c>
      <c r="AU117" s="105" t="str">
        <f t="array" ref="AU117">IFERROR(INDEX($AA$1:$AA$1200,SMALL(IF($AK$1:$AK$1200=$AP$114,ROW($AA$1:$AA$1200),""),$AS117)),"")</f>
        <v/>
      </c>
      <c r="AV117" s="93" t="str">
        <f t="array" ref="AV117">IFERROR(INDEX($AB$1:$AB$1200,SMALL(IF($AK$1:$AK$1200=$AP$114,ROW($AB$1:$AB$1200),""),$AS117)),"")</f>
        <v/>
      </c>
      <c r="AW117" s="4"/>
      <c r="AX117" s="3"/>
    </row>
    <row r="118" spans="27:50">
      <c r="AA118" s="81"/>
      <c r="AB118" s="81"/>
      <c r="AC118" s="82" t="str">
        <f t="shared" si="18"/>
        <v/>
      </c>
      <c r="AD118" s="90"/>
      <c r="AE118" s="90"/>
      <c r="AF118" s="82">
        <f t="shared" si="19"/>
        <v>0</v>
      </c>
      <c r="AG118" s="82" t="str">
        <f t="shared" si="14"/>
        <v/>
      </c>
      <c r="AH118" s="82" t="str">
        <f t="shared" si="15"/>
        <v/>
      </c>
      <c r="AI118" s="82" t="str">
        <f t="shared" si="16"/>
        <v/>
      </c>
      <c r="AJ118" s="82" t="str">
        <f t="shared" si="17"/>
        <v/>
      </c>
      <c r="AK118" s="83" t="str">
        <f t="shared" si="20"/>
        <v/>
      </c>
      <c r="AN118" s="10">
        <v>4</v>
      </c>
      <c r="AO118" s="15" t="str">
        <f>IF(SUMIFS(AG$11:AG$1008,$AB$11:$AB$1008,$AN118,$AK$11:$AK$1008,$AP$114)=0,"",SUMIFS(AG$11:AG$1008,$AB$11:$AB$1008,$AN118,$AK$11:$AK$1008,$AP$114))</f>
        <v/>
      </c>
      <c r="AP118" s="15" t="str">
        <f>IF(SUMIFS(AH$11:AH$1008,$AB$11:$AB$1008,$AN118,$AK$11:$AK$1008,$AP$114)=0,"",SUMIFS(AH$11:AH$1008,$AB$11:$AB$1008,$AN118,$AK$11:$AK$1008,$AP$114))</f>
        <v/>
      </c>
      <c r="AQ118" s="15" t="str">
        <f>IF(SUMIFS(AI$11:AI$1008,$AB$11:$AB$1008,$AN118,$AK$11:$AK$1008,$AP$114)=0,"",SUMIFS(AI$11:AI$1008,$AB$11:$AB$1008,$AN118,$AK$11:$AK$1008,$AP$114))</f>
        <v/>
      </c>
      <c r="AR118" s="15" t="str">
        <f>IF(SUMIFS(AJ$11:AJ$1008,$AB$11:$AB$1008,$AN118,$AK$11:$AK$1008,$AP$114)=0,"",SUMIFS(AJ$11:AJ$1008,$AB$11:$AB$1008,$AN118,$AK$11:$AK$1008,$AP$114))</f>
        <v/>
      </c>
      <c r="AS118" s="4" t="str">
        <f>IF(AP114="","",3)</f>
        <v/>
      </c>
      <c r="AT118" s="99" t="str">
        <f t="array" ref="AT118">IFERROR(INDEX($AF$1:$AF$1200,SMALL(IF($AK$1:$AK$1200=$AP$114,ROW($AF$1:$AF$1200),""),$AS118)),"")</f>
        <v/>
      </c>
      <c r="AU118" s="105" t="str">
        <f t="array" ref="AU118">IFERROR(INDEX($AA$1:$AA$1200,SMALL(IF($AK$1:$AK$1200=$AP$114,ROW($AA$1:$AA$1200),""),$AS118)),"")</f>
        <v/>
      </c>
      <c r="AV118" s="93" t="str">
        <f t="array" ref="AV118">IFERROR(INDEX($AB$1:$AB$1200,SMALL(IF($AK$1:$AK$1200=$AP$114,ROW($AB$1:$AB$1200),""),$AS118)),"")</f>
        <v/>
      </c>
      <c r="AW118" s="4"/>
      <c r="AX118" s="3"/>
    </row>
    <row r="119" spans="27:50">
      <c r="AA119" s="78"/>
      <c r="AB119" s="78"/>
      <c r="AC119" s="79" t="str">
        <f t="shared" si="18"/>
        <v/>
      </c>
      <c r="AD119" s="89"/>
      <c r="AE119" s="89"/>
      <c r="AF119" s="79">
        <f t="shared" si="19"/>
        <v>0</v>
      </c>
      <c r="AG119" s="79" t="str">
        <f t="shared" si="14"/>
        <v/>
      </c>
      <c r="AH119" s="79" t="str">
        <f t="shared" si="15"/>
        <v/>
      </c>
      <c r="AI119" s="79" t="str">
        <f t="shared" si="16"/>
        <v/>
      </c>
      <c r="AJ119" s="79" t="str">
        <f t="shared" si="17"/>
        <v/>
      </c>
      <c r="AK119" s="80" t="str">
        <f t="shared" si="20"/>
        <v/>
      </c>
      <c r="AN119" s="11">
        <v>4.0999999999999996</v>
      </c>
      <c r="AO119" s="17" t="str">
        <f>IF(SUMIFS(AG$11:AG$1008,$AB$11:$AB$1008,$AN119,$AK$11:$AK$1008,$AP$114)=0,"",SUMIFS(AG$11:AG$1008,$AB$11:$AB$1008,$AN119,$AK$11:$AK$1008,$AP$114))</f>
        <v/>
      </c>
      <c r="AP119" s="17" t="str">
        <f>IF(SUMIFS(AH$11:AH$1008,$AB$11:$AB$1008,$AN119,$AK$11:$AK$1008,$AP$114)=0,"",SUMIFS(AH$11:AH$1008,$AB$11:$AB$1008,$AN119,$AK$11:$AK$1008,$AP$114))</f>
        <v/>
      </c>
      <c r="AQ119" s="17" t="str">
        <f>IF(SUMIFS(AI$11:AI$1008,$AB$11:$AB$1008,$AN119,$AK$11:$AK$1008,$AP$114)=0,"",SUMIFS(AI$11:AI$1008,$AB$11:$AB$1008,$AN119,$AK$11:$AK$1008,$AP$114))</f>
        <v/>
      </c>
      <c r="AR119" s="17" t="str">
        <f>IF(SUMIFS(AJ$11:AJ$1008,$AB$11:$AB$1008,$AN119,$AK$11:$AK$1008,$AP$114)=0,"",SUMIFS(AJ$11:AJ$1008,$AB$11:$AB$1008,$AN119,$AK$11:$AK$1008,$AP$114))</f>
        <v/>
      </c>
      <c r="AS119" s="4" t="str">
        <f>IF(AP114="","",4)</f>
        <v/>
      </c>
      <c r="AT119" s="99" t="str">
        <f t="array" ref="AT119">IFERROR(INDEX($AF$1:$AF$1200,SMALL(IF($AK$1:$AK$1200=$AP$114,ROW($AF$1:$AF$1200),""),$AS119)),"")</f>
        <v/>
      </c>
      <c r="AU119" s="105" t="str">
        <f t="array" ref="AU119">IFERROR(INDEX($AA$1:$AA$1200,SMALL(IF($AK$1:$AK$1200=$AP$114,ROW($AA$1:$AA$1200),""),$AS119)),"")</f>
        <v/>
      </c>
      <c r="AV119" s="93" t="str">
        <f t="array" ref="AV119">IFERROR(INDEX($AB$1:$AB$1200,SMALL(IF($AK$1:$AK$1200=$AP$114,ROW($AB$1:$AB$1200),""),$AS119)),"")</f>
        <v/>
      </c>
      <c r="AW119" s="4"/>
      <c r="AX119" s="3"/>
    </row>
    <row r="120" spans="27:50">
      <c r="AA120" s="81"/>
      <c r="AB120" s="81"/>
      <c r="AC120" s="82" t="str">
        <f t="shared" si="18"/>
        <v/>
      </c>
      <c r="AD120" s="90"/>
      <c r="AE120" s="90"/>
      <c r="AF120" s="82">
        <f t="shared" si="19"/>
        <v>0</v>
      </c>
      <c r="AG120" s="82" t="str">
        <f t="shared" si="14"/>
        <v/>
      </c>
      <c r="AH120" s="82" t="str">
        <f t="shared" si="15"/>
        <v/>
      </c>
      <c r="AI120" s="82" t="str">
        <f t="shared" si="16"/>
        <v/>
      </c>
      <c r="AJ120" s="82" t="str">
        <f t="shared" si="17"/>
        <v/>
      </c>
      <c r="AK120" s="83" t="str">
        <f t="shared" si="20"/>
        <v/>
      </c>
      <c r="AN120" s="11">
        <v>4.2</v>
      </c>
      <c r="AO120" s="17" t="str">
        <f>IF(SUMIFS(AG$11:AG$1008,$AB$11:$AB$1008,$AN120,$AK$11:$AK$1008,$AP$114)=0,"",SUMIFS(AG$11:AG$1008,$AB$11:$AB$1008,$AN120,$AK$11:$AK$1008,$AP$114))</f>
        <v/>
      </c>
      <c r="AP120" s="17" t="str">
        <f>IF(SUMIFS(AH$11:AH$1008,$AB$11:$AB$1008,$AN120,$AK$11:$AK$1008,$AP$114)=0,"",SUMIFS(AH$11:AH$1008,$AB$11:$AB$1008,$AN120,$AK$11:$AK$1008,$AP$114))</f>
        <v/>
      </c>
      <c r="AQ120" s="17" t="str">
        <f>IF(SUMIFS(AI$11:AI$1008,$AB$11:$AB$1008,$AN120,$AK$11:$AK$1008,$AP$114)=0,"",SUMIFS(AI$11:AI$1008,$AB$11:$AB$1008,$AN120,$AK$11:$AK$1008,$AP$114))</f>
        <v/>
      </c>
      <c r="AR120" s="17" t="str">
        <f>IF(SUMIFS(AJ$11:AJ$1008,$AB$11:$AB$1008,$AN120,$AK$11:$AK$1008,$AP$114)=0,"",SUMIFS(AJ$11:AJ$1008,$AB$11:$AB$1008,$AN120,$AK$11:$AK$1008,$AP$114))</f>
        <v/>
      </c>
      <c r="AS120" s="4" t="str">
        <f>IF(AP114="","",5)</f>
        <v/>
      </c>
      <c r="AT120" s="99" t="str">
        <f t="array" ref="AT120">IFERROR(INDEX($AF$1:$AF$1200,SMALL(IF($AK$1:$AK$1200=$AP$114,ROW($AF$1:$AF$1200),""),$AS120)),"")</f>
        <v/>
      </c>
      <c r="AU120" s="105" t="str">
        <f t="array" ref="AU120">IFERROR(INDEX($AA$1:$AA$1200,SMALL(IF($AK$1:$AK$1200=$AP$114,ROW($AA$1:$AA$1200),""),$AS120)),"")</f>
        <v/>
      </c>
      <c r="AV120" s="93" t="str">
        <f t="array" ref="AV120">IFERROR(INDEX($AB$1:$AB$1200,SMALL(IF($AK$1:$AK$1200=$AP$114,ROW($AB$1:$AB$1200),""),$AS120)),"")</f>
        <v/>
      </c>
      <c r="AW120" s="4"/>
      <c r="AX120" s="3"/>
    </row>
    <row r="121" spans="27:50">
      <c r="AA121" s="78"/>
      <c r="AB121" s="78"/>
      <c r="AC121" s="79" t="str">
        <f t="shared" si="18"/>
        <v/>
      </c>
      <c r="AD121" s="89"/>
      <c r="AE121" s="89"/>
      <c r="AF121" s="79">
        <f t="shared" si="19"/>
        <v>0</v>
      </c>
      <c r="AG121" s="79" t="str">
        <f t="shared" si="14"/>
        <v/>
      </c>
      <c r="AH121" s="79" t="str">
        <f t="shared" si="15"/>
        <v/>
      </c>
      <c r="AI121" s="79" t="str">
        <f t="shared" si="16"/>
        <v/>
      </c>
      <c r="AJ121" s="79" t="str">
        <f t="shared" si="17"/>
        <v/>
      </c>
      <c r="AK121" s="80" t="str">
        <f t="shared" si="20"/>
        <v/>
      </c>
      <c r="AN121" s="12">
        <v>4.3</v>
      </c>
      <c r="AO121" s="19" t="str">
        <f>IF(SUMIFS(AG$11:AG$1008,$AB$11:$AB$1008,$AN121,$AK$11:$AK$1008,$AP$114)=0,"",SUMIFS(AG$11:AG$1008,$AB$11:$AB$1008,$AN121,$AK$11:$AK$1008,$AP$114))</f>
        <v/>
      </c>
      <c r="AP121" s="19" t="str">
        <f>IF(SUMIFS(AH$11:AH$1008,$AB$11:$AB$1008,$AN121,$AK$11:$AK$1008,$AP$114)=0,"",SUMIFS(AH$11:AH$1008,$AB$11:$AB$1008,$AN121,$AK$11:$AK$1008,$AP$114))</f>
        <v/>
      </c>
      <c r="AQ121" s="19" t="str">
        <f>IF(SUMIFS(AI$11:AI$1008,$AB$11:$AB$1008,$AN121,$AK$11:$AK$1008,$AP$114)=0,"",SUMIFS(AI$11:AI$1008,$AB$11:$AB$1008,$AN121,$AK$11:$AK$1008,$AP$114))</f>
        <v/>
      </c>
      <c r="AR121" s="19" t="str">
        <f>IF(SUMIFS(AJ$11:AJ$1008,$AB$11:$AB$1008,$AN121,$AK$11:$AK$1008,$AP$114)=0,"",SUMIFS(AJ$11:AJ$1008,$AB$11:$AB$1008,$AN121,$AK$11:$AK$1008,$AP$114))</f>
        <v/>
      </c>
      <c r="AS121" s="4" t="str">
        <f>IF(AP114="","",6)</f>
        <v/>
      </c>
      <c r="AT121" s="99" t="str">
        <f t="array" ref="AT121">IFERROR(INDEX($AF$1:$AF$1200,SMALL(IF($AK$1:$AK$1200=$AP$114,ROW($AF$1:$AF$1200),""),$AS121)),"")</f>
        <v/>
      </c>
      <c r="AU121" s="105" t="str">
        <f t="array" ref="AU121">IFERROR(INDEX($AA$1:$AA$1200,SMALL(IF($AK$1:$AK$1200=$AP$114,ROW($AA$1:$AA$1200),""),$AS121)),"")</f>
        <v/>
      </c>
      <c r="AV121" s="93" t="str">
        <f t="array" ref="AV121">IFERROR(INDEX($AB$1:$AB$1200,SMALL(IF($AK$1:$AK$1200=$AP$114,ROW($AB$1:$AB$1200),""),$AS121)),"")</f>
        <v/>
      </c>
      <c r="AW121" s="4"/>
      <c r="AX121" s="3"/>
    </row>
    <row r="122" spans="27:50">
      <c r="AA122" s="81"/>
      <c r="AB122" s="81"/>
      <c r="AC122" s="82" t="str">
        <f t="shared" si="18"/>
        <v/>
      </c>
      <c r="AD122" s="90"/>
      <c r="AE122" s="90"/>
      <c r="AF122" s="82">
        <f t="shared" si="19"/>
        <v>0</v>
      </c>
      <c r="AG122" s="82" t="str">
        <f t="shared" si="14"/>
        <v/>
      </c>
      <c r="AH122" s="82" t="str">
        <f t="shared" si="15"/>
        <v/>
      </c>
      <c r="AI122" s="82" t="str">
        <f t="shared" si="16"/>
        <v/>
      </c>
      <c r="AJ122" s="82" t="str">
        <f t="shared" si="17"/>
        <v/>
      </c>
      <c r="AK122" s="83" t="str">
        <f t="shared" si="20"/>
        <v/>
      </c>
      <c r="AN122" s="10">
        <v>5</v>
      </c>
      <c r="AO122" s="21" t="str">
        <f>IF(SUMIFS(AG$11:AG$1008,$AB$11:$AB$1008,$AN122,$AK$11:$AK$1008,$AP$114)=0,"",SUMIFS(AG$11:AG$1008,$AB$11:$AB$1008,$AN122,$AK$11:$AK$1008,$AP$114))</f>
        <v/>
      </c>
      <c r="AP122" s="21" t="str">
        <f>IF(SUMIFS(AH$11:AH$1008,$AB$11:$AB$1008,$AN122,$AK$11:$AK$1008,$AP$114)=0,"",SUMIFS(AH$11:AH$1008,$AB$11:$AB$1008,$AN122,$AK$11:$AK$1008,$AP$114))</f>
        <v/>
      </c>
      <c r="AQ122" s="21" t="str">
        <f>IF(SUMIFS(AI$11:AI$1008,$AB$11:$AB$1008,$AN122,$AK$11:$AK$1008,$AP$114)=0,"",SUMIFS(AI$11:AI$1008,$AB$11:$AB$1008,$AN122,$AK$11:$AK$1008,$AP$114))</f>
        <v/>
      </c>
      <c r="AR122" s="21" t="str">
        <f>IF(SUMIFS(AJ$11:AJ$1008,$AB$11:$AB$1008,$AN122,$AK$11:$AK$1008,$AP$114)=0,"",SUMIFS(AJ$11:AJ$1008,$AB$11:$AB$1008,$AN122,$AK$11:$AK$1008,$AP$114))</f>
        <v/>
      </c>
      <c r="AS122" s="4" t="str">
        <f>IF(AP114="","",7)</f>
        <v/>
      </c>
      <c r="AT122" s="99" t="str">
        <f t="array" ref="AT122">IFERROR(INDEX($AF$1:$AF$1200,SMALL(IF($AK$1:$AK$1200=$AP$114,ROW($AF$1:$AF$1200),""),$AS122)),"")</f>
        <v/>
      </c>
      <c r="AU122" s="105" t="str">
        <f t="array" ref="AU122">IFERROR(INDEX($AA$1:$AA$1200,SMALL(IF($AK$1:$AK$1200=$AP$114,ROW($AA$1:$AA$1200),""),$AS122)),"")</f>
        <v/>
      </c>
      <c r="AV122" s="93" t="str">
        <f t="array" ref="AV122">IFERROR(INDEX($AB$1:$AB$1200,SMALL(IF($AK$1:$AK$1200=$AP$114,ROW($AB$1:$AB$1200),""),$AS122)),"")</f>
        <v/>
      </c>
      <c r="AW122" s="4"/>
      <c r="AX122" s="3"/>
    </row>
    <row r="123" spans="27:50">
      <c r="AA123" s="78"/>
      <c r="AB123" s="78"/>
      <c r="AC123" s="79" t="str">
        <f t="shared" si="18"/>
        <v/>
      </c>
      <c r="AD123" s="89"/>
      <c r="AE123" s="89"/>
      <c r="AF123" s="79">
        <f t="shared" si="19"/>
        <v>0</v>
      </c>
      <c r="AG123" s="79" t="str">
        <f t="shared" si="14"/>
        <v/>
      </c>
      <c r="AH123" s="79" t="str">
        <f t="shared" si="15"/>
        <v/>
      </c>
      <c r="AI123" s="79" t="str">
        <f t="shared" si="16"/>
        <v/>
      </c>
      <c r="AJ123" s="79" t="str">
        <f t="shared" si="17"/>
        <v/>
      </c>
      <c r="AK123" s="80" t="str">
        <f t="shared" si="20"/>
        <v/>
      </c>
      <c r="AN123" s="11">
        <v>5.0999999999999996</v>
      </c>
      <c r="AO123" s="23" t="str">
        <f>IF(SUMIFS(AG$11:AG$1008,$AB$11:$AB$1008,$AN123,$AK$11:$AK$1008,$AP$114)=0,"",SUMIFS(AG$11:AG$1008,$AB$11:$AB$1008,$AN123,$AK$11:$AK$1008,$AP$114))</f>
        <v/>
      </c>
      <c r="AP123" s="23" t="str">
        <f>IF(SUMIFS(AH$11:AH$1008,$AB$11:$AB$1008,$AN123,$AK$11:$AK$1008,$AP$114)=0,"",SUMIFS(AH$11:AH$1008,$AB$11:$AB$1008,$AN123,$AK$11:$AK$1008,$AP$114))</f>
        <v/>
      </c>
      <c r="AQ123" s="23" t="str">
        <f>IF(SUMIFS(AI$11:AI$1008,$AB$11:$AB$1008,$AN123,$AK$11:$AK$1008,$AP$114)=0,"",SUMIFS(AI$11:AI$1008,$AB$11:$AB$1008,$AN123,$AK$11:$AK$1008,$AP$114))</f>
        <v/>
      </c>
      <c r="AR123" s="23" t="str">
        <f>IF(SUMIFS(AJ$11:AJ$1008,$AB$11:$AB$1008,$AN123,$AK$11:$AK$1008,$AP$114)=0,"",SUMIFS(AJ$11:AJ$1008,$AB$11:$AB$1008,$AN123,$AK$11:$AK$1008,$AP$114))</f>
        <v/>
      </c>
      <c r="AS123" s="4" t="str">
        <f>IF(AP114="","",8)</f>
        <v/>
      </c>
      <c r="AT123" s="99" t="str">
        <f t="array" ref="AT123">IFERROR(INDEX($AF$1:$AF$1200,SMALL(IF($AK$1:$AK$1200=$AP$114,ROW($AF$1:$AF$1200),""),$AS123)),"")</f>
        <v/>
      </c>
      <c r="AU123" s="105" t="str">
        <f t="array" ref="AU123">IFERROR(INDEX($AA$1:$AA$1200,SMALL(IF($AK$1:$AK$1200=$AP$114,ROW($AA$1:$AA$1200),""),$AS123)),"")</f>
        <v/>
      </c>
      <c r="AV123" s="93" t="str">
        <f t="array" ref="AV123">IFERROR(INDEX($AB$1:$AB$1200,SMALL(IF($AK$1:$AK$1200=$AP$114,ROW($AB$1:$AB$1200),""),$AS123)),"")</f>
        <v/>
      </c>
      <c r="AW123" s="4"/>
      <c r="AX123" s="3"/>
    </row>
    <row r="124" spans="27:50">
      <c r="AA124" s="81"/>
      <c r="AB124" s="81"/>
      <c r="AC124" s="82" t="str">
        <f t="shared" si="18"/>
        <v/>
      </c>
      <c r="AD124" s="90"/>
      <c r="AE124" s="90"/>
      <c r="AF124" s="82">
        <f t="shared" si="19"/>
        <v>0</v>
      </c>
      <c r="AG124" s="82" t="str">
        <f t="shared" si="14"/>
        <v/>
      </c>
      <c r="AH124" s="82" t="str">
        <f t="shared" si="15"/>
        <v/>
      </c>
      <c r="AI124" s="82" t="str">
        <f t="shared" si="16"/>
        <v/>
      </c>
      <c r="AJ124" s="82" t="str">
        <f t="shared" si="17"/>
        <v/>
      </c>
      <c r="AK124" s="83" t="str">
        <f t="shared" si="20"/>
        <v/>
      </c>
      <c r="AN124" s="11">
        <v>5.2</v>
      </c>
      <c r="AO124" s="23" t="str">
        <f>IF(SUMIFS(AG$11:AG$1008,$AB$11:$AB$1008,$AN124,$AK$11:$AK$1008,$AP$114)=0,"",SUMIFS(AG$11:AG$1008,$AB$11:$AB$1008,$AN124,$AK$11:$AK$1008,$AP$114))</f>
        <v/>
      </c>
      <c r="AP124" s="23" t="str">
        <f>IF(SUMIFS(AH$11:AH$1008,$AB$11:$AB$1008,$AN124,$AK$11:$AK$1008,$AP$114)=0,"",SUMIFS(AH$11:AH$1008,$AB$11:$AB$1008,$AN124,$AK$11:$AK$1008,$AP$114))</f>
        <v/>
      </c>
      <c r="AQ124" s="23" t="str">
        <f>IF(SUMIFS(AI$11:AI$1008,$AB$11:$AB$1008,$AN124,$AK$11:$AK$1008,$AP$114)=0,"",SUMIFS(AI$11:AI$1008,$AB$11:$AB$1008,$AN124,$AK$11:$AK$1008,$AP$114))</f>
        <v/>
      </c>
      <c r="AR124" s="23" t="str">
        <f>IF(SUMIFS(AJ$11:AJ$1008,$AB$11:$AB$1008,$AN124,$AK$11:$AK$1008,$AP$114)=0,"",SUMIFS(AJ$11:AJ$1008,$AB$11:$AB$1008,$AN124,$AK$11:$AK$1008,$AP$114))</f>
        <v/>
      </c>
      <c r="AS124" s="4" t="str">
        <f>IF(AP114="","",9)</f>
        <v/>
      </c>
      <c r="AT124" s="99" t="str">
        <f t="array" ref="AT124">IFERROR(INDEX($AF$1:$AF$1200,SMALL(IF($AK$1:$AK$1200=$AP$114,ROW($AF$1:$AF$1200),""),$AS124)),"")</f>
        <v/>
      </c>
      <c r="AU124" s="105" t="str">
        <f t="array" ref="AU124">IFERROR(INDEX($AA$1:$AA$1200,SMALL(IF($AK$1:$AK$1200=$AP$114,ROW($AA$1:$AA$1200),""),$AS124)),"")</f>
        <v/>
      </c>
      <c r="AV124" s="93" t="str">
        <f t="array" ref="AV124">IFERROR(INDEX($AB$1:$AB$1200,SMALL(IF($AK$1:$AK$1200=$AP$114,ROW($AB$1:$AB$1200),""),$AS124)),"")</f>
        <v/>
      </c>
      <c r="AW124" s="4"/>
      <c r="AX124" s="3"/>
    </row>
    <row r="125" spans="27:50">
      <c r="AA125" s="78"/>
      <c r="AB125" s="78"/>
      <c r="AC125" s="79" t="str">
        <f t="shared" si="18"/>
        <v/>
      </c>
      <c r="AD125" s="89"/>
      <c r="AE125" s="89"/>
      <c r="AF125" s="79">
        <f t="shared" si="19"/>
        <v>0</v>
      </c>
      <c r="AG125" s="79" t="str">
        <f t="shared" si="14"/>
        <v/>
      </c>
      <c r="AH125" s="79" t="str">
        <f t="shared" si="15"/>
        <v/>
      </c>
      <c r="AI125" s="79" t="str">
        <f t="shared" si="16"/>
        <v/>
      </c>
      <c r="AJ125" s="79" t="str">
        <f t="shared" si="17"/>
        <v/>
      </c>
      <c r="AK125" s="80" t="str">
        <f t="shared" si="20"/>
        <v/>
      </c>
      <c r="AN125" s="12">
        <v>5.3</v>
      </c>
      <c r="AO125" s="19" t="str">
        <f>IF(SUMIFS(AG$11:AG$1008,$AB$11:$AB$1008,$AN125,$AK$11:$AK$1008,$AP$114)=0,"",SUMIFS(AG$11:AG$1008,$AB$11:$AB$1008,$AN125,$AK$11:$AK$1008,$AP$114))</f>
        <v/>
      </c>
      <c r="AP125" s="19" t="str">
        <f>IF(SUMIFS(AH$11:AH$1008,$AB$11:$AB$1008,$AN125,$AK$11:$AK$1008,$AP$114)=0,"",SUMIFS(AH$11:AH$1008,$AB$11:$AB$1008,$AN125,$AK$11:$AK$1008,$AP$114))</f>
        <v/>
      </c>
      <c r="AQ125" s="19" t="str">
        <f>IF(SUMIFS(AI$11:AI$1008,$AB$11:$AB$1008,$AN125,$AK$11:$AK$1008,$AP$114)=0,"",SUMIFS(AI$11:AI$1008,$AB$11:$AB$1008,$AN125,$AK$11:$AK$1008,$AP$114))</f>
        <v/>
      </c>
      <c r="AR125" s="19" t="str">
        <f>IF(SUMIFS(AJ$11:AJ$1008,$AB$11:$AB$1008,$AN125,$AK$11:$AK$1008,$AP$114)=0,"",SUMIFS(AJ$11:AJ$1008,$AB$11:$AB$1008,$AN125,$AK$11:$AK$1008,$AP$114))</f>
        <v/>
      </c>
      <c r="AS125" s="4" t="str">
        <f>IF(AP114="","",10)</f>
        <v/>
      </c>
      <c r="AT125" s="99" t="str">
        <f t="array" ref="AT125">IFERROR(INDEX($AF$1:$AF$1200,SMALL(IF($AK$1:$AK$1200=$AP$114,ROW($AF$1:$AF$1200),""),$AS125)),"")</f>
        <v/>
      </c>
      <c r="AU125" s="105" t="str">
        <f t="array" ref="AU125">IFERROR(INDEX($AA$1:$AA$1200,SMALL(IF($AK$1:$AK$1200=$AP$114,ROW($AA$1:$AA$1200),""),$AS125)),"")</f>
        <v/>
      </c>
      <c r="AV125" s="93" t="str">
        <f t="array" ref="AV125">IFERROR(INDEX($AB$1:$AB$1200,SMALL(IF($AK$1:$AK$1200=$AP$114,ROW($AB$1:$AB$1200),""),$AS125)),"")</f>
        <v/>
      </c>
      <c r="AW125" s="4"/>
      <c r="AX125" s="3"/>
    </row>
    <row r="126" spans="27:50">
      <c r="AA126" s="81"/>
      <c r="AB126" s="81"/>
      <c r="AC126" s="82" t="str">
        <f t="shared" si="18"/>
        <v/>
      </c>
      <c r="AD126" s="90"/>
      <c r="AE126" s="90"/>
      <c r="AF126" s="82">
        <f t="shared" si="19"/>
        <v>0</v>
      </c>
      <c r="AG126" s="82" t="str">
        <f t="shared" si="14"/>
        <v/>
      </c>
      <c r="AH126" s="82" t="str">
        <f t="shared" si="15"/>
        <v/>
      </c>
      <c r="AI126" s="82" t="str">
        <f t="shared" si="16"/>
        <v/>
      </c>
      <c r="AJ126" s="82" t="str">
        <f t="shared" si="17"/>
        <v/>
      </c>
      <c r="AK126" s="83" t="str">
        <f t="shared" si="20"/>
        <v/>
      </c>
      <c r="AN126" s="10">
        <v>6</v>
      </c>
      <c r="AO126" s="21" t="e">
        <f>IF(SUMIFS(AG$11:AG$1008,$AB$11:$AB$1008,$AN126,$AK$11:$AK$1008,$AP$114)=0,"",SUMIFS(AG$11:AG$1008,$AB$11:$AB$1008,$AN126,$AK$11:$AK$1008,$AP$114))</f>
        <v>#N/A</v>
      </c>
      <c r="AP126" s="21" t="e">
        <f>IF(SUMIFS(AH$11:AH$1008,$AB$11:$AB$1008,$AN126,$AK$11:$AK$1008,$AP$114)=0,"",SUMIFS(AH$11:AH$1008,$AB$11:$AB$1008,$AN126,$AK$11:$AK$1008,$AP$114))</f>
        <v>#N/A</v>
      </c>
      <c r="AQ126" s="21" t="e">
        <f>IF(SUMIFS(AI$11:AI$1008,$AB$11:$AB$1008,$AN126,$AK$11:$AK$1008,$AP$114)=0,"",SUMIFS(AI$11:AI$1008,$AB$11:$AB$1008,$AN126,$AK$11:$AK$1008,$AP$114))</f>
        <v>#N/A</v>
      </c>
      <c r="AR126" s="21" t="e">
        <f>IF(SUMIFS(AJ$11:AJ$1008,$AB$11:$AB$1008,$AN126,$AK$11:$AK$1008,$AP$114)=0,"",SUMIFS(AJ$11:AJ$1008,$AB$11:$AB$1008,$AN126,$AK$11:$AK$1008,$AP$114))</f>
        <v>#N/A</v>
      </c>
      <c r="AS126" s="4" t="str">
        <f>IF(AP114="","",11)</f>
        <v/>
      </c>
      <c r="AT126" s="99" t="str">
        <f t="array" ref="AT126">IFERROR(INDEX($AF$1:$AF$1200,SMALL(IF($AK$1:$AK$1200=$AP$114,ROW($AF$1:$AF$1200),""),$AS126)),"")</f>
        <v/>
      </c>
      <c r="AU126" s="105" t="str">
        <f t="array" ref="AU126">IFERROR(INDEX($AA$1:$AA$1200,SMALL(IF($AK$1:$AK$1200=$AP$114,ROW($AA$1:$AA$1200),""),$AS126)),"")</f>
        <v/>
      </c>
      <c r="AV126" s="93" t="str">
        <f t="array" ref="AV126">IFERROR(INDEX($AB$1:$AB$1200,SMALL(IF($AK$1:$AK$1200=$AP$114,ROW($AB$1:$AB$1200),""),$AS126)),"")</f>
        <v/>
      </c>
      <c r="AW126" s="4"/>
      <c r="AX126" s="3"/>
    </row>
    <row r="127" spans="27:50">
      <c r="AA127" s="78"/>
      <c r="AB127" s="78"/>
      <c r="AC127" s="79" t="str">
        <f t="shared" si="18"/>
        <v/>
      </c>
      <c r="AD127" s="89"/>
      <c r="AE127" s="89"/>
      <c r="AF127" s="79">
        <f t="shared" si="19"/>
        <v>0</v>
      </c>
      <c r="AG127" s="79" t="str">
        <f t="shared" si="14"/>
        <v/>
      </c>
      <c r="AH127" s="79" t="str">
        <f t="shared" si="15"/>
        <v/>
      </c>
      <c r="AI127" s="79" t="str">
        <f t="shared" si="16"/>
        <v/>
      </c>
      <c r="AJ127" s="79" t="str">
        <f t="shared" si="17"/>
        <v/>
      </c>
      <c r="AK127" s="80" t="str">
        <f t="shared" si="20"/>
        <v/>
      </c>
      <c r="AN127" s="11">
        <v>6.1</v>
      </c>
      <c r="AO127" s="23" t="str">
        <f>IF(SUMIFS(AG$11:AG$1008,$AB$11:$AB$1008,$AN127,$AK$11:$AK$1008,$AP$114)=0,"",SUMIFS(AG$11:AG$1008,$AB$11:$AB$1008,$AN127,$AK$11:$AK$1008,$AP$114))</f>
        <v/>
      </c>
      <c r="AP127" s="23" t="str">
        <f>IF(SUMIFS(AH$11:AH$1008,$AB$11:$AB$1008,$AN127,$AK$11:$AK$1008,$AP$114)=0,"",SUMIFS(AH$11:AH$1008,$AB$11:$AB$1008,$AN127,$AK$11:$AK$1008,$AP$114))</f>
        <v/>
      </c>
      <c r="AQ127" s="23" t="str">
        <f>IF(SUMIFS(AI$11:AI$1008,$AB$11:$AB$1008,$AN127,$AK$11:$AK$1008,$AP$114)=0,"",SUMIFS(AI$11:AI$1008,$AB$11:$AB$1008,$AN127,$AK$11:$AK$1008,$AP$114))</f>
        <v/>
      </c>
      <c r="AR127" s="23" t="str">
        <f>IF(SUMIFS(AJ$11:AJ$1008,$AB$11:$AB$1008,$AN127,$AK$11:$AK$1008,$AP$114)=0,"",SUMIFS(AJ$11:AJ$1008,$AB$11:$AB$1008,$AN127,$AK$11:$AK$1008,$AP$114))</f>
        <v/>
      </c>
      <c r="AS127" s="4" t="str">
        <f>IF(AP114="","",12)</f>
        <v/>
      </c>
      <c r="AT127" s="99" t="str">
        <f t="array" ref="AT127">IFERROR(INDEX($AF$1:$AF$1200,SMALL(IF($AK$1:$AK$1200=$AP$114,ROW($AF$1:$AF$1200),""),$AS127)),"")</f>
        <v/>
      </c>
      <c r="AU127" s="105" t="str">
        <f t="array" ref="AU127">IFERROR(INDEX($AA$1:$AA$1200,SMALL(IF($AK$1:$AK$1200=$AP$114,ROW($AA$1:$AA$1200),""),$AS127)),"")</f>
        <v/>
      </c>
      <c r="AV127" s="93" t="str">
        <f t="array" ref="AV127">IFERROR(INDEX($AB$1:$AB$1200,SMALL(IF($AK$1:$AK$1200=$AP$114,ROW($AB$1:$AB$1200),""),$AS127)),"")</f>
        <v/>
      </c>
      <c r="AW127" s="4"/>
      <c r="AX127" s="3"/>
    </row>
    <row r="128" spans="27:50">
      <c r="AA128" s="81"/>
      <c r="AB128" s="81"/>
      <c r="AC128" s="82" t="str">
        <f t="shared" si="18"/>
        <v/>
      </c>
      <c r="AD128" s="90"/>
      <c r="AE128" s="90"/>
      <c r="AF128" s="82">
        <f t="shared" si="19"/>
        <v>0</v>
      </c>
      <c r="AG128" s="82" t="str">
        <f t="shared" si="14"/>
        <v/>
      </c>
      <c r="AH128" s="82" t="str">
        <f t="shared" si="15"/>
        <v/>
      </c>
      <c r="AI128" s="82" t="str">
        <f t="shared" si="16"/>
        <v/>
      </c>
      <c r="AJ128" s="82" t="str">
        <f t="shared" si="17"/>
        <v/>
      </c>
      <c r="AK128" s="83" t="str">
        <f t="shared" si="20"/>
        <v/>
      </c>
      <c r="AM128" s="30"/>
      <c r="AN128" s="11">
        <v>6.2</v>
      </c>
      <c r="AO128" s="23" t="str">
        <f>IF(SUMIFS(AG$11:AG$1008,$AB$11:$AB$1008,$AN128,$AK$11:$AK$1008,$AP$114)=0,"",SUMIFS(AG$11:AG$1008,$AB$11:$AB$1008,$AN128,$AK$11:$AK$1008,$AP$114))</f>
        <v/>
      </c>
      <c r="AP128" s="23" t="str">
        <f>IF(SUMIFS(AH$11:AH$1008,$AB$11:$AB$1008,$AN128,$AK$11:$AK$1008,$AP$114)=0,"",SUMIFS(AH$11:AH$1008,$AB$11:$AB$1008,$AN128,$AK$11:$AK$1008,$AP$114))</f>
        <v/>
      </c>
      <c r="AQ128" s="23" t="str">
        <f>IF(SUMIFS(AI$11:AI$1008,$AB$11:$AB$1008,$AN128,$AK$11:$AK$1008,$AP$114)=0,"",SUMIFS(AI$11:AI$1008,$AB$11:$AB$1008,$AN128,$AK$11:$AK$1008,$AP$114))</f>
        <v/>
      </c>
      <c r="AR128" s="23" t="str">
        <f>IF(SUMIFS(AJ$11:AJ$1008,$AB$11:$AB$1008,$AN128,$AK$11:$AK$1008,$AP$114)=0,"",SUMIFS(AJ$11:AJ$1008,$AB$11:$AB$1008,$AN128,$AK$11:$AK$1008,$AP$114))</f>
        <v/>
      </c>
      <c r="AS128" s="4" t="str">
        <f>IF(AP114="","",13)</f>
        <v/>
      </c>
      <c r="AT128" s="99" t="str">
        <f t="array" ref="AT128">IFERROR(INDEX($AF$1:$AF$1200,SMALL(IF($AK$1:$AK$1200=$AP$114,ROW($AF$1:$AF$1200),""),$AS128)),"")</f>
        <v/>
      </c>
      <c r="AU128" s="105" t="str">
        <f t="array" ref="AU128">IFERROR(INDEX($AA$1:$AA$1200,SMALL(IF($AK$1:$AK$1200=$AP$114,ROW($AA$1:$AA$1200),""),$AS128)),"")</f>
        <v/>
      </c>
      <c r="AV128" s="93" t="str">
        <f t="array" ref="AV128">IFERROR(INDEX($AB$1:$AB$1200,SMALL(IF($AK$1:$AK$1200=$AP$114,ROW($AB$1:$AB$1200),""),$AS128)),"")</f>
        <v/>
      </c>
      <c r="AW128" s="4"/>
      <c r="AX128" s="3"/>
    </row>
    <row r="129" spans="27:50">
      <c r="AA129" s="78"/>
      <c r="AB129" s="78"/>
      <c r="AC129" s="79" t="str">
        <f t="shared" si="18"/>
        <v/>
      </c>
      <c r="AD129" s="89"/>
      <c r="AE129" s="89"/>
      <c r="AF129" s="79">
        <f t="shared" si="19"/>
        <v>0</v>
      </c>
      <c r="AG129" s="79" t="str">
        <f t="shared" si="14"/>
        <v/>
      </c>
      <c r="AH129" s="79" t="str">
        <f t="shared" si="15"/>
        <v/>
      </c>
      <c r="AI129" s="79" t="str">
        <f t="shared" si="16"/>
        <v/>
      </c>
      <c r="AJ129" s="79" t="str">
        <f t="shared" si="17"/>
        <v/>
      </c>
      <c r="AK129" s="80" t="str">
        <f t="shared" si="20"/>
        <v/>
      </c>
      <c r="AM129" s="30"/>
      <c r="AN129" s="12">
        <v>6.3</v>
      </c>
      <c r="AO129" s="19" t="str">
        <f>IF(SUMIFS(AG$11:AG$1008,$AB$11:$AB$1008,$AN129,$AK$11:$AK$1008,$AP$114)=0,"",SUMIFS(AG$11:AG$1008,$AB$11:$AB$1008,$AN129,$AK$11:$AK$1008,$AP$114))</f>
        <v/>
      </c>
      <c r="AP129" s="19" t="str">
        <f>IF(SUMIFS(AH$11:AH$1008,$AB$11:$AB$1008,$AN129,$AK$11:$AK$1008,$AP$114)=0,"",SUMIFS(AH$11:AH$1008,$AB$11:$AB$1008,$AN129,$AK$11:$AK$1008,$AP$114))</f>
        <v/>
      </c>
      <c r="AQ129" s="19" t="str">
        <f>IF(SUMIFS(AI$11:AI$1008,$AB$11:$AB$1008,$AN129,$AK$11:$AK$1008,$AP$114)=0,"",SUMIFS(AI$11:AI$1008,$AB$11:$AB$1008,$AN129,$AK$11:$AK$1008,$AP$114))</f>
        <v/>
      </c>
      <c r="AR129" s="19" t="str">
        <f>IF(SUMIFS(AJ$11:AJ$1008,$AB$11:$AB$1008,$AN129,$AK$11:$AK$1008,$AP$114)=0,"",SUMIFS(AJ$11:AJ$1008,$AB$11:$AB$1008,$AN129,$AK$11:$AK$1008,$AP$114))</f>
        <v/>
      </c>
      <c r="AS129" s="4" t="str">
        <f>IF(AP114="","",14)</f>
        <v/>
      </c>
      <c r="AT129" s="99" t="str">
        <f t="array" ref="AT129">IFERROR(INDEX($AF$1:$AF$1200,SMALL(IF($AK$1:$AK$1200=$AP$114,ROW($AF$1:$AF$1200),""),$AS129)),"")</f>
        <v/>
      </c>
      <c r="AU129" s="105" t="str">
        <f t="array" ref="AU129">IFERROR(INDEX($AA$1:$AA$1200,SMALL(IF($AK$1:$AK$1200=$AP$114,ROW($AA$1:$AA$1200),""),$AS129)),"")</f>
        <v/>
      </c>
      <c r="AV129" s="93" t="str">
        <f t="array" ref="AV129">IFERROR(INDEX($AB$1:$AB$1200,SMALL(IF($AK$1:$AK$1200=$AP$114,ROW($AB$1:$AB$1200),""),$AS129)),"")</f>
        <v/>
      </c>
      <c r="AW129" s="4"/>
      <c r="AX129" s="3"/>
    </row>
    <row r="130" spans="27:50">
      <c r="AA130" s="81"/>
      <c r="AB130" s="81"/>
      <c r="AC130" s="82" t="str">
        <f t="shared" si="18"/>
        <v/>
      </c>
      <c r="AD130" s="90"/>
      <c r="AE130" s="90"/>
      <c r="AF130" s="82">
        <f t="shared" si="19"/>
        <v>0</v>
      </c>
      <c r="AG130" s="82" t="str">
        <f t="shared" si="14"/>
        <v/>
      </c>
      <c r="AH130" s="82" t="str">
        <f t="shared" si="15"/>
        <v/>
      </c>
      <c r="AI130" s="82" t="str">
        <f t="shared" si="16"/>
        <v/>
      </c>
      <c r="AJ130" s="82" t="str">
        <f t="shared" si="17"/>
        <v/>
      </c>
      <c r="AK130" s="83" t="str">
        <f t="shared" si="20"/>
        <v/>
      </c>
      <c r="AM130" s="30"/>
      <c r="AN130" s="10">
        <v>7</v>
      </c>
      <c r="AO130" s="21" t="str">
        <f>IF(SUMIFS(AG$11:AG$1008,$AB$11:$AB$1008,$AN130,$AK$11:$AK$1008,$AP$114)=0,"",SUMIFS(AG$11:AG$1008,$AB$11:$AB$1008,$AN130,$AK$11:$AK$1008,$AP$114))</f>
        <v/>
      </c>
      <c r="AP130" s="21" t="str">
        <f>IF(SUMIFS(AH$11:AH$1008,$AB$11:$AB$1008,$AN130,$AK$11:$AK$1008,$AP$114)=0,"",SUMIFS(AH$11:AH$1008,$AB$11:$AB$1008,$AN130,$AK$11:$AK$1008,$AP$114))</f>
        <v/>
      </c>
      <c r="AQ130" s="21" t="str">
        <f>IF(SUMIFS(AI$11:AI$1008,$AB$11:$AB$1008,$AN130,$AK$11:$AK$1008,$AP$114)=0,"",SUMIFS(AI$11:AI$1008,$AB$11:$AB$1008,$AN130,$AK$11:$AK$1008,$AP$114))</f>
        <v/>
      </c>
      <c r="AR130" s="21" t="str">
        <f>IF(SUMIFS(AJ$11:AJ$1008,$AB$11:$AB$1008,$AN130,$AK$11:$AK$1008,$AP$114)=0,"",SUMIFS(AJ$11:AJ$1008,$AB$11:$AB$1008,$AN130,$AK$11:$AK$1008,$AP$114))</f>
        <v/>
      </c>
      <c r="AS130" s="4" t="str">
        <f>IF(AP114="","",15)</f>
        <v/>
      </c>
      <c r="AT130" s="99" t="str">
        <f t="array" ref="AT130">IFERROR(INDEX($AF$1:$AF$1200,SMALL(IF($AK$1:$AK$1200=$AP$114,ROW($AF$1:$AF$1200),""),$AS130)),"")</f>
        <v/>
      </c>
      <c r="AU130" s="105" t="str">
        <f t="array" ref="AU130">IFERROR(INDEX($AA$1:$AA$1200,SMALL(IF($AK$1:$AK$1200=$AP$114,ROW($AA$1:$AA$1200),""),$AS130)),"")</f>
        <v/>
      </c>
      <c r="AV130" s="93" t="str">
        <f t="array" ref="AV130">IFERROR(INDEX($AB$1:$AB$1200,SMALL(IF($AK$1:$AK$1200=$AP$114,ROW($AB$1:$AB$1200),""),$AS130)),"")</f>
        <v/>
      </c>
      <c r="AW130" s="4"/>
      <c r="AX130" s="3"/>
    </row>
    <row r="131" spans="27:50">
      <c r="AA131" s="78"/>
      <c r="AB131" s="78"/>
      <c r="AC131" s="79" t="str">
        <f t="shared" si="18"/>
        <v/>
      </c>
      <c r="AD131" s="89"/>
      <c r="AE131" s="89"/>
      <c r="AF131" s="79">
        <f t="shared" si="19"/>
        <v>0</v>
      </c>
      <c r="AG131" s="79" t="str">
        <f t="shared" si="14"/>
        <v/>
      </c>
      <c r="AH131" s="79" t="str">
        <f t="shared" si="15"/>
        <v/>
      </c>
      <c r="AI131" s="79" t="str">
        <f t="shared" si="16"/>
        <v/>
      </c>
      <c r="AJ131" s="79" t="str">
        <f t="shared" si="17"/>
        <v/>
      </c>
      <c r="AK131" s="80" t="str">
        <f t="shared" si="20"/>
        <v/>
      </c>
      <c r="AM131" s="30"/>
      <c r="AN131" s="11">
        <v>7.1</v>
      </c>
      <c r="AO131" s="23" t="str">
        <f>IF(SUMIFS(AG$11:AG$1008,$AB$11:$AB$1008,$AN131,$AK$11:$AK$1008,$AP$114)=0,"",SUMIFS(AG$11:AG$1008,$AB$11:$AB$1008,$AN131,$AK$11:$AK$1008,$AP$114))</f>
        <v/>
      </c>
      <c r="AP131" s="23" t="str">
        <f>IF(SUMIFS(AH$11:AH$1008,$AB$11:$AB$1008,$AN131,$AK$11:$AK$1008,$AP$114)=0,"",SUMIFS(AH$11:AH$1008,$AB$11:$AB$1008,$AN131,$AK$11:$AK$1008,$AP$114))</f>
        <v/>
      </c>
      <c r="AQ131" s="23" t="str">
        <f>IF(SUMIFS(AI$11:AI$1008,$AB$11:$AB$1008,$AN131,$AK$11:$AK$1008,$AP$114)=0,"",SUMIFS(AI$11:AI$1008,$AB$11:$AB$1008,$AN131,$AK$11:$AK$1008,$AP$114))</f>
        <v/>
      </c>
      <c r="AR131" s="23" t="str">
        <f>IF(SUMIFS(AJ$11:AJ$1008,$AB$11:$AB$1008,$AN131,$AK$11:$AK$1008,$AP$114)=0,"",SUMIFS(AJ$11:AJ$1008,$AB$11:$AB$1008,$AN131,$AK$11:$AK$1008,$AP$114))</f>
        <v/>
      </c>
      <c r="AS131" s="4" t="str">
        <f>IF(AP114="","",16)</f>
        <v/>
      </c>
      <c r="AT131" s="99" t="str">
        <f t="array" ref="AT131">IFERROR(INDEX($AF$1:$AF$1200,SMALL(IF($AK$1:$AK$1200=$AP$114,ROW($AF$1:$AF$1200),""),$AS131)),"")</f>
        <v/>
      </c>
      <c r="AU131" s="105" t="str">
        <f t="array" ref="AU131">IFERROR(INDEX($AA$1:$AA$1200,SMALL(IF($AK$1:$AK$1200=$AP$114,ROW($AA$1:$AA$1200),""),$AS131)),"")</f>
        <v/>
      </c>
      <c r="AV131" s="93" t="str">
        <f t="array" ref="AV131">IFERROR(INDEX($AB$1:$AB$1200,SMALL(IF($AK$1:$AK$1200=$AP$114,ROW($AB$1:$AB$1200),""),$AS131)),"")</f>
        <v/>
      </c>
      <c r="AW131" s="4"/>
      <c r="AX131" s="3"/>
    </row>
    <row r="132" spans="27:50">
      <c r="AA132" s="81"/>
      <c r="AB132" s="81"/>
      <c r="AC132" s="82" t="str">
        <f t="shared" si="18"/>
        <v/>
      </c>
      <c r="AD132" s="90"/>
      <c r="AE132" s="90"/>
      <c r="AF132" s="82">
        <f t="shared" si="19"/>
        <v>0</v>
      </c>
      <c r="AG132" s="82" t="str">
        <f t="shared" si="14"/>
        <v/>
      </c>
      <c r="AH132" s="82" t="str">
        <f t="shared" si="15"/>
        <v/>
      </c>
      <c r="AI132" s="82" t="str">
        <f t="shared" si="16"/>
        <v/>
      </c>
      <c r="AJ132" s="82" t="str">
        <f t="shared" si="17"/>
        <v/>
      </c>
      <c r="AK132" s="83" t="str">
        <f t="shared" si="20"/>
        <v/>
      </c>
      <c r="AM132" s="30"/>
      <c r="AN132" s="11">
        <v>7.2</v>
      </c>
      <c r="AO132" s="23" t="str">
        <f>IF(SUMIFS(AG$11:AG$1008,$AB$11:$AB$1008,$AN132,$AK$11:$AK$1008,$AP$114)=0,"",SUMIFS(AG$11:AG$1008,$AB$11:$AB$1008,$AN132,$AK$11:$AK$1008,$AP$114))</f>
        <v/>
      </c>
      <c r="AP132" s="23" t="str">
        <f>IF(SUMIFS(AH$11:AH$1008,$AB$11:$AB$1008,$AN132,$AK$11:$AK$1008,$AP$114)=0,"",SUMIFS(AH$11:AH$1008,$AB$11:$AB$1008,$AN132,$AK$11:$AK$1008,$AP$114))</f>
        <v/>
      </c>
      <c r="AQ132" s="23" t="str">
        <f>IF(SUMIFS(AI$11:AI$1008,$AB$11:$AB$1008,$AN132,$AK$11:$AK$1008,$AP$114)=0,"",SUMIFS(AI$11:AI$1008,$AB$11:$AB$1008,$AN132,$AK$11:$AK$1008,$AP$114))</f>
        <v/>
      </c>
      <c r="AR132" s="23" t="str">
        <f>IF(SUMIFS(AJ$11:AJ$1008,$AB$11:$AB$1008,$AN132,$AK$11:$AK$1008,$AP$114)=0,"",SUMIFS(AJ$11:AJ$1008,$AB$11:$AB$1008,$AN132,$AK$11:$AK$1008,$AP$114))</f>
        <v/>
      </c>
      <c r="AS132" s="4" t="str">
        <f>IF(AP114="","",17)</f>
        <v/>
      </c>
      <c r="AT132" s="99" t="str">
        <f t="array" ref="AT132">IFERROR(INDEX($AF$1:$AF$1200,SMALL(IF($AK$1:$AK$1200=$AP$114,ROW($AF$1:$AF$1200),""),$AS132)),"")</f>
        <v/>
      </c>
      <c r="AU132" s="105" t="str">
        <f t="array" ref="AU132">IFERROR(INDEX($AA$1:$AA$1200,SMALL(IF($AK$1:$AK$1200=$AP$114,ROW($AA$1:$AA$1200),""),$AS132)),"")</f>
        <v/>
      </c>
      <c r="AV132" s="93" t="str">
        <f t="array" ref="AV132">IFERROR(INDEX($AB$1:$AB$1200,SMALL(IF($AK$1:$AK$1200=$AP$114,ROW($AB$1:$AB$1200),""),$AS132)),"")</f>
        <v/>
      </c>
      <c r="AW132" s="4"/>
      <c r="AX132" s="3"/>
    </row>
    <row r="133" spans="27:50">
      <c r="AA133" s="78"/>
      <c r="AB133" s="78"/>
      <c r="AC133" s="79" t="str">
        <f t="shared" si="18"/>
        <v/>
      </c>
      <c r="AD133" s="89"/>
      <c r="AE133" s="89"/>
      <c r="AF133" s="79">
        <f t="shared" si="19"/>
        <v>0</v>
      </c>
      <c r="AG133" s="79" t="str">
        <f t="shared" si="14"/>
        <v/>
      </c>
      <c r="AH133" s="79" t="str">
        <f t="shared" si="15"/>
        <v/>
      </c>
      <c r="AI133" s="79" t="str">
        <f t="shared" si="16"/>
        <v/>
      </c>
      <c r="AJ133" s="79" t="str">
        <f t="shared" si="17"/>
        <v/>
      </c>
      <c r="AK133" s="80" t="str">
        <f t="shared" si="20"/>
        <v/>
      </c>
      <c r="AM133" s="30"/>
      <c r="AN133" s="12">
        <v>7.3</v>
      </c>
      <c r="AO133" s="19" t="str">
        <f>IF(SUMIFS(AG$11:AG$1008,$AB$11:$AB$1008,$AN133,$AK$11:$AK$1008,$AP$114)=0,"",SUMIFS(AG$11:AG$1008,$AB$11:$AB$1008,$AN133,$AK$11:$AK$1008,$AP$114))</f>
        <v/>
      </c>
      <c r="AP133" s="19" t="str">
        <f>IF(SUMIFS(AH$11:AH$1008,$AB$11:$AB$1008,$AN133,$AK$11:$AK$1008,$AP$114)=0,"",SUMIFS(AH$11:AH$1008,$AB$11:$AB$1008,$AN133,$AK$11:$AK$1008,$AP$114))</f>
        <v/>
      </c>
      <c r="AQ133" s="19" t="str">
        <f>IF(SUMIFS(AI$11:AI$1008,$AB$11:$AB$1008,$AN133,$AK$11:$AK$1008,$AP$114)=0,"",SUMIFS(AI$11:AI$1008,$AB$11:$AB$1008,$AN133,$AK$11:$AK$1008,$AP$114))</f>
        <v/>
      </c>
      <c r="AR133" s="19" t="str">
        <f>IF(SUMIFS(AJ$11:AJ$1008,$AB$11:$AB$1008,$AN133,$AK$11:$AK$1008,$AP$114)=0,"",SUMIFS(AJ$11:AJ$1008,$AB$11:$AB$1008,$AN133,$AK$11:$AK$1008,$AP$114))</f>
        <v/>
      </c>
      <c r="AS133" s="4" t="str">
        <f>IF(AP114="","",18)</f>
        <v/>
      </c>
      <c r="AT133" s="99" t="str">
        <f t="array" ref="AT133">IFERROR(INDEX($AF$1:$AF$1200,SMALL(IF($AK$1:$AK$1200=$AP$114,ROW($AF$1:$AF$1200),""),$AS133)),"")</f>
        <v/>
      </c>
      <c r="AU133" s="105" t="str">
        <f t="array" ref="AU133">IFERROR(INDEX($AA$1:$AA$1200,SMALL(IF($AK$1:$AK$1200=$AP$114,ROW($AA$1:$AA$1200),""),$AS133)),"")</f>
        <v/>
      </c>
      <c r="AV133" s="93" t="str">
        <f t="array" ref="AV133">IFERROR(INDEX($AB$1:$AB$1200,SMALL(IF($AK$1:$AK$1200=$AP$114,ROW($AB$1:$AB$1200),""),$AS133)),"")</f>
        <v/>
      </c>
      <c r="AW133" s="4"/>
      <c r="AX133" s="3"/>
    </row>
    <row r="134" spans="27:50">
      <c r="AA134" s="81"/>
      <c r="AB134" s="81"/>
      <c r="AC134" s="82" t="str">
        <f t="shared" si="18"/>
        <v/>
      </c>
      <c r="AD134" s="90"/>
      <c r="AE134" s="90"/>
      <c r="AF134" s="82">
        <f t="shared" si="19"/>
        <v>0</v>
      </c>
      <c r="AG134" s="82" t="str">
        <f t="shared" si="14"/>
        <v/>
      </c>
      <c r="AH134" s="82" t="str">
        <f t="shared" si="15"/>
        <v/>
      </c>
      <c r="AI134" s="82" t="str">
        <f t="shared" si="16"/>
        <v/>
      </c>
      <c r="AJ134" s="82" t="str">
        <f t="shared" si="17"/>
        <v/>
      </c>
      <c r="AK134" s="83" t="str">
        <f t="shared" si="20"/>
        <v/>
      </c>
      <c r="AM134" s="30"/>
      <c r="AN134" s="10">
        <v>8</v>
      </c>
      <c r="AO134" s="21" t="str">
        <f>IF(SUMIFS(AG$11:AG$1008,$AB$11:$AB$1008,$AN134,$AK$11:$AK$1008,$AP$114)=0,"",SUMIFS(AG$11:AG$1008,$AB$11:$AB$1008,$AN134,$AK$11:$AK$1008,$AP$114))</f>
        <v/>
      </c>
      <c r="AP134" s="21" t="str">
        <f>IF(SUMIFS(AH$11:AH$1008,$AB$11:$AB$1008,$AN134,$AK$11:$AK$1008,$AP$114)=0,"",SUMIFS(AH$11:AH$1008,$AB$11:$AB$1008,$AN134,$AK$11:$AK$1008,$AP$114))</f>
        <v/>
      </c>
      <c r="AQ134" s="21" t="str">
        <f>IF(SUMIFS(AI$11:AI$1008,$AB$11:$AB$1008,$AN134,$AK$11:$AK$1008,$AP$114)=0,"",SUMIFS(AI$11:AI$1008,$AB$11:$AB$1008,$AN134,$AK$11:$AK$1008,$AP$114))</f>
        <v/>
      </c>
      <c r="AR134" s="21" t="str">
        <f>IF(SUMIFS(AJ$11:AJ$1008,$AB$11:$AB$1008,$AN134,$AK$11:$AK$1008,$AP$114)=0,"",SUMIFS(AJ$11:AJ$1008,$AB$11:$AB$1008,$AN134,$AK$11:$AK$1008,$AP$114))</f>
        <v/>
      </c>
      <c r="AS134" s="4" t="str">
        <f>IF(AP114="","",19)</f>
        <v/>
      </c>
      <c r="AT134" s="99" t="str">
        <f t="array" ref="AT134">IFERROR(INDEX($AF$1:$AF$1200,SMALL(IF($AK$1:$AK$1200=$AP$114,ROW($AF$1:$AF$1200),""),$AS134)),"")</f>
        <v/>
      </c>
      <c r="AU134" s="105" t="str">
        <f t="array" ref="AU134">IFERROR(INDEX($AA$1:$AA$1200,SMALL(IF($AK$1:$AK$1200=$AP$114,ROW($AA$1:$AA$1200),""),$AS134)),"")</f>
        <v/>
      </c>
      <c r="AV134" s="93" t="str">
        <f t="array" ref="AV134">IFERROR(INDEX($AB$1:$AB$1200,SMALL(IF($AK$1:$AK$1200=$AP$114,ROW($AB$1:$AB$1200),""),$AS134)),"")</f>
        <v/>
      </c>
      <c r="AW134" s="4"/>
      <c r="AX134" s="3"/>
    </row>
    <row r="135" spans="27:50">
      <c r="AA135" s="78"/>
      <c r="AB135" s="78"/>
      <c r="AC135" s="79" t="str">
        <f t="shared" si="18"/>
        <v/>
      </c>
      <c r="AD135" s="89"/>
      <c r="AE135" s="89"/>
      <c r="AF135" s="79">
        <f t="shared" si="19"/>
        <v>0</v>
      </c>
      <c r="AG135" s="79" t="str">
        <f t="shared" si="14"/>
        <v/>
      </c>
      <c r="AH135" s="79" t="str">
        <f t="shared" si="15"/>
        <v/>
      </c>
      <c r="AI135" s="79" t="str">
        <f t="shared" si="16"/>
        <v/>
      </c>
      <c r="AJ135" s="79" t="str">
        <f t="shared" si="17"/>
        <v/>
      </c>
      <c r="AK135" s="80" t="str">
        <f t="shared" si="20"/>
        <v/>
      </c>
      <c r="AM135" s="30"/>
      <c r="AN135" s="11">
        <v>8.1</v>
      </c>
      <c r="AO135" s="23" t="str">
        <f>IF(SUMIFS(AG$11:AG$1008,$AB$11:$AB$1008,$AN135,$AK$11:$AK$1008,$AP$114)=0,"",SUMIFS(AG$11:AG$1008,$AB$11:$AB$1008,$AN135,$AK$11:$AK$1008,$AP$114))</f>
        <v/>
      </c>
      <c r="AP135" s="23" t="str">
        <f>IF(SUMIFS(AH$11:AH$1008,$AB$11:$AB$1008,$AN135,$AK$11:$AK$1008,$AP$114)=0,"",SUMIFS(AH$11:AH$1008,$AB$11:$AB$1008,$AN135,$AK$11:$AK$1008,$AP$114))</f>
        <v/>
      </c>
      <c r="AQ135" s="23" t="str">
        <f>IF(SUMIFS(AI$11:AI$1008,$AB$11:$AB$1008,$AN135,$AK$11:$AK$1008,$AP$114)=0,"",SUMIFS(AI$11:AI$1008,$AB$11:$AB$1008,$AN135,$AK$11:$AK$1008,$AP$114))</f>
        <v/>
      </c>
      <c r="AR135" s="23" t="str">
        <f>IF(SUMIFS(AJ$11:AJ$1008,$AB$11:$AB$1008,$AN135,$AK$11:$AK$1008,$AP$114)=0,"",SUMIFS(AJ$11:AJ$1008,$AB$11:$AB$1008,$AN135,$AK$11:$AK$1008,$AP$114))</f>
        <v/>
      </c>
      <c r="AS135" s="4" t="str">
        <f>IF(AP114="","",20)</f>
        <v/>
      </c>
      <c r="AT135" s="99" t="str">
        <f t="array" ref="AT135">IFERROR(INDEX($AF$1:$AF$1200,SMALL(IF($AK$1:$AK$1200=$AP$114,ROW($AF$1:$AF$1200),""),$AS135)),"")</f>
        <v/>
      </c>
      <c r="AU135" s="105" t="str">
        <f t="array" ref="AU135">IFERROR(INDEX($AA$1:$AA$1200,SMALL(IF($AK$1:$AK$1200=$AP$114,ROW($AA$1:$AA$1200),""),$AS135)),"")</f>
        <v/>
      </c>
      <c r="AV135" s="93" t="str">
        <f t="array" ref="AV135">IFERROR(INDEX($AB$1:$AB$1200,SMALL(IF($AK$1:$AK$1200=$AP$114,ROW($AB$1:$AB$1200),""),$AS135)),"")</f>
        <v/>
      </c>
      <c r="AW135" s="4"/>
      <c r="AX135" s="3"/>
    </row>
    <row r="136" spans="27:50">
      <c r="AA136" s="81"/>
      <c r="AB136" s="81"/>
      <c r="AC136" s="82" t="str">
        <f t="shared" si="18"/>
        <v/>
      </c>
      <c r="AD136" s="90"/>
      <c r="AE136" s="90"/>
      <c r="AF136" s="82">
        <f t="shared" si="19"/>
        <v>0</v>
      </c>
      <c r="AG136" s="82" t="str">
        <f t="shared" si="14"/>
        <v/>
      </c>
      <c r="AH136" s="82" t="str">
        <f t="shared" si="15"/>
        <v/>
      </c>
      <c r="AI136" s="82" t="str">
        <f t="shared" si="16"/>
        <v/>
      </c>
      <c r="AJ136" s="82" t="str">
        <f t="shared" si="17"/>
        <v/>
      </c>
      <c r="AK136" s="83" t="str">
        <f t="shared" si="20"/>
        <v/>
      </c>
      <c r="AM136" s="30"/>
      <c r="AN136" s="11">
        <v>8.1999999999999993</v>
      </c>
      <c r="AO136" s="23" t="str">
        <f>IF(SUMIFS(AG$11:AG$1008,$AB$11:$AB$1008,$AN136,$AK$11:$AK$1008,$AP$114)=0,"",SUMIFS(AG$11:AG$1008,$AB$11:$AB$1008,$AN136,$AK$11:$AK$1008,$AP$114))</f>
        <v/>
      </c>
      <c r="AP136" s="23" t="str">
        <f>IF(SUMIFS(AH$11:AH$1008,$AB$11:$AB$1008,$AN136,$AK$11:$AK$1008,$AP$114)=0,"",SUMIFS(AH$11:AH$1008,$AB$11:$AB$1008,$AN136,$AK$11:$AK$1008,$AP$114))</f>
        <v/>
      </c>
      <c r="AQ136" s="23" t="str">
        <f>IF(SUMIFS(AI$11:AI$1008,$AB$11:$AB$1008,$AN136,$AK$11:$AK$1008,$AP$114)=0,"",SUMIFS(AI$11:AI$1008,$AB$11:$AB$1008,$AN136,$AK$11:$AK$1008,$AP$114))</f>
        <v/>
      </c>
      <c r="AR136" s="23" t="str">
        <f>IF(SUMIFS(AJ$11:AJ$1008,$AB$11:$AB$1008,$AN136,$AK$11:$AK$1008,$AP$114)=0,"",SUMIFS(AJ$11:AJ$1008,$AB$11:$AB$1008,$AN136,$AK$11:$AK$1008,$AP$114))</f>
        <v/>
      </c>
      <c r="AS136" s="4" t="str">
        <f>IF(AP114="","",21)</f>
        <v/>
      </c>
      <c r="AT136" s="99" t="str">
        <f t="array" ref="AT136">IFERROR(INDEX($AF$1:$AF$1200,SMALL(IF($AK$1:$AK$1200=$AP$114,ROW($AF$1:$AF$1200),""),$AS136)),"")</f>
        <v/>
      </c>
      <c r="AU136" s="105" t="str">
        <f t="array" ref="AU136">IFERROR(INDEX($AA$1:$AA$1200,SMALL(IF($AK$1:$AK$1200=$AP$114,ROW($AA$1:$AA$1200),""),$AS136)),"")</f>
        <v/>
      </c>
      <c r="AV136" s="93" t="str">
        <f t="array" ref="AV136">IFERROR(INDEX($AB$1:$AB$1200,SMALL(IF($AK$1:$AK$1200=$AP$114,ROW($AB$1:$AB$1200),""),$AS136)),"")</f>
        <v/>
      </c>
      <c r="AW136" s="4"/>
      <c r="AX136" s="3"/>
    </row>
    <row r="137" spans="27:50" ht="15.75" thickBot="1">
      <c r="AA137" s="78"/>
      <c r="AB137" s="78"/>
      <c r="AC137" s="79" t="str">
        <f t="shared" si="18"/>
        <v/>
      </c>
      <c r="AD137" s="89"/>
      <c r="AE137" s="89"/>
      <c r="AF137" s="79">
        <f t="shared" si="19"/>
        <v>0</v>
      </c>
      <c r="AG137" s="79" t="str">
        <f t="shared" si="14"/>
        <v/>
      </c>
      <c r="AH137" s="79" t="str">
        <f t="shared" si="15"/>
        <v/>
      </c>
      <c r="AI137" s="79" t="str">
        <f t="shared" si="16"/>
        <v/>
      </c>
      <c r="AJ137" s="79" t="str">
        <f t="shared" si="17"/>
        <v/>
      </c>
      <c r="AK137" s="80" t="str">
        <f t="shared" si="20"/>
        <v/>
      </c>
      <c r="AM137" s="30"/>
      <c r="AN137" s="13">
        <v>8.3000000000000007</v>
      </c>
      <c r="AO137" s="25" t="str">
        <f>IF(SUMIFS(AG$11:AG$1008,$AB$11:$AB$1008,$AN137,$AK$11:$AK$1008,$AP$114)=0,"",SUMIFS(AG$11:AG$1008,$AB$11:$AB$1008,$AN137,$AK$11:$AK$1008,$AP$114))</f>
        <v/>
      </c>
      <c r="AP137" s="25" t="str">
        <f>IF(SUMIFS(AH$11:AH$1008,$AB$11:$AB$1008,$AN137,$AK$11:$AK$1008,$AP$114)=0,"",SUMIFS(AH$11:AH$1008,$AB$11:$AB$1008,$AN137,$AK$11:$AK$1008,$AP$114))</f>
        <v/>
      </c>
      <c r="AQ137" s="25" t="str">
        <f>IF(SUMIFS(AI$11:AI$1008,$AB$11:$AB$1008,$AN137,$AK$11:$AK$1008,$AP$114)=0,"",SUMIFS(AI$11:AI$1008,$AB$11:$AB$1008,$AN137,$AK$11:$AK$1008,$AP$114))</f>
        <v/>
      </c>
      <c r="AR137" s="25" t="str">
        <f>IF(SUMIFS(AJ$11:AJ$1008,$AB$11:$AB$1008,$AN137,$AK$11:$AK$1008,$AP$114)=0,"",SUMIFS(AJ$11:AJ$1008,$AB$11:$AB$1008,$AN137,$AK$11:$AK$1008,$AP$114))</f>
        <v/>
      </c>
      <c r="AS137" s="4" t="str">
        <f>IF(AP114="","",22)</f>
        <v/>
      </c>
      <c r="AT137" s="100" t="str">
        <f t="array" ref="AT137">IFERROR(INDEX($AF$1:$AF$1200,SMALL(IF($AK$1:$AK$1200=$AP$114,ROW($AF$1:$AF$1200),""),$AS137)),"")</f>
        <v/>
      </c>
      <c r="AU137" s="106" t="str">
        <f t="array" ref="AU137">IFERROR(INDEX($AA$1:$AA$1200,SMALL(IF($AK$1:$AK$1200=$AP$114,ROW($AA$1:$AA$1200),""),$AS137)),"")</f>
        <v/>
      </c>
      <c r="AV137" s="94" t="str">
        <f t="array" ref="AV137">IFERROR(INDEX($AB$1:$AB$1200,SMALL(IF($AK$1:$AK$1200=$AP$114,ROW($AB$1:$AB$1200),""),$AS137)),"")</f>
        <v/>
      </c>
      <c r="AW137" s="4"/>
      <c r="AX137" s="3"/>
    </row>
    <row r="138" spans="27:50">
      <c r="AA138" s="81"/>
      <c r="AB138" s="81"/>
      <c r="AC138" s="82" t="str">
        <f t="shared" si="18"/>
        <v/>
      </c>
      <c r="AD138" s="90"/>
      <c r="AE138" s="90"/>
      <c r="AF138" s="82">
        <f t="shared" si="19"/>
        <v>0</v>
      </c>
      <c r="AG138" s="82" t="str">
        <f t="shared" si="14"/>
        <v/>
      </c>
      <c r="AH138" s="82" t="str">
        <f t="shared" si="15"/>
        <v/>
      </c>
      <c r="AI138" s="82" t="str">
        <f t="shared" si="16"/>
        <v/>
      </c>
      <c r="AJ138" s="82" t="str">
        <f t="shared" si="17"/>
        <v/>
      </c>
      <c r="AK138" s="83" t="str">
        <f t="shared" si="20"/>
        <v/>
      </c>
      <c r="AQ138" s="3"/>
      <c r="AR138" s="3"/>
      <c r="AS138" s="4"/>
      <c r="AT138" s="4"/>
      <c r="AU138" s="4"/>
      <c r="AV138" s="4"/>
      <c r="AW138" s="4"/>
      <c r="AX138" s="3"/>
    </row>
    <row r="139" spans="27:50" ht="15.75" thickBot="1">
      <c r="AA139" s="78"/>
      <c r="AB139" s="78"/>
      <c r="AC139" s="79" t="str">
        <f t="shared" si="18"/>
        <v/>
      </c>
      <c r="AD139" s="89"/>
      <c r="AE139" s="89"/>
      <c r="AF139" s="79">
        <f t="shared" si="19"/>
        <v>0</v>
      </c>
      <c r="AG139" s="79" t="str">
        <f t="shared" ref="AG139:AG202" si="21">IF($AA139="","",IF(VLOOKUP($AA139,$AZ$17:$BD$42,2,0)=0,"",VLOOKUP($AA139,$AZ$17:$BD$42,2,0)*AF139))</f>
        <v/>
      </c>
      <c r="AH139" s="79" t="str">
        <f t="shared" ref="AH139:AH202" si="22">IF($AA139="","",IF(VLOOKUP($AA139,$AZ$17:$BD$42,3,0)=0,"",VLOOKUP($AA139,$AZ$17:$BD$42,3,0)*AF139))</f>
        <v/>
      </c>
      <c r="AI139" s="79" t="str">
        <f t="shared" ref="AI139:AI202" si="23">IF($AA139="","",IF(VLOOKUP($AA139,$AZ$17:$BD$42,4,0)=0,"",VLOOKUP($AA139,$AZ$17:$BD$42,4,0)*AF139))</f>
        <v/>
      </c>
      <c r="AJ139" s="79" t="str">
        <f t="shared" ref="AJ139:AJ202" si="24">IF($AA139="","",IF(VLOOKUP($AA139,$AZ$17:$BD$42,5,0)=0,"",VLOOKUP($AA139,$AZ$17:$BD$42,5,0)*AF139))</f>
        <v/>
      </c>
      <c r="AK139" s="80" t="str">
        <f t="shared" si="20"/>
        <v/>
      </c>
      <c r="AM139" s="1" t="s">
        <v>127</v>
      </c>
      <c r="AS139" s="103"/>
      <c r="AT139" s="103"/>
      <c r="AU139" s="103"/>
      <c r="AV139" s="4"/>
      <c r="AW139" s="4"/>
      <c r="AX139" s="3"/>
    </row>
    <row r="140" spans="27:50" ht="15" customHeight="1" thickBot="1">
      <c r="AA140" s="81"/>
      <c r="AB140" s="81"/>
      <c r="AC140" s="82" t="str">
        <f t="shared" ref="AC140:AC203" si="25">IF(ISERROR(VLOOKUP($AA140,$A$13:$V$38,MATCH($AB140,$A$12:$V$12,0),0)),"",VLOOKUP($AA140,$A$13:$V$38,MATCH($AB140,$A$12:$V$12,0),0))</f>
        <v/>
      </c>
      <c r="AD140" s="90"/>
      <c r="AE140" s="90"/>
      <c r="AF140" s="82">
        <f t="shared" ref="AF140:AF203" si="26">IF(IF($AB140="",0,IF(AC140="",0,AC140-AD140-AE140))&lt;0,0,IF($AB140="",0,IF(AC140="",0,AC140-AD140-AE140)))</f>
        <v>0</v>
      </c>
      <c r="AG140" s="82" t="str">
        <f t="shared" si="21"/>
        <v/>
      </c>
      <c r="AH140" s="82" t="str">
        <f t="shared" si="22"/>
        <v/>
      </c>
      <c r="AI140" s="82" t="str">
        <f t="shared" si="23"/>
        <v/>
      </c>
      <c r="AJ140" s="82" t="str">
        <f t="shared" si="24"/>
        <v/>
      </c>
      <c r="AK140" s="83" t="str">
        <f t="shared" ref="AK140:AK203" si="27">IF($AF140=0,"",IF(VLOOKUP($AA140,$A$46:$Y$71,IF($AB140=3,2,IF($AB140&lt;4+1,6,IF($AB140&lt;5+1,10,IF($AB140&lt;6+1,14,IF($AB140&lt;7+1,18,IF($AB140&lt;8+1,22,0)))))),0)=0,"pas de crafteur",VLOOKUP($AA140,$A$46:$Y$71,IF($AB140=3,2,IF($AB140&lt;4+1,6,IF($AB140&lt;5+1,10,IF($AB140&lt;6+1,14,IF($AB140&lt;7+1,18,IF($AB140&lt;8+1,22,)))))),0)))</f>
        <v/>
      </c>
      <c r="AM140" s="30" t="str">
        <f t="array" ref="AM140">IFERROR(INDEX(AK$11:AK$1008,MATCH(SMALL(IF((COUNTIF(AM$34:AM139,AK$11:AK$1008)=0)*(AK$11:AK$1008&lt;&gt;""),COUNTIF(AK$11:AK$1008,"&lt;"&amp;AK$11:AK$1008)),1),IF(AK$11:AK$1008&lt;&gt;"",COUNTIF(AK$11:AK$1008,"&lt;"&amp;AK$11:AK$1008)),0)),"")</f>
        <v/>
      </c>
      <c r="AN140" s="60" t="s">
        <v>125</v>
      </c>
      <c r="AO140" s="61"/>
      <c r="AP140" s="60" t="str">
        <f>IF(AM140="","",AM140)</f>
        <v/>
      </c>
      <c r="AQ140" s="61"/>
      <c r="AR140" s="62"/>
      <c r="AS140" s="101"/>
      <c r="AT140" s="101"/>
      <c r="AU140" s="101"/>
      <c r="AV140" s="101"/>
      <c r="AW140" s="101"/>
      <c r="AX140" s="3"/>
    </row>
    <row r="141" spans="27:50" ht="15.75" customHeight="1" thickBot="1">
      <c r="AA141" s="78"/>
      <c r="AB141" s="78"/>
      <c r="AC141" s="79" t="str">
        <f t="shared" si="25"/>
        <v/>
      </c>
      <c r="AD141" s="89"/>
      <c r="AE141" s="89"/>
      <c r="AF141" s="79">
        <f t="shared" si="26"/>
        <v>0</v>
      </c>
      <c r="AG141" s="79" t="str">
        <f t="shared" si="21"/>
        <v/>
      </c>
      <c r="AH141" s="79" t="str">
        <f t="shared" si="22"/>
        <v/>
      </c>
      <c r="AI141" s="79" t="str">
        <f t="shared" si="23"/>
        <v/>
      </c>
      <c r="AJ141" s="79" t="str">
        <f t="shared" si="24"/>
        <v/>
      </c>
      <c r="AK141" s="80" t="str">
        <f t="shared" si="27"/>
        <v/>
      </c>
      <c r="AM141" s="30"/>
      <c r="AN141" s="63"/>
      <c r="AO141" s="64"/>
      <c r="AP141" s="63"/>
      <c r="AQ141" s="64"/>
      <c r="AR141" s="65"/>
      <c r="AS141" s="50"/>
      <c r="AT141" s="87" t="str">
        <f>$AF$10</f>
        <v>besoin</v>
      </c>
      <c r="AU141" s="95" t="str">
        <f>$AA$10</f>
        <v>Nom</v>
      </c>
      <c r="AV141" s="88" t="str">
        <f>$AB$10</f>
        <v>tier</v>
      </c>
      <c r="AW141" s="102"/>
      <c r="AX141" s="3"/>
    </row>
    <row r="142" spans="27:50">
      <c r="AA142" s="81"/>
      <c r="AB142" s="81"/>
      <c r="AC142" s="82" t="str">
        <f t="shared" si="25"/>
        <v/>
      </c>
      <c r="AD142" s="90"/>
      <c r="AE142" s="90"/>
      <c r="AF142" s="82">
        <f t="shared" si="26"/>
        <v>0</v>
      </c>
      <c r="AG142" s="82" t="str">
        <f t="shared" si="21"/>
        <v/>
      </c>
      <c r="AH142" s="82" t="str">
        <f t="shared" si="22"/>
        <v/>
      </c>
      <c r="AI142" s="82" t="str">
        <f t="shared" si="23"/>
        <v/>
      </c>
      <c r="AJ142" s="82" t="str">
        <f t="shared" si="24"/>
        <v/>
      </c>
      <c r="AK142" s="83" t="str">
        <f t="shared" si="27"/>
        <v/>
      </c>
      <c r="AM142" s="30"/>
      <c r="AN142" s="35"/>
      <c r="AO142" s="31" t="s">
        <v>4</v>
      </c>
      <c r="AP142" s="32" t="s">
        <v>5</v>
      </c>
      <c r="AQ142" s="31" t="s">
        <v>14</v>
      </c>
      <c r="AR142" s="31" t="s">
        <v>6</v>
      </c>
      <c r="AS142" s="4" t="str">
        <f>IF(AP140="","",1)</f>
        <v/>
      </c>
      <c r="AT142" s="99" t="str">
        <f t="array" ref="AT142">IFERROR(INDEX($AF$1:$AF$1200,SMALL(IF($AK$1:$AK$1200=$AP$140,ROW($AF$1:$AF$1200),""),$AS142)),"")</f>
        <v/>
      </c>
      <c r="AU142" s="104" t="str">
        <f t="array" ref="AU142">IFERROR(INDEX($AA$1:$AA$1200,SMALL(IF($AK$1:$AK$1200=$AP$140,ROW($AA$1:$AA$1200),""),$AS142)),"")</f>
        <v/>
      </c>
      <c r="AV142" s="92" t="str">
        <f t="array" ref="AV142">IFERROR(INDEX($AB$1:$AB$1200,SMALL(IF($AK$1:$AK$1200=$AP$140,ROW($AB$1:$AB$1200),""),$AS142)),"")</f>
        <v/>
      </c>
      <c r="AW142" s="4"/>
      <c r="AX142" s="3"/>
    </row>
    <row r="143" spans="27:50">
      <c r="AA143" s="78"/>
      <c r="AB143" s="78"/>
      <c r="AC143" s="79" t="str">
        <f t="shared" si="25"/>
        <v/>
      </c>
      <c r="AD143" s="89"/>
      <c r="AE143" s="89"/>
      <c r="AF143" s="79">
        <f t="shared" si="26"/>
        <v>0</v>
      </c>
      <c r="AG143" s="79" t="str">
        <f t="shared" si="21"/>
        <v/>
      </c>
      <c r="AH143" s="79" t="str">
        <f t="shared" si="22"/>
        <v/>
      </c>
      <c r="AI143" s="79" t="str">
        <f t="shared" si="23"/>
        <v/>
      </c>
      <c r="AJ143" s="79" t="str">
        <f t="shared" si="24"/>
        <v/>
      </c>
      <c r="AK143" s="80" t="str">
        <f t="shared" si="27"/>
        <v/>
      </c>
      <c r="AM143" s="30"/>
      <c r="AN143" s="9">
        <v>3</v>
      </c>
      <c r="AO143" s="14" t="str">
        <f>IF(SUMIFS(AG$11:AG$1008,$AB$11:$AB$1008,$AN143,$AK$11:$AK$1008,$AP$140)=0,"",SUMIFS(AG$11:AG$1008,$AB$11:$AB$1008,$AN143,$AK$11:$AK$1008,$AP$140))</f>
        <v/>
      </c>
      <c r="AP143" s="14" t="str">
        <f>IF(SUMIFS(AH$11:AH$1008,$AB$11:$AB$1008,$AN143,$AK$11:$AK$1008,$AP$140)=0,"",SUMIFS(AH$11:AH$1008,$AB$11:$AB$1008,$AN143,$AK$11:$AK$1008,$AP$140))</f>
        <v/>
      </c>
      <c r="AQ143" s="14" t="str">
        <f>IF(SUMIFS(AI$11:AI$1008,$AB$11:$AB$1008,$AN143,$AK$11:$AK$1008,$AP$140)=0,"",SUMIFS(AI$11:AI$1008,$AB$11:$AB$1008,$AN143,$AK$11:$AK$1008,$AP$140))</f>
        <v/>
      </c>
      <c r="AR143" s="14" t="str">
        <f>IF(SUMIFS(AJ$11:AJ$1008,$AB$11:$AB$1008,$AN143,$AK$11:$AK$1008,$AP$140)=0,"",SUMIFS(AJ$11:AJ$1008,$AB$11:$AB$1008,$AN143,$AK$11:$AK$1008,$AP$140))</f>
        <v/>
      </c>
      <c r="AS143" s="4" t="str">
        <f>IF(AP140="","",2)</f>
        <v/>
      </c>
      <c r="AT143" s="99" t="str">
        <f t="array" ref="AT143">IFERROR(INDEX($AF$1:$AF$1200,SMALL(IF($AK$1:$AK$1200=$AP$140,ROW($AF$1:$AF$1200),""),$AS143)),"")</f>
        <v/>
      </c>
      <c r="AU143" s="105" t="str">
        <f t="array" ref="AU143">IFERROR(INDEX($AA$1:$AA$1200,SMALL(IF($AK$1:$AK$1200=$AP$140,ROW($AA$1:$AA$1200),""),$AS143)),"")</f>
        <v/>
      </c>
      <c r="AV143" s="93" t="str">
        <f t="array" ref="AV143">IFERROR(INDEX($AB$1:$AB$1200,SMALL(IF($AK$1:$AK$1200=$AP$140,ROW($AB$1:$AB$1200),""),$AS143)),"")</f>
        <v/>
      </c>
      <c r="AW143" s="4"/>
      <c r="AX143" s="3"/>
    </row>
    <row r="144" spans="27:50">
      <c r="AA144" s="81"/>
      <c r="AB144" s="81"/>
      <c r="AC144" s="82" t="str">
        <f t="shared" si="25"/>
        <v/>
      </c>
      <c r="AD144" s="90"/>
      <c r="AE144" s="90"/>
      <c r="AF144" s="82">
        <f t="shared" si="26"/>
        <v>0</v>
      </c>
      <c r="AG144" s="82" t="str">
        <f t="shared" si="21"/>
        <v/>
      </c>
      <c r="AH144" s="82" t="str">
        <f t="shared" si="22"/>
        <v/>
      </c>
      <c r="AI144" s="82" t="str">
        <f t="shared" si="23"/>
        <v/>
      </c>
      <c r="AJ144" s="82" t="str">
        <f t="shared" si="24"/>
        <v/>
      </c>
      <c r="AK144" s="83" t="str">
        <f t="shared" si="27"/>
        <v/>
      </c>
      <c r="AN144" s="10">
        <v>4</v>
      </c>
      <c r="AO144" s="15" t="str">
        <f>IF(SUMIFS(AG$11:AG$1008,$AB$11:$AB$1008,$AN144,$AK$11:$AK$1008,$AP$140)=0,"",SUMIFS(AG$11:AG$1008,$AB$11:$AB$1008,$AN144,$AK$11:$AK$1008,$AP$140))</f>
        <v/>
      </c>
      <c r="AP144" s="15" t="str">
        <f>IF(SUMIFS(AH$11:AH$1008,$AB$11:$AB$1008,$AN144,$AK$11:$AK$1008,$AP$140)=0,"",SUMIFS(AH$11:AH$1008,$AB$11:$AB$1008,$AN144,$AK$11:$AK$1008,$AP$140))</f>
        <v/>
      </c>
      <c r="AQ144" s="15" t="str">
        <f>IF(SUMIFS(AI$11:AI$1008,$AB$11:$AB$1008,$AN144,$AK$11:$AK$1008,$AP$140)=0,"",SUMIFS(AI$11:AI$1008,$AB$11:$AB$1008,$AN144,$AK$11:$AK$1008,$AP$140))</f>
        <v/>
      </c>
      <c r="AR144" s="15" t="str">
        <f>IF(SUMIFS(AJ$11:AJ$1008,$AB$11:$AB$1008,$AN144,$AK$11:$AK$1008,$AP$140)=0,"",SUMIFS(AJ$11:AJ$1008,$AB$11:$AB$1008,$AN144,$AK$11:$AK$1008,$AP$140))</f>
        <v/>
      </c>
      <c r="AS144" s="4" t="str">
        <f>IF(AP140="","",3)</f>
        <v/>
      </c>
      <c r="AT144" s="99" t="str">
        <f t="array" ref="AT144">IFERROR(INDEX($AF$1:$AF$1200,SMALL(IF($AK$1:$AK$1200=$AP$140,ROW($AF$1:$AF$1200),""),$AS144)),"")</f>
        <v/>
      </c>
      <c r="AU144" s="105" t="str">
        <f t="array" ref="AU144">IFERROR(INDEX($AA$1:$AA$1200,SMALL(IF($AK$1:$AK$1200=$AP$140,ROW($AA$1:$AA$1200),""),$AS144)),"")</f>
        <v/>
      </c>
      <c r="AV144" s="93" t="str">
        <f t="array" ref="AV144">IFERROR(INDEX($AB$1:$AB$1200,SMALL(IF($AK$1:$AK$1200=$AP$140,ROW($AB$1:$AB$1200),""),$AS144)),"")</f>
        <v/>
      </c>
      <c r="AW144" s="4"/>
      <c r="AX144" s="3"/>
    </row>
    <row r="145" spans="27:50">
      <c r="AA145" s="78"/>
      <c r="AB145" s="78"/>
      <c r="AC145" s="79" t="str">
        <f t="shared" si="25"/>
        <v/>
      </c>
      <c r="AD145" s="89"/>
      <c r="AE145" s="89"/>
      <c r="AF145" s="79">
        <f t="shared" si="26"/>
        <v>0</v>
      </c>
      <c r="AG145" s="79" t="str">
        <f t="shared" si="21"/>
        <v/>
      </c>
      <c r="AH145" s="79" t="str">
        <f t="shared" si="22"/>
        <v/>
      </c>
      <c r="AI145" s="79" t="str">
        <f t="shared" si="23"/>
        <v/>
      </c>
      <c r="AJ145" s="79" t="str">
        <f t="shared" si="24"/>
        <v/>
      </c>
      <c r="AK145" s="80" t="str">
        <f t="shared" si="27"/>
        <v/>
      </c>
      <c r="AN145" s="11">
        <v>4.0999999999999996</v>
      </c>
      <c r="AO145" s="17" t="str">
        <f>IF(SUMIFS(AG$11:AG$1008,$AB$11:$AB$1008,$AN145,$AK$11:$AK$1008,$AP$140)=0,"",SUMIFS(AG$11:AG$1008,$AB$11:$AB$1008,$AN145,$AK$11:$AK$1008,$AP$140))</f>
        <v/>
      </c>
      <c r="AP145" s="17" t="str">
        <f>IF(SUMIFS(AH$11:AH$1008,$AB$11:$AB$1008,$AN145,$AK$11:$AK$1008,$AP$140)=0,"",SUMIFS(AH$11:AH$1008,$AB$11:$AB$1008,$AN145,$AK$11:$AK$1008,$AP$140))</f>
        <v/>
      </c>
      <c r="AQ145" s="17" t="str">
        <f>IF(SUMIFS(AI$11:AI$1008,$AB$11:$AB$1008,$AN145,$AK$11:$AK$1008,$AP$140)=0,"",SUMIFS(AI$11:AI$1008,$AB$11:$AB$1008,$AN145,$AK$11:$AK$1008,$AP$140))</f>
        <v/>
      </c>
      <c r="AR145" s="17" t="str">
        <f>IF(SUMIFS(AJ$11:AJ$1008,$AB$11:$AB$1008,$AN145,$AK$11:$AK$1008,$AP$140)=0,"",SUMIFS(AJ$11:AJ$1008,$AB$11:$AB$1008,$AN145,$AK$11:$AK$1008,$AP$140))</f>
        <v/>
      </c>
      <c r="AS145" s="4" t="str">
        <f>IF(AP140="","",4)</f>
        <v/>
      </c>
      <c r="AT145" s="99" t="str">
        <f t="array" ref="AT145">IFERROR(INDEX($AF$1:$AF$1200,SMALL(IF($AK$1:$AK$1200=$AP$140,ROW($AF$1:$AF$1200),""),$AS145)),"")</f>
        <v/>
      </c>
      <c r="AU145" s="105" t="str">
        <f t="array" ref="AU145">IFERROR(INDEX($AA$1:$AA$1200,SMALL(IF($AK$1:$AK$1200=$AP$140,ROW($AA$1:$AA$1200),""),$AS145)),"")</f>
        <v/>
      </c>
      <c r="AV145" s="93" t="str">
        <f t="array" ref="AV145">IFERROR(INDEX($AB$1:$AB$1200,SMALL(IF($AK$1:$AK$1200=$AP$140,ROW($AB$1:$AB$1200),""),$AS145)),"")</f>
        <v/>
      </c>
      <c r="AW145" s="4"/>
      <c r="AX145" s="3"/>
    </row>
    <row r="146" spans="27:50">
      <c r="AA146" s="81"/>
      <c r="AB146" s="81"/>
      <c r="AC146" s="82" t="str">
        <f t="shared" si="25"/>
        <v/>
      </c>
      <c r="AD146" s="90"/>
      <c r="AE146" s="90"/>
      <c r="AF146" s="82">
        <f t="shared" si="26"/>
        <v>0</v>
      </c>
      <c r="AG146" s="82" t="str">
        <f t="shared" si="21"/>
        <v/>
      </c>
      <c r="AH146" s="82" t="str">
        <f t="shared" si="22"/>
        <v/>
      </c>
      <c r="AI146" s="82" t="str">
        <f t="shared" si="23"/>
        <v/>
      </c>
      <c r="AJ146" s="82" t="str">
        <f t="shared" si="24"/>
        <v/>
      </c>
      <c r="AK146" s="83" t="str">
        <f t="shared" si="27"/>
        <v/>
      </c>
      <c r="AN146" s="11">
        <v>4.2</v>
      </c>
      <c r="AO146" s="17" t="str">
        <f>IF(SUMIFS(AG$11:AG$1008,$AB$11:$AB$1008,$AN146,$AK$11:$AK$1008,$AP$140)=0,"",SUMIFS(AG$11:AG$1008,$AB$11:$AB$1008,$AN146,$AK$11:$AK$1008,$AP$140))</f>
        <v/>
      </c>
      <c r="AP146" s="17" t="str">
        <f>IF(SUMIFS(AH$11:AH$1008,$AB$11:$AB$1008,$AN146,$AK$11:$AK$1008,$AP$140)=0,"",SUMIFS(AH$11:AH$1008,$AB$11:$AB$1008,$AN146,$AK$11:$AK$1008,$AP$140))</f>
        <v/>
      </c>
      <c r="AQ146" s="17" t="str">
        <f>IF(SUMIFS(AI$11:AI$1008,$AB$11:$AB$1008,$AN146,$AK$11:$AK$1008,$AP$140)=0,"",SUMIFS(AI$11:AI$1008,$AB$11:$AB$1008,$AN146,$AK$11:$AK$1008,$AP$140))</f>
        <v/>
      </c>
      <c r="AR146" s="17" t="str">
        <f>IF(SUMIFS(AJ$11:AJ$1008,$AB$11:$AB$1008,$AN146,$AK$11:$AK$1008,$AP$140)=0,"",SUMIFS(AJ$11:AJ$1008,$AB$11:$AB$1008,$AN146,$AK$11:$AK$1008,$AP$140))</f>
        <v/>
      </c>
      <c r="AS146" s="4" t="str">
        <f>IF(AP140="","",5)</f>
        <v/>
      </c>
      <c r="AT146" s="99" t="str">
        <f t="array" ref="AT146">IFERROR(INDEX($AF$1:$AF$1200,SMALL(IF($AK$1:$AK$1200=$AP$140,ROW($AF$1:$AF$1200),""),$AS146)),"")</f>
        <v/>
      </c>
      <c r="AU146" s="105" t="str">
        <f t="array" ref="AU146">IFERROR(INDEX($AA$1:$AA$1200,SMALL(IF($AK$1:$AK$1200=$AP$140,ROW($AA$1:$AA$1200),""),$AS146)),"")</f>
        <v/>
      </c>
      <c r="AV146" s="93" t="str">
        <f t="array" ref="AV146">IFERROR(INDEX($AB$1:$AB$1200,SMALL(IF($AK$1:$AK$1200=$AP$140,ROW($AB$1:$AB$1200),""),$AS146)),"")</f>
        <v/>
      </c>
      <c r="AW146" s="4"/>
      <c r="AX146" s="3"/>
    </row>
    <row r="147" spans="27:50">
      <c r="AA147" s="78"/>
      <c r="AB147" s="78"/>
      <c r="AC147" s="79" t="str">
        <f t="shared" si="25"/>
        <v/>
      </c>
      <c r="AD147" s="89"/>
      <c r="AE147" s="89"/>
      <c r="AF147" s="79">
        <f t="shared" si="26"/>
        <v>0</v>
      </c>
      <c r="AG147" s="79" t="str">
        <f t="shared" si="21"/>
        <v/>
      </c>
      <c r="AH147" s="79" t="str">
        <f t="shared" si="22"/>
        <v/>
      </c>
      <c r="AI147" s="79" t="str">
        <f t="shared" si="23"/>
        <v/>
      </c>
      <c r="AJ147" s="79" t="str">
        <f t="shared" si="24"/>
        <v/>
      </c>
      <c r="AK147" s="80" t="str">
        <f t="shared" si="27"/>
        <v/>
      </c>
      <c r="AN147" s="12">
        <v>4.3</v>
      </c>
      <c r="AO147" s="19" t="str">
        <f>IF(SUMIFS(AG$11:AG$1008,$AB$11:$AB$1008,$AN147,$AK$11:$AK$1008,$AP$140)=0,"",SUMIFS(AG$11:AG$1008,$AB$11:$AB$1008,$AN147,$AK$11:$AK$1008,$AP$140))</f>
        <v/>
      </c>
      <c r="AP147" s="19" t="str">
        <f>IF(SUMIFS(AH$11:AH$1008,$AB$11:$AB$1008,$AN147,$AK$11:$AK$1008,$AP$140)=0,"",SUMIFS(AH$11:AH$1008,$AB$11:$AB$1008,$AN147,$AK$11:$AK$1008,$AP$140))</f>
        <v/>
      </c>
      <c r="AQ147" s="19" t="str">
        <f>IF(SUMIFS(AI$11:AI$1008,$AB$11:$AB$1008,$AN147,$AK$11:$AK$1008,$AP$140)=0,"",SUMIFS(AI$11:AI$1008,$AB$11:$AB$1008,$AN147,$AK$11:$AK$1008,$AP$140))</f>
        <v/>
      </c>
      <c r="AR147" s="19" t="str">
        <f>IF(SUMIFS(AJ$11:AJ$1008,$AB$11:$AB$1008,$AN147,$AK$11:$AK$1008,$AP$140)=0,"",SUMIFS(AJ$11:AJ$1008,$AB$11:$AB$1008,$AN147,$AK$11:$AK$1008,$AP$140))</f>
        <v/>
      </c>
      <c r="AS147" s="4" t="str">
        <f>IF(AP140="","",6)</f>
        <v/>
      </c>
      <c r="AT147" s="99" t="str">
        <f t="array" ref="AT147">IFERROR(INDEX($AF$1:$AF$1200,SMALL(IF($AK$1:$AK$1200=$AP$140,ROW($AF$1:$AF$1200),""),$AS147)),"")</f>
        <v/>
      </c>
      <c r="AU147" s="105" t="str">
        <f t="array" ref="AU147">IFERROR(INDEX($AA$1:$AA$1200,SMALL(IF($AK$1:$AK$1200=$AP$140,ROW($AA$1:$AA$1200),""),$AS147)),"")</f>
        <v/>
      </c>
      <c r="AV147" s="93" t="str">
        <f t="array" ref="AV147">IFERROR(INDEX($AB$1:$AB$1200,SMALL(IF($AK$1:$AK$1200=$AP$140,ROW($AB$1:$AB$1200),""),$AS147)),"")</f>
        <v/>
      </c>
      <c r="AW147" s="4"/>
      <c r="AX147" s="3"/>
    </row>
    <row r="148" spans="27:50">
      <c r="AA148" s="81"/>
      <c r="AB148" s="81"/>
      <c r="AC148" s="82" t="str">
        <f t="shared" si="25"/>
        <v/>
      </c>
      <c r="AD148" s="90"/>
      <c r="AE148" s="90"/>
      <c r="AF148" s="82">
        <f t="shared" si="26"/>
        <v>0</v>
      </c>
      <c r="AG148" s="82" t="str">
        <f t="shared" si="21"/>
        <v/>
      </c>
      <c r="AH148" s="82" t="str">
        <f t="shared" si="22"/>
        <v/>
      </c>
      <c r="AI148" s="82" t="str">
        <f t="shared" si="23"/>
        <v/>
      </c>
      <c r="AJ148" s="82" t="str">
        <f t="shared" si="24"/>
        <v/>
      </c>
      <c r="AK148" s="83" t="str">
        <f t="shared" si="27"/>
        <v/>
      </c>
      <c r="AN148" s="10">
        <v>5</v>
      </c>
      <c r="AO148" s="21" t="str">
        <f>IF(SUMIFS(AG$11:AG$1008,$AB$11:$AB$1008,$AN148,$AK$11:$AK$1008,$AP$140)=0,"",SUMIFS(AG$11:AG$1008,$AB$11:$AB$1008,$AN148,$AK$11:$AK$1008,$AP$140))</f>
        <v/>
      </c>
      <c r="AP148" s="21" t="str">
        <f>IF(SUMIFS(AH$11:AH$1008,$AB$11:$AB$1008,$AN148,$AK$11:$AK$1008,$AP$140)=0,"",SUMIFS(AH$11:AH$1008,$AB$11:$AB$1008,$AN148,$AK$11:$AK$1008,$AP$140))</f>
        <v/>
      </c>
      <c r="AQ148" s="21" t="str">
        <f>IF(SUMIFS(AI$11:AI$1008,$AB$11:$AB$1008,$AN148,$AK$11:$AK$1008,$AP$140)=0,"",SUMIFS(AI$11:AI$1008,$AB$11:$AB$1008,$AN148,$AK$11:$AK$1008,$AP$140))</f>
        <v/>
      </c>
      <c r="AR148" s="21" t="str">
        <f>IF(SUMIFS(AJ$11:AJ$1008,$AB$11:$AB$1008,$AN148,$AK$11:$AK$1008,$AP$140)=0,"",SUMIFS(AJ$11:AJ$1008,$AB$11:$AB$1008,$AN148,$AK$11:$AK$1008,$AP$140))</f>
        <v/>
      </c>
      <c r="AS148" s="4" t="str">
        <f>IF(AP140="","",7)</f>
        <v/>
      </c>
      <c r="AT148" s="99" t="str">
        <f t="array" ref="AT148">IFERROR(INDEX($AF$1:$AF$1200,SMALL(IF($AK$1:$AK$1200=$AP$140,ROW($AF$1:$AF$1200),""),$AS148)),"")</f>
        <v/>
      </c>
      <c r="AU148" s="105" t="str">
        <f t="array" ref="AU148">IFERROR(INDEX($AA$1:$AA$1200,SMALL(IF($AK$1:$AK$1200=$AP$140,ROW($AA$1:$AA$1200),""),$AS148)),"")</f>
        <v/>
      </c>
      <c r="AV148" s="93" t="str">
        <f t="array" ref="AV148">IFERROR(INDEX($AB$1:$AB$1200,SMALL(IF($AK$1:$AK$1200=$AP$140,ROW($AB$1:$AB$1200),""),$AS148)),"")</f>
        <v/>
      </c>
      <c r="AW148" s="4"/>
      <c r="AX148" s="3"/>
    </row>
    <row r="149" spans="27:50">
      <c r="AA149" s="78"/>
      <c r="AB149" s="78"/>
      <c r="AC149" s="79" t="str">
        <f t="shared" si="25"/>
        <v/>
      </c>
      <c r="AD149" s="89"/>
      <c r="AE149" s="89"/>
      <c r="AF149" s="79">
        <f t="shared" si="26"/>
        <v>0</v>
      </c>
      <c r="AG149" s="79" t="str">
        <f t="shared" si="21"/>
        <v/>
      </c>
      <c r="AH149" s="79" t="str">
        <f t="shared" si="22"/>
        <v/>
      </c>
      <c r="AI149" s="79" t="str">
        <f t="shared" si="23"/>
        <v/>
      </c>
      <c r="AJ149" s="79" t="str">
        <f t="shared" si="24"/>
        <v/>
      </c>
      <c r="AK149" s="80" t="str">
        <f t="shared" si="27"/>
        <v/>
      </c>
      <c r="AN149" s="11">
        <v>5.0999999999999996</v>
      </c>
      <c r="AO149" s="23" t="str">
        <f>IF(SUMIFS(AG$11:AG$1008,$AB$11:$AB$1008,$AN149,$AK$11:$AK$1008,$AP$140)=0,"",SUMIFS(AG$11:AG$1008,$AB$11:$AB$1008,$AN149,$AK$11:$AK$1008,$AP$140))</f>
        <v/>
      </c>
      <c r="AP149" s="23" t="str">
        <f>IF(SUMIFS(AH$11:AH$1008,$AB$11:$AB$1008,$AN149,$AK$11:$AK$1008,$AP$140)=0,"",SUMIFS(AH$11:AH$1008,$AB$11:$AB$1008,$AN149,$AK$11:$AK$1008,$AP$140))</f>
        <v/>
      </c>
      <c r="AQ149" s="23" t="str">
        <f>IF(SUMIFS(AI$11:AI$1008,$AB$11:$AB$1008,$AN149,$AK$11:$AK$1008,$AP$140)=0,"",SUMIFS(AI$11:AI$1008,$AB$11:$AB$1008,$AN149,$AK$11:$AK$1008,$AP$140))</f>
        <v/>
      </c>
      <c r="AR149" s="23" t="str">
        <f>IF(SUMIFS(AJ$11:AJ$1008,$AB$11:$AB$1008,$AN149,$AK$11:$AK$1008,$AP$140)=0,"",SUMIFS(AJ$11:AJ$1008,$AB$11:$AB$1008,$AN149,$AK$11:$AK$1008,$AP$140))</f>
        <v/>
      </c>
      <c r="AS149" s="4" t="str">
        <f>IF(AP140="","",8)</f>
        <v/>
      </c>
      <c r="AT149" s="99" t="str">
        <f t="array" ref="AT149">IFERROR(INDEX($AF$1:$AF$1200,SMALL(IF($AK$1:$AK$1200=$AP$140,ROW($AF$1:$AF$1200),""),$AS149)),"")</f>
        <v/>
      </c>
      <c r="AU149" s="105" t="str">
        <f t="array" ref="AU149">IFERROR(INDEX($AA$1:$AA$1200,SMALL(IF($AK$1:$AK$1200=$AP$140,ROW($AA$1:$AA$1200),""),$AS149)),"")</f>
        <v/>
      </c>
      <c r="AV149" s="93" t="str">
        <f t="array" ref="AV149">IFERROR(INDEX($AB$1:$AB$1200,SMALL(IF($AK$1:$AK$1200=$AP$140,ROW($AB$1:$AB$1200),""),$AS149)),"")</f>
        <v/>
      </c>
      <c r="AW149" s="4"/>
      <c r="AX149" s="3"/>
    </row>
    <row r="150" spans="27:50">
      <c r="AA150" s="81"/>
      <c r="AB150" s="81"/>
      <c r="AC150" s="82" t="str">
        <f t="shared" si="25"/>
        <v/>
      </c>
      <c r="AD150" s="90"/>
      <c r="AE150" s="90"/>
      <c r="AF150" s="82">
        <f t="shared" si="26"/>
        <v>0</v>
      </c>
      <c r="AG150" s="82" t="str">
        <f t="shared" si="21"/>
        <v/>
      </c>
      <c r="AH150" s="82" t="str">
        <f t="shared" si="22"/>
        <v/>
      </c>
      <c r="AI150" s="82" t="str">
        <f t="shared" si="23"/>
        <v/>
      </c>
      <c r="AJ150" s="82" t="str">
        <f t="shared" si="24"/>
        <v/>
      </c>
      <c r="AK150" s="83" t="str">
        <f t="shared" si="27"/>
        <v/>
      </c>
      <c r="AN150" s="11">
        <v>5.2</v>
      </c>
      <c r="AO150" s="23" t="str">
        <f>IF(SUMIFS(AG$11:AG$1008,$AB$11:$AB$1008,$AN150,$AK$11:$AK$1008,$AP$140)=0,"",SUMIFS(AG$11:AG$1008,$AB$11:$AB$1008,$AN150,$AK$11:$AK$1008,$AP$140))</f>
        <v/>
      </c>
      <c r="AP150" s="23" t="str">
        <f>IF(SUMIFS(AH$11:AH$1008,$AB$11:$AB$1008,$AN150,$AK$11:$AK$1008,$AP$140)=0,"",SUMIFS(AH$11:AH$1008,$AB$11:$AB$1008,$AN150,$AK$11:$AK$1008,$AP$140))</f>
        <v/>
      </c>
      <c r="AQ150" s="23" t="str">
        <f>IF(SUMIFS(AI$11:AI$1008,$AB$11:$AB$1008,$AN150,$AK$11:$AK$1008,$AP$140)=0,"",SUMIFS(AI$11:AI$1008,$AB$11:$AB$1008,$AN150,$AK$11:$AK$1008,$AP$140))</f>
        <v/>
      </c>
      <c r="AR150" s="23" t="str">
        <f>IF(SUMIFS(AJ$11:AJ$1008,$AB$11:$AB$1008,$AN150,$AK$11:$AK$1008,$AP$140)=0,"",SUMIFS(AJ$11:AJ$1008,$AB$11:$AB$1008,$AN150,$AK$11:$AK$1008,$AP$140))</f>
        <v/>
      </c>
      <c r="AS150" s="4" t="str">
        <f>IF(AP140="","",9)</f>
        <v/>
      </c>
      <c r="AT150" s="99" t="str">
        <f t="array" ref="AT150">IFERROR(INDEX($AF$1:$AF$1200,SMALL(IF($AK$1:$AK$1200=$AP$140,ROW($AF$1:$AF$1200),""),$AS150)),"")</f>
        <v/>
      </c>
      <c r="AU150" s="105" t="str">
        <f t="array" ref="AU150">IFERROR(INDEX($AA$1:$AA$1200,SMALL(IF($AK$1:$AK$1200=$AP$140,ROW($AA$1:$AA$1200),""),$AS150)),"")</f>
        <v/>
      </c>
      <c r="AV150" s="93" t="str">
        <f t="array" ref="AV150">IFERROR(INDEX($AB$1:$AB$1200,SMALL(IF($AK$1:$AK$1200=$AP$140,ROW($AB$1:$AB$1200),""),$AS150)),"")</f>
        <v/>
      </c>
      <c r="AW150" s="4"/>
      <c r="AX150" s="3"/>
    </row>
    <row r="151" spans="27:50">
      <c r="AA151" s="78"/>
      <c r="AB151" s="78"/>
      <c r="AC151" s="79" t="str">
        <f t="shared" si="25"/>
        <v/>
      </c>
      <c r="AD151" s="89"/>
      <c r="AE151" s="89"/>
      <c r="AF151" s="79">
        <f t="shared" si="26"/>
        <v>0</v>
      </c>
      <c r="AG151" s="79" t="str">
        <f t="shared" si="21"/>
        <v/>
      </c>
      <c r="AH151" s="79" t="str">
        <f t="shared" si="22"/>
        <v/>
      </c>
      <c r="AI151" s="79" t="str">
        <f t="shared" si="23"/>
        <v/>
      </c>
      <c r="AJ151" s="79" t="str">
        <f t="shared" si="24"/>
        <v/>
      </c>
      <c r="AK151" s="80" t="str">
        <f t="shared" si="27"/>
        <v/>
      </c>
      <c r="AN151" s="12">
        <v>5.3</v>
      </c>
      <c r="AO151" s="19" t="str">
        <f>IF(SUMIFS(AG$11:AG$1008,$AB$11:$AB$1008,$AN151,$AK$11:$AK$1008,$AP$140)=0,"",SUMIFS(AG$11:AG$1008,$AB$11:$AB$1008,$AN151,$AK$11:$AK$1008,$AP$140))</f>
        <v/>
      </c>
      <c r="AP151" s="19" t="str">
        <f>IF(SUMIFS(AH$11:AH$1008,$AB$11:$AB$1008,$AN151,$AK$11:$AK$1008,$AP$140)=0,"",SUMIFS(AH$11:AH$1008,$AB$11:$AB$1008,$AN151,$AK$11:$AK$1008,$AP$140))</f>
        <v/>
      </c>
      <c r="AQ151" s="19" t="str">
        <f>IF(SUMIFS(AI$11:AI$1008,$AB$11:$AB$1008,$AN151,$AK$11:$AK$1008,$AP$140)=0,"",SUMIFS(AI$11:AI$1008,$AB$11:$AB$1008,$AN151,$AK$11:$AK$1008,$AP$140))</f>
        <v/>
      </c>
      <c r="AR151" s="19" t="str">
        <f>IF(SUMIFS(AJ$11:AJ$1008,$AB$11:$AB$1008,$AN151,$AK$11:$AK$1008,$AP$140)=0,"",SUMIFS(AJ$11:AJ$1008,$AB$11:$AB$1008,$AN151,$AK$11:$AK$1008,$AP$140))</f>
        <v/>
      </c>
      <c r="AS151" s="4" t="str">
        <f>IF(AP140="","",10)</f>
        <v/>
      </c>
      <c r="AT151" s="99" t="str">
        <f t="array" ref="AT151">IFERROR(INDEX($AF$1:$AF$1200,SMALL(IF($AK$1:$AK$1200=$AP$140,ROW($AF$1:$AF$1200),""),$AS151)),"")</f>
        <v/>
      </c>
      <c r="AU151" s="105" t="str">
        <f t="array" ref="AU151">IFERROR(INDEX($AA$1:$AA$1200,SMALL(IF($AK$1:$AK$1200=$AP$140,ROW($AA$1:$AA$1200),""),$AS151)),"")</f>
        <v/>
      </c>
      <c r="AV151" s="93" t="str">
        <f t="array" ref="AV151">IFERROR(INDEX($AB$1:$AB$1200,SMALL(IF($AK$1:$AK$1200=$AP$140,ROW($AB$1:$AB$1200),""),$AS151)),"")</f>
        <v/>
      </c>
      <c r="AW151" s="4"/>
      <c r="AX151" s="3"/>
    </row>
    <row r="152" spans="27:50">
      <c r="AA152" s="81"/>
      <c r="AB152" s="81"/>
      <c r="AC152" s="82" t="str">
        <f t="shared" si="25"/>
        <v/>
      </c>
      <c r="AD152" s="90"/>
      <c r="AE152" s="90"/>
      <c r="AF152" s="82">
        <f t="shared" si="26"/>
        <v>0</v>
      </c>
      <c r="AG152" s="82" t="str">
        <f t="shared" si="21"/>
        <v/>
      </c>
      <c r="AH152" s="82" t="str">
        <f t="shared" si="22"/>
        <v/>
      </c>
      <c r="AI152" s="82" t="str">
        <f t="shared" si="23"/>
        <v/>
      </c>
      <c r="AJ152" s="82" t="str">
        <f t="shared" si="24"/>
        <v/>
      </c>
      <c r="AK152" s="83" t="str">
        <f t="shared" si="27"/>
        <v/>
      </c>
      <c r="AN152" s="10">
        <v>6</v>
      </c>
      <c r="AO152" s="21" t="e">
        <f>IF(SUMIFS(AG$11:AG$1008,$AB$11:$AB$1008,$AN152,$AK$11:$AK$1008,$AP$140)=0,"",SUMIFS(AG$11:AG$1008,$AB$11:$AB$1008,$AN152,$AK$11:$AK$1008,$AP$140))</f>
        <v>#N/A</v>
      </c>
      <c r="AP152" s="21" t="e">
        <f>IF(SUMIFS(AH$11:AH$1008,$AB$11:$AB$1008,$AN152,$AK$11:$AK$1008,$AP$140)=0,"",SUMIFS(AH$11:AH$1008,$AB$11:$AB$1008,$AN152,$AK$11:$AK$1008,$AP$140))</f>
        <v>#N/A</v>
      </c>
      <c r="AQ152" s="21" t="e">
        <f>IF(SUMIFS(AI$11:AI$1008,$AB$11:$AB$1008,$AN152,$AK$11:$AK$1008,$AP$140)=0,"",SUMIFS(AI$11:AI$1008,$AB$11:$AB$1008,$AN152,$AK$11:$AK$1008,$AP$140))</f>
        <v>#N/A</v>
      </c>
      <c r="AR152" s="21" t="e">
        <f>IF(SUMIFS(AJ$11:AJ$1008,$AB$11:$AB$1008,$AN152,$AK$11:$AK$1008,$AP$140)=0,"",SUMIFS(AJ$11:AJ$1008,$AB$11:$AB$1008,$AN152,$AK$11:$AK$1008,$AP$140))</f>
        <v>#N/A</v>
      </c>
      <c r="AS152" s="4" t="str">
        <f>IF(AP140="","",11)</f>
        <v/>
      </c>
      <c r="AT152" s="99" t="str">
        <f t="array" ref="AT152">IFERROR(INDEX($AF$1:$AF$1200,SMALL(IF($AK$1:$AK$1200=$AP$140,ROW($AF$1:$AF$1200),""),$AS152)),"")</f>
        <v/>
      </c>
      <c r="AU152" s="105" t="str">
        <f t="array" ref="AU152">IFERROR(INDEX($AA$1:$AA$1200,SMALL(IF($AK$1:$AK$1200=$AP$140,ROW($AA$1:$AA$1200),""),$AS152)),"")</f>
        <v/>
      </c>
      <c r="AV152" s="93" t="str">
        <f t="array" ref="AV152">IFERROR(INDEX($AB$1:$AB$1200,SMALL(IF($AK$1:$AK$1200=$AP$140,ROW($AB$1:$AB$1200),""),$AS152)),"")</f>
        <v/>
      </c>
      <c r="AW152" s="4"/>
      <c r="AX152" s="3"/>
    </row>
    <row r="153" spans="27:50">
      <c r="AA153" s="78"/>
      <c r="AB153" s="78"/>
      <c r="AC153" s="79" t="str">
        <f t="shared" si="25"/>
        <v/>
      </c>
      <c r="AD153" s="89"/>
      <c r="AE153" s="89"/>
      <c r="AF153" s="79">
        <f t="shared" si="26"/>
        <v>0</v>
      </c>
      <c r="AG153" s="79" t="str">
        <f t="shared" si="21"/>
        <v/>
      </c>
      <c r="AH153" s="79" t="str">
        <f t="shared" si="22"/>
        <v/>
      </c>
      <c r="AI153" s="79" t="str">
        <f t="shared" si="23"/>
        <v/>
      </c>
      <c r="AJ153" s="79" t="str">
        <f t="shared" si="24"/>
        <v/>
      </c>
      <c r="AK153" s="80" t="str">
        <f t="shared" si="27"/>
        <v/>
      </c>
      <c r="AN153" s="11">
        <v>6.1</v>
      </c>
      <c r="AO153" s="23" t="str">
        <f>IF(SUMIFS(AG$11:AG$1008,$AB$11:$AB$1008,$AN153,$AK$11:$AK$1008,$AP$140)=0,"",SUMIFS(AG$11:AG$1008,$AB$11:$AB$1008,$AN153,$AK$11:$AK$1008,$AP$140))</f>
        <v/>
      </c>
      <c r="AP153" s="23" t="str">
        <f>IF(SUMIFS(AH$11:AH$1008,$AB$11:$AB$1008,$AN153,$AK$11:$AK$1008,$AP$140)=0,"",SUMIFS(AH$11:AH$1008,$AB$11:$AB$1008,$AN153,$AK$11:$AK$1008,$AP$140))</f>
        <v/>
      </c>
      <c r="AQ153" s="23" t="str">
        <f>IF(SUMIFS(AI$11:AI$1008,$AB$11:$AB$1008,$AN153,$AK$11:$AK$1008,$AP$140)=0,"",SUMIFS(AI$11:AI$1008,$AB$11:$AB$1008,$AN153,$AK$11:$AK$1008,$AP$140))</f>
        <v/>
      </c>
      <c r="AR153" s="23" t="str">
        <f>IF(SUMIFS(AJ$11:AJ$1008,$AB$11:$AB$1008,$AN153,$AK$11:$AK$1008,$AP$140)=0,"",SUMIFS(AJ$11:AJ$1008,$AB$11:$AB$1008,$AN153,$AK$11:$AK$1008,$AP$140))</f>
        <v/>
      </c>
      <c r="AS153" s="4" t="str">
        <f>IF(AP140="","",12)</f>
        <v/>
      </c>
      <c r="AT153" s="99" t="str">
        <f t="array" ref="AT153">IFERROR(INDEX($AF$1:$AF$1200,SMALL(IF($AK$1:$AK$1200=$AP$140,ROW($AF$1:$AF$1200),""),$AS153)),"")</f>
        <v/>
      </c>
      <c r="AU153" s="105" t="str">
        <f t="array" ref="AU153">IFERROR(INDEX($AA$1:$AA$1200,SMALL(IF($AK$1:$AK$1200=$AP$140,ROW($AA$1:$AA$1200),""),$AS153)),"")</f>
        <v/>
      </c>
      <c r="AV153" s="93" t="str">
        <f t="array" ref="AV153">IFERROR(INDEX($AB$1:$AB$1200,SMALL(IF($AK$1:$AK$1200=$AP$140,ROW($AB$1:$AB$1200),""),$AS153)),"")</f>
        <v/>
      </c>
      <c r="AW153" s="4"/>
      <c r="AX153" s="3"/>
    </row>
    <row r="154" spans="27:50">
      <c r="AA154" s="81"/>
      <c r="AB154" s="81"/>
      <c r="AC154" s="82" t="str">
        <f t="shared" si="25"/>
        <v/>
      </c>
      <c r="AD154" s="90"/>
      <c r="AE154" s="90"/>
      <c r="AF154" s="82">
        <f t="shared" si="26"/>
        <v>0</v>
      </c>
      <c r="AG154" s="82" t="str">
        <f t="shared" si="21"/>
        <v/>
      </c>
      <c r="AH154" s="82" t="str">
        <f t="shared" si="22"/>
        <v/>
      </c>
      <c r="AI154" s="82" t="str">
        <f t="shared" si="23"/>
        <v/>
      </c>
      <c r="AJ154" s="82" t="str">
        <f t="shared" si="24"/>
        <v/>
      </c>
      <c r="AK154" s="83" t="str">
        <f t="shared" si="27"/>
        <v/>
      </c>
      <c r="AM154" s="30"/>
      <c r="AN154" s="11">
        <v>6.2</v>
      </c>
      <c r="AO154" s="23" t="str">
        <f>IF(SUMIFS(AG$11:AG$1008,$AB$11:$AB$1008,$AN154,$AK$11:$AK$1008,$AP$140)=0,"",SUMIFS(AG$11:AG$1008,$AB$11:$AB$1008,$AN154,$AK$11:$AK$1008,$AP$140))</f>
        <v/>
      </c>
      <c r="AP154" s="23" t="str">
        <f>IF(SUMIFS(AH$11:AH$1008,$AB$11:$AB$1008,$AN154,$AK$11:$AK$1008,$AP$140)=0,"",SUMIFS(AH$11:AH$1008,$AB$11:$AB$1008,$AN154,$AK$11:$AK$1008,$AP$140))</f>
        <v/>
      </c>
      <c r="AQ154" s="23" t="str">
        <f>IF(SUMIFS(AI$11:AI$1008,$AB$11:$AB$1008,$AN154,$AK$11:$AK$1008,$AP$140)=0,"",SUMIFS(AI$11:AI$1008,$AB$11:$AB$1008,$AN154,$AK$11:$AK$1008,$AP$140))</f>
        <v/>
      </c>
      <c r="AR154" s="23" t="str">
        <f>IF(SUMIFS(AJ$11:AJ$1008,$AB$11:$AB$1008,$AN154,$AK$11:$AK$1008,$AP$140)=0,"",SUMIFS(AJ$11:AJ$1008,$AB$11:$AB$1008,$AN154,$AK$11:$AK$1008,$AP$140))</f>
        <v/>
      </c>
      <c r="AS154" s="4" t="str">
        <f>IF(AP140="","",13)</f>
        <v/>
      </c>
      <c r="AT154" s="99" t="str">
        <f t="array" ref="AT154">IFERROR(INDEX($AF$1:$AF$1200,SMALL(IF($AK$1:$AK$1200=$AP$140,ROW($AF$1:$AF$1200),""),$AS154)),"")</f>
        <v/>
      </c>
      <c r="AU154" s="105" t="str">
        <f t="array" ref="AU154">IFERROR(INDEX($AA$1:$AA$1200,SMALL(IF($AK$1:$AK$1200=$AP$140,ROW($AA$1:$AA$1200),""),$AS154)),"")</f>
        <v/>
      </c>
      <c r="AV154" s="93" t="str">
        <f t="array" ref="AV154">IFERROR(INDEX($AB$1:$AB$1200,SMALL(IF($AK$1:$AK$1200=$AP$140,ROW($AB$1:$AB$1200),""),$AS154)),"")</f>
        <v/>
      </c>
      <c r="AW154" s="4"/>
      <c r="AX154" s="3"/>
    </row>
    <row r="155" spans="27:50">
      <c r="AA155" s="78"/>
      <c r="AB155" s="78"/>
      <c r="AC155" s="79" t="str">
        <f t="shared" si="25"/>
        <v/>
      </c>
      <c r="AD155" s="89"/>
      <c r="AE155" s="89"/>
      <c r="AF155" s="79">
        <f t="shared" si="26"/>
        <v>0</v>
      </c>
      <c r="AG155" s="79" t="str">
        <f t="shared" si="21"/>
        <v/>
      </c>
      <c r="AH155" s="79" t="str">
        <f t="shared" si="22"/>
        <v/>
      </c>
      <c r="AI155" s="79" t="str">
        <f t="shared" si="23"/>
        <v/>
      </c>
      <c r="AJ155" s="79" t="str">
        <f t="shared" si="24"/>
        <v/>
      </c>
      <c r="AK155" s="80" t="str">
        <f t="shared" si="27"/>
        <v/>
      </c>
      <c r="AM155" s="30"/>
      <c r="AN155" s="12">
        <v>6.3</v>
      </c>
      <c r="AO155" s="19" t="str">
        <f>IF(SUMIFS(AG$11:AG$1008,$AB$11:$AB$1008,$AN155,$AK$11:$AK$1008,$AP$140)=0,"",SUMIFS(AG$11:AG$1008,$AB$11:$AB$1008,$AN155,$AK$11:$AK$1008,$AP$140))</f>
        <v/>
      </c>
      <c r="AP155" s="19" t="str">
        <f>IF(SUMIFS(AH$11:AH$1008,$AB$11:$AB$1008,$AN155,$AK$11:$AK$1008,$AP$140)=0,"",SUMIFS(AH$11:AH$1008,$AB$11:$AB$1008,$AN155,$AK$11:$AK$1008,$AP$140))</f>
        <v/>
      </c>
      <c r="AQ155" s="19" t="str">
        <f>IF(SUMIFS(AI$11:AI$1008,$AB$11:$AB$1008,$AN155,$AK$11:$AK$1008,$AP$140)=0,"",SUMIFS(AI$11:AI$1008,$AB$11:$AB$1008,$AN155,$AK$11:$AK$1008,$AP$140))</f>
        <v/>
      </c>
      <c r="AR155" s="19" t="str">
        <f>IF(SUMIFS(AJ$11:AJ$1008,$AB$11:$AB$1008,$AN155,$AK$11:$AK$1008,$AP$140)=0,"",SUMIFS(AJ$11:AJ$1008,$AB$11:$AB$1008,$AN155,$AK$11:$AK$1008,$AP$140))</f>
        <v/>
      </c>
      <c r="AS155" s="4" t="str">
        <f>IF(AP140="","",14)</f>
        <v/>
      </c>
      <c r="AT155" s="99" t="str">
        <f t="array" ref="AT155">IFERROR(INDEX($AF$1:$AF$1200,SMALL(IF($AK$1:$AK$1200=$AP$140,ROW($AF$1:$AF$1200),""),$AS155)),"")</f>
        <v/>
      </c>
      <c r="AU155" s="105" t="str">
        <f t="array" ref="AU155">IFERROR(INDEX($AA$1:$AA$1200,SMALL(IF($AK$1:$AK$1200=$AP$140,ROW($AA$1:$AA$1200),""),$AS155)),"")</f>
        <v/>
      </c>
      <c r="AV155" s="93" t="str">
        <f t="array" ref="AV155">IFERROR(INDEX($AB$1:$AB$1200,SMALL(IF($AK$1:$AK$1200=$AP$140,ROW($AB$1:$AB$1200),""),$AS155)),"")</f>
        <v/>
      </c>
      <c r="AW155" s="4"/>
      <c r="AX155" s="3"/>
    </row>
    <row r="156" spans="27:50">
      <c r="AA156" s="81"/>
      <c r="AB156" s="81"/>
      <c r="AC156" s="82" t="str">
        <f t="shared" si="25"/>
        <v/>
      </c>
      <c r="AD156" s="90"/>
      <c r="AE156" s="90"/>
      <c r="AF156" s="82">
        <f t="shared" si="26"/>
        <v>0</v>
      </c>
      <c r="AG156" s="82" t="str">
        <f t="shared" si="21"/>
        <v/>
      </c>
      <c r="AH156" s="82" t="str">
        <f t="shared" si="22"/>
        <v/>
      </c>
      <c r="AI156" s="82" t="str">
        <f t="shared" si="23"/>
        <v/>
      </c>
      <c r="AJ156" s="82" t="str">
        <f t="shared" si="24"/>
        <v/>
      </c>
      <c r="AK156" s="83" t="str">
        <f t="shared" si="27"/>
        <v/>
      </c>
      <c r="AM156" s="30"/>
      <c r="AN156" s="10">
        <v>7</v>
      </c>
      <c r="AO156" s="21" t="str">
        <f>IF(SUMIFS(AG$11:AG$1008,$AB$11:$AB$1008,$AN156,$AK$11:$AK$1008,$AP$140)=0,"",SUMIFS(AG$11:AG$1008,$AB$11:$AB$1008,$AN156,$AK$11:$AK$1008,$AP$140))</f>
        <v/>
      </c>
      <c r="AP156" s="21" t="str">
        <f>IF(SUMIFS(AH$11:AH$1008,$AB$11:$AB$1008,$AN156,$AK$11:$AK$1008,$AP$140)=0,"",SUMIFS(AH$11:AH$1008,$AB$11:$AB$1008,$AN156,$AK$11:$AK$1008,$AP$140))</f>
        <v/>
      </c>
      <c r="AQ156" s="21" t="str">
        <f>IF(SUMIFS(AI$11:AI$1008,$AB$11:$AB$1008,$AN156,$AK$11:$AK$1008,$AP$140)=0,"",SUMIFS(AI$11:AI$1008,$AB$11:$AB$1008,$AN156,$AK$11:$AK$1008,$AP$140))</f>
        <v/>
      </c>
      <c r="AR156" s="21" t="str">
        <f>IF(SUMIFS(AJ$11:AJ$1008,$AB$11:$AB$1008,$AN156,$AK$11:$AK$1008,$AP$140)=0,"",SUMIFS(AJ$11:AJ$1008,$AB$11:$AB$1008,$AN156,$AK$11:$AK$1008,$AP$140))</f>
        <v/>
      </c>
      <c r="AS156" s="4" t="str">
        <f>IF(AP140="","",15)</f>
        <v/>
      </c>
      <c r="AT156" s="99" t="str">
        <f t="array" ref="AT156">IFERROR(INDEX($AF$1:$AF$1200,SMALL(IF($AK$1:$AK$1200=$AP$140,ROW($AF$1:$AF$1200),""),$AS156)),"")</f>
        <v/>
      </c>
      <c r="AU156" s="105" t="str">
        <f t="array" ref="AU156">IFERROR(INDEX($AA$1:$AA$1200,SMALL(IF($AK$1:$AK$1200=$AP$140,ROW($AA$1:$AA$1200),""),$AS156)),"")</f>
        <v/>
      </c>
      <c r="AV156" s="93" t="str">
        <f t="array" ref="AV156">IFERROR(INDEX($AB$1:$AB$1200,SMALL(IF($AK$1:$AK$1200=$AP$140,ROW($AB$1:$AB$1200),""),$AS156)),"")</f>
        <v/>
      </c>
      <c r="AW156" s="4"/>
      <c r="AX156" s="3"/>
    </row>
    <row r="157" spans="27:50">
      <c r="AA157" s="78"/>
      <c r="AB157" s="78"/>
      <c r="AC157" s="79" t="str">
        <f t="shared" si="25"/>
        <v/>
      </c>
      <c r="AD157" s="89"/>
      <c r="AE157" s="89"/>
      <c r="AF157" s="79">
        <f t="shared" si="26"/>
        <v>0</v>
      </c>
      <c r="AG157" s="79" t="str">
        <f t="shared" si="21"/>
        <v/>
      </c>
      <c r="AH157" s="79" t="str">
        <f t="shared" si="22"/>
        <v/>
      </c>
      <c r="AI157" s="79" t="str">
        <f t="shared" si="23"/>
        <v/>
      </c>
      <c r="AJ157" s="79" t="str">
        <f t="shared" si="24"/>
        <v/>
      </c>
      <c r="AK157" s="80" t="str">
        <f t="shared" si="27"/>
        <v/>
      </c>
      <c r="AM157" s="30"/>
      <c r="AN157" s="11">
        <v>7.1</v>
      </c>
      <c r="AO157" s="23" t="str">
        <f>IF(SUMIFS(AG$11:AG$1008,$AB$11:$AB$1008,$AN157,$AK$11:$AK$1008,$AP$140)=0,"",SUMIFS(AG$11:AG$1008,$AB$11:$AB$1008,$AN157,$AK$11:$AK$1008,$AP$140))</f>
        <v/>
      </c>
      <c r="AP157" s="23" t="str">
        <f>IF(SUMIFS(AH$11:AH$1008,$AB$11:$AB$1008,$AN157,$AK$11:$AK$1008,$AP$140)=0,"",SUMIFS(AH$11:AH$1008,$AB$11:$AB$1008,$AN157,$AK$11:$AK$1008,$AP$140))</f>
        <v/>
      </c>
      <c r="AQ157" s="23" t="str">
        <f>IF(SUMIFS(AI$11:AI$1008,$AB$11:$AB$1008,$AN157,$AK$11:$AK$1008,$AP$140)=0,"",SUMIFS(AI$11:AI$1008,$AB$11:$AB$1008,$AN157,$AK$11:$AK$1008,$AP$140))</f>
        <v/>
      </c>
      <c r="AR157" s="23" t="str">
        <f>IF(SUMIFS(AJ$11:AJ$1008,$AB$11:$AB$1008,$AN157,$AK$11:$AK$1008,$AP$140)=0,"",SUMIFS(AJ$11:AJ$1008,$AB$11:$AB$1008,$AN157,$AK$11:$AK$1008,$AP$140))</f>
        <v/>
      </c>
      <c r="AS157" s="4" t="str">
        <f>IF(AP140="","",16)</f>
        <v/>
      </c>
      <c r="AT157" s="99" t="str">
        <f t="array" ref="AT157">IFERROR(INDEX($AF$1:$AF$1200,SMALL(IF($AK$1:$AK$1200=$AP$140,ROW($AF$1:$AF$1200),""),$AS157)),"")</f>
        <v/>
      </c>
      <c r="AU157" s="105" t="str">
        <f t="array" ref="AU157">IFERROR(INDEX($AA$1:$AA$1200,SMALL(IF($AK$1:$AK$1200=$AP$140,ROW($AA$1:$AA$1200),""),$AS157)),"")</f>
        <v/>
      </c>
      <c r="AV157" s="93" t="str">
        <f t="array" ref="AV157">IFERROR(INDEX($AB$1:$AB$1200,SMALL(IF($AK$1:$AK$1200=$AP$140,ROW($AB$1:$AB$1200),""),$AS157)),"")</f>
        <v/>
      </c>
      <c r="AW157" s="4"/>
      <c r="AX157" s="3"/>
    </row>
    <row r="158" spans="27:50">
      <c r="AA158" s="81"/>
      <c r="AB158" s="81"/>
      <c r="AC158" s="82" t="str">
        <f t="shared" si="25"/>
        <v/>
      </c>
      <c r="AD158" s="90"/>
      <c r="AE158" s="90"/>
      <c r="AF158" s="82">
        <f t="shared" si="26"/>
        <v>0</v>
      </c>
      <c r="AG158" s="82" t="str">
        <f t="shared" si="21"/>
        <v/>
      </c>
      <c r="AH158" s="82" t="str">
        <f t="shared" si="22"/>
        <v/>
      </c>
      <c r="AI158" s="82" t="str">
        <f t="shared" si="23"/>
        <v/>
      </c>
      <c r="AJ158" s="82" t="str">
        <f t="shared" si="24"/>
        <v/>
      </c>
      <c r="AK158" s="83" t="str">
        <f t="shared" si="27"/>
        <v/>
      </c>
      <c r="AM158" s="30"/>
      <c r="AN158" s="11">
        <v>7.2</v>
      </c>
      <c r="AO158" s="23" t="str">
        <f>IF(SUMIFS(AG$11:AG$1008,$AB$11:$AB$1008,$AN158,$AK$11:$AK$1008,$AP$140)=0,"",SUMIFS(AG$11:AG$1008,$AB$11:$AB$1008,$AN158,$AK$11:$AK$1008,$AP$140))</f>
        <v/>
      </c>
      <c r="AP158" s="23" t="str">
        <f>IF(SUMIFS(AH$11:AH$1008,$AB$11:$AB$1008,$AN158,$AK$11:$AK$1008,$AP$140)=0,"",SUMIFS(AH$11:AH$1008,$AB$11:$AB$1008,$AN158,$AK$11:$AK$1008,$AP$140))</f>
        <v/>
      </c>
      <c r="AQ158" s="23" t="str">
        <f>IF(SUMIFS(AI$11:AI$1008,$AB$11:$AB$1008,$AN158,$AK$11:$AK$1008,$AP$140)=0,"",SUMIFS(AI$11:AI$1008,$AB$11:$AB$1008,$AN158,$AK$11:$AK$1008,$AP$140))</f>
        <v/>
      </c>
      <c r="AR158" s="23" t="str">
        <f>IF(SUMIFS(AJ$11:AJ$1008,$AB$11:$AB$1008,$AN158,$AK$11:$AK$1008,$AP$140)=0,"",SUMIFS(AJ$11:AJ$1008,$AB$11:$AB$1008,$AN158,$AK$11:$AK$1008,$AP$140))</f>
        <v/>
      </c>
      <c r="AS158" s="4" t="str">
        <f>IF(AP140="","",17)</f>
        <v/>
      </c>
      <c r="AT158" s="99" t="str">
        <f t="array" ref="AT158">IFERROR(INDEX($AF$1:$AF$1200,SMALL(IF($AK$1:$AK$1200=$AP$140,ROW($AF$1:$AF$1200),""),$AS158)),"")</f>
        <v/>
      </c>
      <c r="AU158" s="105" t="str">
        <f t="array" ref="AU158">IFERROR(INDEX($AA$1:$AA$1200,SMALL(IF($AK$1:$AK$1200=$AP$140,ROW($AA$1:$AA$1200),""),$AS158)),"")</f>
        <v/>
      </c>
      <c r="AV158" s="93" t="str">
        <f t="array" ref="AV158">IFERROR(INDEX($AB$1:$AB$1200,SMALL(IF($AK$1:$AK$1200=$AP$140,ROW($AB$1:$AB$1200),""),$AS158)),"")</f>
        <v/>
      </c>
      <c r="AW158" s="4"/>
      <c r="AX158" s="3"/>
    </row>
    <row r="159" spans="27:50">
      <c r="AA159" s="78"/>
      <c r="AB159" s="78"/>
      <c r="AC159" s="79" t="str">
        <f t="shared" si="25"/>
        <v/>
      </c>
      <c r="AD159" s="89"/>
      <c r="AE159" s="89"/>
      <c r="AF159" s="79">
        <f t="shared" si="26"/>
        <v>0</v>
      </c>
      <c r="AG159" s="79" t="str">
        <f t="shared" si="21"/>
        <v/>
      </c>
      <c r="AH159" s="79" t="str">
        <f t="shared" si="22"/>
        <v/>
      </c>
      <c r="AI159" s="79" t="str">
        <f t="shared" si="23"/>
        <v/>
      </c>
      <c r="AJ159" s="79" t="str">
        <f t="shared" si="24"/>
        <v/>
      </c>
      <c r="AK159" s="80" t="str">
        <f t="shared" si="27"/>
        <v/>
      </c>
      <c r="AM159" s="30"/>
      <c r="AN159" s="12">
        <v>7.3</v>
      </c>
      <c r="AO159" s="19" t="str">
        <f>IF(SUMIFS(AG$11:AG$1008,$AB$11:$AB$1008,$AN159,$AK$11:$AK$1008,$AP$140)=0,"",SUMIFS(AG$11:AG$1008,$AB$11:$AB$1008,$AN159,$AK$11:$AK$1008,$AP$140))</f>
        <v/>
      </c>
      <c r="AP159" s="19" t="str">
        <f>IF(SUMIFS(AH$11:AH$1008,$AB$11:$AB$1008,$AN159,$AK$11:$AK$1008,$AP$140)=0,"",SUMIFS(AH$11:AH$1008,$AB$11:$AB$1008,$AN159,$AK$11:$AK$1008,$AP$140))</f>
        <v/>
      </c>
      <c r="AQ159" s="19" t="str">
        <f>IF(SUMIFS(AI$11:AI$1008,$AB$11:$AB$1008,$AN159,$AK$11:$AK$1008,$AP$140)=0,"",SUMIFS(AI$11:AI$1008,$AB$11:$AB$1008,$AN159,$AK$11:$AK$1008,$AP$140))</f>
        <v/>
      </c>
      <c r="AR159" s="19" t="str">
        <f>IF(SUMIFS(AJ$11:AJ$1008,$AB$11:$AB$1008,$AN159,$AK$11:$AK$1008,$AP$140)=0,"",SUMIFS(AJ$11:AJ$1008,$AB$11:$AB$1008,$AN159,$AK$11:$AK$1008,$AP$140))</f>
        <v/>
      </c>
      <c r="AS159" s="4" t="str">
        <f>IF(AP140="","",18)</f>
        <v/>
      </c>
      <c r="AT159" s="99" t="str">
        <f t="array" ref="AT159">IFERROR(INDEX($AF$1:$AF$1200,SMALL(IF($AK$1:$AK$1200=$AP$140,ROW($AF$1:$AF$1200),""),$AS159)),"")</f>
        <v/>
      </c>
      <c r="AU159" s="105" t="str">
        <f t="array" ref="AU159">IFERROR(INDEX($AA$1:$AA$1200,SMALL(IF($AK$1:$AK$1200=$AP$140,ROW($AA$1:$AA$1200),""),$AS159)),"")</f>
        <v/>
      </c>
      <c r="AV159" s="93" t="str">
        <f t="array" ref="AV159">IFERROR(INDEX($AB$1:$AB$1200,SMALL(IF($AK$1:$AK$1200=$AP$140,ROW($AB$1:$AB$1200),""),$AS159)),"")</f>
        <v/>
      </c>
      <c r="AW159" s="4"/>
      <c r="AX159" s="3"/>
    </row>
    <row r="160" spans="27:50">
      <c r="AA160" s="81"/>
      <c r="AB160" s="81"/>
      <c r="AC160" s="82" t="str">
        <f t="shared" si="25"/>
        <v/>
      </c>
      <c r="AD160" s="90"/>
      <c r="AE160" s="90"/>
      <c r="AF160" s="82">
        <f t="shared" si="26"/>
        <v>0</v>
      </c>
      <c r="AG160" s="82" t="str">
        <f t="shared" si="21"/>
        <v/>
      </c>
      <c r="AH160" s="82" t="str">
        <f t="shared" si="22"/>
        <v/>
      </c>
      <c r="AI160" s="82" t="str">
        <f t="shared" si="23"/>
        <v/>
      </c>
      <c r="AJ160" s="82" t="str">
        <f t="shared" si="24"/>
        <v/>
      </c>
      <c r="AK160" s="83" t="str">
        <f t="shared" si="27"/>
        <v/>
      </c>
      <c r="AM160" s="30"/>
      <c r="AN160" s="10">
        <v>8</v>
      </c>
      <c r="AO160" s="21" t="str">
        <f>IF(SUMIFS(AG$11:AG$1008,$AB$11:$AB$1008,$AN160,$AK$11:$AK$1008,$AP$140)=0,"",SUMIFS(AG$11:AG$1008,$AB$11:$AB$1008,$AN160,$AK$11:$AK$1008,$AP$140))</f>
        <v/>
      </c>
      <c r="AP160" s="21" t="str">
        <f>IF(SUMIFS(AH$11:AH$1008,$AB$11:$AB$1008,$AN160,$AK$11:$AK$1008,$AP$140)=0,"",SUMIFS(AH$11:AH$1008,$AB$11:$AB$1008,$AN160,$AK$11:$AK$1008,$AP$140))</f>
        <v/>
      </c>
      <c r="AQ160" s="21" t="str">
        <f>IF(SUMIFS(AI$11:AI$1008,$AB$11:$AB$1008,$AN160,$AK$11:$AK$1008,$AP$140)=0,"",SUMIFS(AI$11:AI$1008,$AB$11:$AB$1008,$AN160,$AK$11:$AK$1008,$AP$140))</f>
        <v/>
      </c>
      <c r="AR160" s="21" t="str">
        <f>IF(SUMIFS(AJ$11:AJ$1008,$AB$11:$AB$1008,$AN160,$AK$11:$AK$1008,$AP$140)=0,"",SUMIFS(AJ$11:AJ$1008,$AB$11:$AB$1008,$AN160,$AK$11:$AK$1008,$AP$140))</f>
        <v/>
      </c>
      <c r="AS160" s="4" t="str">
        <f>IF(AP140="","",19)</f>
        <v/>
      </c>
      <c r="AT160" s="99" t="str">
        <f t="array" ref="AT160">IFERROR(INDEX($AF$1:$AF$1200,SMALL(IF($AK$1:$AK$1200=$AP$140,ROW($AF$1:$AF$1200),""),$AS160)),"")</f>
        <v/>
      </c>
      <c r="AU160" s="105" t="str">
        <f t="array" ref="AU160">IFERROR(INDEX($AA$1:$AA$1200,SMALL(IF($AK$1:$AK$1200=$AP$140,ROW($AA$1:$AA$1200),""),$AS160)),"")</f>
        <v/>
      </c>
      <c r="AV160" s="93" t="str">
        <f t="array" ref="AV160">IFERROR(INDEX($AB$1:$AB$1200,SMALL(IF($AK$1:$AK$1200=$AP$140,ROW($AB$1:$AB$1200),""),$AS160)),"")</f>
        <v/>
      </c>
      <c r="AW160" s="4"/>
      <c r="AX160" s="3"/>
    </row>
    <row r="161" spans="27:50">
      <c r="AA161" s="78"/>
      <c r="AB161" s="78"/>
      <c r="AC161" s="79" t="str">
        <f t="shared" si="25"/>
        <v/>
      </c>
      <c r="AD161" s="89"/>
      <c r="AE161" s="89"/>
      <c r="AF161" s="79">
        <f t="shared" si="26"/>
        <v>0</v>
      </c>
      <c r="AG161" s="79" t="str">
        <f t="shared" si="21"/>
        <v/>
      </c>
      <c r="AH161" s="79" t="str">
        <f t="shared" si="22"/>
        <v/>
      </c>
      <c r="AI161" s="79" t="str">
        <f t="shared" si="23"/>
        <v/>
      </c>
      <c r="AJ161" s="79" t="str">
        <f t="shared" si="24"/>
        <v/>
      </c>
      <c r="AK161" s="80" t="str">
        <f t="shared" si="27"/>
        <v/>
      </c>
      <c r="AM161" s="30"/>
      <c r="AN161" s="11">
        <v>8.1</v>
      </c>
      <c r="AO161" s="23" t="str">
        <f>IF(SUMIFS(AG$11:AG$1008,$AB$11:$AB$1008,$AN161,$AK$11:$AK$1008,$AP$140)=0,"",SUMIFS(AG$11:AG$1008,$AB$11:$AB$1008,$AN161,$AK$11:$AK$1008,$AP$140))</f>
        <v/>
      </c>
      <c r="AP161" s="23" t="str">
        <f>IF(SUMIFS(AH$11:AH$1008,$AB$11:$AB$1008,$AN161,$AK$11:$AK$1008,$AP$140)=0,"",SUMIFS(AH$11:AH$1008,$AB$11:$AB$1008,$AN161,$AK$11:$AK$1008,$AP$140))</f>
        <v/>
      </c>
      <c r="AQ161" s="23" t="str">
        <f>IF(SUMIFS(AI$11:AI$1008,$AB$11:$AB$1008,$AN161,$AK$11:$AK$1008,$AP$140)=0,"",SUMIFS(AI$11:AI$1008,$AB$11:$AB$1008,$AN161,$AK$11:$AK$1008,$AP$140))</f>
        <v/>
      </c>
      <c r="AR161" s="23" t="str">
        <f>IF(SUMIFS(AJ$11:AJ$1008,$AB$11:$AB$1008,$AN161,$AK$11:$AK$1008,$AP$140)=0,"",SUMIFS(AJ$11:AJ$1008,$AB$11:$AB$1008,$AN161,$AK$11:$AK$1008,$AP$140))</f>
        <v/>
      </c>
      <c r="AS161" s="4" t="str">
        <f>IF(AP140="","",20)</f>
        <v/>
      </c>
      <c r="AT161" s="99" t="str">
        <f t="array" ref="AT161">IFERROR(INDEX($AF$1:$AF$1200,SMALL(IF($AK$1:$AK$1200=$AP$140,ROW($AF$1:$AF$1200),""),$AS161)),"")</f>
        <v/>
      </c>
      <c r="AU161" s="105" t="str">
        <f t="array" ref="AU161">IFERROR(INDEX($AA$1:$AA$1200,SMALL(IF($AK$1:$AK$1200=$AP$140,ROW($AA$1:$AA$1200),""),$AS161)),"")</f>
        <v/>
      </c>
      <c r="AV161" s="93" t="str">
        <f t="array" ref="AV161">IFERROR(INDEX($AB$1:$AB$1200,SMALL(IF($AK$1:$AK$1200=$AP$140,ROW($AB$1:$AB$1200),""),$AS161)),"")</f>
        <v/>
      </c>
      <c r="AW161" s="4"/>
      <c r="AX161" s="3"/>
    </row>
    <row r="162" spans="27:50">
      <c r="AA162" s="81"/>
      <c r="AB162" s="81"/>
      <c r="AC162" s="82" t="str">
        <f t="shared" si="25"/>
        <v/>
      </c>
      <c r="AD162" s="90"/>
      <c r="AE162" s="90"/>
      <c r="AF162" s="82">
        <f t="shared" si="26"/>
        <v>0</v>
      </c>
      <c r="AG162" s="82" t="str">
        <f t="shared" si="21"/>
        <v/>
      </c>
      <c r="AH162" s="82" t="str">
        <f t="shared" si="22"/>
        <v/>
      </c>
      <c r="AI162" s="82" t="str">
        <f t="shared" si="23"/>
        <v/>
      </c>
      <c r="AJ162" s="82" t="str">
        <f t="shared" si="24"/>
        <v/>
      </c>
      <c r="AK162" s="83" t="str">
        <f t="shared" si="27"/>
        <v/>
      </c>
      <c r="AM162" s="30"/>
      <c r="AN162" s="11">
        <v>8.1999999999999993</v>
      </c>
      <c r="AO162" s="23" t="str">
        <f>IF(SUMIFS(AG$11:AG$1008,$AB$11:$AB$1008,$AN162,$AK$11:$AK$1008,$AP$140)=0,"",SUMIFS(AG$11:AG$1008,$AB$11:$AB$1008,$AN162,$AK$11:$AK$1008,$AP$140))</f>
        <v/>
      </c>
      <c r="AP162" s="23" t="str">
        <f>IF(SUMIFS(AH$11:AH$1008,$AB$11:$AB$1008,$AN162,$AK$11:$AK$1008,$AP$140)=0,"",SUMIFS(AH$11:AH$1008,$AB$11:$AB$1008,$AN162,$AK$11:$AK$1008,$AP$140))</f>
        <v/>
      </c>
      <c r="AQ162" s="23" t="str">
        <f>IF(SUMIFS(AI$11:AI$1008,$AB$11:$AB$1008,$AN162,$AK$11:$AK$1008,$AP$140)=0,"",SUMIFS(AI$11:AI$1008,$AB$11:$AB$1008,$AN162,$AK$11:$AK$1008,$AP$140))</f>
        <v/>
      </c>
      <c r="AR162" s="23" t="str">
        <f>IF(SUMIFS(AJ$11:AJ$1008,$AB$11:$AB$1008,$AN162,$AK$11:$AK$1008,$AP$140)=0,"",SUMIFS(AJ$11:AJ$1008,$AB$11:$AB$1008,$AN162,$AK$11:$AK$1008,$AP$140))</f>
        <v/>
      </c>
      <c r="AS162" s="4" t="str">
        <f>IF(AP140="","",21)</f>
        <v/>
      </c>
      <c r="AT162" s="99" t="str">
        <f t="array" ref="AT162">IFERROR(INDEX($AF$1:$AF$1200,SMALL(IF($AK$1:$AK$1200=$AP$140,ROW($AF$1:$AF$1200),""),$AS162)),"")</f>
        <v/>
      </c>
      <c r="AU162" s="105" t="str">
        <f t="array" ref="AU162">IFERROR(INDEX($AA$1:$AA$1200,SMALL(IF($AK$1:$AK$1200=$AP$140,ROW($AA$1:$AA$1200),""),$AS162)),"")</f>
        <v/>
      </c>
      <c r="AV162" s="93" t="str">
        <f t="array" ref="AV162">IFERROR(INDEX($AB$1:$AB$1200,SMALL(IF($AK$1:$AK$1200=$AP$140,ROW($AB$1:$AB$1200),""),$AS162)),"")</f>
        <v/>
      </c>
      <c r="AW162" s="4"/>
      <c r="AX162" s="3"/>
    </row>
    <row r="163" spans="27:50" ht="15.75" thickBot="1">
      <c r="AA163" s="78"/>
      <c r="AB163" s="78"/>
      <c r="AC163" s="79" t="str">
        <f t="shared" si="25"/>
        <v/>
      </c>
      <c r="AD163" s="89"/>
      <c r="AE163" s="89"/>
      <c r="AF163" s="79">
        <f t="shared" si="26"/>
        <v>0</v>
      </c>
      <c r="AG163" s="79" t="str">
        <f t="shared" si="21"/>
        <v/>
      </c>
      <c r="AH163" s="79" t="str">
        <f t="shared" si="22"/>
        <v/>
      </c>
      <c r="AI163" s="79" t="str">
        <f t="shared" si="23"/>
        <v/>
      </c>
      <c r="AJ163" s="79" t="str">
        <f t="shared" si="24"/>
        <v/>
      </c>
      <c r="AK163" s="80" t="str">
        <f t="shared" si="27"/>
        <v/>
      </c>
      <c r="AM163" s="30"/>
      <c r="AN163" s="13">
        <v>8.3000000000000007</v>
      </c>
      <c r="AO163" s="25" t="str">
        <f>IF(SUMIFS(AG$11:AG$1008,$AB$11:$AB$1008,$AN163,$AK$11:$AK$1008,$AP$140)=0,"",SUMIFS(AG$11:AG$1008,$AB$11:$AB$1008,$AN163,$AK$11:$AK$1008,$AP$140))</f>
        <v/>
      </c>
      <c r="AP163" s="25" t="str">
        <f>IF(SUMIFS(AH$11:AH$1008,$AB$11:$AB$1008,$AN163,$AK$11:$AK$1008,$AP$140)=0,"",SUMIFS(AH$11:AH$1008,$AB$11:$AB$1008,$AN163,$AK$11:$AK$1008,$AP$140))</f>
        <v/>
      </c>
      <c r="AQ163" s="25" t="str">
        <f>IF(SUMIFS(AI$11:AI$1008,$AB$11:$AB$1008,$AN163,$AK$11:$AK$1008,$AP$140)=0,"",SUMIFS(AI$11:AI$1008,$AB$11:$AB$1008,$AN163,$AK$11:$AK$1008,$AP$140))</f>
        <v/>
      </c>
      <c r="AR163" s="25" t="str">
        <f>IF(SUMIFS(AJ$11:AJ$1008,$AB$11:$AB$1008,$AN163,$AK$11:$AK$1008,$AP$140)=0,"",SUMIFS(AJ$11:AJ$1008,$AB$11:$AB$1008,$AN163,$AK$11:$AK$1008,$AP$140))</f>
        <v/>
      </c>
      <c r="AS163" s="4" t="str">
        <f>IF(AP140="","",22)</f>
        <v/>
      </c>
      <c r="AT163" s="100" t="str">
        <f t="array" ref="AT163">IFERROR(INDEX($AF$1:$AF$1200,SMALL(IF($AK$1:$AK$1200=$AP$140,ROW($AF$1:$AF$1200),""),$AS163)),"")</f>
        <v/>
      </c>
      <c r="AU163" s="106" t="str">
        <f t="array" ref="AU163">IFERROR(INDEX($AA$1:$AA$1200,SMALL(IF($AK$1:$AK$1200=$AP$140,ROW($AA$1:$AA$1200),""),$AS163)),"")</f>
        <v/>
      </c>
      <c r="AV163" s="94" t="str">
        <f t="array" ref="AV163">IFERROR(INDEX($AB$1:$AB$1200,SMALL(IF($AK$1:$AK$1200=$AP$140,ROW($AB$1:$AB$1200),""),$AS163)),"")</f>
        <v/>
      </c>
      <c r="AW163" s="4"/>
      <c r="AX163" s="3"/>
    </row>
    <row r="164" spans="27:50">
      <c r="AA164" s="81"/>
      <c r="AB164" s="81"/>
      <c r="AC164" s="82" t="str">
        <f t="shared" si="25"/>
        <v/>
      </c>
      <c r="AD164" s="90"/>
      <c r="AE164" s="90"/>
      <c r="AF164" s="82">
        <f t="shared" si="26"/>
        <v>0</v>
      </c>
      <c r="AG164" s="82" t="str">
        <f t="shared" si="21"/>
        <v/>
      </c>
      <c r="AH164" s="82" t="str">
        <f t="shared" si="22"/>
        <v/>
      </c>
      <c r="AI164" s="82" t="str">
        <f t="shared" si="23"/>
        <v/>
      </c>
      <c r="AJ164" s="82" t="str">
        <f t="shared" si="24"/>
        <v/>
      </c>
      <c r="AK164" s="83" t="str">
        <f t="shared" si="27"/>
        <v/>
      </c>
      <c r="AQ164" s="3"/>
      <c r="AR164" s="3"/>
      <c r="AS164" s="4"/>
      <c r="AT164" s="4"/>
      <c r="AU164" s="4"/>
      <c r="AV164" s="4"/>
      <c r="AW164" s="4"/>
      <c r="AX164" s="3"/>
    </row>
    <row r="165" spans="27:50" ht="15.75" thickBot="1">
      <c r="AA165" s="78"/>
      <c r="AB165" s="78"/>
      <c r="AC165" s="79" t="str">
        <f t="shared" si="25"/>
        <v/>
      </c>
      <c r="AD165" s="89"/>
      <c r="AE165" s="89"/>
      <c r="AF165" s="79">
        <f t="shared" si="26"/>
        <v>0</v>
      </c>
      <c r="AG165" s="79" t="str">
        <f t="shared" si="21"/>
        <v/>
      </c>
      <c r="AH165" s="79" t="str">
        <f t="shared" si="22"/>
        <v/>
      </c>
      <c r="AI165" s="79" t="str">
        <f t="shared" si="23"/>
        <v/>
      </c>
      <c r="AJ165" s="79" t="str">
        <f t="shared" si="24"/>
        <v/>
      </c>
      <c r="AK165" s="80" t="str">
        <f t="shared" si="27"/>
        <v/>
      </c>
      <c r="AM165" s="1" t="s">
        <v>127</v>
      </c>
      <c r="AS165" s="103"/>
      <c r="AT165" s="103"/>
      <c r="AU165" s="103"/>
      <c r="AV165" s="4"/>
      <c r="AW165" s="4"/>
      <c r="AX165" s="3"/>
    </row>
    <row r="166" spans="27:50" ht="15" customHeight="1" thickBot="1">
      <c r="AA166" s="81"/>
      <c r="AB166" s="81"/>
      <c r="AC166" s="82" t="str">
        <f t="shared" si="25"/>
        <v/>
      </c>
      <c r="AD166" s="90"/>
      <c r="AE166" s="90"/>
      <c r="AF166" s="82">
        <f t="shared" si="26"/>
        <v>0</v>
      </c>
      <c r="AG166" s="82" t="str">
        <f t="shared" si="21"/>
        <v/>
      </c>
      <c r="AH166" s="82" t="str">
        <f t="shared" si="22"/>
        <v/>
      </c>
      <c r="AI166" s="82" t="str">
        <f t="shared" si="23"/>
        <v/>
      </c>
      <c r="AJ166" s="82" t="str">
        <f t="shared" si="24"/>
        <v/>
      </c>
      <c r="AK166" s="83" t="str">
        <f t="shared" si="27"/>
        <v/>
      </c>
      <c r="AM166" s="30" t="str">
        <f t="array" ref="AM166">IFERROR(INDEX(AK$11:AK$1008,MATCH(SMALL(IF((COUNTIF(AM$34:AM165,AK$11:AK$1008)=0)*(AK$11:AK$1008&lt;&gt;""),COUNTIF(AK$11:AK$1008,"&lt;"&amp;AK$11:AK$1008)),1),IF(AK$11:AK$1008&lt;&gt;"",COUNTIF(AK$11:AK$1008,"&lt;"&amp;AK$11:AK$1008)),0)),"")</f>
        <v/>
      </c>
      <c r="AN166" s="60" t="s">
        <v>125</v>
      </c>
      <c r="AO166" s="62"/>
      <c r="AP166" s="60" t="str">
        <f>IF(AM166="","",AM166)</f>
        <v/>
      </c>
      <c r="AQ166" s="61"/>
      <c r="AR166" s="62"/>
      <c r="AS166" s="101"/>
      <c r="AT166" s="101"/>
      <c r="AU166" s="101"/>
      <c r="AV166" s="101"/>
      <c r="AW166" s="101"/>
    </row>
    <row r="167" spans="27:50" ht="15.75" customHeight="1" thickBot="1">
      <c r="AA167" s="78"/>
      <c r="AB167" s="78"/>
      <c r="AC167" s="79" t="str">
        <f t="shared" si="25"/>
        <v/>
      </c>
      <c r="AD167" s="89"/>
      <c r="AE167" s="89"/>
      <c r="AF167" s="79">
        <f t="shared" si="26"/>
        <v>0</v>
      </c>
      <c r="AG167" s="79" t="str">
        <f t="shared" si="21"/>
        <v/>
      </c>
      <c r="AH167" s="79" t="str">
        <f t="shared" si="22"/>
        <v/>
      </c>
      <c r="AI167" s="79" t="str">
        <f t="shared" si="23"/>
        <v/>
      </c>
      <c r="AJ167" s="79" t="str">
        <f t="shared" si="24"/>
        <v/>
      </c>
      <c r="AK167" s="80" t="str">
        <f t="shared" si="27"/>
        <v/>
      </c>
      <c r="AM167" s="30"/>
      <c r="AN167" s="63"/>
      <c r="AO167" s="65"/>
      <c r="AP167" s="63"/>
      <c r="AQ167" s="64"/>
      <c r="AR167" s="65"/>
      <c r="AS167" s="50"/>
      <c r="AT167" s="87" t="str">
        <f>$AF$10</f>
        <v>besoin</v>
      </c>
      <c r="AU167" s="95" t="str">
        <f>$AA$10</f>
        <v>Nom</v>
      </c>
      <c r="AV167" s="88" t="str">
        <f>$AB$10</f>
        <v>tier</v>
      </c>
      <c r="AW167" s="102"/>
    </row>
    <row r="168" spans="27:50">
      <c r="AA168" s="81"/>
      <c r="AB168" s="81"/>
      <c r="AC168" s="82" t="str">
        <f t="shared" si="25"/>
        <v/>
      </c>
      <c r="AD168" s="90"/>
      <c r="AE168" s="90"/>
      <c r="AF168" s="82">
        <f t="shared" si="26"/>
        <v>0</v>
      </c>
      <c r="AG168" s="82" t="str">
        <f t="shared" si="21"/>
        <v/>
      </c>
      <c r="AH168" s="82" t="str">
        <f t="shared" si="22"/>
        <v/>
      </c>
      <c r="AI168" s="82" t="str">
        <f t="shared" si="23"/>
        <v/>
      </c>
      <c r="AJ168" s="82" t="str">
        <f t="shared" si="24"/>
        <v/>
      </c>
      <c r="AK168" s="83" t="str">
        <f t="shared" si="27"/>
        <v/>
      </c>
      <c r="AM168" s="30"/>
      <c r="AN168" s="35"/>
      <c r="AO168" s="31" t="s">
        <v>4</v>
      </c>
      <c r="AP168" s="32" t="s">
        <v>5</v>
      </c>
      <c r="AQ168" s="31" t="s">
        <v>14</v>
      </c>
      <c r="AR168" s="31" t="s">
        <v>6</v>
      </c>
      <c r="AS168" s="4" t="str">
        <f>IF(AP166="","",1)</f>
        <v/>
      </c>
      <c r="AT168" s="99" t="str">
        <f t="array" ref="AT168">IFERROR(INDEX($AF$1:$AF$1200,SMALL(IF($AK$1:$AK$1200=$AP$166,ROW($AF$1:$AF$1200),""),$AS168)),"")</f>
        <v/>
      </c>
      <c r="AU168" s="104" t="str">
        <f t="array" ref="AU168">IFERROR(INDEX($AA$1:$AA$1200,SMALL(IF($AK$1:$AK$1200=$AP$166,ROW($AA$1:$AA$1200),""),$AS168)),"")</f>
        <v/>
      </c>
      <c r="AV168" s="92" t="str">
        <f t="array" ref="AV168">IFERROR(INDEX($AB$1:$AB$1200,SMALL(IF($AK$1:$AK$1200=$AP$166,ROW($AB$1:$AB$1200),""),$AS168)),"")</f>
        <v/>
      </c>
      <c r="AW168" s="4"/>
    </row>
    <row r="169" spans="27:50">
      <c r="AA169" s="78"/>
      <c r="AB169" s="78"/>
      <c r="AC169" s="79" t="str">
        <f t="shared" si="25"/>
        <v/>
      </c>
      <c r="AD169" s="89"/>
      <c r="AE169" s="89"/>
      <c r="AF169" s="79">
        <f t="shared" si="26"/>
        <v>0</v>
      </c>
      <c r="AG169" s="79" t="str">
        <f t="shared" si="21"/>
        <v/>
      </c>
      <c r="AH169" s="79" t="str">
        <f t="shared" si="22"/>
        <v/>
      </c>
      <c r="AI169" s="79" t="str">
        <f t="shared" si="23"/>
        <v/>
      </c>
      <c r="AJ169" s="79" t="str">
        <f t="shared" si="24"/>
        <v/>
      </c>
      <c r="AK169" s="80" t="str">
        <f t="shared" si="27"/>
        <v/>
      </c>
      <c r="AM169" s="30"/>
      <c r="AN169" s="9">
        <v>3</v>
      </c>
      <c r="AO169" s="14" t="str">
        <f>IF(SUMIFS(AG$11:AG$1008,$AB$11:$AB$1008,$AN169,$AK$11:$AK$1008,$AP$166)=0,"",SUMIFS(AG$11:AG$1008,$AB$11:$AB$1008,$AN169,$AK$11:$AK$1008,$AP$166))</f>
        <v/>
      </c>
      <c r="AP169" s="14" t="str">
        <f>IF(SUMIFS(AH$11:AH$1008,$AB$11:$AB$1008,$AN169,$AK$11:$AK$1008,$AP$166)=0,"",SUMIFS(AH$11:AH$1008,$AB$11:$AB$1008,$AN169,$AK$11:$AK$1008,$AP$166))</f>
        <v/>
      </c>
      <c r="AQ169" s="14" t="str">
        <f>IF(SUMIFS(AI$11:AI$1008,$AB$11:$AB$1008,$AN169,$AK$11:$AK$1008,$AP$166)=0,"",SUMIFS(AI$11:AI$1008,$AB$11:$AB$1008,$AN169,$AK$11:$AK$1008,$AP$166))</f>
        <v/>
      </c>
      <c r="AR169" s="14" t="str">
        <f>IF(SUMIFS(AJ$11:AJ$1008,$AB$11:$AB$1008,$AN169,$AK$11:$AK$1008,$AP$166)=0,"",SUMIFS(AJ$11:AJ$1008,$AB$11:$AB$1008,$AN169,$AK$11:$AK$1008,$AP$166))</f>
        <v/>
      </c>
      <c r="AS169" s="4" t="str">
        <f>IF(AP166="","",2)</f>
        <v/>
      </c>
      <c r="AT169" s="99" t="str">
        <f t="array" ref="AT169">IFERROR(INDEX($AF$1:$AF$1200,SMALL(IF($AK$1:$AK$1200=$AP$166,ROW($AF$1:$AF$1200),""),$AS169)),"")</f>
        <v/>
      </c>
      <c r="AU169" s="105" t="str">
        <f t="array" ref="AU169">IFERROR(INDEX($AA$1:$AA$1200,SMALL(IF($AK$1:$AK$1200=$AP$166,ROW($AA$1:$AA$1200),""),$AS169)),"")</f>
        <v/>
      </c>
      <c r="AV169" s="93" t="str">
        <f t="array" ref="AV169">IFERROR(INDEX($AB$1:$AB$1200,SMALL(IF($AK$1:$AK$1200=$AP$166,ROW($AB$1:$AB$1200),""),$AS169)),"")</f>
        <v/>
      </c>
      <c r="AW169" s="4"/>
    </row>
    <row r="170" spans="27:50">
      <c r="AA170" s="81"/>
      <c r="AB170" s="81"/>
      <c r="AC170" s="82" t="str">
        <f t="shared" si="25"/>
        <v/>
      </c>
      <c r="AD170" s="90"/>
      <c r="AE170" s="90"/>
      <c r="AF170" s="82">
        <f t="shared" si="26"/>
        <v>0</v>
      </c>
      <c r="AG170" s="82" t="str">
        <f t="shared" si="21"/>
        <v/>
      </c>
      <c r="AH170" s="82" t="str">
        <f t="shared" si="22"/>
        <v/>
      </c>
      <c r="AI170" s="82" t="str">
        <f t="shared" si="23"/>
        <v/>
      </c>
      <c r="AJ170" s="82" t="str">
        <f t="shared" si="24"/>
        <v/>
      </c>
      <c r="AK170" s="83" t="str">
        <f t="shared" si="27"/>
        <v/>
      </c>
      <c r="AN170" s="10">
        <v>4</v>
      </c>
      <c r="AO170" s="15" t="str">
        <f>IF(SUMIFS(AG$11:AG$1008,$AB$11:$AB$1008,$AN170,$AK$11:$AK$1008,$AP$166)=0,"",SUMIFS(AG$11:AG$1008,$AB$11:$AB$1008,$AN170,$AK$11:$AK$1008,$AP$166))</f>
        <v/>
      </c>
      <c r="AP170" s="15" t="str">
        <f>IF(SUMIFS(AH$11:AH$1008,$AB$11:$AB$1008,$AN170,$AK$11:$AK$1008,$AP$166)=0,"",SUMIFS(AH$11:AH$1008,$AB$11:$AB$1008,$AN170,$AK$11:$AK$1008,$AP$166))</f>
        <v/>
      </c>
      <c r="AQ170" s="15" t="str">
        <f>IF(SUMIFS(AI$11:AI$1008,$AB$11:$AB$1008,$AN170,$AK$11:$AK$1008,$AP$166)=0,"",SUMIFS(AI$11:AI$1008,$AB$11:$AB$1008,$AN170,$AK$11:$AK$1008,$AP$166))</f>
        <v/>
      </c>
      <c r="AR170" s="15" t="str">
        <f>IF(SUMIFS(AJ$11:AJ$1008,$AB$11:$AB$1008,$AN170,$AK$11:$AK$1008,$AP$166)=0,"",SUMIFS(AJ$11:AJ$1008,$AB$11:$AB$1008,$AN170,$AK$11:$AK$1008,$AP$166))</f>
        <v/>
      </c>
      <c r="AS170" s="4" t="str">
        <f>IF(AP166="","",3)</f>
        <v/>
      </c>
      <c r="AT170" s="99" t="str">
        <f t="array" ref="AT170">IFERROR(INDEX($AF$1:$AF$1200,SMALL(IF($AK$1:$AK$1200=$AP$166,ROW($AF$1:$AF$1200),""),$AS170)),"")</f>
        <v/>
      </c>
      <c r="AU170" s="105" t="str">
        <f t="array" ref="AU170">IFERROR(INDEX($AA$1:$AA$1200,SMALL(IF($AK$1:$AK$1200=$AP$166,ROW($AA$1:$AA$1200),""),$AS170)),"")</f>
        <v/>
      </c>
      <c r="AV170" s="93" t="str">
        <f t="array" ref="AV170">IFERROR(INDEX($AB$1:$AB$1200,SMALL(IF($AK$1:$AK$1200=$AP$166,ROW($AB$1:$AB$1200),""),$AS170)),"")</f>
        <v/>
      </c>
      <c r="AW170" s="4"/>
    </row>
    <row r="171" spans="27:50">
      <c r="AA171" s="78"/>
      <c r="AB171" s="78"/>
      <c r="AC171" s="79" t="str">
        <f t="shared" si="25"/>
        <v/>
      </c>
      <c r="AD171" s="89"/>
      <c r="AE171" s="89"/>
      <c r="AF171" s="79">
        <f t="shared" si="26"/>
        <v>0</v>
      </c>
      <c r="AG171" s="79" t="str">
        <f t="shared" si="21"/>
        <v/>
      </c>
      <c r="AH171" s="79" t="str">
        <f t="shared" si="22"/>
        <v/>
      </c>
      <c r="AI171" s="79" t="str">
        <f t="shared" si="23"/>
        <v/>
      </c>
      <c r="AJ171" s="79" t="str">
        <f t="shared" si="24"/>
        <v/>
      </c>
      <c r="AK171" s="80" t="str">
        <f t="shared" si="27"/>
        <v/>
      </c>
      <c r="AN171" s="11">
        <v>4.0999999999999996</v>
      </c>
      <c r="AO171" s="17" t="str">
        <f>IF(SUMIFS(AG$11:AG$1008,$AB$11:$AB$1008,$AN171,$AK$11:$AK$1008,$AP$166)=0,"",SUMIFS(AG$11:AG$1008,$AB$11:$AB$1008,$AN171,$AK$11:$AK$1008,$AP$166))</f>
        <v/>
      </c>
      <c r="AP171" s="17" t="str">
        <f>IF(SUMIFS(AH$11:AH$1008,$AB$11:$AB$1008,$AN171,$AK$11:$AK$1008,$AP$166)=0,"",SUMIFS(AH$11:AH$1008,$AB$11:$AB$1008,$AN171,$AK$11:$AK$1008,$AP$166))</f>
        <v/>
      </c>
      <c r="AQ171" s="17" t="str">
        <f>IF(SUMIFS(AI$11:AI$1008,$AB$11:$AB$1008,$AN171,$AK$11:$AK$1008,$AP$166)=0,"",SUMIFS(AI$11:AI$1008,$AB$11:$AB$1008,$AN171,$AK$11:$AK$1008,$AP$166))</f>
        <v/>
      </c>
      <c r="AR171" s="17" t="str">
        <f>IF(SUMIFS(AJ$11:AJ$1008,$AB$11:$AB$1008,$AN171,$AK$11:$AK$1008,$AP$166)=0,"",SUMIFS(AJ$11:AJ$1008,$AB$11:$AB$1008,$AN171,$AK$11:$AK$1008,$AP$166))</f>
        <v/>
      </c>
      <c r="AS171" s="4" t="str">
        <f>IF(AP166="","",4)</f>
        <v/>
      </c>
      <c r="AT171" s="99" t="str">
        <f t="array" ref="AT171">IFERROR(INDEX($AF$1:$AF$1200,SMALL(IF($AK$1:$AK$1200=$AP$166,ROW($AF$1:$AF$1200),""),$AS171)),"")</f>
        <v/>
      </c>
      <c r="AU171" s="105" t="str">
        <f t="array" ref="AU171">IFERROR(INDEX($AA$1:$AA$1200,SMALL(IF($AK$1:$AK$1200=$AP$166,ROW($AA$1:$AA$1200),""),$AS171)),"")</f>
        <v/>
      </c>
      <c r="AV171" s="93" t="str">
        <f t="array" ref="AV171">IFERROR(INDEX($AB$1:$AB$1200,SMALL(IF($AK$1:$AK$1200=$AP$166,ROW($AB$1:$AB$1200),""),$AS171)),"")</f>
        <v/>
      </c>
      <c r="AW171" s="4"/>
    </row>
    <row r="172" spans="27:50">
      <c r="AA172" s="81"/>
      <c r="AB172" s="81"/>
      <c r="AC172" s="82" t="str">
        <f t="shared" si="25"/>
        <v/>
      </c>
      <c r="AD172" s="90"/>
      <c r="AE172" s="90"/>
      <c r="AF172" s="82">
        <f t="shared" si="26"/>
        <v>0</v>
      </c>
      <c r="AG172" s="82" t="str">
        <f t="shared" si="21"/>
        <v/>
      </c>
      <c r="AH172" s="82" t="str">
        <f t="shared" si="22"/>
        <v/>
      </c>
      <c r="AI172" s="82" t="str">
        <f t="shared" si="23"/>
        <v/>
      </c>
      <c r="AJ172" s="82" t="str">
        <f t="shared" si="24"/>
        <v/>
      </c>
      <c r="AK172" s="83" t="str">
        <f t="shared" si="27"/>
        <v/>
      </c>
      <c r="AN172" s="11">
        <v>4.2</v>
      </c>
      <c r="AO172" s="17" t="str">
        <f>IF(SUMIFS(AG$11:AG$1008,$AB$11:$AB$1008,$AN172,$AK$11:$AK$1008,$AP$166)=0,"",SUMIFS(AG$11:AG$1008,$AB$11:$AB$1008,$AN172,$AK$11:$AK$1008,$AP$166))</f>
        <v/>
      </c>
      <c r="AP172" s="17" t="str">
        <f>IF(SUMIFS(AH$11:AH$1008,$AB$11:$AB$1008,$AN172,$AK$11:$AK$1008,$AP$166)=0,"",SUMIFS(AH$11:AH$1008,$AB$11:$AB$1008,$AN172,$AK$11:$AK$1008,$AP$166))</f>
        <v/>
      </c>
      <c r="AQ172" s="17" t="str">
        <f>IF(SUMIFS(AI$11:AI$1008,$AB$11:$AB$1008,$AN172,$AK$11:$AK$1008,$AP$166)=0,"",SUMIFS(AI$11:AI$1008,$AB$11:$AB$1008,$AN172,$AK$11:$AK$1008,$AP$166))</f>
        <v/>
      </c>
      <c r="AR172" s="17" t="str">
        <f>IF(SUMIFS(AJ$11:AJ$1008,$AB$11:$AB$1008,$AN172,$AK$11:$AK$1008,$AP$166)=0,"",SUMIFS(AJ$11:AJ$1008,$AB$11:$AB$1008,$AN172,$AK$11:$AK$1008,$AP$166))</f>
        <v/>
      </c>
      <c r="AS172" s="4" t="str">
        <f>IF(AP166="","",5)</f>
        <v/>
      </c>
      <c r="AT172" s="99" t="str">
        <f t="array" ref="AT172">IFERROR(INDEX($AF$1:$AF$1200,SMALL(IF($AK$1:$AK$1200=$AP$166,ROW($AF$1:$AF$1200),""),$AS172)),"")</f>
        <v/>
      </c>
      <c r="AU172" s="105" t="str">
        <f t="array" ref="AU172">IFERROR(INDEX($AA$1:$AA$1200,SMALL(IF($AK$1:$AK$1200=$AP$166,ROW($AA$1:$AA$1200),""),$AS172)),"")</f>
        <v/>
      </c>
      <c r="AV172" s="93" t="str">
        <f t="array" ref="AV172">IFERROR(INDEX($AB$1:$AB$1200,SMALL(IF($AK$1:$AK$1200=$AP$166,ROW($AB$1:$AB$1200),""),$AS172)),"")</f>
        <v/>
      </c>
      <c r="AW172" s="4"/>
    </row>
    <row r="173" spans="27:50">
      <c r="AA173" s="78"/>
      <c r="AB173" s="78"/>
      <c r="AC173" s="79" t="str">
        <f t="shared" si="25"/>
        <v/>
      </c>
      <c r="AD173" s="89"/>
      <c r="AE173" s="89"/>
      <c r="AF173" s="79">
        <f t="shared" si="26"/>
        <v>0</v>
      </c>
      <c r="AG173" s="79" t="str">
        <f t="shared" si="21"/>
        <v/>
      </c>
      <c r="AH173" s="79" t="str">
        <f t="shared" si="22"/>
        <v/>
      </c>
      <c r="AI173" s="79" t="str">
        <f t="shared" si="23"/>
        <v/>
      </c>
      <c r="AJ173" s="79" t="str">
        <f t="shared" si="24"/>
        <v/>
      </c>
      <c r="AK173" s="80" t="str">
        <f t="shared" si="27"/>
        <v/>
      </c>
      <c r="AN173" s="12">
        <v>4.3</v>
      </c>
      <c r="AO173" s="19" t="str">
        <f>IF(SUMIFS(AG$11:AG$1008,$AB$11:$AB$1008,$AN173,$AK$11:$AK$1008,$AP$166)=0,"",SUMIFS(AG$11:AG$1008,$AB$11:$AB$1008,$AN173,$AK$11:$AK$1008,$AP$166))</f>
        <v/>
      </c>
      <c r="AP173" s="19" t="str">
        <f>IF(SUMIFS(AH$11:AH$1008,$AB$11:$AB$1008,$AN173,$AK$11:$AK$1008,$AP$166)=0,"",SUMIFS(AH$11:AH$1008,$AB$11:$AB$1008,$AN173,$AK$11:$AK$1008,$AP$166))</f>
        <v/>
      </c>
      <c r="AQ173" s="19" t="str">
        <f>IF(SUMIFS(AI$11:AI$1008,$AB$11:$AB$1008,$AN173,$AK$11:$AK$1008,$AP$166)=0,"",SUMIFS(AI$11:AI$1008,$AB$11:$AB$1008,$AN173,$AK$11:$AK$1008,$AP$166))</f>
        <v/>
      </c>
      <c r="AR173" s="19" t="str">
        <f>IF(SUMIFS(AJ$11:AJ$1008,$AB$11:$AB$1008,$AN173,$AK$11:$AK$1008,$AP$166)=0,"",SUMIFS(AJ$11:AJ$1008,$AB$11:$AB$1008,$AN173,$AK$11:$AK$1008,$AP$166))</f>
        <v/>
      </c>
      <c r="AS173" s="4" t="str">
        <f>IF(AP166="","",6)</f>
        <v/>
      </c>
      <c r="AT173" s="99" t="str">
        <f t="array" ref="AT173">IFERROR(INDEX($AF$1:$AF$1200,SMALL(IF($AK$1:$AK$1200=$AP$166,ROW($AF$1:$AF$1200),""),$AS173)),"")</f>
        <v/>
      </c>
      <c r="AU173" s="105" t="str">
        <f t="array" ref="AU173">IFERROR(INDEX($AA$1:$AA$1200,SMALL(IF($AK$1:$AK$1200=$AP$166,ROW($AA$1:$AA$1200),""),$AS173)),"")</f>
        <v/>
      </c>
      <c r="AV173" s="93" t="str">
        <f t="array" ref="AV173">IFERROR(INDEX($AB$1:$AB$1200,SMALL(IF($AK$1:$AK$1200=$AP$166,ROW($AB$1:$AB$1200),""),$AS173)),"")</f>
        <v/>
      </c>
      <c r="AW173" s="4"/>
    </row>
    <row r="174" spans="27:50">
      <c r="AA174" s="81"/>
      <c r="AB174" s="81"/>
      <c r="AC174" s="82" t="str">
        <f t="shared" si="25"/>
        <v/>
      </c>
      <c r="AD174" s="90"/>
      <c r="AE174" s="90"/>
      <c r="AF174" s="82">
        <f t="shared" si="26"/>
        <v>0</v>
      </c>
      <c r="AG174" s="82" t="str">
        <f t="shared" si="21"/>
        <v/>
      </c>
      <c r="AH174" s="82" t="str">
        <f t="shared" si="22"/>
        <v/>
      </c>
      <c r="AI174" s="82" t="str">
        <f t="shared" si="23"/>
        <v/>
      </c>
      <c r="AJ174" s="82" t="str">
        <f t="shared" si="24"/>
        <v/>
      </c>
      <c r="AK174" s="83" t="str">
        <f t="shared" si="27"/>
        <v/>
      </c>
      <c r="AN174" s="10">
        <v>5</v>
      </c>
      <c r="AO174" s="21" t="str">
        <f>IF(SUMIFS(AG$11:AG$1008,$AB$11:$AB$1008,$AN174,$AK$11:$AK$1008,$AP$166)=0,"",SUMIFS(AG$11:AG$1008,$AB$11:$AB$1008,$AN174,$AK$11:$AK$1008,$AP$166))</f>
        <v/>
      </c>
      <c r="AP174" s="21" t="str">
        <f>IF(SUMIFS(AH$11:AH$1008,$AB$11:$AB$1008,$AN174,$AK$11:$AK$1008,$AP$166)=0,"",SUMIFS(AH$11:AH$1008,$AB$11:$AB$1008,$AN174,$AK$11:$AK$1008,$AP$166))</f>
        <v/>
      </c>
      <c r="AQ174" s="21" t="str">
        <f>IF(SUMIFS(AI$11:AI$1008,$AB$11:$AB$1008,$AN174,$AK$11:$AK$1008,$AP$166)=0,"",SUMIFS(AI$11:AI$1008,$AB$11:$AB$1008,$AN174,$AK$11:$AK$1008,$AP$166))</f>
        <v/>
      </c>
      <c r="AR174" s="21" t="str">
        <f>IF(SUMIFS(AJ$11:AJ$1008,$AB$11:$AB$1008,$AN174,$AK$11:$AK$1008,$AP$166)=0,"",SUMIFS(AJ$11:AJ$1008,$AB$11:$AB$1008,$AN174,$AK$11:$AK$1008,$AP$166))</f>
        <v/>
      </c>
      <c r="AS174" s="4" t="str">
        <f>IF(AP166="","",7)</f>
        <v/>
      </c>
      <c r="AT174" s="99" t="str">
        <f t="array" ref="AT174">IFERROR(INDEX($AF$1:$AF$1200,SMALL(IF($AK$1:$AK$1200=$AP$166,ROW($AF$1:$AF$1200),""),$AS174)),"")</f>
        <v/>
      </c>
      <c r="AU174" s="105" t="str">
        <f t="array" ref="AU174">IFERROR(INDEX($AA$1:$AA$1200,SMALL(IF($AK$1:$AK$1200=$AP$166,ROW($AA$1:$AA$1200),""),$AS174)),"")</f>
        <v/>
      </c>
      <c r="AV174" s="93" t="str">
        <f t="array" ref="AV174">IFERROR(INDEX($AB$1:$AB$1200,SMALL(IF($AK$1:$AK$1200=$AP$166,ROW($AB$1:$AB$1200),""),$AS174)),"")</f>
        <v/>
      </c>
      <c r="AW174" s="4"/>
    </row>
    <row r="175" spans="27:50">
      <c r="AA175" s="78"/>
      <c r="AB175" s="78"/>
      <c r="AC175" s="79" t="str">
        <f t="shared" si="25"/>
        <v/>
      </c>
      <c r="AD175" s="89"/>
      <c r="AE175" s="89"/>
      <c r="AF175" s="79">
        <f t="shared" si="26"/>
        <v>0</v>
      </c>
      <c r="AG175" s="79" t="str">
        <f t="shared" si="21"/>
        <v/>
      </c>
      <c r="AH175" s="79" t="str">
        <f t="shared" si="22"/>
        <v/>
      </c>
      <c r="AI175" s="79" t="str">
        <f t="shared" si="23"/>
        <v/>
      </c>
      <c r="AJ175" s="79" t="str">
        <f t="shared" si="24"/>
        <v/>
      </c>
      <c r="AK175" s="80" t="str">
        <f t="shared" si="27"/>
        <v/>
      </c>
      <c r="AN175" s="11">
        <v>5.0999999999999996</v>
      </c>
      <c r="AO175" s="23" t="str">
        <f>IF(SUMIFS(AG$11:AG$1008,$AB$11:$AB$1008,$AN175,$AK$11:$AK$1008,$AP$166)=0,"",SUMIFS(AG$11:AG$1008,$AB$11:$AB$1008,$AN175,$AK$11:$AK$1008,$AP$166))</f>
        <v/>
      </c>
      <c r="AP175" s="23" t="str">
        <f>IF(SUMIFS(AH$11:AH$1008,$AB$11:$AB$1008,$AN175,$AK$11:$AK$1008,$AP$166)=0,"",SUMIFS(AH$11:AH$1008,$AB$11:$AB$1008,$AN175,$AK$11:$AK$1008,$AP$166))</f>
        <v/>
      </c>
      <c r="AQ175" s="23" t="str">
        <f>IF(SUMIFS(AI$11:AI$1008,$AB$11:$AB$1008,$AN175,$AK$11:$AK$1008,$AP$166)=0,"",SUMIFS(AI$11:AI$1008,$AB$11:$AB$1008,$AN175,$AK$11:$AK$1008,$AP$166))</f>
        <v/>
      </c>
      <c r="AR175" s="23" t="str">
        <f>IF(SUMIFS(AJ$11:AJ$1008,$AB$11:$AB$1008,$AN175,$AK$11:$AK$1008,$AP$166)=0,"",SUMIFS(AJ$11:AJ$1008,$AB$11:$AB$1008,$AN175,$AK$11:$AK$1008,$AP$166))</f>
        <v/>
      </c>
      <c r="AS175" s="4" t="str">
        <f>IF(AP166="","",8)</f>
        <v/>
      </c>
      <c r="AT175" s="99" t="str">
        <f t="array" ref="AT175">IFERROR(INDEX($AF$1:$AF$1200,SMALL(IF($AK$1:$AK$1200=$AP$166,ROW($AF$1:$AF$1200),""),$AS175)),"")</f>
        <v/>
      </c>
      <c r="AU175" s="105" t="str">
        <f t="array" ref="AU175">IFERROR(INDEX($AA$1:$AA$1200,SMALL(IF($AK$1:$AK$1200=$AP$166,ROW($AA$1:$AA$1200),""),$AS175)),"")</f>
        <v/>
      </c>
      <c r="AV175" s="93" t="str">
        <f t="array" ref="AV175">IFERROR(INDEX($AB$1:$AB$1200,SMALL(IF($AK$1:$AK$1200=$AP$166,ROW($AB$1:$AB$1200),""),$AS175)),"")</f>
        <v/>
      </c>
      <c r="AW175" s="4"/>
    </row>
    <row r="176" spans="27:50">
      <c r="AA176" s="81"/>
      <c r="AB176" s="81"/>
      <c r="AC176" s="82" t="str">
        <f t="shared" si="25"/>
        <v/>
      </c>
      <c r="AD176" s="90"/>
      <c r="AE176" s="90"/>
      <c r="AF176" s="82">
        <f t="shared" si="26"/>
        <v>0</v>
      </c>
      <c r="AG176" s="82" t="str">
        <f t="shared" si="21"/>
        <v/>
      </c>
      <c r="AH176" s="82" t="str">
        <f t="shared" si="22"/>
        <v/>
      </c>
      <c r="AI176" s="82" t="str">
        <f t="shared" si="23"/>
        <v/>
      </c>
      <c r="AJ176" s="82" t="str">
        <f t="shared" si="24"/>
        <v/>
      </c>
      <c r="AK176" s="83" t="str">
        <f t="shared" si="27"/>
        <v/>
      </c>
      <c r="AN176" s="11">
        <v>5.2</v>
      </c>
      <c r="AO176" s="23" t="str">
        <f>IF(SUMIFS(AG$11:AG$1008,$AB$11:$AB$1008,$AN176,$AK$11:$AK$1008,$AP$166)=0,"",SUMIFS(AG$11:AG$1008,$AB$11:$AB$1008,$AN176,$AK$11:$AK$1008,$AP$166))</f>
        <v/>
      </c>
      <c r="AP176" s="23" t="str">
        <f>IF(SUMIFS(AH$11:AH$1008,$AB$11:$AB$1008,$AN176,$AK$11:$AK$1008,$AP$166)=0,"",SUMIFS(AH$11:AH$1008,$AB$11:$AB$1008,$AN176,$AK$11:$AK$1008,$AP$166))</f>
        <v/>
      </c>
      <c r="AQ176" s="23" t="str">
        <f>IF(SUMIFS(AI$11:AI$1008,$AB$11:$AB$1008,$AN176,$AK$11:$AK$1008,$AP$166)=0,"",SUMIFS(AI$11:AI$1008,$AB$11:$AB$1008,$AN176,$AK$11:$AK$1008,$AP$166))</f>
        <v/>
      </c>
      <c r="AR176" s="23" t="str">
        <f>IF(SUMIFS(AJ$11:AJ$1008,$AB$11:$AB$1008,$AN176,$AK$11:$AK$1008,$AP$166)=0,"",SUMIFS(AJ$11:AJ$1008,$AB$11:$AB$1008,$AN176,$AK$11:$AK$1008,$AP$166))</f>
        <v/>
      </c>
      <c r="AS176" s="4" t="str">
        <f>IF(AP166="","",9)</f>
        <v/>
      </c>
      <c r="AT176" s="99" t="str">
        <f t="array" ref="AT176">IFERROR(INDEX($AF$1:$AF$1200,SMALL(IF($AK$1:$AK$1200=$AP$166,ROW($AF$1:$AF$1200),""),$AS176)),"")</f>
        <v/>
      </c>
      <c r="AU176" s="105" t="str">
        <f t="array" ref="AU176">IFERROR(INDEX($AA$1:$AA$1200,SMALL(IF($AK$1:$AK$1200=$AP$166,ROW($AA$1:$AA$1200),""),$AS176)),"")</f>
        <v/>
      </c>
      <c r="AV176" s="93" t="str">
        <f t="array" ref="AV176">IFERROR(INDEX($AB$1:$AB$1200,SMALL(IF($AK$1:$AK$1200=$AP$166,ROW($AB$1:$AB$1200),""),$AS176)),"")</f>
        <v/>
      </c>
      <c r="AW176" s="4"/>
    </row>
    <row r="177" spans="27:49">
      <c r="AA177" s="78"/>
      <c r="AB177" s="78"/>
      <c r="AC177" s="79" t="str">
        <f t="shared" si="25"/>
        <v/>
      </c>
      <c r="AD177" s="89"/>
      <c r="AE177" s="89"/>
      <c r="AF177" s="79">
        <f t="shared" si="26"/>
        <v>0</v>
      </c>
      <c r="AG177" s="79" t="str">
        <f t="shared" si="21"/>
        <v/>
      </c>
      <c r="AH177" s="79" t="str">
        <f t="shared" si="22"/>
        <v/>
      </c>
      <c r="AI177" s="79" t="str">
        <f t="shared" si="23"/>
        <v/>
      </c>
      <c r="AJ177" s="79" t="str">
        <f t="shared" si="24"/>
        <v/>
      </c>
      <c r="AK177" s="80" t="str">
        <f t="shared" si="27"/>
        <v/>
      </c>
      <c r="AN177" s="12">
        <v>5.3</v>
      </c>
      <c r="AO177" s="19" t="str">
        <f>IF(SUMIFS(AG$11:AG$1008,$AB$11:$AB$1008,$AN177,$AK$11:$AK$1008,$AP$166)=0,"",SUMIFS(AG$11:AG$1008,$AB$11:$AB$1008,$AN177,$AK$11:$AK$1008,$AP$166))</f>
        <v/>
      </c>
      <c r="AP177" s="19" t="str">
        <f>IF(SUMIFS(AH$11:AH$1008,$AB$11:$AB$1008,$AN177,$AK$11:$AK$1008,$AP$166)=0,"",SUMIFS(AH$11:AH$1008,$AB$11:$AB$1008,$AN177,$AK$11:$AK$1008,$AP$166))</f>
        <v/>
      </c>
      <c r="AQ177" s="19" t="str">
        <f>IF(SUMIFS(AI$11:AI$1008,$AB$11:$AB$1008,$AN177,$AK$11:$AK$1008,$AP$166)=0,"",SUMIFS(AI$11:AI$1008,$AB$11:$AB$1008,$AN177,$AK$11:$AK$1008,$AP$166))</f>
        <v/>
      </c>
      <c r="AR177" s="19" t="str">
        <f>IF(SUMIFS(AJ$11:AJ$1008,$AB$11:$AB$1008,$AN177,$AK$11:$AK$1008,$AP$166)=0,"",SUMIFS(AJ$11:AJ$1008,$AB$11:$AB$1008,$AN177,$AK$11:$AK$1008,$AP$166))</f>
        <v/>
      </c>
      <c r="AS177" s="4" t="str">
        <f>IF(AP166="","",10)</f>
        <v/>
      </c>
      <c r="AT177" s="99" t="str">
        <f t="array" ref="AT177">IFERROR(INDEX($AF$1:$AF$1200,SMALL(IF($AK$1:$AK$1200=$AP$166,ROW($AF$1:$AF$1200),""),$AS177)),"")</f>
        <v/>
      </c>
      <c r="AU177" s="105" t="str">
        <f t="array" ref="AU177">IFERROR(INDEX($AA$1:$AA$1200,SMALL(IF($AK$1:$AK$1200=$AP$166,ROW($AA$1:$AA$1200),""),$AS177)),"")</f>
        <v/>
      </c>
      <c r="AV177" s="93" t="str">
        <f t="array" ref="AV177">IFERROR(INDEX($AB$1:$AB$1200,SMALL(IF($AK$1:$AK$1200=$AP$166,ROW($AB$1:$AB$1200),""),$AS177)),"")</f>
        <v/>
      </c>
      <c r="AW177" s="4"/>
    </row>
    <row r="178" spans="27:49">
      <c r="AA178" s="81"/>
      <c r="AB178" s="81"/>
      <c r="AC178" s="82" t="str">
        <f t="shared" si="25"/>
        <v/>
      </c>
      <c r="AD178" s="90"/>
      <c r="AE178" s="90"/>
      <c r="AF178" s="82">
        <f t="shared" si="26"/>
        <v>0</v>
      </c>
      <c r="AG178" s="82" t="str">
        <f t="shared" si="21"/>
        <v/>
      </c>
      <c r="AH178" s="82" t="str">
        <f t="shared" si="22"/>
        <v/>
      </c>
      <c r="AI178" s="82" t="str">
        <f t="shared" si="23"/>
        <v/>
      </c>
      <c r="AJ178" s="82" t="str">
        <f t="shared" si="24"/>
        <v/>
      </c>
      <c r="AK178" s="83" t="str">
        <f t="shared" si="27"/>
        <v/>
      </c>
      <c r="AN178" s="10">
        <v>6</v>
      </c>
      <c r="AO178" s="21" t="e">
        <f>IF(SUMIFS(AG$11:AG$1008,$AB$11:$AB$1008,$AN178,$AK$11:$AK$1008,$AP$166)=0,"",SUMIFS(AG$11:AG$1008,$AB$11:$AB$1008,$AN178,$AK$11:$AK$1008,$AP$166))</f>
        <v>#N/A</v>
      </c>
      <c r="AP178" s="21" t="e">
        <f>IF(SUMIFS(AH$11:AH$1008,$AB$11:$AB$1008,$AN178,$AK$11:$AK$1008,$AP$166)=0,"",SUMIFS(AH$11:AH$1008,$AB$11:$AB$1008,$AN178,$AK$11:$AK$1008,$AP$166))</f>
        <v>#N/A</v>
      </c>
      <c r="AQ178" s="21" t="e">
        <f>IF(SUMIFS(AI$11:AI$1008,$AB$11:$AB$1008,$AN178,$AK$11:$AK$1008,$AP$166)=0,"",SUMIFS(AI$11:AI$1008,$AB$11:$AB$1008,$AN178,$AK$11:$AK$1008,$AP$166))</f>
        <v>#N/A</v>
      </c>
      <c r="AR178" s="21" t="e">
        <f>IF(SUMIFS(AJ$11:AJ$1008,$AB$11:$AB$1008,$AN178,$AK$11:$AK$1008,$AP$166)=0,"",SUMIFS(AJ$11:AJ$1008,$AB$11:$AB$1008,$AN178,$AK$11:$AK$1008,$AP$166))</f>
        <v>#N/A</v>
      </c>
      <c r="AS178" s="4" t="str">
        <f>IF(AP166="","",11)</f>
        <v/>
      </c>
      <c r="AT178" s="99" t="str">
        <f t="array" ref="AT178">IFERROR(INDEX($AF$1:$AF$1200,SMALL(IF($AK$1:$AK$1200=$AP$166,ROW($AF$1:$AF$1200),""),$AS178)),"")</f>
        <v/>
      </c>
      <c r="AU178" s="105" t="str">
        <f t="array" ref="AU178">IFERROR(INDEX($AA$1:$AA$1200,SMALL(IF($AK$1:$AK$1200=$AP$166,ROW($AA$1:$AA$1200),""),$AS178)),"")</f>
        <v/>
      </c>
      <c r="AV178" s="93" t="str">
        <f t="array" ref="AV178">IFERROR(INDEX($AB$1:$AB$1200,SMALL(IF($AK$1:$AK$1200=$AP$166,ROW($AB$1:$AB$1200),""),$AS178)),"")</f>
        <v/>
      </c>
      <c r="AW178" s="4"/>
    </row>
    <row r="179" spans="27:49">
      <c r="AA179" s="78"/>
      <c r="AB179" s="78"/>
      <c r="AC179" s="79" t="str">
        <f t="shared" si="25"/>
        <v/>
      </c>
      <c r="AD179" s="89"/>
      <c r="AE179" s="89"/>
      <c r="AF179" s="79">
        <f t="shared" si="26"/>
        <v>0</v>
      </c>
      <c r="AG179" s="79" t="str">
        <f t="shared" si="21"/>
        <v/>
      </c>
      <c r="AH179" s="79" t="str">
        <f t="shared" si="22"/>
        <v/>
      </c>
      <c r="AI179" s="79" t="str">
        <f t="shared" si="23"/>
        <v/>
      </c>
      <c r="AJ179" s="79" t="str">
        <f t="shared" si="24"/>
        <v/>
      </c>
      <c r="AK179" s="80" t="str">
        <f t="shared" si="27"/>
        <v/>
      </c>
      <c r="AN179" s="11">
        <v>6.1</v>
      </c>
      <c r="AO179" s="23" t="str">
        <f>IF(SUMIFS(AG$11:AG$1008,$AB$11:$AB$1008,$AN179,$AK$11:$AK$1008,$AP$166)=0,"",SUMIFS(AG$11:AG$1008,$AB$11:$AB$1008,$AN179,$AK$11:$AK$1008,$AP$166))</f>
        <v/>
      </c>
      <c r="AP179" s="23" t="str">
        <f>IF(SUMIFS(AH$11:AH$1008,$AB$11:$AB$1008,$AN179,$AK$11:$AK$1008,$AP$166)=0,"",SUMIFS(AH$11:AH$1008,$AB$11:$AB$1008,$AN179,$AK$11:$AK$1008,$AP$166))</f>
        <v/>
      </c>
      <c r="AQ179" s="23" t="str">
        <f>IF(SUMIFS(AI$11:AI$1008,$AB$11:$AB$1008,$AN179,$AK$11:$AK$1008,$AP$166)=0,"",SUMIFS(AI$11:AI$1008,$AB$11:$AB$1008,$AN179,$AK$11:$AK$1008,$AP$166))</f>
        <v/>
      </c>
      <c r="AR179" s="23" t="str">
        <f>IF(SUMIFS(AJ$11:AJ$1008,$AB$11:$AB$1008,$AN179,$AK$11:$AK$1008,$AP$166)=0,"",SUMIFS(AJ$11:AJ$1008,$AB$11:$AB$1008,$AN179,$AK$11:$AK$1008,$AP$166))</f>
        <v/>
      </c>
      <c r="AS179" s="4" t="str">
        <f>IF(AP166="","",12)</f>
        <v/>
      </c>
      <c r="AT179" s="99" t="str">
        <f t="array" ref="AT179">IFERROR(INDEX($AF$1:$AF$1200,SMALL(IF($AK$1:$AK$1200=$AP$166,ROW($AF$1:$AF$1200),""),$AS179)),"")</f>
        <v/>
      </c>
      <c r="AU179" s="105" t="str">
        <f t="array" ref="AU179">IFERROR(INDEX($AA$1:$AA$1200,SMALL(IF($AK$1:$AK$1200=$AP$166,ROW($AA$1:$AA$1200),""),$AS179)),"")</f>
        <v/>
      </c>
      <c r="AV179" s="93" t="str">
        <f t="array" ref="AV179">IFERROR(INDEX($AB$1:$AB$1200,SMALL(IF($AK$1:$AK$1200=$AP$166,ROW($AB$1:$AB$1200),""),$AS179)),"")</f>
        <v/>
      </c>
      <c r="AW179" s="4"/>
    </row>
    <row r="180" spans="27:49">
      <c r="AA180" s="81"/>
      <c r="AB180" s="81"/>
      <c r="AC180" s="82" t="str">
        <f t="shared" si="25"/>
        <v/>
      </c>
      <c r="AD180" s="90"/>
      <c r="AE180" s="90"/>
      <c r="AF180" s="82">
        <f t="shared" si="26"/>
        <v>0</v>
      </c>
      <c r="AG180" s="82" t="str">
        <f t="shared" si="21"/>
        <v/>
      </c>
      <c r="AH180" s="82" t="str">
        <f t="shared" si="22"/>
        <v/>
      </c>
      <c r="AI180" s="82" t="str">
        <f t="shared" si="23"/>
        <v/>
      </c>
      <c r="AJ180" s="82" t="str">
        <f t="shared" si="24"/>
        <v/>
      </c>
      <c r="AK180" s="83" t="str">
        <f t="shared" si="27"/>
        <v/>
      </c>
      <c r="AM180" s="30"/>
      <c r="AN180" s="11">
        <v>6.2</v>
      </c>
      <c r="AO180" s="23" t="str">
        <f>IF(SUMIFS(AG$11:AG$1008,$AB$11:$AB$1008,$AN180,$AK$11:$AK$1008,$AP$166)=0,"",SUMIFS(AG$11:AG$1008,$AB$11:$AB$1008,$AN180,$AK$11:$AK$1008,$AP$166))</f>
        <v/>
      </c>
      <c r="AP180" s="23" t="str">
        <f>IF(SUMIFS(AH$11:AH$1008,$AB$11:$AB$1008,$AN180,$AK$11:$AK$1008,$AP$166)=0,"",SUMIFS(AH$11:AH$1008,$AB$11:$AB$1008,$AN180,$AK$11:$AK$1008,$AP$166))</f>
        <v/>
      </c>
      <c r="AQ180" s="23" t="str">
        <f>IF(SUMIFS(AI$11:AI$1008,$AB$11:$AB$1008,$AN180,$AK$11:$AK$1008,$AP$166)=0,"",SUMIFS(AI$11:AI$1008,$AB$11:$AB$1008,$AN180,$AK$11:$AK$1008,$AP$166))</f>
        <v/>
      </c>
      <c r="AR180" s="23" t="str">
        <f>IF(SUMIFS(AJ$11:AJ$1008,$AB$11:$AB$1008,$AN180,$AK$11:$AK$1008,$AP$166)=0,"",SUMIFS(AJ$11:AJ$1008,$AB$11:$AB$1008,$AN180,$AK$11:$AK$1008,$AP$166))</f>
        <v/>
      </c>
      <c r="AS180" s="4" t="str">
        <f>IF(AP166="","",13)</f>
        <v/>
      </c>
      <c r="AT180" s="99" t="str">
        <f t="array" ref="AT180">IFERROR(INDEX($AF$1:$AF$1200,SMALL(IF($AK$1:$AK$1200=$AP$166,ROW($AF$1:$AF$1200),""),$AS180)),"")</f>
        <v/>
      </c>
      <c r="AU180" s="105" t="str">
        <f t="array" ref="AU180">IFERROR(INDEX($AA$1:$AA$1200,SMALL(IF($AK$1:$AK$1200=$AP$166,ROW($AA$1:$AA$1200),""),$AS180)),"")</f>
        <v/>
      </c>
      <c r="AV180" s="93" t="str">
        <f t="array" ref="AV180">IFERROR(INDEX($AB$1:$AB$1200,SMALL(IF($AK$1:$AK$1200=$AP$166,ROW($AB$1:$AB$1200),""),$AS180)),"")</f>
        <v/>
      </c>
      <c r="AW180" s="4"/>
    </row>
    <row r="181" spans="27:49">
      <c r="AA181" s="78"/>
      <c r="AB181" s="78"/>
      <c r="AC181" s="79" t="str">
        <f t="shared" si="25"/>
        <v/>
      </c>
      <c r="AD181" s="89"/>
      <c r="AE181" s="89"/>
      <c r="AF181" s="79">
        <f t="shared" si="26"/>
        <v>0</v>
      </c>
      <c r="AG181" s="79" t="str">
        <f t="shared" si="21"/>
        <v/>
      </c>
      <c r="AH181" s="79" t="str">
        <f t="shared" si="22"/>
        <v/>
      </c>
      <c r="AI181" s="79" t="str">
        <f t="shared" si="23"/>
        <v/>
      </c>
      <c r="AJ181" s="79" t="str">
        <f t="shared" si="24"/>
        <v/>
      </c>
      <c r="AK181" s="80" t="str">
        <f t="shared" si="27"/>
        <v/>
      </c>
      <c r="AM181" s="30"/>
      <c r="AN181" s="12">
        <v>6.3</v>
      </c>
      <c r="AO181" s="19" t="str">
        <f>IF(SUMIFS(AG$11:AG$1008,$AB$11:$AB$1008,$AN181,$AK$11:$AK$1008,$AP$166)=0,"",SUMIFS(AG$11:AG$1008,$AB$11:$AB$1008,$AN181,$AK$11:$AK$1008,$AP$166))</f>
        <v/>
      </c>
      <c r="AP181" s="19" t="str">
        <f>IF(SUMIFS(AH$11:AH$1008,$AB$11:$AB$1008,$AN181,$AK$11:$AK$1008,$AP$166)=0,"",SUMIFS(AH$11:AH$1008,$AB$11:$AB$1008,$AN181,$AK$11:$AK$1008,$AP$166))</f>
        <v/>
      </c>
      <c r="AQ181" s="19" t="str">
        <f>IF(SUMIFS(AI$11:AI$1008,$AB$11:$AB$1008,$AN181,$AK$11:$AK$1008,$AP$166)=0,"",SUMIFS(AI$11:AI$1008,$AB$11:$AB$1008,$AN181,$AK$11:$AK$1008,$AP$166))</f>
        <v/>
      </c>
      <c r="AR181" s="19" t="str">
        <f>IF(SUMIFS(AJ$11:AJ$1008,$AB$11:$AB$1008,$AN181,$AK$11:$AK$1008,$AP$166)=0,"",SUMIFS(AJ$11:AJ$1008,$AB$11:$AB$1008,$AN181,$AK$11:$AK$1008,$AP$166))</f>
        <v/>
      </c>
      <c r="AS181" s="4" t="str">
        <f>IF(AP166="","",14)</f>
        <v/>
      </c>
      <c r="AT181" s="99" t="str">
        <f t="array" ref="AT181">IFERROR(INDEX($AF$1:$AF$1200,SMALL(IF($AK$1:$AK$1200=$AP$166,ROW($AF$1:$AF$1200),""),$AS181)),"")</f>
        <v/>
      </c>
      <c r="AU181" s="105" t="str">
        <f t="array" ref="AU181">IFERROR(INDEX($AA$1:$AA$1200,SMALL(IF($AK$1:$AK$1200=$AP$166,ROW($AA$1:$AA$1200),""),$AS181)),"")</f>
        <v/>
      </c>
      <c r="AV181" s="93" t="str">
        <f t="array" ref="AV181">IFERROR(INDEX($AB$1:$AB$1200,SMALL(IF($AK$1:$AK$1200=$AP$166,ROW($AB$1:$AB$1200),""),$AS181)),"")</f>
        <v/>
      </c>
      <c r="AW181" s="4"/>
    </row>
    <row r="182" spans="27:49">
      <c r="AA182" s="81"/>
      <c r="AB182" s="81"/>
      <c r="AC182" s="82" t="str">
        <f t="shared" si="25"/>
        <v/>
      </c>
      <c r="AD182" s="90"/>
      <c r="AE182" s="90"/>
      <c r="AF182" s="82">
        <f t="shared" si="26"/>
        <v>0</v>
      </c>
      <c r="AG182" s="82" t="str">
        <f t="shared" si="21"/>
        <v/>
      </c>
      <c r="AH182" s="82" t="str">
        <f t="shared" si="22"/>
        <v/>
      </c>
      <c r="AI182" s="82" t="str">
        <f t="shared" si="23"/>
        <v/>
      </c>
      <c r="AJ182" s="82" t="str">
        <f t="shared" si="24"/>
        <v/>
      </c>
      <c r="AK182" s="83" t="str">
        <f t="shared" si="27"/>
        <v/>
      </c>
      <c r="AM182" s="30"/>
      <c r="AN182" s="10">
        <v>7</v>
      </c>
      <c r="AO182" s="21" t="str">
        <f>IF(SUMIFS(AG$11:AG$1008,$AB$11:$AB$1008,$AN182,$AK$11:$AK$1008,$AP$166)=0,"",SUMIFS(AG$11:AG$1008,$AB$11:$AB$1008,$AN182,$AK$11:$AK$1008,$AP$166))</f>
        <v/>
      </c>
      <c r="AP182" s="21" t="str">
        <f>IF(SUMIFS(AH$11:AH$1008,$AB$11:$AB$1008,$AN182,$AK$11:$AK$1008,$AP$166)=0,"",SUMIFS(AH$11:AH$1008,$AB$11:$AB$1008,$AN182,$AK$11:$AK$1008,$AP$166))</f>
        <v/>
      </c>
      <c r="AQ182" s="21" t="str">
        <f>IF(SUMIFS(AI$11:AI$1008,$AB$11:$AB$1008,$AN182,$AK$11:$AK$1008,$AP$166)=0,"",SUMIFS(AI$11:AI$1008,$AB$11:$AB$1008,$AN182,$AK$11:$AK$1008,$AP$166))</f>
        <v/>
      </c>
      <c r="AR182" s="21" t="str">
        <f>IF(SUMIFS(AJ$11:AJ$1008,$AB$11:$AB$1008,$AN182,$AK$11:$AK$1008,$AP$166)=0,"",SUMIFS(AJ$11:AJ$1008,$AB$11:$AB$1008,$AN182,$AK$11:$AK$1008,$AP$166))</f>
        <v/>
      </c>
      <c r="AS182" s="4" t="str">
        <f>IF(AP166="","",15)</f>
        <v/>
      </c>
      <c r="AT182" s="99" t="str">
        <f t="array" ref="AT182">IFERROR(INDEX($AF$1:$AF$1200,SMALL(IF($AK$1:$AK$1200=$AP$166,ROW($AF$1:$AF$1200),""),$AS182)),"")</f>
        <v/>
      </c>
      <c r="AU182" s="105" t="str">
        <f t="array" ref="AU182">IFERROR(INDEX($AA$1:$AA$1200,SMALL(IF($AK$1:$AK$1200=$AP$166,ROW($AA$1:$AA$1200),""),$AS182)),"")</f>
        <v/>
      </c>
      <c r="AV182" s="93" t="str">
        <f t="array" ref="AV182">IFERROR(INDEX($AB$1:$AB$1200,SMALL(IF($AK$1:$AK$1200=$AP$166,ROW($AB$1:$AB$1200),""),$AS182)),"")</f>
        <v/>
      </c>
      <c r="AW182" s="4"/>
    </row>
    <row r="183" spans="27:49">
      <c r="AA183" s="78"/>
      <c r="AB183" s="78"/>
      <c r="AC183" s="79" t="str">
        <f t="shared" si="25"/>
        <v/>
      </c>
      <c r="AD183" s="89"/>
      <c r="AE183" s="89"/>
      <c r="AF183" s="79">
        <f t="shared" si="26"/>
        <v>0</v>
      </c>
      <c r="AG183" s="79" t="str">
        <f t="shared" si="21"/>
        <v/>
      </c>
      <c r="AH183" s="79" t="str">
        <f t="shared" si="22"/>
        <v/>
      </c>
      <c r="AI183" s="79" t="str">
        <f t="shared" si="23"/>
        <v/>
      </c>
      <c r="AJ183" s="79" t="str">
        <f t="shared" si="24"/>
        <v/>
      </c>
      <c r="AK183" s="80" t="str">
        <f t="shared" si="27"/>
        <v/>
      </c>
      <c r="AM183" s="30"/>
      <c r="AN183" s="11">
        <v>7.1</v>
      </c>
      <c r="AO183" s="23" t="str">
        <f>IF(SUMIFS(AG$11:AG$1008,$AB$11:$AB$1008,$AN183,$AK$11:$AK$1008,$AP$166)=0,"",SUMIFS(AG$11:AG$1008,$AB$11:$AB$1008,$AN183,$AK$11:$AK$1008,$AP$166))</f>
        <v/>
      </c>
      <c r="AP183" s="23" t="str">
        <f>IF(SUMIFS(AH$11:AH$1008,$AB$11:$AB$1008,$AN183,$AK$11:$AK$1008,$AP$166)=0,"",SUMIFS(AH$11:AH$1008,$AB$11:$AB$1008,$AN183,$AK$11:$AK$1008,$AP$166))</f>
        <v/>
      </c>
      <c r="AQ183" s="23" t="str">
        <f>IF(SUMIFS(AI$11:AI$1008,$AB$11:$AB$1008,$AN183,$AK$11:$AK$1008,$AP$166)=0,"",SUMIFS(AI$11:AI$1008,$AB$11:$AB$1008,$AN183,$AK$11:$AK$1008,$AP$166))</f>
        <v/>
      </c>
      <c r="AR183" s="23" t="str">
        <f>IF(SUMIFS(AJ$11:AJ$1008,$AB$11:$AB$1008,$AN183,$AK$11:$AK$1008,$AP$166)=0,"",SUMIFS(AJ$11:AJ$1008,$AB$11:$AB$1008,$AN183,$AK$11:$AK$1008,$AP$166))</f>
        <v/>
      </c>
      <c r="AS183" s="4" t="str">
        <f>IF(AP166="","",16)</f>
        <v/>
      </c>
      <c r="AT183" s="99" t="str">
        <f t="array" ref="AT183">IFERROR(INDEX($AF$1:$AF$1200,SMALL(IF($AK$1:$AK$1200=$AP$166,ROW($AF$1:$AF$1200),""),$AS183)),"")</f>
        <v/>
      </c>
      <c r="AU183" s="105" t="str">
        <f t="array" ref="AU183">IFERROR(INDEX($AA$1:$AA$1200,SMALL(IF($AK$1:$AK$1200=$AP$166,ROW($AA$1:$AA$1200),""),$AS183)),"")</f>
        <v/>
      </c>
      <c r="AV183" s="93" t="str">
        <f t="array" ref="AV183">IFERROR(INDEX($AB$1:$AB$1200,SMALL(IF($AK$1:$AK$1200=$AP$166,ROW($AB$1:$AB$1200),""),$AS183)),"")</f>
        <v/>
      </c>
      <c r="AW183" s="4"/>
    </row>
    <row r="184" spans="27:49">
      <c r="AA184" s="81"/>
      <c r="AB184" s="81"/>
      <c r="AC184" s="82" t="str">
        <f t="shared" si="25"/>
        <v/>
      </c>
      <c r="AD184" s="90"/>
      <c r="AE184" s="90"/>
      <c r="AF184" s="82">
        <f t="shared" si="26"/>
        <v>0</v>
      </c>
      <c r="AG184" s="82" t="str">
        <f t="shared" si="21"/>
        <v/>
      </c>
      <c r="AH184" s="82" t="str">
        <f t="shared" si="22"/>
        <v/>
      </c>
      <c r="AI184" s="82" t="str">
        <f t="shared" si="23"/>
        <v/>
      </c>
      <c r="AJ184" s="82" t="str">
        <f t="shared" si="24"/>
        <v/>
      </c>
      <c r="AK184" s="83" t="str">
        <f t="shared" si="27"/>
        <v/>
      </c>
      <c r="AM184" s="30"/>
      <c r="AN184" s="11">
        <v>7.2</v>
      </c>
      <c r="AO184" s="23" t="str">
        <f>IF(SUMIFS(AG$11:AG$1008,$AB$11:$AB$1008,$AN184,$AK$11:$AK$1008,$AP$166)=0,"",SUMIFS(AG$11:AG$1008,$AB$11:$AB$1008,$AN184,$AK$11:$AK$1008,$AP$166))</f>
        <v/>
      </c>
      <c r="AP184" s="23" t="str">
        <f>IF(SUMIFS(AH$11:AH$1008,$AB$11:$AB$1008,$AN184,$AK$11:$AK$1008,$AP$166)=0,"",SUMIFS(AH$11:AH$1008,$AB$11:$AB$1008,$AN184,$AK$11:$AK$1008,$AP$166))</f>
        <v/>
      </c>
      <c r="AQ184" s="23" t="str">
        <f>IF(SUMIFS(AI$11:AI$1008,$AB$11:$AB$1008,$AN184,$AK$11:$AK$1008,$AP$166)=0,"",SUMIFS(AI$11:AI$1008,$AB$11:$AB$1008,$AN184,$AK$11:$AK$1008,$AP$166))</f>
        <v/>
      </c>
      <c r="AR184" s="23" t="str">
        <f>IF(SUMIFS(AJ$11:AJ$1008,$AB$11:$AB$1008,$AN184,$AK$11:$AK$1008,$AP$166)=0,"",SUMIFS(AJ$11:AJ$1008,$AB$11:$AB$1008,$AN184,$AK$11:$AK$1008,$AP$166))</f>
        <v/>
      </c>
      <c r="AS184" s="4" t="str">
        <f>IF(AP166="","",17)</f>
        <v/>
      </c>
      <c r="AT184" s="99" t="str">
        <f t="array" ref="AT184">IFERROR(INDEX($AF$1:$AF$1200,SMALL(IF($AK$1:$AK$1200=$AP$166,ROW($AF$1:$AF$1200),""),$AS184)),"")</f>
        <v/>
      </c>
      <c r="AU184" s="105" t="str">
        <f t="array" ref="AU184">IFERROR(INDEX($AA$1:$AA$1200,SMALL(IF($AK$1:$AK$1200=$AP$166,ROW($AA$1:$AA$1200),""),$AS184)),"")</f>
        <v/>
      </c>
      <c r="AV184" s="93" t="str">
        <f t="array" ref="AV184">IFERROR(INDEX($AB$1:$AB$1200,SMALL(IF($AK$1:$AK$1200=$AP$166,ROW($AB$1:$AB$1200),""),$AS184)),"")</f>
        <v/>
      </c>
      <c r="AW184" s="4"/>
    </row>
    <row r="185" spans="27:49">
      <c r="AA185" s="78"/>
      <c r="AB185" s="78"/>
      <c r="AC185" s="79" t="str">
        <f t="shared" si="25"/>
        <v/>
      </c>
      <c r="AD185" s="89"/>
      <c r="AE185" s="89"/>
      <c r="AF185" s="79">
        <f t="shared" si="26"/>
        <v>0</v>
      </c>
      <c r="AG185" s="79" t="str">
        <f t="shared" si="21"/>
        <v/>
      </c>
      <c r="AH185" s="79" t="str">
        <f t="shared" si="22"/>
        <v/>
      </c>
      <c r="AI185" s="79" t="str">
        <f t="shared" si="23"/>
        <v/>
      </c>
      <c r="AJ185" s="79" t="str">
        <f t="shared" si="24"/>
        <v/>
      </c>
      <c r="AK185" s="80" t="str">
        <f t="shared" si="27"/>
        <v/>
      </c>
      <c r="AM185" s="30"/>
      <c r="AN185" s="12">
        <v>7.3</v>
      </c>
      <c r="AO185" s="19" t="str">
        <f>IF(SUMIFS(AG$11:AG$1008,$AB$11:$AB$1008,$AN185,$AK$11:$AK$1008,$AP$166)=0,"",SUMIFS(AG$11:AG$1008,$AB$11:$AB$1008,$AN185,$AK$11:$AK$1008,$AP$166))</f>
        <v/>
      </c>
      <c r="AP185" s="19" t="str">
        <f>IF(SUMIFS(AH$11:AH$1008,$AB$11:$AB$1008,$AN185,$AK$11:$AK$1008,$AP$166)=0,"",SUMIFS(AH$11:AH$1008,$AB$11:$AB$1008,$AN185,$AK$11:$AK$1008,$AP$166))</f>
        <v/>
      </c>
      <c r="AQ185" s="19" t="str">
        <f>IF(SUMIFS(AI$11:AI$1008,$AB$11:$AB$1008,$AN185,$AK$11:$AK$1008,$AP$166)=0,"",SUMIFS(AI$11:AI$1008,$AB$11:$AB$1008,$AN185,$AK$11:$AK$1008,$AP$166))</f>
        <v/>
      </c>
      <c r="AR185" s="19" t="str">
        <f>IF(SUMIFS(AJ$11:AJ$1008,$AB$11:$AB$1008,$AN185,$AK$11:$AK$1008,$AP$166)=0,"",SUMIFS(AJ$11:AJ$1008,$AB$11:$AB$1008,$AN185,$AK$11:$AK$1008,$AP$166))</f>
        <v/>
      </c>
      <c r="AS185" s="4" t="str">
        <f>IF(AP166="","",18)</f>
        <v/>
      </c>
      <c r="AT185" s="99" t="str">
        <f t="array" ref="AT185">IFERROR(INDEX($AF$1:$AF$1200,SMALL(IF($AK$1:$AK$1200=$AP$166,ROW($AF$1:$AF$1200),""),$AS185)),"")</f>
        <v/>
      </c>
      <c r="AU185" s="105" t="str">
        <f t="array" ref="AU185">IFERROR(INDEX($AA$1:$AA$1200,SMALL(IF($AK$1:$AK$1200=$AP$166,ROW($AA$1:$AA$1200),""),$AS185)),"")</f>
        <v/>
      </c>
      <c r="AV185" s="93" t="str">
        <f t="array" ref="AV185">IFERROR(INDEX($AB$1:$AB$1200,SMALL(IF($AK$1:$AK$1200=$AP$166,ROW($AB$1:$AB$1200),""),$AS185)),"")</f>
        <v/>
      </c>
      <c r="AW185" s="4"/>
    </row>
    <row r="186" spans="27:49">
      <c r="AA186" s="81"/>
      <c r="AB186" s="81"/>
      <c r="AC186" s="82" t="str">
        <f t="shared" si="25"/>
        <v/>
      </c>
      <c r="AD186" s="90"/>
      <c r="AE186" s="90"/>
      <c r="AF186" s="82">
        <f t="shared" si="26"/>
        <v>0</v>
      </c>
      <c r="AG186" s="82" t="str">
        <f t="shared" si="21"/>
        <v/>
      </c>
      <c r="AH186" s="82" t="str">
        <f t="shared" si="22"/>
        <v/>
      </c>
      <c r="AI186" s="82" t="str">
        <f t="shared" si="23"/>
        <v/>
      </c>
      <c r="AJ186" s="82" t="str">
        <f t="shared" si="24"/>
        <v/>
      </c>
      <c r="AK186" s="83" t="str">
        <f t="shared" si="27"/>
        <v/>
      </c>
      <c r="AM186" s="30"/>
      <c r="AN186" s="10">
        <v>8</v>
      </c>
      <c r="AO186" s="21" t="str">
        <f>IF(SUMIFS(AG$11:AG$1008,$AB$11:$AB$1008,$AN186,$AK$11:$AK$1008,$AP$166)=0,"",SUMIFS(AG$11:AG$1008,$AB$11:$AB$1008,$AN186,$AK$11:$AK$1008,$AP$166))</f>
        <v/>
      </c>
      <c r="AP186" s="21" t="str">
        <f>IF(SUMIFS(AH$11:AH$1008,$AB$11:$AB$1008,$AN186,$AK$11:$AK$1008,$AP$166)=0,"",SUMIFS(AH$11:AH$1008,$AB$11:$AB$1008,$AN186,$AK$11:$AK$1008,$AP$166))</f>
        <v/>
      </c>
      <c r="AQ186" s="21" t="str">
        <f>IF(SUMIFS(AI$11:AI$1008,$AB$11:$AB$1008,$AN186,$AK$11:$AK$1008,$AP$166)=0,"",SUMIFS(AI$11:AI$1008,$AB$11:$AB$1008,$AN186,$AK$11:$AK$1008,$AP$166))</f>
        <v/>
      </c>
      <c r="AR186" s="21" t="str">
        <f>IF(SUMIFS(AJ$11:AJ$1008,$AB$11:$AB$1008,$AN186,$AK$11:$AK$1008,$AP$166)=0,"",SUMIFS(AJ$11:AJ$1008,$AB$11:$AB$1008,$AN186,$AK$11:$AK$1008,$AP$166))</f>
        <v/>
      </c>
      <c r="AS186" s="4" t="str">
        <f>IF(AP166="","",19)</f>
        <v/>
      </c>
      <c r="AT186" s="99" t="str">
        <f t="array" ref="AT186">IFERROR(INDEX($AF$1:$AF$1200,SMALL(IF($AK$1:$AK$1200=$AP$166,ROW($AF$1:$AF$1200),""),$AS186)),"")</f>
        <v/>
      </c>
      <c r="AU186" s="105" t="str">
        <f t="array" ref="AU186">IFERROR(INDEX($AA$1:$AA$1200,SMALL(IF($AK$1:$AK$1200=$AP$166,ROW($AA$1:$AA$1200),""),$AS186)),"")</f>
        <v/>
      </c>
      <c r="AV186" s="93" t="str">
        <f t="array" ref="AV186">IFERROR(INDEX($AB$1:$AB$1200,SMALL(IF($AK$1:$AK$1200=$AP$166,ROW($AB$1:$AB$1200),""),$AS186)),"")</f>
        <v/>
      </c>
      <c r="AW186" s="4"/>
    </row>
    <row r="187" spans="27:49">
      <c r="AA187" s="78"/>
      <c r="AB187" s="78"/>
      <c r="AC187" s="79" t="str">
        <f t="shared" si="25"/>
        <v/>
      </c>
      <c r="AD187" s="89"/>
      <c r="AE187" s="89"/>
      <c r="AF187" s="79">
        <f t="shared" si="26"/>
        <v>0</v>
      </c>
      <c r="AG187" s="79" t="str">
        <f t="shared" si="21"/>
        <v/>
      </c>
      <c r="AH187" s="79" t="str">
        <f t="shared" si="22"/>
        <v/>
      </c>
      <c r="AI187" s="79" t="str">
        <f t="shared" si="23"/>
        <v/>
      </c>
      <c r="AJ187" s="79" t="str">
        <f t="shared" si="24"/>
        <v/>
      </c>
      <c r="AK187" s="80" t="str">
        <f t="shared" si="27"/>
        <v/>
      </c>
      <c r="AM187" s="30"/>
      <c r="AN187" s="11">
        <v>8.1</v>
      </c>
      <c r="AO187" s="23" t="str">
        <f>IF(SUMIFS(AG$11:AG$1008,$AB$11:$AB$1008,$AN187,$AK$11:$AK$1008,$AP$166)=0,"",SUMIFS(AG$11:AG$1008,$AB$11:$AB$1008,$AN187,$AK$11:$AK$1008,$AP$166))</f>
        <v/>
      </c>
      <c r="AP187" s="23" t="str">
        <f>IF(SUMIFS(AH$11:AH$1008,$AB$11:$AB$1008,$AN187,$AK$11:$AK$1008,$AP$166)=0,"",SUMIFS(AH$11:AH$1008,$AB$11:$AB$1008,$AN187,$AK$11:$AK$1008,$AP$166))</f>
        <v/>
      </c>
      <c r="AQ187" s="23" t="str">
        <f>IF(SUMIFS(AI$11:AI$1008,$AB$11:$AB$1008,$AN187,$AK$11:$AK$1008,$AP$166)=0,"",SUMIFS(AI$11:AI$1008,$AB$11:$AB$1008,$AN187,$AK$11:$AK$1008,$AP$166))</f>
        <v/>
      </c>
      <c r="AR187" s="23" t="str">
        <f>IF(SUMIFS(AJ$11:AJ$1008,$AB$11:$AB$1008,$AN187,$AK$11:$AK$1008,$AP$166)=0,"",SUMIFS(AJ$11:AJ$1008,$AB$11:$AB$1008,$AN187,$AK$11:$AK$1008,$AP$166))</f>
        <v/>
      </c>
      <c r="AS187" s="4" t="str">
        <f>IF(AP166="","",20)</f>
        <v/>
      </c>
      <c r="AT187" s="99" t="str">
        <f t="array" ref="AT187">IFERROR(INDEX($AF$1:$AF$1200,SMALL(IF($AK$1:$AK$1200=$AP$166,ROW($AF$1:$AF$1200),""),$AS187)),"")</f>
        <v/>
      </c>
      <c r="AU187" s="105" t="str">
        <f t="array" ref="AU187">IFERROR(INDEX($AA$1:$AA$1200,SMALL(IF($AK$1:$AK$1200=$AP$166,ROW($AA$1:$AA$1200),""),$AS187)),"")</f>
        <v/>
      </c>
      <c r="AV187" s="93" t="str">
        <f t="array" ref="AV187">IFERROR(INDEX($AB$1:$AB$1200,SMALL(IF($AK$1:$AK$1200=$AP$166,ROW($AB$1:$AB$1200),""),$AS187)),"")</f>
        <v/>
      </c>
      <c r="AW187" s="4"/>
    </row>
    <row r="188" spans="27:49">
      <c r="AA188" s="81"/>
      <c r="AB188" s="81"/>
      <c r="AC188" s="82" t="str">
        <f t="shared" si="25"/>
        <v/>
      </c>
      <c r="AD188" s="90"/>
      <c r="AE188" s="90"/>
      <c r="AF188" s="82">
        <f t="shared" si="26"/>
        <v>0</v>
      </c>
      <c r="AG188" s="82" t="str">
        <f t="shared" si="21"/>
        <v/>
      </c>
      <c r="AH188" s="82" t="str">
        <f t="shared" si="22"/>
        <v/>
      </c>
      <c r="AI188" s="82" t="str">
        <f t="shared" si="23"/>
        <v/>
      </c>
      <c r="AJ188" s="82" t="str">
        <f t="shared" si="24"/>
        <v/>
      </c>
      <c r="AK188" s="83" t="str">
        <f t="shared" si="27"/>
        <v/>
      </c>
      <c r="AM188" s="30"/>
      <c r="AN188" s="11">
        <v>8.1999999999999993</v>
      </c>
      <c r="AO188" s="23" t="str">
        <f>IF(SUMIFS(AG$11:AG$1008,$AB$11:$AB$1008,$AN188,$AK$11:$AK$1008,$AP$166)=0,"",SUMIFS(AG$11:AG$1008,$AB$11:$AB$1008,$AN188,$AK$11:$AK$1008,$AP$166))</f>
        <v/>
      </c>
      <c r="AP188" s="23" t="str">
        <f>IF(SUMIFS(AH$11:AH$1008,$AB$11:$AB$1008,$AN188,$AK$11:$AK$1008,$AP$166)=0,"",SUMIFS(AH$11:AH$1008,$AB$11:$AB$1008,$AN188,$AK$11:$AK$1008,$AP$166))</f>
        <v/>
      </c>
      <c r="AQ188" s="23" t="str">
        <f>IF(SUMIFS(AI$11:AI$1008,$AB$11:$AB$1008,$AN188,$AK$11:$AK$1008,$AP$166)=0,"",SUMIFS(AI$11:AI$1008,$AB$11:$AB$1008,$AN188,$AK$11:$AK$1008,$AP$166))</f>
        <v/>
      </c>
      <c r="AR188" s="23" t="str">
        <f>IF(SUMIFS(AJ$11:AJ$1008,$AB$11:$AB$1008,$AN188,$AK$11:$AK$1008,$AP$166)=0,"",SUMIFS(AJ$11:AJ$1008,$AB$11:$AB$1008,$AN188,$AK$11:$AK$1008,$AP$166))</f>
        <v/>
      </c>
      <c r="AS188" s="4" t="str">
        <f>IF(AP166="","",21)</f>
        <v/>
      </c>
      <c r="AT188" s="99" t="str">
        <f t="array" ref="AT188">IFERROR(INDEX($AF$1:$AF$1200,SMALL(IF($AK$1:$AK$1200=$AP$166,ROW($AF$1:$AF$1200),""),$AS188)),"")</f>
        <v/>
      </c>
      <c r="AU188" s="105" t="str">
        <f t="array" ref="AU188">IFERROR(INDEX($AA$1:$AA$1200,SMALL(IF($AK$1:$AK$1200=$AP$166,ROW($AA$1:$AA$1200),""),$AS188)),"")</f>
        <v/>
      </c>
      <c r="AV188" s="93" t="str">
        <f t="array" ref="AV188">IFERROR(INDEX($AB$1:$AB$1200,SMALL(IF($AK$1:$AK$1200=$AP$166,ROW($AB$1:$AB$1200),""),$AS188)),"")</f>
        <v/>
      </c>
      <c r="AW188" s="4"/>
    </row>
    <row r="189" spans="27:49" ht="15.75" thickBot="1">
      <c r="AA189" s="78"/>
      <c r="AB189" s="78"/>
      <c r="AC189" s="79" t="str">
        <f t="shared" si="25"/>
        <v/>
      </c>
      <c r="AD189" s="89"/>
      <c r="AE189" s="89"/>
      <c r="AF189" s="79">
        <f t="shared" si="26"/>
        <v>0</v>
      </c>
      <c r="AG189" s="79" t="str">
        <f t="shared" si="21"/>
        <v/>
      </c>
      <c r="AH189" s="79" t="str">
        <f t="shared" si="22"/>
        <v/>
      </c>
      <c r="AI189" s="79" t="str">
        <f t="shared" si="23"/>
        <v/>
      </c>
      <c r="AJ189" s="79" t="str">
        <f t="shared" si="24"/>
        <v/>
      </c>
      <c r="AK189" s="80" t="str">
        <f t="shared" si="27"/>
        <v/>
      </c>
      <c r="AM189" s="30"/>
      <c r="AN189" s="13">
        <v>8.3000000000000007</v>
      </c>
      <c r="AO189" s="25" t="str">
        <f>IF(SUMIFS(AG$11:AG$1008,$AB$11:$AB$1008,$AN189,$AK$11:$AK$1008,$AP$166)=0,"",SUMIFS(AG$11:AG$1008,$AB$11:$AB$1008,$AN189,$AK$11:$AK$1008,$AP$166))</f>
        <v/>
      </c>
      <c r="AP189" s="25" t="str">
        <f>IF(SUMIFS(AH$11:AH$1008,$AB$11:$AB$1008,$AN189,$AK$11:$AK$1008,$AP$166)=0,"",SUMIFS(AH$11:AH$1008,$AB$11:$AB$1008,$AN189,$AK$11:$AK$1008,$AP$166))</f>
        <v/>
      </c>
      <c r="AQ189" s="25" t="str">
        <f>IF(SUMIFS(AI$11:AI$1008,$AB$11:$AB$1008,$AN189,$AK$11:$AK$1008,$AP$166)=0,"",SUMIFS(AI$11:AI$1008,$AB$11:$AB$1008,$AN189,$AK$11:$AK$1008,$AP$166))</f>
        <v/>
      </c>
      <c r="AR189" s="25" t="str">
        <f>IF(SUMIFS(AJ$11:AJ$1008,$AB$11:$AB$1008,$AN189,$AK$11:$AK$1008,$AP$166)=0,"",SUMIFS(AJ$11:AJ$1008,$AB$11:$AB$1008,$AN189,$AK$11:$AK$1008,$AP$166))</f>
        <v/>
      </c>
      <c r="AS189" s="4" t="str">
        <f>IF(AP166="","",22)</f>
        <v/>
      </c>
      <c r="AT189" s="100" t="str">
        <f t="array" ref="AT189">IFERROR(INDEX($AF$1:$AF$1200,SMALL(IF($AK$1:$AK$1200=$AP$166,ROW($AF$1:$AF$1200),""),$AS189)),"")</f>
        <v/>
      </c>
      <c r="AU189" s="106" t="str">
        <f t="array" ref="AU189">IFERROR(INDEX($AA$1:$AA$1200,SMALL(IF($AK$1:$AK$1200=$AP$166,ROW($AA$1:$AA$1200),""),$AS189)),"")</f>
        <v/>
      </c>
      <c r="AV189" s="94" t="str">
        <f t="array" ref="AV189">IFERROR(INDEX($AB$1:$AB$1200,SMALL(IF($AK$1:$AK$1200=$AP$166,ROW($AB$1:$AB$1200),""),$AS189)),"")</f>
        <v/>
      </c>
      <c r="AW189" s="4"/>
    </row>
    <row r="190" spans="27:49">
      <c r="AA190" s="81"/>
      <c r="AB190" s="81"/>
      <c r="AC190" s="82" t="str">
        <f t="shared" si="25"/>
        <v/>
      </c>
      <c r="AD190" s="90"/>
      <c r="AE190" s="90"/>
      <c r="AF190" s="82">
        <f t="shared" si="26"/>
        <v>0</v>
      </c>
      <c r="AG190" s="82" t="str">
        <f t="shared" si="21"/>
        <v/>
      </c>
      <c r="AH190" s="82" t="str">
        <f t="shared" si="22"/>
        <v/>
      </c>
      <c r="AI190" s="82" t="str">
        <f t="shared" si="23"/>
        <v/>
      </c>
      <c r="AJ190" s="82" t="str">
        <f t="shared" si="24"/>
        <v/>
      </c>
      <c r="AK190" s="83" t="str">
        <f t="shared" si="27"/>
        <v/>
      </c>
      <c r="AS190" s="103"/>
      <c r="AT190" s="103"/>
      <c r="AU190" s="103"/>
      <c r="AV190" s="4"/>
      <c r="AW190" s="4"/>
    </row>
    <row r="191" spans="27:49" ht="15.75" thickBot="1">
      <c r="AA191" s="78"/>
      <c r="AB191" s="78"/>
      <c r="AC191" s="79" t="str">
        <f t="shared" si="25"/>
        <v/>
      </c>
      <c r="AD191" s="89"/>
      <c r="AE191" s="89"/>
      <c r="AF191" s="79">
        <f t="shared" si="26"/>
        <v>0</v>
      </c>
      <c r="AG191" s="79" t="str">
        <f t="shared" si="21"/>
        <v/>
      </c>
      <c r="AH191" s="79" t="str">
        <f t="shared" si="22"/>
        <v/>
      </c>
      <c r="AI191" s="79" t="str">
        <f t="shared" si="23"/>
        <v/>
      </c>
      <c r="AJ191" s="79" t="str">
        <f t="shared" si="24"/>
        <v/>
      </c>
      <c r="AK191" s="80" t="str">
        <f t="shared" si="27"/>
        <v/>
      </c>
      <c r="AM191" s="1" t="s">
        <v>127</v>
      </c>
      <c r="AS191" s="103"/>
      <c r="AT191" s="103"/>
      <c r="AU191" s="103"/>
      <c r="AV191" s="4"/>
      <c r="AW191" s="4"/>
    </row>
    <row r="192" spans="27:49" ht="15" customHeight="1" thickBot="1">
      <c r="AA192" s="81"/>
      <c r="AB192" s="81"/>
      <c r="AC192" s="82" t="str">
        <f t="shared" si="25"/>
        <v/>
      </c>
      <c r="AD192" s="90"/>
      <c r="AE192" s="90"/>
      <c r="AF192" s="82">
        <f t="shared" si="26"/>
        <v>0</v>
      </c>
      <c r="AG192" s="82" t="str">
        <f t="shared" si="21"/>
        <v/>
      </c>
      <c r="AH192" s="82" t="str">
        <f t="shared" si="22"/>
        <v/>
      </c>
      <c r="AI192" s="82" t="str">
        <f t="shared" si="23"/>
        <v/>
      </c>
      <c r="AJ192" s="82" t="str">
        <f t="shared" si="24"/>
        <v/>
      </c>
      <c r="AK192" s="83" t="str">
        <f t="shared" si="27"/>
        <v/>
      </c>
      <c r="AM192" s="30" t="str">
        <f t="array" ref="AM192">IFERROR(INDEX(AK$11:AK$1008,MATCH(SMALL(IF((COUNTIF(AM$34:AM191,AK$11:AK$1008)=0)*(AK$11:AK$1008&lt;&gt;""),COUNTIF(AK$11:AK$1008,"&lt;"&amp;AK$11:AK$1008)),1),IF(AK$11:AK$1008&lt;&gt;"",COUNTIF(AK$11:AK$1008,"&lt;"&amp;AK$11:AK$1008)),0)),"")</f>
        <v/>
      </c>
      <c r="AN192" s="60" t="s">
        <v>125</v>
      </c>
      <c r="AO192" s="61"/>
      <c r="AP192" s="60" t="str">
        <f>IF(AM192="","",AM192)</f>
        <v/>
      </c>
      <c r="AQ192" s="61"/>
      <c r="AR192" s="62"/>
      <c r="AS192" s="101"/>
      <c r="AT192" s="101"/>
      <c r="AU192" s="101"/>
      <c r="AV192" s="101"/>
      <c r="AW192" s="101"/>
    </row>
    <row r="193" spans="27:49" ht="15.75" customHeight="1" thickBot="1">
      <c r="AA193" s="78"/>
      <c r="AB193" s="78"/>
      <c r="AC193" s="79" t="str">
        <f t="shared" si="25"/>
        <v/>
      </c>
      <c r="AD193" s="89"/>
      <c r="AE193" s="89"/>
      <c r="AF193" s="79">
        <f t="shared" si="26"/>
        <v>0</v>
      </c>
      <c r="AG193" s="79" t="str">
        <f t="shared" si="21"/>
        <v/>
      </c>
      <c r="AH193" s="79" t="str">
        <f t="shared" si="22"/>
        <v/>
      </c>
      <c r="AI193" s="79" t="str">
        <f t="shared" si="23"/>
        <v/>
      </c>
      <c r="AJ193" s="79" t="str">
        <f t="shared" si="24"/>
        <v/>
      </c>
      <c r="AK193" s="80" t="str">
        <f t="shared" si="27"/>
        <v/>
      </c>
      <c r="AM193" s="30"/>
      <c r="AN193" s="63"/>
      <c r="AO193" s="64"/>
      <c r="AP193" s="63"/>
      <c r="AQ193" s="64"/>
      <c r="AR193" s="65"/>
      <c r="AS193" s="50"/>
      <c r="AT193" s="87" t="str">
        <f>$AF$10</f>
        <v>besoin</v>
      </c>
      <c r="AU193" s="95" t="str">
        <f>$AA$10</f>
        <v>Nom</v>
      </c>
      <c r="AV193" s="88" t="str">
        <f>$AB$10</f>
        <v>tier</v>
      </c>
      <c r="AW193" s="102"/>
    </row>
    <row r="194" spans="27:49">
      <c r="AA194" s="81"/>
      <c r="AB194" s="81"/>
      <c r="AC194" s="82" t="str">
        <f t="shared" si="25"/>
        <v/>
      </c>
      <c r="AD194" s="90"/>
      <c r="AE194" s="90"/>
      <c r="AF194" s="82">
        <f t="shared" si="26"/>
        <v>0</v>
      </c>
      <c r="AG194" s="82" t="str">
        <f t="shared" si="21"/>
        <v/>
      </c>
      <c r="AH194" s="82" t="str">
        <f t="shared" si="22"/>
        <v/>
      </c>
      <c r="AI194" s="82" t="str">
        <f t="shared" si="23"/>
        <v/>
      </c>
      <c r="AJ194" s="82" t="str">
        <f t="shared" si="24"/>
        <v/>
      </c>
      <c r="AK194" s="83" t="str">
        <f t="shared" si="27"/>
        <v/>
      </c>
      <c r="AM194" s="30"/>
      <c r="AN194" s="35"/>
      <c r="AO194" s="31" t="s">
        <v>4</v>
      </c>
      <c r="AP194" s="32" t="s">
        <v>5</v>
      </c>
      <c r="AQ194" s="31" t="s">
        <v>14</v>
      </c>
      <c r="AR194" s="31" t="s">
        <v>6</v>
      </c>
      <c r="AS194" s="4" t="str">
        <f>IF(AP192="","",1)</f>
        <v/>
      </c>
      <c r="AT194" s="99" t="str">
        <f t="array" ref="AT194">IFERROR(INDEX($AF$1:$AF$1200,SMALL(IF($AK$1:$AK$1200=$AP$192,ROW($AF$1:$AF$1200),""),$AS194)),"")</f>
        <v/>
      </c>
      <c r="AU194" s="104" t="str">
        <f t="array" ref="AU194">IFERROR(INDEX($AA$1:$AA$1200,SMALL(IF($AK$1:$AK$1200=$AP$192,ROW($AA$1:$AA$1200),""),$AS194)),"")</f>
        <v/>
      </c>
      <c r="AV194" s="92" t="str">
        <f t="array" ref="AV194">IFERROR(INDEX($AB$1:$AB$1200,SMALL(IF($AK$1:$AK$1200=$AP$192,ROW($AB$1:$AB$1200),""),$AS194)),"")</f>
        <v/>
      </c>
      <c r="AW194" s="4"/>
    </row>
    <row r="195" spans="27:49">
      <c r="AA195" s="78"/>
      <c r="AB195" s="78"/>
      <c r="AC195" s="79" t="str">
        <f t="shared" si="25"/>
        <v/>
      </c>
      <c r="AD195" s="89"/>
      <c r="AE195" s="89"/>
      <c r="AF195" s="79">
        <f t="shared" si="26"/>
        <v>0</v>
      </c>
      <c r="AG195" s="79" t="str">
        <f t="shared" si="21"/>
        <v/>
      </c>
      <c r="AH195" s="79" t="str">
        <f t="shared" si="22"/>
        <v/>
      </c>
      <c r="AI195" s="79" t="str">
        <f t="shared" si="23"/>
        <v/>
      </c>
      <c r="AJ195" s="79" t="str">
        <f t="shared" si="24"/>
        <v/>
      </c>
      <c r="AK195" s="80" t="str">
        <f t="shared" si="27"/>
        <v/>
      </c>
      <c r="AM195" s="30"/>
      <c r="AN195" s="9">
        <v>3</v>
      </c>
      <c r="AO195" s="14" t="str">
        <f>IF(SUMIFS(AG$11:AG$1008,$AB$11:$AB$1008,$AN195,$AK$11:$AK$1008,$AP$192)=0,"",SUMIFS(AG$11:AG$1008,$AB$11:$AB$1008,$AN195,$AK$11:$AK$1008,$AP$192))</f>
        <v/>
      </c>
      <c r="AP195" s="14" t="str">
        <f>IF(SUMIFS(AH$11:AH$1008,$AB$11:$AB$1008,$AN195,$AK$11:$AK$1008,$AP$192)=0,"",SUMIFS(AH$11:AH$1008,$AB$11:$AB$1008,$AN195,$AK$11:$AK$1008,$AP$192))</f>
        <v/>
      </c>
      <c r="AQ195" s="14" t="str">
        <f>IF(SUMIFS(AI$11:AI$1008,$AB$11:$AB$1008,$AN195,$AK$11:$AK$1008,$AP$192)=0,"",SUMIFS(AI$11:AI$1008,$AB$11:$AB$1008,$AN195,$AK$11:$AK$1008,$AP$192))</f>
        <v/>
      </c>
      <c r="AR195" s="14" t="str">
        <f>IF(SUMIFS(AJ$11:AJ$1008,$AB$11:$AB$1008,$AN195,$AK$11:$AK$1008,$AP$192)=0,"",SUMIFS(AJ$11:AJ$1008,$AB$11:$AB$1008,$AN195,$AK$11:$AK$1008,$AP$192))</f>
        <v/>
      </c>
      <c r="AS195" s="4" t="str">
        <f>IF(AP192="","",2)</f>
        <v/>
      </c>
      <c r="AT195" s="99" t="str">
        <f t="array" ref="AT195">IFERROR(INDEX($AF$1:$AF$1200,SMALL(IF($AK$1:$AK$1200=$AP$192,ROW($AF$1:$AF$1200),""),$AS195)),"")</f>
        <v/>
      </c>
      <c r="AU195" s="105" t="str">
        <f t="array" ref="AU195">IFERROR(INDEX($AA$1:$AA$1200,SMALL(IF($AK$1:$AK$1200=$AP$192,ROW($AA$1:$AA$1200),""),$AS195)),"")</f>
        <v/>
      </c>
      <c r="AV195" s="93" t="str">
        <f t="array" ref="AV195">IFERROR(INDEX($AB$1:$AB$1200,SMALL(IF($AK$1:$AK$1200=$AP$192,ROW($AB$1:$AB$1200),""),$AS195)),"")</f>
        <v/>
      </c>
      <c r="AW195" s="4"/>
    </row>
    <row r="196" spans="27:49">
      <c r="AA196" s="81"/>
      <c r="AB196" s="81"/>
      <c r="AC196" s="82" t="str">
        <f t="shared" si="25"/>
        <v/>
      </c>
      <c r="AD196" s="90"/>
      <c r="AE196" s="90"/>
      <c r="AF196" s="82">
        <f t="shared" si="26"/>
        <v>0</v>
      </c>
      <c r="AG196" s="82" t="str">
        <f t="shared" si="21"/>
        <v/>
      </c>
      <c r="AH196" s="82" t="str">
        <f t="shared" si="22"/>
        <v/>
      </c>
      <c r="AI196" s="82" t="str">
        <f t="shared" si="23"/>
        <v/>
      </c>
      <c r="AJ196" s="82" t="str">
        <f t="shared" si="24"/>
        <v/>
      </c>
      <c r="AK196" s="83" t="str">
        <f t="shared" si="27"/>
        <v/>
      </c>
      <c r="AN196" s="10">
        <v>4</v>
      </c>
      <c r="AO196" s="15" t="str">
        <f>IF(SUMIFS(AG$11:AG$1008,$AB$11:$AB$1008,$AN196,$AK$11:$AK$1008,$AP$192)=0,"",SUMIFS(AG$11:AG$1008,$AB$11:$AB$1008,$AN196,$AK$11:$AK$1008,$AP$192))</f>
        <v/>
      </c>
      <c r="AP196" s="15" t="str">
        <f>IF(SUMIFS(AH$11:AH$1008,$AB$11:$AB$1008,$AN196,$AK$11:$AK$1008,$AP$192)=0,"",SUMIFS(AH$11:AH$1008,$AB$11:$AB$1008,$AN196,$AK$11:$AK$1008,$AP$192))</f>
        <v/>
      </c>
      <c r="AQ196" s="15" t="str">
        <f>IF(SUMIFS(AI$11:AI$1008,$AB$11:$AB$1008,$AN196,$AK$11:$AK$1008,$AP$192)=0,"",SUMIFS(AI$11:AI$1008,$AB$11:$AB$1008,$AN196,$AK$11:$AK$1008,$AP$192))</f>
        <v/>
      </c>
      <c r="AR196" s="15" t="str">
        <f>IF(SUMIFS(AJ$11:AJ$1008,$AB$11:$AB$1008,$AN196,$AK$11:$AK$1008,$AP$192)=0,"",SUMIFS(AJ$11:AJ$1008,$AB$11:$AB$1008,$AN196,$AK$11:$AK$1008,$AP$192))</f>
        <v/>
      </c>
      <c r="AS196" s="4" t="str">
        <f>IF(AP192="","",3)</f>
        <v/>
      </c>
      <c r="AT196" s="99" t="str">
        <f t="array" ref="AT196">IFERROR(INDEX($AF$1:$AF$1200,SMALL(IF($AK$1:$AK$1200=$AP$192,ROW($AF$1:$AF$1200),""),$AS196)),"")</f>
        <v/>
      </c>
      <c r="AU196" s="105" t="str">
        <f t="array" ref="AU196">IFERROR(INDEX($AA$1:$AA$1200,SMALL(IF($AK$1:$AK$1200=$AP$192,ROW($AA$1:$AA$1200),""),$AS196)),"")</f>
        <v/>
      </c>
      <c r="AV196" s="93" t="str">
        <f t="array" ref="AV196">IFERROR(INDEX($AB$1:$AB$1200,SMALL(IF($AK$1:$AK$1200=$AP$192,ROW($AB$1:$AB$1200),""),$AS196)),"")</f>
        <v/>
      </c>
      <c r="AW196" s="4"/>
    </row>
    <row r="197" spans="27:49">
      <c r="AA197" s="78"/>
      <c r="AB197" s="78"/>
      <c r="AC197" s="79" t="str">
        <f t="shared" si="25"/>
        <v/>
      </c>
      <c r="AD197" s="89"/>
      <c r="AE197" s="89"/>
      <c r="AF197" s="79">
        <f t="shared" si="26"/>
        <v>0</v>
      </c>
      <c r="AG197" s="79" t="str">
        <f t="shared" si="21"/>
        <v/>
      </c>
      <c r="AH197" s="79" t="str">
        <f t="shared" si="22"/>
        <v/>
      </c>
      <c r="AI197" s="79" t="str">
        <f t="shared" si="23"/>
        <v/>
      </c>
      <c r="AJ197" s="79" t="str">
        <f t="shared" si="24"/>
        <v/>
      </c>
      <c r="AK197" s="80" t="str">
        <f t="shared" si="27"/>
        <v/>
      </c>
      <c r="AN197" s="11">
        <v>4.0999999999999996</v>
      </c>
      <c r="AO197" s="17" t="str">
        <f>IF(SUMIFS(AG$11:AG$1008,$AB$11:$AB$1008,$AN197,$AK$11:$AK$1008,$AP$192)=0,"",SUMIFS(AG$11:AG$1008,$AB$11:$AB$1008,$AN197,$AK$11:$AK$1008,$AP$192))</f>
        <v/>
      </c>
      <c r="AP197" s="17" t="str">
        <f>IF(SUMIFS(AH$11:AH$1008,$AB$11:$AB$1008,$AN197,$AK$11:$AK$1008,$AP$192)=0,"",SUMIFS(AH$11:AH$1008,$AB$11:$AB$1008,$AN197,$AK$11:$AK$1008,$AP$192))</f>
        <v/>
      </c>
      <c r="AQ197" s="17" t="str">
        <f>IF(SUMIFS(AI$11:AI$1008,$AB$11:$AB$1008,$AN197,$AK$11:$AK$1008,$AP$192)=0,"",SUMIFS(AI$11:AI$1008,$AB$11:$AB$1008,$AN197,$AK$11:$AK$1008,$AP$192))</f>
        <v/>
      </c>
      <c r="AR197" s="17" t="str">
        <f>IF(SUMIFS(AJ$11:AJ$1008,$AB$11:$AB$1008,$AN197,$AK$11:$AK$1008,$AP$192)=0,"",SUMIFS(AJ$11:AJ$1008,$AB$11:$AB$1008,$AN197,$AK$11:$AK$1008,$AP$192))</f>
        <v/>
      </c>
      <c r="AS197" s="4" t="str">
        <f>IF(AP192="","",4)</f>
        <v/>
      </c>
      <c r="AT197" s="99" t="str">
        <f t="array" ref="AT197">IFERROR(INDEX($AF$1:$AF$1200,SMALL(IF($AK$1:$AK$1200=$AP$192,ROW($AF$1:$AF$1200),""),$AS197)),"")</f>
        <v/>
      </c>
      <c r="AU197" s="105" t="str">
        <f t="array" ref="AU197">IFERROR(INDEX($AA$1:$AA$1200,SMALL(IF($AK$1:$AK$1200=$AP$192,ROW($AA$1:$AA$1200),""),$AS197)),"")</f>
        <v/>
      </c>
      <c r="AV197" s="93" t="str">
        <f t="array" ref="AV197">IFERROR(INDEX($AB$1:$AB$1200,SMALL(IF($AK$1:$AK$1200=$AP$192,ROW($AB$1:$AB$1200),""),$AS197)),"")</f>
        <v/>
      </c>
      <c r="AW197" s="4"/>
    </row>
    <row r="198" spans="27:49">
      <c r="AA198" s="81"/>
      <c r="AB198" s="81"/>
      <c r="AC198" s="82" t="str">
        <f t="shared" si="25"/>
        <v/>
      </c>
      <c r="AD198" s="90"/>
      <c r="AE198" s="90"/>
      <c r="AF198" s="82">
        <f t="shared" si="26"/>
        <v>0</v>
      </c>
      <c r="AG198" s="82" t="str">
        <f t="shared" si="21"/>
        <v/>
      </c>
      <c r="AH198" s="82" t="str">
        <f t="shared" si="22"/>
        <v/>
      </c>
      <c r="AI198" s="82" t="str">
        <f t="shared" si="23"/>
        <v/>
      </c>
      <c r="AJ198" s="82" t="str">
        <f t="shared" si="24"/>
        <v/>
      </c>
      <c r="AK198" s="83" t="str">
        <f t="shared" si="27"/>
        <v/>
      </c>
      <c r="AN198" s="11">
        <v>4.2</v>
      </c>
      <c r="AO198" s="17" t="str">
        <f>IF(SUMIFS(AG$11:AG$1008,$AB$11:$AB$1008,$AN198,$AK$11:$AK$1008,$AP$192)=0,"",SUMIFS(AG$11:AG$1008,$AB$11:$AB$1008,$AN198,$AK$11:$AK$1008,$AP$192))</f>
        <v/>
      </c>
      <c r="AP198" s="17" t="str">
        <f>IF(SUMIFS(AH$11:AH$1008,$AB$11:$AB$1008,$AN198,$AK$11:$AK$1008,$AP$192)=0,"",SUMIFS(AH$11:AH$1008,$AB$11:$AB$1008,$AN198,$AK$11:$AK$1008,$AP$192))</f>
        <v/>
      </c>
      <c r="AQ198" s="17" t="str">
        <f>IF(SUMIFS(AI$11:AI$1008,$AB$11:$AB$1008,$AN198,$AK$11:$AK$1008,$AP$192)=0,"",SUMIFS(AI$11:AI$1008,$AB$11:$AB$1008,$AN198,$AK$11:$AK$1008,$AP$192))</f>
        <v/>
      </c>
      <c r="AR198" s="17" t="str">
        <f>IF(SUMIFS(AJ$11:AJ$1008,$AB$11:$AB$1008,$AN198,$AK$11:$AK$1008,$AP$192)=0,"",SUMIFS(AJ$11:AJ$1008,$AB$11:$AB$1008,$AN198,$AK$11:$AK$1008,$AP$192))</f>
        <v/>
      </c>
      <c r="AS198" s="4" t="str">
        <f>IF(AP192="","",5)</f>
        <v/>
      </c>
      <c r="AT198" s="99" t="str">
        <f t="array" ref="AT198">IFERROR(INDEX($AF$1:$AF$1200,SMALL(IF($AK$1:$AK$1200=$AP$192,ROW($AF$1:$AF$1200),""),$AS198)),"")</f>
        <v/>
      </c>
      <c r="AU198" s="105" t="str">
        <f t="array" ref="AU198">IFERROR(INDEX($AA$1:$AA$1200,SMALL(IF($AK$1:$AK$1200=$AP$192,ROW($AA$1:$AA$1200),""),$AS198)),"")</f>
        <v/>
      </c>
      <c r="AV198" s="93" t="str">
        <f t="array" ref="AV198">IFERROR(INDEX($AB$1:$AB$1200,SMALL(IF($AK$1:$AK$1200=$AP$192,ROW($AB$1:$AB$1200),""),$AS198)),"")</f>
        <v/>
      </c>
      <c r="AW198" s="4"/>
    </row>
    <row r="199" spans="27:49">
      <c r="AA199" s="78"/>
      <c r="AB199" s="78"/>
      <c r="AC199" s="79" t="str">
        <f t="shared" si="25"/>
        <v/>
      </c>
      <c r="AD199" s="89"/>
      <c r="AE199" s="89"/>
      <c r="AF199" s="79">
        <f t="shared" si="26"/>
        <v>0</v>
      </c>
      <c r="AG199" s="79" t="str">
        <f t="shared" si="21"/>
        <v/>
      </c>
      <c r="AH199" s="79" t="str">
        <f t="shared" si="22"/>
        <v/>
      </c>
      <c r="AI199" s="79" t="str">
        <f t="shared" si="23"/>
        <v/>
      </c>
      <c r="AJ199" s="79" t="str">
        <f t="shared" si="24"/>
        <v/>
      </c>
      <c r="AK199" s="80" t="str">
        <f t="shared" si="27"/>
        <v/>
      </c>
      <c r="AN199" s="12">
        <v>4.3</v>
      </c>
      <c r="AO199" s="19" t="str">
        <f>IF(SUMIFS(AG$11:AG$1008,$AB$11:$AB$1008,$AN199,$AK$11:$AK$1008,$AP$192)=0,"",SUMIFS(AG$11:AG$1008,$AB$11:$AB$1008,$AN199,$AK$11:$AK$1008,$AP$192))</f>
        <v/>
      </c>
      <c r="AP199" s="19" t="str">
        <f>IF(SUMIFS(AH$11:AH$1008,$AB$11:$AB$1008,$AN199,$AK$11:$AK$1008,$AP$192)=0,"",SUMIFS(AH$11:AH$1008,$AB$11:$AB$1008,$AN199,$AK$11:$AK$1008,$AP$192))</f>
        <v/>
      </c>
      <c r="AQ199" s="19" t="str">
        <f>IF(SUMIFS(AI$11:AI$1008,$AB$11:$AB$1008,$AN199,$AK$11:$AK$1008,$AP$192)=0,"",SUMIFS(AI$11:AI$1008,$AB$11:$AB$1008,$AN199,$AK$11:$AK$1008,$AP$192))</f>
        <v/>
      </c>
      <c r="AR199" s="19" t="str">
        <f>IF(SUMIFS(AJ$11:AJ$1008,$AB$11:$AB$1008,$AN199,$AK$11:$AK$1008,$AP$192)=0,"",SUMIFS(AJ$11:AJ$1008,$AB$11:$AB$1008,$AN199,$AK$11:$AK$1008,$AP$192))</f>
        <v/>
      </c>
      <c r="AS199" s="4" t="str">
        <f>IF(AP192="","",6)</f>
        <v/>
      </c>
      <c r="AT199" s="99" t="str">
        <f t="array" ref="AT199">IFERROR(INDEX($AF$1:$AF$1200,SMALL(IF($AK$1:$AK$1200=$AP$192,ROW($AF$1:$AF$1200),""),$AS199)),"")</f>
        <v/>
      </c>
      <c r="AU199" s="105" t="str">
        <f t="array" ref="AU199">IFERROR(INDEX($AA$1:$AA$1200,SMALL(IF($AK$1:$AK$1200=$AP$192,ROW($AA$1:$AA$1200),""),$AS199)),"")</f>
        <v/>
      </c>
      <c r="AV199" s="93" t="str">
        <f t="array" ref="AV199">IFERROR(INDEX($AB$1:$AB$1200,SMALL(IF($AK$1:$AK$1200=$AP$192,ROW($AB$1:$AB$1200),""),$AS199)),"")</f>
        <v/>
      </c>
      <c r="AW199" s="4"/>
    </row>
    <row r="200" spans="27:49">
      <c r="AA200" s="81"/>
      <c r="AB200" s="81"/>
      <c r="AC200" s="82" t="str">
        <f t="shared" si="25"/>
        <v/>
      </c>
      <c r="AD200" s="90"/>
      <c r="AE200" s="90"/>
      <c r="AF200" s="82">
        <f t="shared" si="26"/>
        <v>0</v>
      </c>
      <c r="AG200" s="82" t="str">
        <f t="shared" si="21"/>
        <v/>
      </c>
      <c r="AH200" s="82" t="str">
        <f t="shared" si="22"/>
        <v/>
      </c>
      <c r="AI200" s="82" t="str">
        <f t="shared" si="23"/>
        <v/>
      </c>
      <c r="AJ200" s="82" t="str">
        <f t="shared" si="24"/>
        <v/>
      </c>
      <c r="AK200" s="83" t="str">
        <f t="shared" si="27"/>
        <v/>
      </c>
      <c r="AN200" s="10">
        <v>5</v>
      </c>
      <c r="AO200" s="21" t="str">
        <f>IF(SUMIFS(AG$11:AG$1008,$AB$11:$AB$1008,$AN200,$AK$11:$AK$1008,$AP$192)=0,"",SUMIFS(AG$11:AG$1008,$AB$11:$AB$1008,$AN200,$AK$11:$AK$1008,$AP$192))</f>
        <v/>
      </c>
      <c r="AP200" s="21" t="str">
        <f>IF(SUMIFS(AH$11:AH$1008,$AB$11:$AB$1008,$AN200,$AK$11:$AK$1008,$AP$192)=0,"",SUMIFS(AH$11:AH$1008,$AB$11:$AB$1008,$AN200,$AK$11:$AK$1008,$AP$192))</f>
        <v/>
      </c>
      <c r="AQ200" s="21" t="str">
        <f>IF(SUMIFS(AI$11:AI$1008,$AB$11:$AB$1008,$AN200,$AK$11:$AK$1008,$AP$192)=0,"",SUMIFS(AI$11:AI$1008,$AB$11:$AB$1008,$AN200,$AK$11:$AK$1008,$AP$192))</f>
        <v/>
      </c>
      <c r="AR200" s="21" t="str">
        <f>IF(SUMIFS(AJ$11:AJ$1008,$AB$11:$AB$1008,$AN200,$AK$11:$AK$1008,$AP$192)=0,"",SUMIFS(AJ$11:AJ$1008,$AB$11:$AB$1008,$AN200,$AK$11:$AK$1008,$AP$192))</f>
        <v/>
      </c>
      <c r="AS200" s="4" t="str">
        <f>IF(AP192="","",7)</f>
        <v/>
      </c>
      <c r="AT200" s="99" t="str">
        <f t="array" ref="AT200">IFERROR(INDEX($AF$1:$AF$1200,SMALL(IF($AK$1:$AK$1200=$AP$192,ROW($AF$1:$AF$1200),""),$AS200)),"")</f>
        <v/>
      </c>
      <c r="AU200" s="105" t="str">
        <f t="array" ref="AU200">IFERROR(INDEX($AA$1:$AA$1200,SMALL(IF($AK$1:$AK$1200=$AP$192,ROW($AA$1:$AA$1200),""),$AS200)),"")</f>
        <v/>
      </c>
      <c r="AV200" s="93" t="str">
        <f t="array" ref="AV200">IFERROR(INDEX($AB$1:$AB$1200,SMALL(IF($AK$1:$AK$1200=$AP$192,ROW($AB$1:$AB$1200),""),$AS200)),"")</f>
        <v/>
      </c>
      <c r="AW200" s="4"/>
    </row>
    <row r="201" spans="27:49">
      <c r="AA201" s="78"/>
      <c r="AB201" s="78"/>
      <c r="AC201" s="79" t="str">
        <f t="shared" si="25"/>
        <v/>
      </c>
      <c r="AD201" s="89"/>
      <c r="AE201" s="89"/>
      <c r="AF201" s="79">
        <f t="shared" si="26"/>
        <v>0</v>
      </c>
      <c r="AG201" s="79" t="str">
        <f t="shared" si="21"/>
        <v/>
      </c>
      <c r="AH201" s="79" t="str">
        <f t="shared" si="22"/>
        <v/>
      </c>
      <c r="AI201" s="79" t="str">
        <f t="shared" si="23"/>
        <v/>
      </c>
      <c r="AJ201" s="79" t="str">
        <f t="shared" si="24"/>
        <v/>
      </c>
      <c r="AK201" s="80" t="str">
        <f t="shared" si="27"/>
        <v/>
      </c>
      <c r="AN201" s="11">
        <v>5.0999999999999996</v>
      </c>
      <c r="AO201" s="23" t="str">
        <f>IF(SUMIFS(AG$11:AG$1008,$AB$11:$AB$1008,$AN201,$AK$11:$AK$1008,$AP$192)=0,"",SUMIFS(AG$11:AG$1008,$AB$11:$AB$1008,$AN201,$AK$11:$AK$1008,$AP$192))</f>
        <v/>
      </c>
      <c r="AP201" s="23" t="str">
        <f>IF(SUMIFS(AH$11:AH$1008,$AB$11:$AB$1008,$AN201,$AK$11:$AK$1008,$AP$192)=0,"",SUMIFS(AH$11:AH$1008,$AB$11:$AB$1008,$AN201,$AK$11:$AK$1008,$AP$192))</f>
        <v/>
      </c>
      <c r="AQ201" s="23" t="str">
        <f>IF(SUMIFS(AI$11:AI$1008,$AB$11:$AB$1008,$AN201,$AK$11:$AK$1008,$AP$192)=0,"",SUMIFS(AI$11:AI$1008,$AB$11:$AB$1008,$AN201,$AK$11:$AK$1008,$AP$192))</f>
        <v/>
      </c>
      <c r="AR201" s="23" t="str">
        <f>IF(SUMIFS(AJ$11:AJ$1008,$AB$11:$AB$1008,$AN201,$AK$11:$AK$1008,$AP$192)=0,"",SUMIFS(AJ$11:AJ$1008,$AB$11:$AB$1008,$AN201,$AK$11:$AK$1008,$AP$192))</f>
        <v/>
      </c>
      <c r="AS201" s="4" t="str">
        <f>IF(AP192="","",8)</f>
        <v/>
      </c>
      <c r="AT201" s="99" t="str">
        <f t="array" ref="AT201">IFERROR(INDEX($AF$1:$AF$1200,SMALL(IF($AK$1:$AK$1200=$AP$192,ROW($AF$1:$AF$1200),""),$AS201)),"")</f>
        <v/>
      </c>
      <c r="AU201" s="105" t="str">
        <f t="array" ref="AU201">IFERROR(INDEX($AA$1:$AA$1200,SMALL(IF($AK$1:$AK$1200=$AP$192,ROW($AA$1:$AA$1200),""),$AS201)),"")</f>
        <v/>
      </c>
      <c r="AV201" s="93" t="str">
        <f t="array" ref="AV201">IFERROR(INDEX($AB$1:$AB$1200,SMALL(IF($AK$1:$AK$1200=$AP$192,ROW($AB$1:$AB$1200),""),$AS201)),"")</f>
        <v/>
      </c>
      <c r="AW201" s="4"/>
    </row>
    <row r="202" spans="27:49">
      <c r="AA202" s="81"/>
      <c r="AB202" s="81"/>
      <c r="AC202" s="82" t="str">
        <f t="shared" si="25"/>
        <v/>
      </c>
      <c r="AD202" s="90"/>
      <c r="AE202" s="90"/>
      <c r="AF202" s="82">
        <f t="shared" si="26"/>
        <v>0</v>
      </c>
      <c r="AG202" s="82" t="str">
        <f t="shared" si="21"/>
        <v/>
      </c>
      <c r="AH202" s="82" t="str">
        <f t="shared" si="22"/>
        <v/>
      </c>
      <c r="AI202" s="82" t="str">
        <f t="shared" si="23"/>
        <v/>
      </c>
      <c r="AJ202" s="82" t="str">
        <f t="shared" si="24"/>
        <v/>
      </c>
      <c r="AK202" s="83" t="str">
        <f t="shared" si="27"/>
        <v/>
      </c>
      <c r="AN202" s="11">
        <v>5.2</v>
      </c>
      <c r="AO202" s="23" t="str">
        <f>IF(SUMIFS(AG$11:AG$1008,$AB$11:$AB$1008,$AN202,$AK$11:$AK$1008,$AP$192)=0,"",SUMIFS(AG$11:AG$1008,$AB$11:$AB$1008,$AN202,$AK$11:$AK$1008,$AP$192))</f>
        <v/>
      </c>
      <c r="AP202" s="23" t="str">
        <f>IF(SUMIFS(AH$11:AH$1008,$AB$11:$AB$1008,$AN202,$AK$11:$AK$1008,$AP$192)=0,"",SUMIFS(AH$11:AH$1008,$AB$11:$AB$1008,$AN202,$AK$11:$AK$1008,$AP$192))</f>
        <v/>
      </c>
      <c r="AQ202" s="23" t="str">
        <f>IF(SUMIFS(AI$11:AI$1008,$AB$11:$AB$1008,$AN202,$AK$11:$AK$1008,$AP$192)=0,"",SUMIFS(AI$11:AI$1008,$AB$11:$AB$1008,$AN202,$AK$11:$AK$1008,$AP$192))</f>
        <v/>
      </c>
      <c r="AR202" s="23" t="str">
        <f>IF(SUMIFS(AJ$11:AJ$1008,$AB$11:$AB$1008,$AN202,$AK$11:$AK$1008,$AP$192)=0,"",SUMIFS(AJ$11:AJ$1008,$AB$11:$AB$1008,$AN202,$AK$11:$AK$1008,$AP$192))</f>
        <v/>
      </c>
      <c r="AS202" s="4" t="str">
        <f>IF(AP192="","",9)</f>
        <v/>
      </c>
      <c r="AT202" s="99" t="str">
        <f t="array" ref="AT202">IFERROR(INDEX($AF$1:$AF$1200,SMALL(IF($AK$1:$AK$1200=$AP$192,ROW($AF$1:$AF$1200),""),$AS202)),"")</f>
        <v/>
      </c>
      <c r="AU202" s="105" t="str">
        <f t="array" ref="AU202">IFERROR(INDEX($AA$1:$AA$1200,SMALL(IF($AK$1:$AK$1200=$AP$192,ROW($AA$1:$AA$1200),""),$AS202)),"")</f>
        <v/>
      </c>
      <c r="AV202" s="93" t="str">
        <f t="array" ref="AV202">IFERROR(INDEX($AB$1:$AB$1200,SMALL(IF($AK$1:$AK$1200=$AP$192,ROW($AB$1:$AB$1200),""),$AS202)),"")</f>
        <v/>
      </c>
      <c r="AW202" s="4"/>
    </row>
    <row r="203" spans="27:49">
      <c r="AA203" s="78"/>
      <c r="AB203" s="78"/>
      <c r="AC203" s="79" t="str">
        <f t="shared" si="25"/>
        <v/>
      </c>
      <c r="AD203" s="89"/>
      <c r="AE203" s="89"/>
      <c r="AF203" s="79">
        <f t="shared" si="26"/>
        <v>0</v>
      </c>
      <c r="AG203" s="79" t="str">
        <f t="shared" ref="AG203:AG266" si="28">IF($AA203="","",IF(VLOOKUP($AA203,$AZ$17:$BD$42,2,0)=0,"",VLOOKUP($AA203,$AZ$17:$BD$42,2,0)*AF203))</f>
        <v/>
      </c>
      <c r="AH203" s="79" t="str">
        <f t="shared" ref="AH203:AH266" si="29">IF($AA203="","",IF(VLOOKUP($AA203,$AZ$17:$BD$42,3,0)=0,"",VLOOKUP($AA203,$AZ$17:$BD$42,3,0)*AF203))</f>
        <v/>
      </c>
      <c r="AI203" s="79" t="str">
        <f t="shared" ref="AI203:AI266" si="30">IF($AA203="","",IF(VLOOKUP($AA203,$AZ$17:$BD$42,4,0)=0,"",VLOOKUP($AA203,$AZ$17:$BD$42,4,0)*AF203))</f>
        <v/>
      </c>
      <c r="AJ203" s="79" t="str">
        <f t="shared" ref="AJ203:AJ266" si="31">IF($AA203="","",IF(VLOOKUP($AA203,$AZ$17:$BD$42,5,0)=0,"",VLOOKUP($AA203,$AZ$17:$BD$42,5,0)*AF203))</f>
        <v/>
      </c>
      <c r="AK203" s="80" t="str">
        <f t="shared" si="27"/>
        <v/>
      </c>
      <c r="AN203" s="12">
        <v>5.3</v>
      </c>
      <c r="AO203" s="19" t="str">
        <f>IF(SUMIFS(AG$11:AG$1008,$AB$11:$AB$1008,$AN203,$AK$11:$AK$1008,$AP$192)=0,"",SUMIFS(AG$11:AG$1008,$AB$11:$AB$1008,$AN203,$AK$11:$AK$1008,$AP$192))</f>
        <v/>
      </c>
      <c r="AP203" s="19" t="str">
        <f>IF(SUMIFS(AH$11:AH$1008,$AB$11:$AB$1008,$AN203,$AK$11:$AK$1008,$AP$192)=0,"",SUMIFS(AH$11:AH$1008,$AB$11:$AB$1008,$AN203,$AK$11:$AK$1008,$AP$192))</f>
        <v/>
      </c>
      <c r="AQ203" s="19" t="str">
        <f>IF(SUMIFS(AI$11:AI$1008,$AB$11:$AB$1008,$AN203,$AK$11:$AK$1008,$AP$192)=0,"",SUMIFS(AI$11:AI$1008,$AB$11:$AB$1008,$AN203,$AK$11:$AK$1008,$AP$192))</f>
        <v/>
      </c>
      <c r="AR203" s="19" t="str">
        <f>IF(SUMIFS(AJ$11:AJ$1008,$AB$11:$AB$1008,$AN203,$AK$11:$AK$1008,$AP$192)=0,"",SUMIFS(AJ$11:AJ$1008,$AB$11:$AB$1008,$AN203,$AK$11:$AK$1008,$AP$192))</f>
        <v/>
      </c>
      <c r="AS203" s="4" t="str">
        <f>IF(AP192="","",10)</f>
        <v/>
      </c>
      <c r="AT203" s="99" t="str">
        <f t="array" ref="AT203">IFERROR(INDEX($AF$1:$AF$1200,SMALL(IF($AK$1:$AK$1200=$AP$192,ROW($AF$1:$AF$1200),""),$AS203)),"")</f>
        <v/>
      </c>
      <c r="AU203" s="105" t="str">
        <f t="array" ref="AU203">IFERROR(INDEX($AA$1:$AA$1200,SMALL(IF($AK$1:$AK$1200=$AP$192,ROW($AA$1:$AA$1200),""),$AS203)),"")</f>
        <v/>
      </c>
      <c r="AV203" s="93" t="str">
        <f t="array" ref="AV203">IFERROR(INDEX($AB$1:$AB$1200,SMALL(IF($AK$1:$AK$1200=$AP$192,ROW($AB$1:$AB$1200),""),$AS203)),"")</f>
        <v/>
      </c>
      <c r="AW203" s="4"/>
    </row>
    <row r="204" spans="27:49">
      <c r="AA204" s="81"/>
      <c r="AB204" s="81"/>
      <c r="AC204" s="82" t="str">
        <f t="shared" ref="AC204:AC267" si="32">IF(ISERROR(VLOOKUP($AA204,$A$13:$V$38,MATCH($AB204,$A$12:$V$12,0),0)),"",VLOOKUP($AA204,$A$13:$V$38,MATCH($AB204,$A$12:$V$12,0),0))</f>
        <v/>
      </c>
      <c r="AD204" s="90"/>
      <c r="AE204" s="90"/>
      <c r="AF204" s="82">
        <f t="shared" ref="AF204:AF267" si="33">IF(IF($AB204="",0,IF(AC204="",0,AC204-AD204-AE204))&lt;0,0,IF($AB204="",0,IF(AC204="",0,AC204-AD204-AE204)))</f>
        <v>0</v>
      </c>
      <c r="AG204" s="82" t="str">
        <f t="shared" si="28"/>
        <v/>
      </c>
      <c r="AH204" s="82" t="str">
        <f t="shared" si="29"/>
        <v/>
      </c>
      <c r="AI204" s="82" t="str">
        <f t="shared" si="30"/>
        <v/>
      </c>
      <c r="AJ204" s="82" t="str">
        <f t="shared" si="31"/>
        <v/>
      </c>
      <c r="AK204" s="83" t="str">
        <f t="shared" ref="AK204:AK267" si="34">IF($AF204=0,"",IF(VLOOKUP($AA204,$A$46:$Y$71,IF($AB204=3,2,IF($AB204&lt;4+1,6,IF($AB204&lt;5+1,10,IF($AB204&lt;6+1,14,IF($AB204&lt;7+1,18,IF($AB204&lt;8+1,22,0)))))),0)=0,"pas de crafteur",VLOOKUP($AA204,$A$46:$Y$71,IF($AB204=3,2,IF($AB204&lt;4+1,6,IF($AB204&lt;5+1,10,IF($AB204&lt;6+1,14,IF($AB204&lt;7+1,18,IF($AB204&lt;8+1,22,)))))),0)))</f>
        <v/>
      </c>
      <c r="AN204" s="10">
        <v>6</v>
      </c>
      <c r="AO204" s="21" t="e">
        <f>IF(SUMIFS(AG$11:AG$1008,$AB$11:$AB$1008,$AN204,$AK$11:$AK$1008,$AP$192)=0,"",SUMIFS(AG$11:AG$1008,$AB$11:$AB$1008,$AN204,$AK$11:$AK$1008,$AP$192))</f>
        <v>#N/A</v>
      </c>
      <c r="AP204" s="21" t="e">
        <f>IF(SUMIFS(AH$11:AH$1008,$AB$11:$AB$1008,$AN204,$AK$11:$AK$1008,$AP$192)=0,"",SUMIFS(AH$11:AH$1008,$AB$11:$AB$1008,$AN204,$AK$11:$AK$1008,$AP$192))</f>
        <v>#N/A</v>
      </c>
      <c r="AQ204" s="21" t="e">
        <f>IF(SUMIFS(AI$11:AI$1008,$AB$11:$AB$1008,$AN204,$AK$11:$AK$1008,$AP$192)=0,"",SUMIFS(AI$11:AI$1008,$AB$11:$AB$1008,$AN204,$AK$11:$AK$1008,$AP$192))</f>
        <v>#N/A</v>
      </c>
      <c r="AR204" s="21" t="e">
        <f>IF(SUMIFS(AJ$11:AJ$1008,$AB$11:$AB$1008,$AN204,$AK$11:$AK$1008,$AP$192)=0,"",SUMIFS(AJ$11:AJ$1008,$AB$11:$AB$1008,$AN204,$AK$11:$AK$1008,$AP$192))</f>
        <v>#N/A</v>
      </c>
      <c r="AS204" s="4" t="str">
        <f>IF(AP192="","",11)</f>
        <v/>
      </c>
      <c r="AT204" s="99" t="str">
        <f t="array" ref="AT204">IFERROR(INDEX($AF$1:$AF$1200,SMALL(IF($AK$1:$AK$1200=$AP$192,ROW($AF$1:$AF$1200),""),$AS204)),"")</f>
        <v/>
      </c>
      <c r="AU204" s="105" t="str">
        <f t="array" ref="AU204">IFERROR(INDEX($AA$1:$AA$1200,SMALL(IF($AK$1:$AK$1200=$AP$192,ROW($AA$1:$AA$1200),""),$AS204)),"")</f>
        <v/>
      </c>
      <c r="AV204" s="93" t="str">
        <f t="array" ref="AV204">IFERROR(INDEX($AB$1:$AB$1200,SMALL(IF($AK$1:$AK$1200=$AP$192,ROW($AB$1:$AB$1200),""),$AS204)),"")</f>
        <v/>
      </c>
      <c r="AW204" s="4"/>
    </row>
    <row r="205" spans="27:49">
      <c r="AA205" s="78"/>
      <c r="AB205" s="78"/>
      <c r="AC205" s="79" t="str">
        <f t="shared" si="32"/>
        <v/>
      </c>
      <c r="AD205" s="89"/>
      <c r="AE205" s="89"/>
      <c r="AF205" s="79">
        <f t="shared" si="33"/>
        <v>0</v>
      </c>
      <c r="AG205" s="79" t="str">
        <f t="shared" si="28"/>
        <v/>
      </c>
      <c r="AH205" s="79" t="str">
        <f t="shared" si="29"/>
        <v/>
      </c>
      <c r="AI205" s="79" t="str">
        <f t="shared" si="30"/>
        <v/>
      </c>
      <c r="AJ205" s="79" t="str">
        <f t="shared" si="31"/>
        <v/>
      </c>
      <c r="AK205" s="80" t="str">
        <f t="shared" si="34"/>
        <v/>
      </c>
      <c r="AN205" s="11">
        <v>6.1</v>
      </c>
      <c r="AO205" s="23" t="str">
        <f>IF(SUMIFS(AG$11:AG$1008,$AB$11:$AB$1008,$AN205,$AK$11:$AK$1008,$AP$192)=0,"",SUMIFS(AG$11:AG$1008,$AB$11:$AB$1008,$AN205,$AK$11:$AK$1008,$AP$192))</f>
        <v/>
      </c>
      <c r="AP205" s="23" t="str">
        <f>IF(SUMIFS(AH$11:AH$1008,$AB$11:$AB$1008,$AN205,$AK$11:$AK$1008,$AP$192)=0,"",SUMIFS(AH$11:AH$1008,$AB$11:$AB$1008,$AN205,$AK$11:$AK$1008,$AP$192))</f>
        <v/>
      </c>
      <c r="AQ205" s="23" t="str">
        <f>IF(SUMIFS(AI$11:AI$1008,$AB$11:$AB$1008,$AN205,$AK$11:$AK$1008,$AP$192)=0,"",SUMIFS(AI$11:AI$1008,$AB$11:$AB$1008,$AN205,$AK$11:$AK$1008,$AP$192))</f>
        <v/>
      </c>
      <c r="AR205" s="23" t="str">
        <f>IF(SUMIFS(AJ$11:AJ$1008,$AB$11:$AB$1008,$AN205,$AK$11:$AK$1008,$AP$192)=0,"",SUMIFS(AJ$11:AJ$1008,$AB$11:$AB$1008,$AN205,$AK$11:$AK$1008,$AP$192))</f>
        <v/>
      </c>
      <c r="AS205" s="4" t="str">
        <f>IF(AP192="","",12)</f>
        <v/>
      </c>
      <c r="AT205" s="99" t="str">
        <f t="array" ref="AT205">IFERROR(INDEX($AF$1:$AF$1200,SMALL(IF($AK$1:$AK$1200=$AP$192,ROW($AF$1:$AF$1200),""),$AS205)),"")</f>
        <v/>
      </c>
      <c r="AU205" s="105" t="str">
        <f t="array" ref="AU205">IFERROR(INDEX($AA$1:$AA$1200,SMALL(IF($AK$1:$AK$1200=$AP$192,ROW($AA$1:$AA$1200),""),$AS205)),"")</f>
        <v/>
      </c>
      <c r="AV205" s="93" t="str">
        <f t="array" ref="AV205">IFERROR(INDEX($AB$1:$AB$1200,SMALL(IF($AK$1:$AK$1200=$AP$192,ROW($AB$1:$AB$1200),""),$AS205)),"")</f>
        <v/>
      </c>
      <c r="AW205" s="4"/>
    </row>
    <row r="206" spans="27:49">
      <c r="AA206" s="81"/>
      <c r="AB206" s="81"/>
      <c r="AC206" s="82" t="str">
        <f t="shared" si="32"/>
        <v/>
      </c>
      <c r="AD206" s="90"/>
      <c r="AE206" s="90"/>
      <c r="AF206" s="82">
        <f t="shared" si="33"/>
        <v>0</v>
      </c>
      <c r="AG206" s="82" t="str">
        <f t="shared" si="28"/>
        <v/>
      </c>
      <c r="AH206" s="82" t="str">
        <f t="shared" si="29"/>
        <v/>
      </c>
      <c r="AI206" s="82" t="str">
        <f t="shared" si="30"/>
        <v/>
      </c>
      <c r="AJ206" s="82" t="str">
        <f t="shared" si="31"/>
        <v/>
      </c>
      <c r="AK206" s="83" t="str">
        <f t="shared" si="34"/>
        <v/>
      </c>
      <c r="AM206" s="30"/>
      <c r="AN206" s="11">
        <v>6.2</v>
      </c>
      <c r="AO206" s="23" t="str">
        <f>IF(SUMIFS(AG$11:AG$1008,$AB$11:$AB$1008,$AN206,$AK$11:$AK$1008,$AP$192)=0,"",SUMIFS(AG$11:AG$1008,$AB$11:$AB$1008,$AN206,$AK$11:$AK$1008,$AP$192))</f>
        <v/>
      </c>
      <c r="AP206" s="23" t="str">
        <f>IF(SUMIFS(AH$11:AH$1008,$AB$11:$AB$1008,$AN206,$AK$11:$AK$1008,$AP$192)=0,"",SUMIFS(AH$11:AH$1008,$AB$11:$AB$1008,$AN206,$AK$11:$AK$1008,$AP$192))</f>
        <v/>
      </c>
      <c r="AQ206" s="23" t="str">
        <f>IF(SUMIFS(AI$11:AI$1008,$AB$11:$AB$1008,$AN206,$AK$11:$AK$1008,$AP$192)=0,"",SUMIFS(AI$11:AI$1008,$AB$11:$AB$1008,$AN206,$AK$11:$AK$1008,$AP$192))</f>
        <v/>
      </c>
      <c r="AR206" s="23" t="str">
        <f>IF(SUMIFS(AJ$11:AJ$1008,$AB$11:$AB$1008,$AN206,$AK$11:$AK$1008,$AP$192)=0,"",SUMIFS(AJ$11:AJ$1008,$AB$11:$AB$1008,$AN206,$AK$11:$AK$1008,$AP$192))</f>
        <v/>
      </c>
      <c r="AS206" s="4" t="str">
        <f>IF(AP192="","",13)</f>
        <v/>
      </c>
      <c r="AT206" s="99" t="str">
        <f t="array" ref="AT206">IFERROR(INDEX($AF$1:$AF$1200,SMALL(IF($AK$1:$AK$1200=$AP$192,ROW($AF$1:$AF$1200),""),$AS206)),"")</f>
        <v/>
      </c>
      <c r="AU206" s="105" t="str">
        <f t="array" ref="AU206">IFERROR(INDEX($AA$1:$AA$1200,SMALL(IF($AK$1:$AK$1200=$AP$192,ROW($AA$1:$AA$1200),""),$AS206)),"")</f>
        <v/>
      </c>
      <c r="AV206" s="93" t="str">
        <f t="array" ref="AV206">IFERROR(INDEX($AB$1:$AB$1200,SMALL(IF($AK$1:$AK$1200=$AP$192,ROW($AB$1:$AB$1200),""),$AS206)),"")</f>
        <v/>
      </c>
      <c r="AW206" s="4"/>
    </row>
    <row r="207" spans="27:49">
      <c r="AA207" s="78"/>
      <c r="AB207" s="78"/>
      <c r="AC207" s="79" t="str">
        <f t="shared" si="32"/>
        <v/>
      </c>
      <c r="AD207" s="89"/>
      <c r="AE207" s="89"/>
      <c r="AF207" s="79">
        <f t="shared" si="33"/>
        <v>0</v>
      </c>
      <c r="AG207" s="79" t="str">
        <f t="shared" si="28"/>
        <v/>
      </c>
      <c r="AH207" s="79" t="str">
        <f t="shared" si="29"/>
        <v/>
      </c>
      <c r="AI207" s="79" t="str">
        <f t="shared" si="30"/>
        <v/>
      </c>
      <c r="AJ207" s="79" t="str">
        <f t="shared" si="31"/>
        <v/>
      </c>
      <c r="AK207" s="80" t="str">
        <f t="shared" si="34"/>
        <v/>
      </c>
      <c r="AM207" s="30"/>
      <c r="AN207" s="12">
        <v>6.3</v>
      </c>
      <c r="AO207" s="19" t="str">
        <f>IF(SUMIFS(AG$11:AG$1008,$AB$11:$AB$1008,$AN207,$AK$11:$AK$1008,$AP$192)=0,"",SUMIFS(AG$11:AG$1008,$AB$11:$AB$1008,$AN207,$AK$11:$AK$1008,$AP$192))</f>
        <v/>
      </c>
      <c r="AP207" s="19" t="str">
        <f>IF(SUMIFS(AH$11:AH$1008,$AB$11:$AB$1008,$AN207,$AK$11:$AK$1008,$AP$192)=0,"",SUMIFS(AH$11:AH$1008,$AB$11:$AB$1008,$AN207,$AK$11:$AK$1008,$AP$192))</f>
        <v/>
      </c>
      <c r="AQ207" s="19" t="str">
        <f>IF(SUMIFS(AI$11:AI$1008,$AB$11:$AB$1008,$AN207,$AK$11:$AK$1008,$AP$192)=0,"",SUMIFS(AI$11:AI$1008,$AB$11:$AB$1008,$AN207,$AK$11:$AK$1008,$AP$192))</f>
        <v/>
      </c>
      <c r="AR207" s="19" t="str">
        <f>IF(SUMIFS(AJ$11:AJ$1008,$AB$11:$AB$1008,$AN207,$AK$11:$AK$1008,$AP$192)=0,"",SUMIFS(AJ$11:AJ$1008,$AB$11:$AB$1008,$AN207,$AK$11:$AK$1008,$AP$192))</f>
        <v/>
      </c>
      <c r="AS207" s="4" t="str">
        <f>IF(AP192="","",14)</f>
        <v/>
      </c>
      <c r="AT207" s="99" t="str">
        <f t="array" ref="AT207">IFERROR(INDEX($AF$1:$AF$1200,SMALL(IF($AK$1:$AK$1200=$AP$192,ROW($AF$1:$AF$1200),""),$AS207)),"")</f>
        <v/>
      </c>
      <c r="AU207" s="105" t="str">
        <f t="array" ref="AU207">IFERROR(INDEX($AA$1:$AA$1200,SMALL(IF($AK$1:$AK$1200=$AP$192,ROW($AA$1:$AA$1200),""),$AS207)),"")</f>
        <v/>
      </c>
      <c r="AV207" s="93" t="str">
        <f t="array" ref="AV207">IFERROR(INDEX($AB$1:$AB$1200,SMALL(IF($AK$1:$AK$1200=$AP$192,ROW($AB$1:$AB$1200),""),$AS207)),"")</f>
        <v/>
      </c>
      <c r="AW207" s="4"/>
    </row>
    <row r="208" spans="27:49">
      <c r="AA208" s="81"/>
      <c r="AB208" s="81"/>
      <c r="AC208" s="82" t="str">
        <f t="shared" si="32"/>
        <v/>
      </c>
      <c r="AD208" s="90"/>
      <c r="AE208" s="90"/>
      <c r="AF208" s="82">
        <f t="shared" si="33"/>
        <v>0</v>
      </c>
      <c r="AG208" s="82" t="str">
        <f t="shared" si="28"/>
        <v/>
      </c>
      <c r="AH208" s="82" t="str">
        <f t="shared" si="29"/>
        <v/>
      </c>
      <c r="AI208" s="82" t="str">
        <f t="shared" si="30"/>
        <v/>
      </c>
      <c r="AJ208" s="82" t="str">
        <f t="shared" si="31"/>
        <v/>
      </c>
      <c r="AK208" s="83" t="str">
        <f t="shared" si="34"/>
        <v/>
      </c>
      <c r="AM208" s="30"/>
      <c r="AN208" s="10">
        <v>7</v>
      </c>
      <c r="AO208" s="21" t="str">
        <f>IF(SUMIFS(AG$11:AG$1008,$AB$11:$AB$1008,$AN208,$AK$11:$AK$1008,$AP$192)=0,"",SUMIFS(AG$11:AG$1008,$AB$11:$AB$1008,$AN208,$AK$11:$AK$1008,$AP$192))</f>
        <v/>
      </c>
      <c r="AP208" s="21" t="str">
        <f>IF(SUMIFS(AH$11:AH$1008,$AB$11:$AB$1008,$AN208,$AK$11:$AK$1008,$AP$192)=0,"",SUMIFS(AH$11:AH$1008,$AB$11:$AB$1008,$AN208,$AK$11:$AK$1008,$AP$192))</f>
        <v/>
      </c>
      <c r="AQ208" s="21" t="str">
        <f>IF(SUMIFS(AI$11:AI$1008,$AB$11:$AB$1008,$AN208,$AK$11:$AK$1008,$AP$192)=0,"",SUMIFS(AI$11:AI$1008,$AB$11:$AB$1008,$AN208,$AK$11:$AK$1008,$AP$192))</f>
        <v/>
      </c>
      <c r="AR208" s="21" t="str">
        <f>IF(SUMIFS(AJ$11:AJ$1008,$AB$11:$AB$1008,$AN208,$AK$11:$AK$1008,$AP$192)=0,"",SUMIFS(AJ$11:AJ$1008,$AB$11:$AB$1008,$AN208,$AK$11:$AK$1008,$AP$192))</f>
        <v/>
      </c>
      <c r="AS208" s="4" t="str">
        <f>IF(AP192="","",15)</f>
        <v/>
      </c>
      <c r="AT208" s="99" t="str">
        <f t="array" ref="AT208">IFERROR(INDEX($AF$1:$AF$1200,SMALL(IF($AK$1:$AK$1200=$AP$192,ROW($AF$1:$AF$1200),""),$AS208)),"")</f>
        <v/>
      </c>
      <c r="AU208" s="105" t="str">
        <f t="array" ref="AU208">IFERROR(INDEX($AA$1:$AA$1200,SMALL(IF($AK$1:$AK$1200=$AP$192,ROW($AA$1:$AA$1200),""),$AS208)),"")</f>
        <v/>
      </c>
      <c r="AV208" s="93" t="str">
        <f t="array" ref="AV208">IFERROR(INDEX($AB$1:$AB$1200,SMALL(IF($AK$1:$AK$1200=$AP$192,ROW($AB$1:$AB$1200),""),$AS208)),"")</f>
        <v/>
      </c>
      <c r="AW208" s="4"/>
    </row>
    <row r="209" spans="27:49">
      <c r="AA209" s="78"/>
      <c r="AB209" s="78"/>
      <c r="AC209" s="79" t="str">
        <f t="shared" si="32"/>
        <v/>
      </c>
      <c r="AD209" s="89"/>
      <c r="AE209" s="89"/>
      <c r="AF209" s="79">
        <f t="shared" si="33"/>
        <v>0</v>
      </c>
      <c r="AG209" s="79" t="str">
        <f t="shared" si="28"/>
        <v/>
      </c>
      <c r="AH209" s="79" t="str">
        <f t="shared" si="29"/>
        <v/>
      </c>
      <c r="AI209" s="79" t="str">
        <f t="shared" si="30"/>
        <v/>
      </c>
      <c r="AJ209" s="79" t="str">
        <f t="shared" si="31"/>
        <v/>
      </c>
      <c r="AK209" s="80" t="str">
        <f t="shared" si="34"/>
        <v/>
      </c>
      <c r="AM209" s="30"/>
      <c r="AN209" s="11">
        <v>7.1</v>
      </c>
      <c r="AO209" s="23" t="str">
        <f>IF(SUMIFS(AG$11:AG$1008,$AB$11:$AB$1008,$AN209,$AK$11:$AK$1008,$AP$192)=0,"",SUMIFS(AG$11:AG$1008,$AB$11:$AB$1008,$AN209,$AK$11:$AK$1008,$AP$192))</f>
        <v/>
      </c>
      <c r="AP209" s="23" t="str">
        <f>IF(SUMIFS(AH$11:AH$1008,$AB$11:$AB$1008,$AN209,$AK$11:$AK$1008,$AP$192)=0,"",SUMIFS(AH$11:AH$1008,$AB$11:$AB$1008,$AN209,$AK$11:$AK$1008,$AP$192))</f>
        <v/>
      </c>
      <c r="AQ209" s="23" t="str">
        <f>IF(SUMIFS(AI$11:AI$1008,$AB$11:$AB$1008,$AN209,$AK$11:$AK$1008,$AP$192)=0,"",SUMIFS(AI$11:AI$1008,$AB$11:$AB$1008,$AN209,$AK$11:$AK$1008,$AP$192))</f>
        <v/>
      </c>
      <c r="AR209" s="23" t="str">
        <f>IF(SUMIFS(AJ$11:AJ$1008,$AB$11:$AB$1008,$AN209,$AK$11:$AK$1008,$AP$192)=0,"",SUMIFS(AJ$11:AJ$1008,$AB$11:$AB$1008,$AN209,$AK$11:$AK$1008,$AP$192))</f>
        <v/>
      </c>
      <c r="AS209" s="4" t="str">
        <f>IF(AP192="","",16)</f>
        <v/>
      </c>
      <c r="AT209" s="99" t="str">
        <f t="array" ref="AT209">IFERROR(INDEX($AF$1:$AF$1200,SMALL(IF($AK$1:$AK$1200=$AP$192,ROW($AF$1:$AF$1200),""),$AS209)),"")</f>
        <v/>
      </c>
      <c r="AU209" s="105" t="str">
        <f t="array" ref="AU209">IFERROR(INDEX($AA$1:$AA$1200,SMALL(IF($AK$1:$AK$1200=$AP$192,ROW($AA$1:$AA$1200),""),$AS209)),"")</f>
        <v/>
      </c>
      <c r="AV209" s="93" t="str">
        <f t="array" ref="AV209">IFERROR(INDEX($AB$1:$AB$1200,SMALL(IF($AK$1:$AK$1200=$AP$192,ROW($AB$1:$AB$1200),""),$AS209)),"")</f>
        <v/>
      </c>
      <c r="AW209" s="4"/>
    </row>
    <row r="210" spans="27:49">
      <c r="AA210" s="81"/>
      <c r="AB210" s="81"/>
      <c r="AC210" s="82" t="str">
        <f t="shared" si="32"/>
        <v/>
      </c>
      <c r="AD210" s="90"/>
      <c r="AE210" s="90"/>
      <c r="AF210" s="82">
        <f t="shared" si="33"/>
        <v>0</v>
      </c>
      <c r="AG210" s="82" t="str">
        <f t="shared" si="28"/>
        <v/>
      </c>
      <c r="AH210" s="82" t="str">
        <f t="shared" si="29"/>
        <v/>
      </c>
      <c r="AI210" s="82" t="str">
        <f t="shared" si="30"/>
        <v/>
      </c>
      <c r="AJ210" s="82" t="str">
        <f t="shared" si="31"/>
        <v/>
      </c>
      <c r="AK210" s="83" t="str">
        <f t="shared" si="34"/>
        <v/>
      </c>
      <c r="AM210" s="30"/>
      <c r="AN210" s="11">
        <v>7.2</v>
      </c>
      <c r="AO210" s="23" t="str">
        <f>IF(SUMIFS(AG$11:AG$1008,$AB$11:$AB$1008,$AN210,$AK$11:$AK$1008,$AP$192)=0,"",SUMIFS(AG$11:AG$1008,$AB$11:$AB$1008,$AN210,$AK$11:$AK$1008,$AP$192))</f>
        <v/>
      </c>
      <c r="AP210" s="23" t="str">
        <f>IF(SUMIFS(AH$11:AH$1008,$AB$11:$AB$1008,$AN210,$AK$11:$AK$1008,$AP$192)=0,"",SUMIFS(AH$11:AH$1008,$AB$11:$AB$1008,$AN210,$AK$11:$AK$1008,$AP$192))</f>
        <v/>
      </c>
      <c r="AQ210" s="23" t="str">
        <f>IF(SUMIFS(AI$11:AI$1008,$AB$11:$AB$1008,$AN210,$AK$11:$AK$1008,$AP$192)=0,"",SUMIFS(AI$11:AI$1008,$AB$11:$AB$1008,$AN210,$AK$11:$AK$1008,$AP$192))</f>
        <v/>
      </c>
      <c r="AR210" s="23" t="str">
        <f>IF(SUMIFS(AJ$11:AJ$1008,$AB$11:$AB$1008,$AN210,$AK$11:$AK$1008,$AP$192)=0,"",SUMIFS(AJ$11:AJ$1008,$AB$11:$AB$1008,$AN210,$AK$11:$AK$1008,$AP$192))</f>
        <v/>
      </c>
      <c r="AS210" s="4" t="str">
        <f>IF(AP192="","",17)</f>
        <v/>
      </c>
      <c r="AT210" s="99" t="str">
        <f t="array" ref="AT210">IFERROR(INDEX($AF$1:$AF$1200,SMALL(IF($AK$1:$AK$1200=$AP$192,ROW($AF$1:$AF$1200),""),$AS210)),"")</f>
        <v/>
      </c>
      <c r="AU210" s="105" t="str">
        <f t="array" ref="AU210">IFERROR(INDEX($AA$1:$AA$1200,SMALL(IF($AK$1:$AK$1200=$AP$192,ROW($AA$1:$AA$1200),""),$AS210)),"")</f>
        <v/>
      </c>
      <c r="AV210" s="93" t="str">
        <f t="array" ref="AV210">IFERROR(INDEX($AB$1:$AB$1200,SMALL(IF($AK$1:$AK$1200=$AP$192,ROW($AB$1:$AB$1200),""),$AS210)),"")</f>
        <v/>
      </c>
      <c r="AW210" s="4"/>
    </row>
    <row r="211" spans="27:49">
      <c r="AA211" s="78"/>
      <c r="AB211" s="78"/>
      <c r="AC211" s="79" t="str">
        <f t="shared" si="32"/>
        <v/>
      </c>
      <c r="AD211" s="89"/>
      <c r="AE211" s="89"/>
      <c r="AF211" s="79">
        <f t="shared" si="33"/>
        <v>0</v>
      </c>
      <c r="AG211" s="79" t="str">
        <f t="shared" si="28"/>
        <v/>
      </c>
      <c r="AH211" s="79" t="str">
        <f t="shared" si="29"/>
        <v/>
      </c>
      <c r="AI211" s="79" t="str">
        <f t="shared" si="30"/>
        <v/>
      </c>
      <c r="AJ211" s="79" t="str">
        <f t="shared" si="31"/>
        <v/>
      </c>
      <c r="AK211" s="80" t="str">
        <f t="shared" si="34"/>
        <v/>
      </c>
      <c r="AM211" s="30"/>
      <c r="AN211" s="12">
        <v>7.3</v>
      </c>
      <c r="AO211" s="19" t="str">
        <f>IF(SUMIFS(AG$11:AG$1008,$AB$11:$AB$1008,$AN211,$AK$11:$AK$1008,$AP$192)=0,"",SUMIFS(AG$11:AG$1008,$AB$11:$AB$1008,$AN211,$AK$11:$AK$1008,$AP$192))</f>
        <v/>
      </c>
      <c r="AP211" s="19" t="str">
        <f>IF(SUMIFS(AH$11:AH$1008,$AB$11:$AB$1008,$AN211,$AK$11:$AK$1008,$AP$192)=0,"",SUMIFS(AH$11:AH$1008,$AB$11:$AB$1008,$AN211,$AK$11:$AK$1008,$AP$192))</f>
        <v/>
      </c>
      <c r="AQ211" s="19" t="str">
        <f>IF(SUMIFS(AI$11:AI$1008,$AB$11:$AB$1008,$AN211,$AK$11:$AK$1008,$AP$192)=0,"",SUMIFS(AI$11:AI$1008,$AB$11:$AB$1008,$AN211,$AK$11:$AK$1008,$AP$192))</f>
        <v/>
      </c>
      <c r="AR211" s="19" t="str">
        <f>IF(SUMIFS(AJ$11:AJ$1008,$AB$11:$AB$1008,$AN211,$AK$11:$AK$1008,$AP$192)=0,"",SUMIFS(AJ$11:AJ$1008,$AB$11:$AB$1008,$AN211,$AK$11:$AK$1008,$AP$192))</f>
        <v/>
      </c>
      <c r="AS211" s="4" t="str">
        <f>IF(AP192="","",18)</f>
        <v/>
      </c>
      <c r="AT211" s="99" t="str">
        <f t="array" ref="AT211">IFERROR(INDEX($AF$1:$AF$1200,SMALL(IF($AK$1:$AK$1200=$AP$192,ROW($AF$1:$AF$1200),""),$AS211)),"")</f>
        <v/>
      </c>
      <c r="AU211" s="105" t="str">
        <f t="array" ref="AU211">IFERROR(INDEX($AA$1:$AA$1200,SMALL(IF($AK$1:$AK$1200=$AP$192,ROW($AA$1:$AA$1200),""),$AS211)),"")</f>
        <v/>
      </c>
      <c r="AV211" s="93" t="str">
        <f t="array" ref="AV211">IFERROR(INDEX($AB$1:$AB$1200,SMALL(IF($AK$1:$AK$1200=$AP$192,ROW($AB$1:$AB$1200),""),$AS211)),"")</f>
        <v/>
      </c>
      <c r="AW211" s="4"/>
    </row>
    <row r="212" spans="27:49">
      <c r="AA212" s="81"/>
      <c r="AB212" s="81"/>
      <c r="AC212" s="82" t="str">
        <f t="shared" si="32"/>
        <v/>
      </c>
      <c r="AD212" s="90"/>
      <c r="AE212" s="90"/>
      <c r="AF212" s="82">
        <f t="shared" si="33"/>
        <v>0</v>
      </c>
      <c r="AG212" s="82" t="str">
        <f t="shared" si="28"/>
        <v/>
      </c>
      <c r="AH212" s="82" t="str">
        <f t="shared" si="29"/>
        <v/>
      </c>
      <c r="AI212" s="82" t="str">
        <f t="shared" si="30"/>
        <v/>
      </c>
      <c r="AJ212" s="82" t="str">
        <f t="shared" si="31"/>
        <v/>
      </c>
      <c r="AK212" s="83" t="str">
        <f t="shared" si="34"/>
        <v/>
      </c>
      <c r="AM212" s="30"/>
      <c r="AN212" s="10">
        <v>8</v>
      </c>
      <c r="AO212" s="21" t="str">
        <f>IF(SUMIFS(AG$11:AG$1008,$AB$11:$AB$1008,$AN212,$AK$11:$AK$1008,$AP$192)=0,"",SUMIFS(AG$11:AG$1008,$AB$11:$AB$1008,$AN212,$AK$11:$AK$1008,$AP$192))</f>
        <v/>
      </c>
      <c r="AP212" s="21" t="str">
        <f>IF(SUMIFS(AH$11:AH$1008,$AB$11:$AB$1008,$AN212,$AK$11:$AK$1008,$AP$192)=0,"",SUMIFS(AH$11:AH$1008,$AB$11:$AB$1008,$AN212,$AK$11:$AK$1008,$AP$192))</f>
        <v/>
      </c>
      <c r="AQ212" s="21" t="str">
        <f>IF(SUMIFS(AI$11:AI$1008,$AB$11:$AB$1008,$AN212,$AK$11:$AK$1008,$AP$192)=0,"",SUMIFS(AI$11:AI$1008,$AB$11:$AB$1008,$AN212,$AK$11:$AK$1008,$AP$192))</f>
        <v/>
      </c>
      <c r="AR212" s="21" t="str">
        <f>IF(SUMIFS(AJ$11:AJ$1008,$AB$11:$AB$1008,$AN212,$AK$11:$AK$1008,$AP$192)=0,"",SUMIFS(AJ$11:AJ$1008,$AB$11:$AB$1008,$AN212,$AK$11:$AK$1008,$AP$192))</f>
        <v/>
      </c>
      <c r="AS212" s="4" t="str">
        <f>IF(AP192="","",19)</f>
        <v/>
      </c>
      <c r="AT212" s="99" t="str">
        <f t="array" ref="AT212">IFERROR(INDEX($AF$1:$AF$1200,SMALL(IF($AK$1:$AK$1200=$AP$192,ROW($AF$1:$AF$1200),""),$AS212)),"")</f>
        <v/>
      </c>
      <c r="AU212" s="105" t="str">
        <f t="array" ref="AU212">IFERROR(INDEX($AA$1:$AA$1200,SMALL(IF($AK$1:$AK$1200=$AP$192,ROW($AA$1:$AA$1200),""),$AS212)),"")</f>
        <v/>
      </c>
      <c r="AV212" s="93" t="str">
        <f t="array" ref="AV212">IFERROR(INDEX($AB$1:$AB$1200,SMALL(IF($AK$1:$AK$1200=$AP$192,ROW($AB$1:$AB$1200),""),$AS212)),"")</f>
        <v/>
      </c>
      <c r="AW212" s="4"/>
    </row>
    <row r="213" spans="27:49">
      <c r="AA213" s="78"/>
      <c r="AB213" s="78"/>
      <c r="AC213" s="79" t="str">
        <f t="shared" si="32"/>
        <v/>
      </c>
      <c r="AD213" s="89"/>
      <c r="AE213" s="89"/>
      <c r="AF213" s="79">
        <f t="shared" si="33"/>
        <v>0</v>
      </c>
      <c r="AG213" s="79" t="str">
        <f t="shared" si="28"/>
        <v/>
      </c>
      <c r="AH213" s="79" t="str">
        <f t="shared" si="29"/>
        <v/>
      </c>
      <c r="AI213" s="79" t="str">
        <f t="shared" si="30"/>
        <v/>
      </c>
      <c r="AJ213" s="79" t="str">
        <f t="shared" si="31"/>
        <v/>
      </c>
      <c r="AK213" s="80" t="str">
        <f t="shared" si="34"/>
        <v/>
      </c>
      <c r="AM213" s="30"/>
      <c r="AN213" s="11">
        <v>8.1</v>
      </c>
      <c r="AO213" s="23" t="str">
        <f>IF(SUMIFS(AG$11:AG$1008,$AB$11:$AB$1008,$AN213,$AK$11:$AK$1008,$AP$192)=0,"",SUMIFS(AG$11:AG$1008,$AB$11:$AB$1008,$AN213,$AK$11:$AK$1008,$AP$192))</f>
        <v/>
      </c>
      <c r="AP213" s="23" t="str">
        <f>IF(SUMIFS(AH$11:AH$1008,$AB$11:$AB$1008,$AN213,$AK$11:$AK$1008,$AP$192)=0,"",SUMIFS(AH$11:AH$1008,$AB$11:$AB$1008,$AN213,$AK$11:$AK$1008,$AP$192))</f>
        <v/>
      </c>
      <c r="AQ213" s="23" t="str">
        <f>IF(SUMIFS(AI$11:AI$1008,$AB$11:$AB$1008,$AN213,$AK$11:$AK$1008,$AP$192)=0,"",SUMIFS(AI$11:AI$1008,$AB$11:$AB$1008,$AN213,$AK$11:$AK$1008,$AP$192))</f>
        <v/>
      </c>
      <c r="AR213" s="23" t="str">
        <f>IF(SUMIFS(AJ$11:AJ$1008,$AB$11:$AB$1008,$AN213,$AK$11:$AK$1008,$AP$192)=0,"",SUMIFS(AJ$11:AJ$1008,$AB$11:$AB$1008,$AN213,$AK$11:$AK$1008,$AP$192))</f>
        <v/>
      </c>
      <c r="AS213" s="4" t="str">
        <f>IF(AP192="","",20)</f>
        <v/>
      </c>
      <c r="AT213" s="99" t="str">
        <f t="array" ref="AT213">IFERROR(INDEX($AF$1:$AF$1200,SMALL(IF($AK$1:$AK$1200=$AP$192,ROW($AF$1:$AF$1200),""),$AS213)),"")</f>
        <v/>
      </c>
      <c r="AU213" s="105" t="str">
        <f t="array" ref="AU213">IFERROR(INDEX($AA$1:$AA$1200,SMALL(IF($AK$1:$AK$1200=$AP$192,ROW($AA$1:$AA$1200),""),$AS213)),"")</f>
        <v/>
      </c>
      <c r="AV213" s="93" t="str">
        <f t="array" ref="AV213">IFERROR(INDEX($AB$1:$AB$1200,SMALL(IF($AK$1:$AK$1200=$AP$192,ROW($AB$1:$AB$1200),""),$AS213)),"")</f>
        <v/>
      </c>
      <c r="AW213" s="4"/>
    </row>
    <row r="214" spans="27:49">
      <c r="AA214" s="81"/>
      <c r="AB214" s="81"/>
      <c r="AC214" s="82" t="str">
        <f t="shared" si="32"/>
        <v/>
      </c>
      <c r="AD214" s="90"/>
      <c r="AE214" s="90"/>
      <c r="AF214" s="82">
        <f t="shared" si="33"/>
        <v>0</v>
      </c>
      <c r="AG214" s="82" t="str">
        <f t="shared" si="28"/>
        <v/>
      </c>
      <c r="AH214" s="82" t="str">
        <f t="shared" si="29"/>
        <v/>
      </c>
      <c r="AI214" s="82" t="str">
        <f t="shared" si="30"/>
        <v/>
      </c>
      <c r="AJ214" s="82" t="str">
        <f t="shared" si="31"/>
        <v/>
      </c>
      <c r="AK214" s="83" t="str">
        <f t="shared" si="34"/>
        <v/>
      </c>
      <c r="AM214" s="30"/>
      <c r="AN214" s="11">
        <v>8.1999999999999993</v>
      </c>
      <c r="AO214" s="23" t="str">
        <f>IF(SUMIFS(AG$11:AG$1008,$AB$11:$AB$1008,$AN214,$AK$11:$AK$1008,$AP$192)=0,"",SUMIFS(AG$11:AG$1008,$AB$11:$AB$1008,$AN214,$AK$11:$AK$1008,$AP$192))</f>
        <v/>
      </c>
      <c r="AP214" s="23" t="str">
        <f>IF(SUMIFS(AH$11:AH$1008,$AB$11:$AB$1008,$AN214,$AK$11:$AK$1008,$AP$192)=0,"",SUMIFS(AH$11:AH$1008,$AB$11:$AB$1008,$AN214,$AK$11:$AK$1008,$AP$192))</f>
        <v/>
      </c>
      <c r="AQ214" s="23" t="str">
        <f>IF(SUMIFS(AI$11:AI$1008,$AB$11:$AB$1008,$AN214,$AK$11:$AK$1008,$AP$192)=0,"",SUMIFS(AI$11:AI$1008,$AB$11:$AB$1008,$AN214,$AK$11:$AK$1008,$AP$192))</f>
        <v/>
      </c>
      <c r="AR214" s="23" t="str">
        <f>IF(SUMIFS(AJ$11:AJ$1008,$AB$11:$AB$1008,$AN214,$AK$11:$AK$1008,$AP$192)=0,"",SUMIFS(AJ$11:AJ$1008,$AB$11:$AB$1008,$AN214,$AK$11:$AK$1008,$AP$192))</f>
        <v/>
      </c>
      <c r="AS214" s="4" t="str">
        <f>IF(AP192="","",21)</f>
        <v/>
      </c>
      <c r="AT214" s="99" t="str">
        <f t="array" ref="AT214">IFERROR(INDEX($AF$1:$AF$1200,SMALL(IF($AK$1:$AK$1200=$AP$192,ROW($AF$1:$AF$1200),""),$AS214)),"")</f>
        <v/>
      </c>
      <c r="AU214" s="105" t="str">
        <f t="array" ref="AU214">IFERROR(INDEX($AA$1:$AA$1200,SMALL(IF($AK$1:$AK$1200=$AP$192,ROW($AA$1:$AA$1200),""),$AS214)),"")</f>
        <v/>
      </c>
      <c r="AV214" s="93" t="str">
        <f t="array" ref="AV214">IFERROR(INDEX($AB$1:$AB$1200,SMALL(IF($AK$1:$AK$1200=$AP$192,ROW($AB$1:$AB$1200),""),$AS214)),"")</f>
        <v/>
      </c>
      <c r="AW214" s="4"/>
    </row>
    <row r="215" spans="27:49" ht="15.75" thickBot="1">
      <c r="AA215" s="78"/>
      <c r="AB215" s="78"/>
      <c r="AC215" s="79" t="str">
        <f t="shared" si="32"/>
        <v/>
      </c>
      <c r="AD215" s="89"/>
      <c r="AE215" s="89"/>
      <c r="AF215" s="79">
        <f t="shared" si="33"/>
        <v>0</v>
      </c>
      <c r="AG215" s="79" t="str">
        <f t="shared" si="28"/>
        <v/>
      </c>
      <c r="AH215" s="79" t="str">
        <f t="shared" si="29"/>
        <v/>
      </c>
      <c r="AI215" s="79" t="str">
        <f t="shared" si="30"/>
        <v/>
      </c>
      <c r="AJ215" s="79" t="str">
        <f t="shared" si="31"/>
        <v/>
      </c>
      <c r="AK215" s="80" t="str">
        <f t="shared" si="34"/>
        <v/>
      </c>
      <c r="AM215" s="30"/>
      <c r="AN215" s="13">
        <v>8.3000000000000007</v>
      </c>
      <c r="AO215" s="25" t="str">
        <f>IF(SUMIFS(AG$11:AG$1008,$AB$11:$AB$1008,$AN215,$AK$11:$AK$1008,$AP$192)=0,"",SUMIFS(AG$11:AG$1008,$AB$11:$AB$1008,$AN215,$AK$11:$AK$1008,$AP$192))</f>
        <v/>
      </c>
      <c r="AP215" s="25" t="str">
        <f>IF(SUMIFS(AH$11:AH$1008,$AB$11:$AB$1008,$AN215,$AK$11:$AK$1008,$AP$192)=0,"",SUMIFS(AH$11:AH$1008,$AB$11:$AB$1008,$AN215,$AK$11:$AK$1008,$AP$192))</f>
        <v/>
      </c>
      <c r="AQ215" s="25" t="str">
        <f>IF(SUMIFS(AI$11:AI$1008,$AB$11:$AB$1008,$AN215,$AK$11:$AK$1008,$AP$192)=0,"",SUMIFS(AI$11:AI$1008,$AB$11:$AB$1008,$AN215,$AK$11:$AK$1008,$AP$192))</f>
        <v/>
      </c>
      <c r="AR215" s="25" t="str">
        <f>IF(SUMIFS(AJ$11:AJ$1008,$AB$11:$AB$1008,$AN215,$AK$11:$AK$1008,$AP$192)=0,"",SUMIFS(AJ$11:AJ$1008,$AB$11:$AB$1008,$AN215,$AK$11:$AK$1008,$AP$192))</f>
        <v/>
      </c>
      <c r="AS215" s="4" t="str">
        <f>IF(AP192="","",22)</f>
        <v/>
      </c>
      <c r="AT215" s="100" t="str">
        <f t="array" ref="AT215">IFERROR(INDEX($AF$1:$AF$1200,SMALL(IF($AK$1:$AK$1200=$AP$192,ROW($AF$1:$AF$1200),""),$AS215)),"")</f>
        <v/>
      </c>
      <c r="AU215" s="106" t="str">
        <f t="array" ref="AU215">IFERROR(INDEX($AA$1:$AA$1200,SMALL(IF($AK$1:$AK$1200=$AP$192,ROW($AA$1:$AA$1200),""),$AS215)),"")</f>
        <v/>
      </c>
      <c r="AV215" s="94" t="str">
        <f t="array" ref="AV215">IFERROR(INDEX($AB$1:$AB$1200,SMALL(IF($AK$1:$AK$1200=$AP$192,ROW($AB$1:$AB$1200),""),$AS215)),"")</f>
        <v/>
      </c>
      <c r="AW215" s="4"/>
    </row>
    <row r="216" spans="27:49">
      <c r="AA216" s="81"/>
      <c r="AB216" s="81"/>
      <c r="AC216" s="82" t="str">
        <f t="shared" si="32"/>
        <v/>
      </c>
      <c r="AD216" s="90"/>
      <c r="AE216" s="90"/>
      <c r="AF216" s="82">
        <f t="shared" si="33"/>
        <v>0</v>
      </c>
      <c r="AG216" s="82" t="str">
        <f t="shared" si="28"/>
        <v/>
      </c>
      <c r="AH216" s="82" t="str">
        <f t="shared" si="29"/>
        <v/>
      </c>
      <c r="AI216" s="82" t="str">
        <f t="shared" si="30"/>
        <v/>
      </c>
      <c r="AJ216" s="82" t="str">
        <f t="shared" si="31"/>
        <v/>
      </c>
      <c r="AK216" s="83" t="str">
        <f t="shared" si="34"/>
        <v/>
      </c>
      <c r="AS216" s="103"/>
      <c r="AT216" s="103"/>
      <c r="AU216" s="103"/>
      <c r="AV216" s="4"/>
      <c r="AW216" s="4"/>
    </row>
    <row r="217" spans="27:49" ht="15.75" thickBot="1">
      <c r="AA217" s="78"/>
      <c r="AB217" s="78"/>
      <c r="AC217" s="79" t="str">
        <f t="shared" si="32"/>
        <v/>
      </c>
      <c r="AD217" s="89"/>
      <c r="AE217" s="89"/>
      <c r="AF217" s="79">
        <f t="shared" si="33"/>
        <v>0</v>
      </c>
      <c r="AG217" s="79" t="str">
        <f t="shared" si="28"/>
        <v/>
      </c>
      <c r="AH217" s="79" t="str">
        <f t="shared" si="29"/>
        <v/>
      </c>
      <c r="AI217" s="79" t="str">
        <f t="shared" si="30"/>
        <v/>
      </c>
      <c r="AJ217" s="79" t="str">
        <f t="shared" si="31"/>
        <v/>
      </c>
      <c r="AK217" s="80" t="str">
        <f t="shared" si="34"/>
        <v/>
      </c>
      <c r="AM217" s="1" t="s">
        <v>127</v>
      </c>
      <c r="AS217" s="103"/>
      <c r="AT217" s="103"/>
      <c r="AU217" s="103"/>
      <c r="AV217" s="4"/>
      <c r="AW217" s="4"/>
    </row>
    <row r="218" spans="27:49" ht="15" customHeight="1" thickBot="1">
      <c r="AA218" s="81"/>
      <c r="AB218" s="81"/>
      <c r="AC218" s="82" t="str">
        <f t="shared" si="32"/>
        <v/>
      </c>
      <c r="AD218" s="90"/>
      <c r="AE218" s="90"/>
      <c r="AF218" s="82">
        <f t="shared" si="33"/>
        <v>0</v>
      </c>
      <c r="AG218" s="82" t="str">
        <f t="shared" si="28"/>
        <v/>
      </c>
      <c r="AH218" s="82" t="str">
        <f t="shared" si="29"/>
        <v/>
      </c>
      <c r="AI218" s="82" t="str">
        <f t="shared" si="30"/>
        <v/>
      </c>
      <c r="AJ218" s="82" t="str">
        <f t="shared" si="31"/>
        <v/>
      </c>
      <c r="AK218" s="83" t="str">
        <f t="shared" si="34"/>
        <v/>
      </c>
      <c r="AM218" s="30" t="str">
        <f t="array" ref="AM218">IFERROR(INDEX(AK$11:AK$1008,MATCH(SMALL(IF((COUNTIF(AM$34:AM217,AK$11:AK$1008)=0)*(AK$11:AK$1008&lt;&gt;""),COUNTIF(AK$11:AK$1008,"&lt;"&amp;AK$11:AK$1008)),1),IF(AK$11:AK$1008&lt;&gt;"",COUNTIF(AK$11:AK$1008,"&lt;"&amp;AK$11:AK$1008)),0)),"")</f>
        <v/>
      </c>
      <c r="AN218" s="60" t="s">
        <v>125</v>
      </c>
      <c r="AO218" s="61"/>
      <c r="AP218" s="60" t="str">
        <f>IF(AM218="","",AM218)</f>
        <v/>
      </c>
      <c r="AQ218" s="61"/>
      <c r="AR218" s="62"/>
      <c r="AS218" s="101"/>
      <c r="AT218" s="101"/>
      <c r="AU218" s="101"/>
      <c r="AV218" s="101"/>
      <c r="AW218" s="101"/>
    </row>
    <row r="219" spans="27:49" ht="15.75" customHeight="1" thickBot="1">
      <c r="AA219" s="78"/>
      <c r="AB219" s="78"/>
      <c r="AC219" s="79" t="str">
        <f t="shared" si="32"/>
        <v/>
      </c>
      <c r="AD219" s="89"/>
      <c r="AE219" s="89"/>
      <c r="AF219" s="79">
        <f t="shared" si="33"/>
        <v>0</v>
      </c>
      <c r="AG219" s="79" t="str">
        <f t="shared" si="28"/>
        <v/>
      </c>
      <c r="AH219" s="79" t="str">
        <f t="shared" si="29"/>
        <v/>
      </c>
      <c r="AI219" s="79" t="str">
        <f t="shared" si="30"/>
        <v/>
      </c>
      <c r="AJ219" s="79" t="str">
        <f t="shared" si="31"/>
        <v/>
      </c>
      <c r="AK219" s="80" t="str">
        <f t="shared" si="34"/>
        <v/>
      </c>
      <c r="AM219" s="30"/>
      <c r="AN219" s="63"/>
      <c r="AO219" s="64"/>
      <c r="AP219" s="63"/>
      <c r="AQ219" s="64"/>
      <c r="AR219" s="65"/>
      <c r="AS219" s="50"/>
      <c r="AT219" s="87" t="str">
        <f>$AF$10</f>
        <v>besoin</v>
      </c>
      <c r="AU219" s="95" t="str">
        <f>$AA$10</f>
        <v>Nom</v>
      </c>
      <c r="AV219" s="88" t="str">
        <f>$AB$10</f>
        <v>tier</v>
      </c>
      <c r="AW219" s="102"/>
    </row>
    <row r="220" spans="27:49">
      <c r="AA220" s="81"/>
      <c r="AB220" s="81"/>
      <c r="AC220" s="82" t="str">
        <f t="shared" si="32"/>
        <v/>
      </c>
      <c r="AD220" s="90"/>
      <c r="AE220" s="90"/>
      <c r="AF220" s="82">
        <f t="shared" si="33"/>
        <v>0</v>
      </c>
      <c r="AG220" s="82" t="str">
        <f t="shared" si="28"/>
        <v/>
      </c>
      <c r="AH220" s="82" t="str">
        <f t="shared" si="29"/>
        <v/>
      </c>
      <c r="AI220" s="82" t="str">
        <f t="shared" si="30"/>
        <v/>
      </c>
      <c r="AJ220" s="82" t="str">
        <f t="shared" si="31"/>
        <v/>
      </c>
      <c r="AK220" s="83" t="str">
        <f t="shared" si="34"/>
        <v/>
      </c>
      <c r="AM220" s="30"/>
      <c r="AN220" s="35"/>
      <c r="AO220" s="31" t="s">
        <v>4</v>
      </c>
      <c r="AP220" s="32" t="s">
        <v>5</v>
      </c>
      <c r="AQ220" s="31" t="s">
        <v>14</v>
      </c>
      <c r="AR220" s="31" t="s">
        <v>6</v>
      </c>
      <c r="AS220" s="4" t="str">
        <f>IF(AP218="","",1)</f>
        <v/>
      </c>
      <c r="AT220" s="99" t="str">
        <f t="array" ref="AT220">IFERROR(INDEX($AF$1:$AF$1200,SMALL(IF($AK$1:$AK$1200=$AP$218,ROW($AF$1:$AF$1200),""),$AS220)),"")</f>
        <v/>
      </c>
      <c r="AU220" s="104" t="str">
        <f t="array" ref="AU220">IFERROR(INDEX($AA$1:$AA$1200,SMALL(IF($AK$1:$AK$1200=$AP$218,ROW($AA$1:$AA$1200),""),$AS220)),"")</f>
        <v/>
      </c>
      <c r="AV220" s="92" t="str">
        <f t="array" ref="AV220">IFERROR(INDEX($AB$1:$AB$1200,SMALL(IF($AK$1:$AK$1200=$AP$218,ROW($AB$1:$AB$1200),""),$AS220)),"")</f>
        <v/>
      </c>
      <c r="AW220" s="4"/>
    </row>
    <row r="221" spans="27:49">
      <c r="AA221" s="78"/>
      <c r="AB221" s="78"/>
      <c r="AC221" s="79" t="str">
        <f t="shared" si="32"/>
        <v/>
      </c>
      <c r="AD221" s="89"/>
      <c r="AE221" s="89"/>
      <c r="AF221" s="79">
        <f t="shared" si="33"/>
        <v>0</v>
      </c>
      <c r="AG221" s="79" t="str">
        <f t="shared" si="28"/>
        <v/>
      </c>
      <c r="AH221" s="79" t="str">
        <f t="shared" si="29"/>
        <v/>
      </c>
      <c r="AI221" s="79" t="str">
        <f t="shared" si="30"/>
        <v/>
      </c>
      <c r="AJ221" s="79" t="str">
        <f t="shared" si="31"/>
        <v/>
      </c>
      <c r="AK221" s="80" t="str">
        <f t="shared" si="34"/>
        <v/>
      </c>
      <c r="AM221" s="30"/>
      <c r="AN221" s="9">
        <v>3</v>
      </c>
      <c r="AO221" s="14" t="str">
        <f>IF(SUMIFS(AG$11:AG$1008,$AB$11:$AB$1008,$AN221,$AK$11:$AK$1008,$AP$218)=0,"",SUMIFS(AG$11:AG$1008,$AB$11:$AB$1008,$AN221,$AK$11:$AK$1008,$AP$218))</f>
        <v/>
      </c>
      <c r="AP221" s="14" t="str">
        <f>IF(SUMIFS(AH$11:AH$1008,$AB$11:$AB$1008,$AN221,$AK$11:$AK$1008,$AP$218)=0,"",SUMIFS(AH$11:AH$1008,$AB$11:$AB$1008,$AN221,$AK$11:$AK$1008,$AP$218))</f>
        <v/>
      </c>
      <c r="AQ221" s="14" t="str">
        <f>IF(SUMIFS(AI$11:AI$1008,$AB$11:$AB$1008,$AN221,$AK$11:$AK$1008,$AP$218)=0,"",SUMIFS(AI$11:AI$1008,$AB$11:$AB$1008,$AN221,$AK$11:$AK$1008,$AP$218))</f>
        <v/>
      </c>
      <c r="AR221" s="14" t="str">
        <f>IF(SUMIFS(AJ$11:AJ$1008,$AB$11:$AB$1008,$AN221,$AK$11:$AK$1008,$AP$218)=0,"",SUMIFS(AJ$11:AJ$1008,$AB$11:$AB$1008,$AN221,$AK$11:$AK$1008,$AP$218))</f>
        <v/>
      </c>
      <c r="AS221" s="4" t="str">
        <f>IF(AP218="","",2)</f>
        <v/>
      </c>
      <c r="AT221" s="99" t="str">
        <f t="array" ref="AT221">IFERROR(INDEX($AF$1:$AF$1200,SMALL(IF($AK$1:$AK$1200=$AP$218,ROW($AF$1:$AF$1200),""),$AS221)),"")</f>
        <v/>
      </c>
      <c r="AU221" s="105" t="str">
        <f t="array" ref="AU221">IFERROR(INDEX($AA$1:$AA$1200,SMALL(IF($AK$1:$AK$1200=$AP$218,ROW($AA$1:$AA$1200),""),$AS221)),"")</f>
        <v/>
      </c>
      <c r="AV221" s="93" t="str">
        <f t="array" ref="AV221">IFERROR(INDEX($AB$1:$AB$1200,SMALL(IF($AK$1:$AK$1200=$AP$218,ROW($AB$1:$AB$1200),""),$AS221)),"")</f>
        <v/>
      </c>
      <c r="AW221" s="4"/>
    </row>
    <row r="222" spans="27:49">
      <c r="AA222" s="81"/>
      <c r="AB222" s="81"/>
      <c r="AC222" s="82" t="str">
        <f t="shared" si="32"/>
        <v/>
      </c>
      <c r="AD222" s="90"/>
      <c r="AE222" s="90"/>
      <c r="AF222" s="82">
        <f t="shared" si="33"/>
        <v>0</v>
      </c>
      <c r="AG222" s="82" t="str">
        <f t="shared" si="28"/>
        <v/>
      </c>
      <c r="AH222" s="82" t="str">
        <f t="shared" si="29"/>
        <v/>
      </c>
      <c r="AI222" s="82" t="str">
        <f t="shared" si="30"/>
        <v/>
      </c>
      <c r="AJ222" s="82" t="str">
        <f t="shared" si="31"/>
        <v/>
      </c>
      <c r="AK222" s="83" t="str">
        <f t="shared" si="34"/>
        <v/>
      </c>
      <c r="AN222" s="10">
        <v>4</v>
      </c>
      <c r="AO222" s="15" t="str">
        <f>IF(SUMIFS(AG$11:AG$1008,$AB$11:$AB$1008,$AN222,$AK$11:$AK$1008,$AP$218)=0,"",SUMIFS(AG$11:AG$1008,$AB$11:$AB$1008,$AN222,$AK$11:$AK$1008,$AP$218))</f>
        <v/>
      </c>
      <c r="AP222" s="15" t="str">
        <f>IF(SUMIFS(AH$11:AH$1008,$AB$11:$AB$1008,$AN222,$AK$11:$AK$1008,$AP$218)=0,"",SUMIFS(AH$11:AH$1008,$AB$11:$AB$1008,$AN222,$AK$11:$AK$1008,$AP$218))</f>
        <v/>
      </c>
      <c r="AQ222" s="15" t="str">
        <f>IF(SUMIFS(AI$11:AI$1008,$AB$11:$AB$1008,$AN222,$AK$11:$AK$1008,$AP$218)=0,"",SUMIFS(AI$11:AI$1008,$AB$11:$AB$1008,$AN222,$AK$11:$AK$1008,$AP$218))</f>
        <v/>
      </c>
      <c r="AR222" s="15" t="str">
        <f>IF(SUMIFS(AJ$11:AJ$1008,$AB$11:$AB$1008,$AN222,$AK$11:$AK$1008,$AP$218)=0,"",SUMIFS(AJ$11:AJ$1008,$AB$11:$AB$1008,$AN222,$AK$11:$AK$1008,$AP$218))</f>
        <v/>
      </c>
      <c r="AS222" s="4" t="str">
        <f>IF(AP218="","",3)</f>
        <v/>
      </c>
      <c r="AT222" s="99" t="str">
        <f t="array" ref="AT222">IFERROR(INDEX($AF$1:$AF$1200,SMALL(IF($AK$1:$AK$1200=$AP$218,ROW($AF$1:$AF$1200),""),$AS222)),"")</f>
        <v/>
      </c>
      <c r="AU222" s="105" t="str">
        <f t="array" ref="AU222">IFERROR(INDEX($AA$1:$AA$1200,SMALL(IF($AK$1:$AK$1200=$AP$218,ROW($AA$1:$AA$1200),""),$AS222)),"")</f>
        <v/>
      </c>
      <c r="AV222" s="93" t="str">
        <f t="array" ref="AV222">IFERROR(INDEX($AB$1:$AB$1200,SMALL(IF($AK$1:$AK$1200=$AP$218,ROW($AB$1:$AB$1200),""),$AS222)),"")</f>
        <v/>
      </c>
      <c r="AW222" s="4"/>
    </row>
    <row r="223" spans="27:49">
      <c r="AA223" s="78"/>
      <c r="AB223" s="78"/>
      <c r="AC223" s="79" t="str">
        <f t="shared" si="32"/>
        <v/>
      </c>
      <c r="AD223" s="89"/>
      <c r="AE223" s="89"/>
      <c r="AF223" s="79">
        <f t="shared" si="33"/>
        <v>0</v>
      </c>
      <c r="AG223" s="79" t="str">
        <f t="shared" si="28"/>
        <v/>
      </c>
      <c r="AH223" s="79" t="str">
        <f t="shared" si="29"/>
        <v/>
      </c>
      <c r="AI223" s="79" t="str">
        <f t="shared" si="30"/>
        <v/>
      </c>
      <c r="AJ223" s="79" t="str">
        <f t="shared" si="31"/>
        <v/>
      </c>
      <c r="AK223" s="80" t="str">
        <f t="shared" si="34"/>
        <v/>
      </c>
      <c r="AN223" s="11">
        <v>4.0999999999999996</v>
      </c>
      <c r="AO223" s="17" t="str">
        <f>IF(SUMIFS(AG$11:AG$1008,$AB$11:$AB$1008,$AN223,$AK$11:$AK$1008,$AP$218)=0,"",SUMIFS(AG$11:AG$1008,$AB$11:$AB$1008,$AN223,$AK$11:$AK$1008,$AP$218))</f>
        <v/>
      </c>
      <c r="AP223" s="17" t="str">
        <f>IF(SUMIFS(AH$11:AH$1008,$AB$11:$AB$1008,$AN223,$AK$11:$AK$1008,$AP$218)=0,"",SUMIFS(AH$11:AH$1008,$AB$11:$AB$1008,$AN223,$AK$11:$AK$1008,$AP$218))</f>
        <v/>
      </c>
      <c r="AQ223" s="17" t="str">
        <f>IF(SUMIFS(AI$11:AI$1008,$AB$11:$AB$1008,$AN223,$AK$11:$AK$1008,$AP$218)=0,"",SUMIFS(AI$11:AI$1008,$AB$11:$AB$1008,$AN223,$AK$11:$AK$1008,$AP$218))</f>
        <v/>
      </c>
      <c r="AR223" s="17" t="str">
        <f>IF(SUMIFS(AJ$11:AJ$1008,$AB$11:$AB$1008,$AN223,$AK$11:$AK$1008,$AP$218)=0,"",SUMIFS(AJ$11:AJ$1008,$AB$11:$AB$1008,$AN223,$AK$11:$AK$1008,$AP$218))</f>
        <v/>
      </c>
      <c r="AS223" s="4" t="str">
        <f>IF(AP218="","",4)</f>
        <v/>
      </c>
      <c r="AT223" s="99" t="str">
        <f t="array" ref="AT223">IFERROR(INDEX($AF$1:$AF$1200,SMALL(IF($AK$1:$AK$1200=$AP$218,ROW($AF$1:$AF$1200),""),$AS223)),"")</f>
        <v/>
      </c>
      <c r="AU223" s="105" t="str">
        <f t="array" ref="AU223">IFERROR(INDEX($AA$1:$AA$1200,SMALL(IF($AK$1:$AK$1200=$AP$218,ROW($AA$1:$AA$1200),""),$AS223)),"")</f>
        <v/>
      </c>
      <c r="AV223" s="93" t="str">
        <f t="array" ref="AV223">IFERROR(INDEX($AB$1:$AB$1200,SMALL(IF($AK$1:$AK$1200=$AP$218,ROW($AB$1:$AB$1200),""),$AS223)),"")</f>
        <v/>
      </c>
      <c r="AW223" s="4"/>
    </row>
    <row r="224" spans="27:49">
      <c r="AA224" s="81"/>
      <c r="AB224" s="81"/>
      <c r="AC224" s="82" t="str">
        <f t="shared" si="32"/>
        <v/>
      </c>
      <c r="AD224" s="90"/>
      <c r="AE224" s="90"/>
      <c r="AF224" s="82">
        <f t="shared" si="33"/>
        <v>0</v>
      </c>
      <c r="AG224" s="82" t="str">
        <f t="shared" si="28"/>
        <v/>
      </c>
      <c r="AH224" s="82" t="str">
        <f t="shared" si="29"/>
        <v/>
      </c>
      <c r="AI224" s="82" t="str">
        <f t="shared" si="30"/>
        <v/>
      </c>
      <c r="AJ224" s="82" t="str">
        <f t="shared" si="31"/>
        <v/>
      </c>
      <c r="AK224" s="83" t="str">
        <f t="shared" si="34"/>
        <v/>
      </c>
      <c r="AN224" s="11">
        <v>4.2</v>
      </c>
      <c r="AO224" s="17" t="str">
        <f>IF(SUMIFS(AG$11:AG$1008,$AB$11:$AB$1008,$AN224,$AK$11:$AK$1008,$AP$218)=0,"",SUMIFS(AG$11:AG$1008,$AB$11:$AB$1008,$AN224,$AK$11:$AK$1008,$AP$218))</f>
        <v/>
      </c>
      <c r="AP224" s="17" t="str">
        <f>IF(SUMIFS(AH$11:AH$1008,$AB$11:$AB$1008,$AN224,$AK$11:$AK$1008,$AP$218)=0,"",SUMIFS(AH$11:AH$1008,$AB$11:$AB$1008,$AN224,$AK$11:$AK$1008,$AP$218))</f>
        <v/>
      </c>
      <c r="AQ224" s="17" t="str">
        <f>IF(SUMIFS(AI$11:AI$1008,$AB$11:$AB$1008,$AN224,$AK$11:$AK$1008,$AP$218)=0,"",SUMIFS(AI$11:AI$1008,$AB$11:$AB$1008,$AN224,$AK$11:$AK$1008,$AP$218))</f>
        <v/>
      </c>
      <c r="AR224" s="17" t="str">
        <f>IF(SUMIFS(AJ$11:AJ$1008,$AB$11:$AB$1008,$AN224,$AK$11:$AK$1008,$AP$218)=0,"",SUMIFS(AJ$11:AJ$1008,$AB$11:$AB$1008,$AN224,$AK$11:$AK$1008,$AP$218))</f>
        <v/>
      </c>
      <c r="AS224" s="4" t="str">
        <f>IF(AP218="","",5)</f>
        <v/>
      </c>
      <c r="AT224" s="99" t="str">
        <f t="array" ref="AT224">IFERROR(INDEX($AF$1:$AF$1200,SMALL(IF($AK$1:$AK$1200=$AP$218,ROW($AF$1:$AF$1200),""),$AS224)),"")</f>
        <v/>
      </c>
      <c r="AU224" s="105" t="str">
        <f t="array" ref="AU224">IFERROR(INDEX($AA$1:$AA$1200,SMALL(IF($AK$1:$AK$1200=$AP$218,ROW($AA$1:$AA$1200),""),$AS224)),"")</f>
        <v/>
      </c>
      <c r="AV224" s="93" t="str">
        <f t="array" ref="AV224">IFERROR(INDEX($AB$1:$AB$1200,SMALL(IF($AK$1:$AK$1200=$AP$218,ROW($AB$1:$AB$1200),""),$AS224)),"")</f>
        <v/>
      </c>
      <c r="AW224" s="4"/>
    </row>
    <row r="225" spans="27:49">
      <c r="AA225" s="78"/>
      <c r="AB225" s="78"/>
      <c r="AC225" s="79" t="str">
        <f t="shared" si="32"/>
        <v/>
      </c>
      <c r="AD225" s="89"/>
      <c r="AE225" s="89"/>
      <c r="AF225" s="79">
        <f t="shared" si="33"/>
        <v>0</v>
      </c>
      <c r="AG225" s="79" t="str">
        <f t="shared" si="28"/>
        <v/>
      </c>
      <c r="AH225" s="79" t="str">
        <f t="shared" si="29"/>
        <v/>
      </c>
      <c r="AI225" s="79" t="str">
        <f t="shared" si="30"/>
        <v/>
      </c>
      <c r="AJ225" s="79" t="str">
        <f t="shared" si="31"/>
        <v/>
      </c>
      <c r="AK225" s="80" t="str">
        <f t="shared" si="34"/>
        <v/>
      </c>
      <c r="AN225" s="12">
        <v>4.3</v>
      </c>
      <c r="AO225" s="19" t="str">
        <f>IF(SUMIFS(AG$11:AG$1008,$AB$11:$AB$1008,$AN225,$AK$11:$AK$1008,$AP$218)=0,"",SUMIFS(AG$11:AG$1008,$AB$11:$AB$1008,$AN225,$AK$11:$AK$1008,$AP$218))</f>
        <v/>
      </c>
      <c r="AP225" s="19" t="str">
        <f>IF(SUMIFS(AH$11:AH$1008,$AB$11:$AB$1008,$AN225,$AK$11:$AK$1008,$AP$218)=0,"",SUMIFS(AH$11:AH$1008,$AB$11:$AB$1008,$AN225,$AK$11:$AK$1008,$AP$218))</f>
        <v/>
      </c>
      <c r="AQ225" s="19" t="str">
        <f>IF(SUMIFS(AI$11:AI$1008,$AB$11:$AB$1008,$AN225,$AK$11:$AK$1008,$AP$218)=0,"",SUMIFS(AI$11:AI$1008,$AB$11:$AB$1008,$AN225,$AK$11:$AK$1008,$AP$218))</f>
        <v/>
      </c>
      <c r="AR225" s="19" t="str">
        <f>IF(SUMIFS(AJ$11:AJ$1008,$AB$11:$AB$1008,$AN225,$AK$11:$AK$1008,$AP$218)=0,"",SUMIFS(AJ$11:AJ$1008,$AB$11:$AB$1008,$AN225,$AK$11:$AK$1008,$AP$218))</f>
        <v/>
      </c>
      <c r="AS225" s="4" t="str">
        <f>IF(AP218="","",6)</f>
        <v/>
      </c>
      <c r="AT225" s="99" t="str">
        <f t="array" ref="AT225">IFERROR(INDEX($AF$1:$AF$1200,SMALL(IF($AK$1:$AK$1200=$AP$218,ROW($AF$1:$AF$1200),""),$AS225)),"")</f>
        <v/>
      </c>
      <c r="AU225" s="105" t="str">
        <f t="array" ref="AU225">IFERROR(INDEX($AA$1:$AA$1200,SMALL(IF($AK$1:$AK$1200=$AP$218,ROW($AA$1:$AA$1200),""),$AS225)),"")</f>
        <v/>
      </c>
      <c r="AV225" s="93" t="str">
        <f t="array" ref="AV225">IFERROR(INDEX($AB$1:$AB$1200,SMALL(IF($AK$1:$AK$1200=$AP$218,ROW($AB$1:$AB$1200),""),$AS225)),"")</f>
        <v/>
      </c>
      <c r="AW225" s="4"/>
    </row>
    <row r="226" spans="27:49">
      <c r="AA226" s="81"/>
      <c r="AB226" s="81"/>
      <c r="AC226" s="82" t="str">
        <f t="shared" si="32"/>
        <v/>
      </c>
      <c r="AD226" s="90"/>
      <c r="AE226" s="90"/>
      <c r="AF226" s="82">
        <f t="shared" si="33"/>
        <v>0</v>
      </c>
      <c r="AG226" s="82" t="str">
        <f t="shared" si="28"/>
        <v/>
      </c>
      <c r="AH226" s="82" t="str">
        <f t="shared" si="29"/>
        <v/>
      </c>
      <c r="AI226" s="82" t="str">
        <f t="shared" si="30"/>
        <v/>
      </c>
      <c r="AJ226" s="82" t="str">
        <f t="shared" si="31"/>
        <v/>
      </c>
      <c r="AK226" s="83" t="str">
        <f t="shared" si="34"/>
        <v/>
      </c>
      <c r="AN226" s="10">
        <v>5</v>
      </c>
      <c r="AO226" s="21" t="str">
        <f>IF(SUMIFS(AG$11:AG$1008,$AB$11:$AB$1008,$AN226,$AK$11:$AK$1008,$AP$218)=0,"",SUMIFS(AG$11:AG$1008,$AB$11:$AB$1008,$AN226,$AK$11:$AK$1008,$AP$218))</f>
        <v/>
      </c>
      <c r="AP226" s="21" t="str">
        <f>IF(SUMIFS(AH$11:AH$1008,$AB$11:$AB$1008,$AN226,$AK$11:$AK$1008,$AP$218)=0,"",SUMIFS(AH$11:AH$1008,$AB$11:$AB$1008,$AN226,$AK$11:$AK$1008,$AP$218))</f>
        <v/>
      </c>
      <c r="AQ226" s="21" t="str">
        <f>IF(SUMIFS(AI$11:AI$1008,$AB$11:$AB$1008,$AN226,$AK$11:$AK$1008,$AP$218)=0,"",SUMIFS(AI$11:AI$1008,$AB$11:$AB$1008,$AN226,$AK$11:$AK$1008,$AP$218))</f>
        <v/>
      </c>
      <c r="AR226" s="21" t="str">
        <f>IF(SUMIFS(AJ$11:AJ$1008,$AB$11:$AB$1008,$AN226,$AK$11:$AK$1008,$AP$218)=0,"",SUMIFS(AJ$11:AJ$1008,$AB$11:$AB$1008,$AN226,$AK$11:$AK$1008,$AP$218))</f>
        <v/>
      </c>
      <c r="AS226" s="4" t="str">
        <f>IF(AP218="","",7)</f>
        <v/>
      </c>
      <c r="AT226" s="99" t="str">
        <f t="array" ref="AT226">IFERROR(INDEX($AF$1:$AF$1200,SMALL(IF($AK$1:$AK$1200=$AP$218,ROW($AF$1:$AF$1200),""),$AS226)),"")</f>
        <v/>
      </c>
      <c r="AU226" s="105" t="str">
        <f t="array" ref="AU226">IFERROR(INDEX($AA$1:$AA$1200,SMALL(IF($AK$1:$AK$1200=$AP$218,ROW($AA$1:$AA$1200),""),$AS226)),"")</f>
        <v/>
      </c>
      <c r="AV226" s="93" t="str">
        <f t="array" ref="AV226">IFERROR(INDEX($AB$1:$AB$1200,SMALL(IF($AK$1:$AK$1200=$AP$218,ROW($AB$1:$AB$1200),""),$AS226)),"")</f>
        <v/>
      </c>
      <c r="AW226" s="4"/>
    </row>
    <row r="227" spans="27:49">
      <c r="AA227" s="78"/>
      <c r="AB227" s="78"/>
      <c r="AC227" s="79" t="str">
        <f t="shared" si="32"/>
        <v/>
      </c>
      <c r="AD227" s="89"/>
      <c r="AE227" s="89"/>
      <c r="AF227" s="79">
        <f t="shared" si="33"/>
        <v>0</v>
      </c>
      <c r="AG227" s="79" t="str">
        <f t="shared" si="28"/>
        <v/>
      </c>
      <c r="AH227" s="79" t="str">
        <f t="shared" si="29"/>
        <v/>
      </c>
      <c r="AI227" s="79" t="str">
        <f t="shared" si="30"/>
        <v/>
      </c>
      <c r="AJ227" s="79" t="str">
        <f t="shared" si="31"/>
        <v/>
      </c>
      <c r="AK227" s="80" t="str">
        <f t="shared" si="34"/>
        <v/>
      </c>
      <c r="AN227" s="11">
        <v>5.0999999999999996</v>
      </c>
      <c r="AO227" s="23" t="str">
        <f>IF(SUMIFS(AG$11:AG$1008,$AB$11:$AB$1008,$AN227,$AK$11:$AK$1008,$AP$218)=0,"",SUMIFS(AG$11:AG$1008,$AB$11:$AB$1008,$AN227,$AK$11:$AK$1008,$AP$218))</f>
        <v/>
      </c>
      <c r="AP227" s="23" t="str">
        <f>IF(SUMIFS(AH$11:AH$1008,$AB$11:$AB$1008,$AN227,$AK$11:$AK$1008,$AP$218)=0,"",SUMIFS(AH$11:AH$1008,$AB$11:$AB$1008,$AN227,$AK$11:$AK$1008,$AP$218))</f>
        <v/>
      </c>
      <c r="AQ227" s="23" t="str">
        <f>IF(SUMIFS(AI$11:AI$1008,$AB$11:$AB$1008,$AN227,$AK$11:$AK$1008,$AP$218)=0,"",SUMIFS(AI$11:AI$1008,$AB$11:$AB$1008,$AN227,$AK$11:$AK$1008,$AP$218))</f>
        <v/>
      </c>
      <c r="AR227" s="23" t="str">
        <f>IF(SUMIFS(AJ$11:AJ$1008,$AB$11:$AB$1008,$AN227,$AK$11:$AK$1008,$AP$218)=0,"",SUMIFS(AJ$11:AJ$1008,$AB$11:$AB$1008,$AN227,$AK$11:$AK$1008,$AP$218))</f>
        <v/>
      </c>
      <c r="AS227" s="4" t="str">
        <f>IF(AP218="","",8)</f>
        <v/>
      </c>
      <c r="AT227" s="99" t="str">
        <f t="array" ref="AT227">IFERROR(INDEX($AF$1:$AF$1200,SMALL(IF($AK$1:$AK$1200=$AP$218,ROW($AF$1:$AF$1200),""),$AS227)),"")</f>
        <v/>
      </c>
      <c r="AU227" s="105" t="str">
        <f t="array" ref="AU227">IFERROR(INDEX($AA$1:$AA$1200,SMALL(IF($AK$1:$AK$1200=$AP$218,ROW($AA$1:$AA$1200),""),$AS227)),"")</f>
        <v/>
      </c>
      <c r="AV227" s="93" t="str">
        <f t="array" ref="AV227">IFERROR(INDEX($AB$1:$AB$1200,SMALL(IF($AK$1:$AK$1200=$AP$218,ROW($AB$1:$AB$1200),""),$AS227)),"")</f>
        <v/>
      </c>
      <c r="AW227" s="4"/>
    </row>
    <row r="228" spans="27:49">
      <c r="AA228" s="81"/>
      <c r="AB228" s="81"/>
      <c r="AC228" s="82" t="str">
        <f t="shared" si="32"/>
        <v/>
      </c>
      <c r="AD228" s="90"/>
      <c r="AE228" s="90"/>
      <c r="AF228" s="82">
        <f t="shared" si="33"/>
        <v>0</v>
      </c>
      <c r="AG228" s="82" t="str">
        <f t="shared" si="28"/>
        <v/>
      </c>
      <c r="AH228" s="82" t="str">
        <f t="shared" si="29"/>
        <v/>
      </c>
      <c r="AI228" s="82" t="str">
        <f t="shared" si="30"/>
        <v/>
      </c>
      <c r="AJ228" s="82" t="str">
        <f t="shared" si="31"/>
        <v/>
      </c>
      <c r="AK228" s="83" t="str">
        <f t="shared" si="34"/>
        <v/>
      </c>
      <c r="AN228" s="11">
        <v>5.2</v>
      </c>
      <c r="AO228" s="23" t="str">
        <f>IF(SUMIFS(AG$11:AG$1008,$AB$11:$AB$1008,$AN228,$AK$11:$AK$1008,$AP$218)=0,"",SUMIFS(AG$11:AG$1008,$AB$11:$AB$1008,$AN228,$AK$11:$AK$1008,$AP$218))</f>
        <v/>
      </c>
      <c r="AP228" s="23" t="str">
        <f>IF(SUMIFS(AH$11:AH$1008,$AB$11:$AB$1008,$AN228,$AK$11:$AK$1008,$AP$218)=0,"",SUMIFS(AH$11:AH$1008,$AB$11:$AB$1008,$AN228,$AK$11:$AK$1008,$AP$218))</f>
        <v/>
      </c>
      <c r="AQ228" s="23" t="str">
        <f>IF(SUMIFS(AI$11:AI$1008,$AB$11:$AB$1008,$AN228,$AK$11:$AK$1008,$AP$218)=0,"",SUMIFS(AI$11:AI$1008,$AB$11:$AB$1008,$AN228,$AK$11:$AK$1008,$AP$218))</f>
        <v/>
      </c>
      <c r="AR228" s="23" t="str">
        <f>IF(SUMIFS(AJ$11:AJ$1008,$AB$11:$AB$1008,$AN228,$AK$11:$AK$1008,$AP$218)=0,"",SUMIFS(AJ$11:AJ$1008,$AB$11:$AB$1008,$AN228,$AK$11:$AK$1008,$AP$218))</f>
        <v/>
      </c>
      <c r="AS228" s="4" t="str">
        <f>IF(AP218="","",9)</f>
        <v/>
      </c>
      <c r="AT228" s="99" t="str">
        <f t="array" ref="AT228">IFERROR(INDEX($AF$1:$AF$1200,SMALL(IF($AK$1:$AK$1200=$AP$218,ROW($AF$1:$AF$1200),""),$AS228)),"")</f>
        <v/>
      </c>
      <c r="AU228" s="105" t="str">
        <f t="array" ref="AU228">IFERROR(INDEX($AA$1:$AA$1200,SMALL(IF($AK$1:$AK$1200=$AP$218,ROW($AA$1:$AA$1200),""),$AS228)),"")</f>
        <v/>
      </c>
      <c r="AV228" s="93" t="str">
        <f t="array" ref="AV228">IFERROR(INDEX($AB$1:$AB$1200,SMALL(IF($AK$1:$AK$1200=$AP$218,ROW($AB$1:$AB$1200),""),$AS228)),"")</f>
        <v/>
      </c>
      <c r="AW228" s="4"/>
    </row>
    <row r="229" spans="27:49">
      <c r="AA229" s="78"/>
      <c r="AB229" s="78"/>
      <c r="AC229" s="79" t="str">
        <f t="shared" si="32"/>
        <v/>
      </c>
      <c r="AD229" s="89"/>
      <c r="AE229" s="89"/>
      <c r="AF229" s="79">
        <f t="shared" si="33"/>
        <v>0</v>
      </c>
      <c r="AG229" s="79" t="str">
        <f t="shared" si="28"/>
        <v/>
      </c>
      <c r="AH229" s="79" t="str">
        <f t="shared" si="29"/>
        <v/>
      </c>
      <c r="AI229" s="79" t="str">
        <f t="shared" si="30"/>
        <v/>
      </c>
      <c r="AJ229" s="79" t="str">
        <f t="shared" si="31"/>
        <v/>
      </c>
      <c r="AK229" s="80" t="str">
        <f t="shared" si="34"/>
        <v/>
      </c>
      <c r="AN229" s="12">
        <v>5.3</v>
      </c>
      <c r="AO229" s="19" t="str">
        <f>IF(SUMIFS(AG$11:AG$1008,$AB$11:$AB$1008,$AN229,$AK$11:$AK$1008,$AP$218)=0,"",SUMIFS(AG$11:AG$1008,$AB$11:$AB$1008,$AN229,$AK$11:$AK$1008,$AP$218))</f>
        <v/>
      </c>
      <c r="AP229" s="19" t="str">
        <f>IF(SUMIFS(AH$11:AH$1008,$AB$11:$AB$1008,$AN229,$AK$11:$AK$1008,$AP$218)=0,"",SUMIFS(AH$11:AH$1008,$AB$11:$AB$1008,$AN229,$AK$11:$AK$1008,$AP$218))</f>
        <v/>
      </c>
      <c r="AQ229" s="19" t="str">
        <f>IF(SUMIFS(AI$11:AI$1008,$AB$11:$AB$1008,$AN229,$AK$11:$AK$1008,$AP$218)=0,"",SUMIFS(AI$11:AI$1008,$AB$11:$AB$1008,$AN229,$AK$11:$AK$1008,$AP$218))</f>
        <v/>
      </c>
      <c r="AR229" s="19" t="str">
        <f>IF(SUMIFS(AJ$11:AJ$1008,$AB$11:$AB$1008,$AN229,$AK$11:$AK$1008,$AP$218)=0,"",SUMIFS(AJ$11:AJ$1008,$AB$11:$AB$1008,$AN229,$AK$11:$AK$1008,$AP$218))</f>
        <v/>
      </c>
      <c r="AS229" s="4" t="str">
        <f>IF(AP218="","",10)</f>
        <v/>
      </c>
      <c r="AT229" s="99" t="str">
        <f t="array" ref="AT229">IFERROR(INDEX($AF$1:$AF$1200,SMALL(IF($AK$1:$AK$1200=$AP$218,ROW($AF$1:$AF$1200),""),$AS229)),"")</f>
        <v/>
      </c>
      <c r="AU229" s="105" t="str">
        <f t="array" ref="AU229">IFERROR(INDEX($AA$1:$AA$1200,SMALL(IF($AK$1:$AK$1200=$AP$218,ROW($AA$1:$AA$1200),""),$AS229)),"")</f>
        <v/>
      </c>
      <c r="AV229" s="93" t="str">
        <f t="array" ref="AV229">IFERROR(INDEX($AB$1:$AB$1200,SMALL(IF($AK$1:$AK$1200=$AP$218,ROW($AB$1:$AB$1200),""),$AS229)),"")</f>
        <v/>
      </c>
      <c r="AW229" s="4"/>
    </row>
    <row r="230" spans="27:49">
      <c r="AA230" s="81"/>
      <c r="AB230" s="81"/>
      <c r="AC230" s="82" t="str">
        <f t="shared" si="32"/>
        <v/>
      </c>
      <c r="AD230" s="90"/>
      <c r="AE230" s="90"/>
      <c r="AF230" s="82">
        <f t="shared" si="33"/>
        <v>0</v>
      </c>
      <c r="AG230" s="82" t="str">
        <f t="shared" si="28"/>
        <v/>
      </c>
      <c r="AH230" s="82" t="str">
        <f t="shared" si="29"/>
        <v/>
      </c>
      <c r="AI230" s="82" t="str">
        <f t="shared" si="30"/>
        <v/>
      </c>
      <c r="AJ230" s="82" t="str">
        <f t="shared" si="31"/>
        <v/>
      </c>
      <c r="AK230" s="83" t="str">
        <f t="shared" si="34"/>
        <v/>
      </c>
      <c r="AN230" s="10">
        <v>6</v>
      </c>
      <c r="AO230" s="21" t="e">
        <f>IF(SUMIFS(AG$11:AG$1008,$AB$11:$AB$1008,$AN230,$AK$11:$AK$1008,$AP$218)=0,"",SUMIFS(AG$11:AG$1008,$AB$11:$AB$1008,$AN230,$AK$11:$AK$1008,$AP$218))</f>
        <v>#N/A</v>
      </c>
      <c r="AP230" s="21" t="e">
        <f>IF(SUMIFS(AH$11:AH$1008,$AB$11:$AB$1008,$AN230,$AK$11:$AK$1008,$AP$218)=0,"",SUMIFS(AH$11:AH$1008,$AB$11:$AB$1008,$AN230,$AK$11:$AK$1008,$AP$218))</f>
        <v>#N/A</v>
      </c>
      <c r="AQ230" s="21" t="e">
        <f>IF(SUMIFS(AI$11:AI$1008,$AB$11:$AB$1008,$AN230,$AK$11:$AK$1008,$AP$218)=0,"",SUMIFS(AI$11:AI$1008,$AB$11:$AB$1008,$AN230,$AK$11:$AK$1008,$AP$218))</f>
        <v>#N/A</v>
      </c>
      <c r="AR230" s="21" t="e">
        <f>IF(SUMIFS(AJ$11:AJ$1008,$AB$11:$AB$1008,$AN230,$AK$11:$AK$1008,$AP$218)=0,"",SUMIFS(AJ$11:AJ$1008,$AB$11:$AB$1008,$AN230,$AK$11:$AK$1008,$AP$218))</f>
        <v>#N/A</v>
      </c>
      <c r="AS230" s="4" t="str">
        <f>IF(AP218="","",11)</f>
        <v/>
      </c>
      <c r="AT230" s="99" t="str">
        <f t="array" ref="AT230">IFERROR(INDEX($AF$1:$AF$1200,SMALL(IF($AK$1:$AK$1200=$AP$218,ROW($AF$1:$AF$1200),""),$AS230)),"")</f>
        <v/>
      </c>
      <c r="AU230" s="105" t="str">
        <f t="array" ref="AU230">IFERROR(INDEX($AA$1:$AA$1200,SMALL(IF($AK$1:$AK$1200=$AP$218,ROW($AA$1:$AA$1200),""),$AS230)),"")</f>
        <v/>
      </c>
      <c r="AV230" s="93" t="str">
        <f t="array" ref="AV230">IFERROR(INDEX($AB$1:$AB$1200,SMALL(IF($AK$1:$AK$1200=$AP$218,ROW($AB$1:$AB$1200),""),$AS230)),"")</f>
        <v/>
      </c>
      <c r="AW230" s="4"/>
    </row>
    <row r="231" spans="27:49">
      <c r="AA231" s="78"/>
      <c r="AB231" s="78"/>
      <c r="AC231" s="79" t="str">
        <f t="shared" si="32"/>
        <v/>
      </c>
      <c r="AD231" s="89"/>
      <c r="AE231" s="89"/>
      <c r="AF231" s="79">
        <f t="shared" si="33"/>
        <v>0</v>
      </c>
      <c r="AG231" s="79" t="str">
        <f t="shared" si="28"/>
        <v/>
      </c>
      <c r="AH231" s="79" t="str">
        <f t="shared" si="29"/>
        <v/>
      </c>
      <c r="AI231" s="79" t="str">
        <f t="shared" si="30"/>
        <v/>
      </c>
      <c r="AJ231" s="79" t="str">
        <f t="shared" si="31"/>
        <v/>
      </c>
      <c r="AK231" s="80" t="str">
        <f t="shared" si="34"/>
        <v/>
      </c>
      <c r="AN231" s="11">
        <v>6.1</v>
      </c>
      <c r="AO231" s="23" t="str">
        <f>IF(SUMIFS(AG$11:AG$1008,$AB$11:$AB$1008,$AN231,$AK$11:$AK$1008,$AP$218)=0,"",SUMIFS(AG$11:AG$1008,$AB$11:$AB$1008,$AN231,$AK$11:$AK$1008,$AP$218))</f>
        <v/>
      </c>
      <c r="AP231" s="23" t="str">
        <f>IF(SUMIFS(AH$11:AH$1008,$AB$11:$AB$1008,$AN231,$AK$11:$AK$1008,$AP$218)=0,"",SUMIFS(AH$11:AH$1008,$AB$11:$AB$1008,$AN231,$AK$11:$AK$1008,$AP$218))</f>
        <v/>
      </c>
      <c r="AQ231" s="23" t="str">
        <f>IF(SUMIFS(AI$11:AI$1008,$AB$11:$AB$1008,$AN231,$AK$11:$AK$1008,$AP$218)=0,"",SUMIFS(AI$11:AI$1008,$AB$11:$AB$1008,$AN231,$AK$11:$AK$1008,$AP$218))</f>
        <v/>
      </c>
      <c r="AR231" s="23" t="str">
        <f>IF(SUMIFS(AJ$11:AJ$1008,$AB$11:$AB$1008,$AN231,$AK$11:$AK$1008,$AP$218)=0,"",SUMIFS(AJ$11:AJ$1008,$AB$11:$AB$1008,$AN231,$AK$11:$AK$1008,$AP$218))</f>
        <v/>
      </c>
      <c r="AS231" s="4" t="str">
        <f>IF(AP218="","",12)</f>
        <v/>
      </c>
      <c r="AT231" s="99" t="str">
        <f t="array" ref="AT231">IFERROR(INDEX($AF$1:$AF$1200,SMALL(IF($AK$1:$AK$1200=$AP$218,ROW($AF$1:$AF$1200),""),$AS231)),"")</f>
        <v/>
      </c>
      <c r="AU231" s="105" t="str">
        <f t="array" ref="AU231">IFERROR(INDEX($AA$1:$AA$1200,SMALL(IF($AK$1:$AK$1200=$AP$218,ROW($AA$1:$AA$1200),""),$AS231)),"")</f>
        <v/>
      </c>
      <c r="AV231" s="93" t="str">
        <f t="array" ref="AV231">IFERROR(INDEX($AB$1:$AB$1200,SMALL(IF($AK$1:$AK$1200=$AP$218,ROW($AB$1:$AB$1200),""),$AS231)),"")</f>
        <v/>
      </c>
      <c r="AW231" s="4"/>
    </row>
    <row r="232" spans="27:49">
      <c r="AA232" s="81"/>
      <c r="AB232" s="81"/>
      <c r="AC232" s="82" t="str">
        <f t="shared" si="32"/>
        <v/>
      </c>
      <c r="AD232" s="90"/>
      <c r="AE232" s="90"/>
      <c r="AF232" s="82">
        <f t="shared" si="33"/>
        <v>0</v>
      </c>
      <c r="AG232" s="82" t="str">
        <f t="shared" si="28"/>
        <v/>
      </c>
      <c r="AH232" s="82" t="str">
        <f t="shared" si="29"/>
        <v/>
      </c>
      <c r="AI232" s="82" t="str">
        <f t="shared" si="30"/>
        <v/>
      </c>
      <c r="AJ232" s="82" t="str">
        <f t="shared" si="31"/>
        <v/>
      </c>
      <c r="AK232" s="83" t="str">
        <f t="shared" si="34"/>
        <v/>
      </c>
      <c r="AM232" s="30"/>
      <c r="AN232" s="11">
        <v>6.2</v>
      </c>
      <c r="AO232" s="23" t="str">
        <f>IF(SUMIFS(AG$11:AG$1008,$AB$11:$AB$1008,$AN232,$AK$11:$AK$1008,$AP$218)=0,"",SUMIFS(AG$11:AG$1008,$AB$11:$AB$1008,$AN232,$AK$11:$AK$1008,$AP$218))</f>
        <v/>
      </c>
      <c r="AP232" s="23" t="str">
        <f>IF(SUMIFS(AH$11:AH$1008,$AB$11:$AB$1008,$AN232,$AK$11:$AK$1008,$AP$218)=0,"",SUMIFS(AH$11:AH$1008,$AB$11:$AB$1008,$AN232,$AK$11:$AK$1008,$AP$218))</f>
        <v/>
      </c>
      <c r="AQ232" s="23" t="str">
        <f>IF(SUMIFS(AI$11:AI$1008,$AB$11:$AB$1008,$AN232,$AK$11:$AK$1008,$AP$218)=0,"",SUMIFS(AI$11:AI$1008,$AB$11:$AB$1008,$AN232,$AK$11:$AK$1008,$AP$218))</f>
        <v/>
      </c>
      <c r="AR232" s="23" t="str">
        <f>IF(SUMIFS(AJ$11:AJ$1008,$AB$11:$AB$1008,$AN232,$AK$11:$AK$1008,$AP$218)=0,"",SUMIFS(AJ$11:AJ$1008,$AB$11:$AB$1008,$AN232,$AK$11:$AK$1008,$AP$218))</f>
        <v/>
      </c>
      <c r="AS232" s="4" t="str">
        <f>IF(AP218="","",13)</f>
        <v/>
      </c>
      <c r="AT232" s="99" t="str">
        <f t="array" ref="AT232">IFERROR(INDEX($AF$1:$AF$1200,SMALL(IF($AK$1:$AK$1200=$AP$218,ROW($AF$1:$AF$1200),""),$AS232)),"")</f>
        <v/>
      </c>
      <c r="AU232" s="105" t="str">
        <f t="array" ref="AU232">IFERROR(INDEX($AA$1:$AA$1200,SMALL(IF($AK$1:$AK$1200=$AP$218,ROW($AA$1:$AA$1200),""),$AS232)),"")</f>
        <v/>
      </c>
      <c r="AV232" s="93" t="str">
        <f t="array" ref="AV232">IFERROR(INDEX($AB$1:$AB$1200,SMALL(IF($AK$1:$AK$1200=$AP$218,ROW($AB$1:$AB$1200),""),$AS232)),"")</f>
        <v/>
      </c>
      <c r="AW232" s="4"/>
    </row>
    <row r="233" spans="27:49">
      <c r="AA233" s="78"/>
      <c r="AB233" s="78"/>
      <c r="AC233" s="79" t="str">
        <f t="shared" si="32"/>
        <v/>
      </c>
      <c r="AD233" s="89"/>
      <c r="AE233" s="89"/>
      <c r="AF233" s="79">
        <f t="shared" si="33"/>
        <v>0</v>
      </c>
      <c r="AG233" s="79" t="str">
        <f t="shared" si="28"/>
        <v/>
      </c>
      <c r="AH233" s="79" t="str">
        <f t="shared" si="29"/>
        <v/>
      </c>
      <c r="AI233" s="79" t="str">
        <f t="shared" si="30"/>
        <v/>
      </c>
      <c r="AJ233" s="79" t="str">
        <f t="shared" si="31"/>
        <v/>
      </c>
      <c r="AK233" s="80" t="str">
        <f t="shared" si="34"/>
        <v/>
      </c>
      <c r="AM233" s="30"/>
      <c r="AN233" s="12">
        <v>6.3</v>
      </c>
      <c r="AO233" s="19" t="str">
        <f>IF(SUMIFS(AG$11:AG$1008,$AB$11:$AB$1008,$AN233,$AK$11:$AK$1008,$AP$218)=0,"",SUMIFS(AG$11:AG$1008,$AB$11:$AB$1008,$AN233,$AK$11:$AK$1008,$AP$218))</f>
        <v/>
      </c>
      <c r="AP233" s="19" t="str">
        <f>IF(SUMIFS(AH$11:AH$1008,$AB$11:$AB$1008,$AN233,$AK$11:$AK$1008,$AP$218)=0,"",SUMIFS(AH$11:AH$1008,$AB$11:$AB$1008,$AN233,$AK$11:$AK$1008,$AP$218))</f>
        <v/>
      </c>
      <c r="AQ233" s="19" t="str">
        <f>IF(SUMIFS(AI$11:AI$1008,$AB$11:$AB$1008,$AN233,$AK$11:$AK$1008,$AP$218)=0,"",SUMIFS(AI$11:AI$1008,$AB$11:$AB$1008,$AN233,$AK$11:$AK$1008,$AP$218))</f>
        <v/>
      </c>
      <c r="AR233" s="19" t="str">
        <f>IF(SUMIFS(AJ$11:AJ$1008,$AB$11:$AB$1008,$AN233,$AK$11:$AK$1008,$AP$218)=0,"",SUMIFS(AJ$11:AJ$1008,$AB$11:$AB$1008,$AN233,$AK$11:$AK$1008,$AP$218))</f>
        <v/>
      </c>
      <c r="AS233" s="4" t="str">
        <f>IF(AP218="","",14)</f>
        <v/>
      </c>
      <c r="AT233" s="99" t="str">
        <f t="array" ref="AT233">IFERROR(INDEX($AF$1:$AF$1200,SMALL(IF($AK$1:$AK$1200=$AP$218,ROW($AF$1:$AF$1200),""),$AS233)),"")</f>
        <v/>
      </c>
      <c r="AU233" s="105" t="str">
        <f t="array" ref="AU233">IFERROR(INDEX($AA$1:$AA$1200,SMALL(IF($AK$1:$AK$1200=$AP$218,ROW($AA$1:$AA$1200),""),$AS233)),"")</f>
        <v/>
      </c>
      <c r="AV233" s="93" t="str">
        <f t="array" ref="AV233">IFERROR(INDEX($AB$1:$AB$1200,SMALL(IF($AK$1:$AK$1200=$AP$218,ROW($AB$1:$AB$1200),""),$AS233)),"")</f>
        <v/>
      </c>
      <c r="AW233" s="4"/>
    </row>
    <row r="234" spans="27:49">
      <c r="AA234" s="81"/>
      <c r="AB234" s="81"/>
      <c r="AC234" s="82" t="str">
        <f t="shared" si="32"/>
        <v/>
      </c>
      <c r="AD234" s="90"/>
      <c r="AE234" s="90"/>
      <c r="AF234" s="82">
        <f t="shared" si="33"/>
        <v>0</v>
      </c>
      <c r="AG234" s="82" t="str">
        <f t="shared" si="28"/>
        <v/>
      </c>
      <c r="AH234" s="82" t="str">
        <f t="shared" si="29"/>
        <v/>
      </c>
      <c r="AI234" s="82" t="str">
        <f t="shared" si="30"/>
        <v/>
      </c>
      <c r="AJ234" s="82" t="str">
        <f t="shared" si="31"/>
        <v/>
      </c>
      <c r="AK234" s="83" t="str">
        <f t="shared" si="34"/>
        <v/>
      </c>
      <c r="AM234" s="30"/>
      <c r="AN234" s="10">
        <v>7</v>
      </c>
      <c r="AO234" s="21" t="str">
        <f>IF(SUMIFS(AG$11:AG$1008,$AB$11:$AB$1008,$AN234,$AK$11:$AK$1008,$AP$218)=0,"",SUMIFS(AG$11:AG$1008,$AB$11:$AB$1008,$AN234,$AK$11:$AK$1008,$AP$218))</f>
        <v/>
      </c>
      <c r="AP234" s="21" t="str">
        <f>IF(SUMIFS(AH$11:AH$1008,$AB$11:$AB$1008,$AN234,$AK$11:$AK$1008,$AP$218)=0,"",SUMIFS(AH$11:AH$1008,$AB$11:$AB$1008,$AN234,$AK$11:$AK$1008,$AP$218))</f>
        <v/>
      </c>
      <c r="AQ234" s="21" t="str">
        <f>IF(SUMIFS(AI$11:AI$1008,$AB$11:$AB$1008,$AN234,$AK$11:$AK$1008,$AP$218)=0,"",SUMIFS(AI$11:AI$1008,$AB$11:$AB$1008,$AN234,$AK$11:$AK$1008,$AP$218))</f>
        <v/>
      </c>
      <c r="AR234" s="21" t="str">
        <f>IF(SUMIFS(AJ$11:AJ$1008,$AB$11:$AB$1008,$AN234,$AK$11:$AK$1008,$AP$218)=0,"",SUMIFS(AJ$11:AJ$1008,$AB$11:$AB$1008,$AN234,$AK$11:$AK$1008,$AP$218))</f>
        <v/>
      </c>
      <c r="AS234" s="4" t="str">
        <f>IF(AP218="","",15)</f>
        <v/>
      </c>
      <c r="AT234" s="99" t="str">
        <f t="array" ref="AT234">IFERROR(INDEX($AF$1:$AF$1200,SMALL(IF($AK$1:$AK$1200=$AP$218,ROW($AF$1:$AF$1200),""),$AS234)),"")</f>
        <v/>
      </c>
      <c r="AU234" s="105" t="str">
        <f t="array" ref="AU234">IFERROR(INDEX($AA$1:$AA$1200,SMALL(IF($AK$1:$AK$1200=$AP$218,ROW($AA$1:$AA$1200),""),$AS234)),"")</f>
        <v/>
      </c>
      <c r="AV234" s="93" t="str">
        <f t="array" ref="AV234">IFERROR(INDEX($AB$1:$AB$1200,SMALL(IF($AK$1:$AK$1200=$AP$218,ROW($AB$1:$AB$1200),""),$AS234)),"")</f>
        <v/>
      </c>
      <c r="AW234" s="4"/>
    </row>
    <row r="235" spans="27:49">
      <c r="AA235" s="78"/>
      <c r="AB235" s="78"/>
      <c r="AC235" s="79" t="str">
        <f t="shared" si="32"/>
        <v/>
      </c>
      <c r="AD235" s="89"/>
      <c r="AE235" s="89"/>
      <c r="AF235" s="79">
        <f t="shared" si="33"/>
        <v>0</v>
      </c>
      <c r="AG235" s="79" t="str">
        <f t="shared" si="28"/>
        <v/>
      </c>
      <c r="AH235" s="79" t="str">
        <f t="shared" si="29"/>
        <v/>
      </c>
      <c r="AI235" s="79" t="str">
        <f t="shared" si="30"/>
        <v/>
      </c>
      <c r="AJ235" s="79" t="str">
        <f t="shared" si="31"/>
        <v/>
      </c>
      <c r="AK235" s="80" t="str">
        <f t="shared" si="34"/>
        <v/>
      </c>
      <c r="AM235" s="30"/>
      <c r="AN235" s="11">
        <v>7.1</v>
      </c>
      <c r="AO235" s="23" t="str">
        <f>IF(SUMIFS(AG$11:AG$1008,$AB$11:$AB$1008,$AN235,$AK$11:$AK$1008,$AP$218)=0,"",SUMIFS(AG$11:AG$1008,$AB$11:$AB$1008,$AN235,$AK$11:$AK$1008,$AP$218))</f>
        <v/>
      </c>
      <c r="AP235" s="23" t="str">
        <f>IF(SUMIFS(AH$11:AH$1008,$AB$11:$AB$1008,$AN235,$AK$11:$AK$1008,$AP$218)=0,"",SUMIFS(AH$11:AH$1008,$AB$11:$AB$1008,$AN235,$AK$11:$AK$1008,$AP$218))</f>
        <v/>
      </c>
      <c r="AQ235" s="23" t="str">
        <f>IF(SUMIFS(AI$11:AI$1008,$AB$11:$AB$1008,$AN235,$AK$11:$AK$1008,$AP$218)=0,"",SUMIFS(AI$11:AI$1008,$AB$11:$AB$1008,$AN235,$AK$11:$AK$1008,$AP$218))</f>
        <v/>
      </c>
      <c r="AR235" s="23" t="str">
        <f>IF(SUMIFS(AJ$11:AJ$1008,$AB$11:$AB$1008,$AN235,$AK$11:$AK$1008,$AP$218)=0,"",SUMIFS(AJ$11:AJ$1008,$AB$11:$AB$1008,$AN235,$AK$11:$AK$1008,$AP$218))</f>
        <v/>
      </c>
      <c r="AS235" s="4" t="str">
        <f>IF(AP218="","",16)</f>
        <v/>
      </c>
      <c r="AT235" s="99" t="str">
        <f t="array" ref="AT235">IFERROR(INDEX($AF$1:$AF$1200,SMALL(IF($AK$1:$AK$1200=$AP$218,ROW($AF$1:$AF$1200),""),$AS235)),"")</f>
        <v/>
      </c>
      <c r="AU235" s="105" t="str">
        <f t="array" ref="AU235">IFERROR(INDEX($AA$1:$AA$1200,SMALL(IF($AK$1:$AK$1200=$AP$218,ROW($AA$1:$AA$1200),""),$AS235)),"")</f>
        <v/>
      </c>
      <c r="AV235" s="93" t="str">
        <f t="array" ref="AV235">IFERROR(INDEX($AB$1:$AB$1200,SMALL(IF($AK$1:$AK$1200=$AP$218,ROW($AB$1:$AB$1200),""),$AS235)),"")</f>
        <v/>
      </c>
      <c r="AW235" s="4"/>
    </row>
    <row r="236" spans="27:49">
      <c r="AA236" s="81"/>
      <c r="AB236" s="81"/>
      <c r="AC236" s="82" t="str">
        <f t="shared" si="32"/>
        <v/>
      </c>
      <c r="AD236" s="90"/>
      <c r="AE236" s="90"/>
      <c r="AF236" s="82">
        <f t="shared" si="33"/>
        <v>0</v>
      </c>
      <c r="AG236" s="82" t="str">
        <f t="shared" si="28"/>
        <v/>
      </c>
      <c r="AH236" s="82" t="str">
        <f t="shared" si="29"/>
        <v/>
      </c>
      <c r="AI236" s="82" t="str">
        <f t="shared" si="30"/>
        <v/>
      </c>
      <c r="AJ236" s="82" t="str">
        <f t="shared" si="31"/>
        <v/>
      </c>
      <c r="AK236" s="83" t="str">
        <f t="shared" si="34"/>
        <v/>
      </c>
      <c r="AM236" s="30"/>
      <c r="AN236" s="11">
        <v>7.2</v>
      </c>
      <c r="AO236" s="23" t="str">
        <f>IF(SUMIFS(AG$11:AG$1008,$AB$11:$AB$1008,$AN236,$AK$11:$AK$1008,$AP$218)=0,"",SUMIFS(AG$11:AG$1008,$AB$11:$AB$1008,$AN236,$AK$11:$AK$1008,$AP$218))</f>
        <v/>
      </c>
      <c r="AP236" s="23" t="str">
        <f>IF(SUMIFS(AH$11:AH$1008,$AB$11:$AB$1008,$AN236,$AK$11:$AK$1008,$AP$218)=0,"",SUMIFS(AH$11:AH$1008,$AB$11:$AB$1008,$AN236,$AK$11:$AK$1008,$AP$218))</f>
        <v/>
      </c>
      <c r="AQ236" s="23" t="str">
        <f>IF(SUMIFS(AI$11:AI$1008,$AB$11:$AB$1008,$AN236,$AK$11:$AK$1008,$AP$218)=0,"",SUMIFS(AI$11:AI$1008,$AB$11:$AB$1008,$AN236,$AK$11:$AK$1008,$AP$218))</f>
        <v/>
      </c>
      <c r="AR236" s="23" t="str">
        <f>IF(SUMIFS(AJ$11:AJ$1008,$AB$11:$AB$1008,$AN236,$AK$11:$AK$1008,$AP$218)=0,"",SUMIFS(AJ$11:AJ$1008,$AB$11:$AB$1008,$AN236,$AK$11:$AK$1008,$AP$218))</f>
        <v/>
      </c>
      <c r="AS236" s="4" t="str">
        <f>IF(AP218="","",17)</f>
        <v/>
      </c>
      <c r="AT236" s="99" t="str">
        <f t="array" ref="AT236">IFERROR(INDEX($AF$1:$AF$1200,SMALL(IF($AK$1:$AK$1200=$AP$218,ROW($AF$1:$AF$1200),""),$AS236)),"")</f>
        <v/>
      </c>
      <c r="AU236" s="105" t="str">
        <f t="array" ref="AU236">IFERROR(INDEX($AA$1:$AA$1200,SMALL(IF($AK$1:$AK$1200=$AP$218,ROW($AA$1:$AA$1200),""),$AS236)),"")</f>
        <v/>
      </c>
      <c r="AV236" s="93" t="str">
        <f t="array" ref="AV236">IFERROR(INDEX($AB$1:$AB$1200,SMALL(IF($AK$1:$AK$1200=$AP$218,ROW($AB$1:$AB$1200),""),$AS236)),"")</f>
        <v/>
      </c>
      <c r="AW236" s="4"/>
    </row>
    <row r="237" spans="27:49">
      <c r="AA237" s="78"/>
      <c r="AB237" s="78"/>
      <c r="AC237" s="79" t="str">
        <f t="shared" si="32"/>
        <v/>
      </c>
      <c r="AD237" s="89"/>
      <c r="AE237" s="89"/>
      <c r="AF237" s="79">
        <f t="shared" si="33"/>
        <v>0</v>
      </c>
      <c r="AG237" s="79" t="str">
        <f t="shared" si="28"/>
        <v/>
      </c>
      <c r="AH237" s="79" t="str">
        <f t="shared" si="29"/>
        <v/>
      </c>
      <c r="AI237" s="79" t="str">
        <f t="shared" si="30"/>
        <v/>
      </c>
      <c r="AJ237" s="79" t="str">
        <f t="shared" si="31"/>
        <v/>
      </c>
      <c r="AK237" s="80" t="str">
        <f t="shared" si="34"/>
        <v/>
      </c>
      <c r="AM237" s="30"/>
      <c r="AN237" s="12">
        <v>7.3</v>
      </c>
      <c r="AO237" s="19" t="str">
        <f>IF(SUMIFS(AG$11:AG$1008,$AB$11:$AB$1008,$AN237,$AK$11:$AK$1008,$AP$218)=0,"",SUMIFS(AG$11:AG$1008,$AB$11:$AB$1008,$AN237,$AK$11:$AK$1008,$AP$218))</f>
        <v/>
      </c>
      <c r="AP237" s="19" t="str">
        <f>IF(SUMIFS(AH$11:AH$1008,$AB$11:$AB$1008,$AN237,$AK$11:$AK$1008,$AP$218)=0,"",SUMIFS(AH$11:AH$1008,$AB$11:$AB$1008,$AN237,$AK$11:$AK$1008,$AP$218))</f>
        <v/>
      </c>
      <c r="AQ237" s="19" t="str">
        <f>IF(SUMIFS(AI$11:AI$1008,$AB$11:$AB$1008,$AN237,$AK$11:$AK$1008,$AP$218)=0,"",SUMIFS(AI$11:AI$1008,$AB$11:$AB$1008,$AN237,$AK$11:$AK$1008,$AP$218))</f>
        <v/>
      </c>
      <c r="AR237" s="19" t="str">
        <f>IF(SUMIFS(AJ$11:AJ$1008,$AB$11:$AB$1008,$AN237,$AK$11:$AK$1008,$AP$218)=0,"",SUMIFS(AJ$11:AJ$1008,$AB$11:$AB$1008,$AN237,$AK$11:$AK$1008,$AP$218))</f>
        <v/>
      </c>
      <c r="AS237" s="4" t="str">
        <f>IF(AP218="","",18)</f>
        <v/>
      </c>
      <c r="AT237" s="99" t="str">
        <f t="array" ref="AT237">IFERROR(INDEX($AF$1:$AF$1200,SMALL(IF($AK$1:$AK$1200=$AP$218,ROW($AF$1:$AF$1200),""),$AS237)),"")</f>
        <v/>
      </c>
      <c r="AU237" s="105" t="str">
        <f t="array" ref="AU237">IFERROR(INDEX($AA$1:$AA$1200,SMALL(IF($AK$1:$AK$1200=$AP$218,ROW($AA$1:$AA$1200),""),$AS237)),"")</f>
        <v/>
      </c>
      <c r="AV237" s="93" t="str">
        <f t="array" ref="AV237">IFERROR(INDEX($AB$1:$AB$1200,SMALL(IF($AK$1:$AK$1200=$AP$218,ROW($AB$1:$AB$1200),""),$AS237)),"")</f>
        <v/>
      </c>
      <c r="AW237" s="4"/>
    </row>
    <row r="238" spans="27:49">
      <c r="AA238" s="81"/>
      <c r="AB238" s="81"/>
      <c r="AC238" s="82" t="str">
        <f t="shared" si="32"/>
        <v/>
      </c>
      <c r="AD238" s="90"/>
      <c r="AE238" s="90"/>
      <c r="AF238" s="82">
        <f t="shared" si="33"/>
        <v>0</v>
      </c>
      <c r="AG238" s="82" t="str">
        <f t="shared" si="28"/>
        <v/>
      </c>
      <c r="AH238" s="82" t="str">
        <f t="shared" si="29"/>
        <v/>
      </c>
      <c r="AI238" s="82" t="str">
        <f t="shared" si="30"/>
        <v/>
      </c>
      <c r="AJ238" s="82" t="str">
        <f t="shared" si="31"/>
        <v/>
      </c>
      <c r="AK238" s="83" t="str">
        <f t="shared" si="34"/>
        <v/>
      </c>
      <c r="AM238" s="30"/>
      <c r="AN238" s="10">
        <v>8</v>
      </c>
      <c r="AO238" s="21" t="str">
        <f>IF(SUMIFS(AG$11:AG$1008,$AB$11:$AB$1008,$AN238,$AK$11:$AK$1008,$AP$218)=0,"",SUMIFS(AG$11:AG$1008,$AB$11:$AB$1008,$AN238,$AK$11:$AK$1008,$AP$218))</f>
        <v/>
      </c>
      <c r="AP238" s="21" t="str">
        <f>IF(SUMIFS(AH$11:AH$1008,$AB$11:$AB$1008,$AN238,$AK$11:$AK$1008,$AP$218)=0,"",SUMIFS(AH$11:AH$1008,$AB$11:$AB$1008,$AN238,$AK$11:$AK$1008,$AP$218))</f>
        <v/>
      </c>
      <c r="AQ238" s="21" t="str">
        <f>IF(SUMIFS(AI$11:AI$1008,$AB$11:$AB$1008,$AN238,$AK$11:$AK$1008,$AP$218)=0,"",SUMIFS(AI$11:AI$1008,$AB$11:$AB$1008,$AN238,$AK$11:$AK$1008,$AP$218))</f>
        <v/>
      </c>
      <c r="AR238" s="21" t="str">
        <f>IF(SUMIFS(AJ$11:AJ$1008,$AB$11:$AB$1008,$AN238,$AK$11:$AK$1008,$AP$218)=0,"",SUMIFS(AJ$11:AJ$1008,$AB$11:$AB$1008,$AN238,$AK$11:$AK$1008,$AP$218))</f>
        <v/>
      </c>
      <c r="AS238" s="4" t="str">
        <f>IF(AP218="","",19)</f>
        <v/>
      </c>
      <c r="AT238" s="99" t="str">
        <f t="array" ref="AT238">IFERROR(INDEX($AF$1:$AF$1200,SMALL(IF($AK$1:$AK$1200=$AP$218,ROW($AF$1:$AF$1200),""),$AS238)),"")</f>
        <v/>
      </c>
      <c r="AU238" s="105" t="str">
        <f t="array" ref="AU238">IFERROR(INDEX($AA$1:$AA$1200,SMALL(IF($AK$1:$AK$1200=$AP$218,ROW($AA$1:$AA$1200),""),$AS238)),"")</f>
        <v/>
      </c>
      <c r="AV238" s="93" t="str">
        <f t="array" ref="AV238">IFERROR(INDEX($AB$1:$AB$1200,SMALL(IF($AK$1:$AK$1200=$AP$218,ROW($AB$1:$AB$1200),""),$AS238)),"")</f>
        <v/>
      </c>
      <c r="AW238" s="4"/>
    </row>
    <row r="239" spans="27:49">
      <c r="AA239" s="78"/>
      <c r="AB239" s="78"/>
      <c r="AC239" s="79" t="str">
        <f t="shared" si="32"/>
        <v/>
      </c>
      <c r="AD239" s="89"/>
      <c r="AE239" s="89"/>
      <c r="AF239" s="79">
        <f t="shared" si="33"/>
        <v>0</v>
      </c>
      <c r="AG239" s="79" t="str">
        <f t="shared" si="28"/>
        <v/>
      </c>
      <c r="AH239" s="79" t="str">
        <f t="shared" si="29"/>
        <v/>
      </c>
      <c r="AI239" s="79" t="str">
        <f t="shared" si="30"/>
        <v/>
      </c>
      <c r="AJ239" s="79" t="str">
        <f t="shared" si="31"/>
        <v/>
      </c>
      <c r="AK239" s="80" t="str">
        <f t="shared" si="34"/>
        <v/>
      </c>
      <c r="AM239" s="30"/>
      <c r="AN239" s="11">
        <v>8.1</v>
      </c>
      <c r="AO239" s="23" t="str">
        <f>IF(SUMIFS(AG$11:AG$1008,$AB$11:$AB$1008,$AN239,$AK$11:$AK$1008,$AP$218)=0,"",SUMIFS(AG$11:AG$1008,$AB$11:$AB$1008,$AN239,$AK$11:$AK$1008,$AP$218))</f>
        <v/>
      </c>
      <c r="AP239" s="23" t="str">
        <f>IF(SUMIFS(AH$11:AH$1008,$AB$11:$AB$1008,$AN239,$AK$11:$AK$1008,$AP$218)=0,"",SUMIFS(AH$11:AH$1008,$AB$11:$AB$1008,$AN239,$AK$11:$AK$1008,$AP$218))</f>
        <v/>
      </c>
      <c r="AQ239" s="23" t="str">
        <f>IF(SUMIFS(AI$11:AI$1008,$AB$11:$AB$1008,$AN239,$AK$11:$AK$1008,$AP$218)=0,"",SUMIFS(AI$11:AI$1008,$AB$11:$AB$1008,$AN239,$AK$11:$AK$1008,$AP$218))</f>
        <v/>
      </c>
      <c r="AR239" s="23" t="str">
        <f>IF(SUMIFS(AJ$11:AJ$1008,$AB$11:$AB$1008,$AN239,$AK$11:$AK$1008,$AP$218)=0,"",SUMIFS(AJ$11:AJ$1008,$AB$11:$AB$1008,$AN239,$AK$11:$AK$1008,$AP$218))</f>
        <v/>
      </c>
      <c r="AS239" s="4" t="str">
        <f>IF(AP218="","",20)</f>
        <v/>
      </c>
      <c r="AT239" s="99" t="str">
        <f t="array" ref="AT239">IFERROR(INDEX($AF$1:$AF$1200,SMALL(IF($AK$1:$AK$1200=$AP$218,ROW($AF$1:$AF$1200),""),$AS239)),"")</f>
        <v/>
      </c>
      <c r="AU239" s="105" t="str">
        <f t="array" ref="AU239">IFERROR(INDEX($AA$1:$AA$1200,SMALL(IF($AK$1:$AK$1200=$AP$218,ROW($AA$1:$AA$1200),""),$AS239)),"")</f>
        <v/>
      </c>
      <c r="AV239" s="93" t="str">
        <f t="array" ref="AV239">IFERROR(INDEX($AB$1:$AB$1200,SMALL(IF($AK$1:$AK$1200=$AP$218,ROW($AB$1:$AB$1200),""),$AS239)),"")</f>
        <v/>
      </c>
      <c r="AW239" s="4"/>
    </row>
    <row r="240" spans="27:49">
      <c r="AA240" s="81"/>
      <c r="AB240" s="81"/>
      <c r="AC240" s="82" t="str">
        <f t="shared" si="32"/>
        <v/>
      </c>
      <c r="AD240" s="90"/>
      <c r="AE240" s="90"/>
      <c r="AF240" s="82">
        <f t="shared" si="33"/>
        <v>0</v>
      </c>
      <c r="AG240" s="82" t="str">
        <f t="shared" si="28"/>
        <v/>
      </c>
      <c r="AH240" s="82" t="str">
        <f t="shared" si="29"/>
        <v/>
      </c>
      <c r="AI240" s="82" t="str">
        <f t="shared" si="30"/>
        <v/>
      </c>
      <c r="AJ240" s="82" t="str">
        <f t="shared" si="31"/>
        <v/>
      </c>
      <c r="AK240" s="83" t="str">
        <f t="shared" si="34"/>
        <v/>
      </c>
      <c r="AM240" s="30"/>
      <c r="AN240" s="11">
        <v>8.1999999999999993</v>
      </c>
      <c r="AO240" s="23" t="str">
        <f>IF(SUMIFS(AG$11:AG$1008,$AB$11:$AB$1008,$AN240,$AK$11:$AK$1008,$AP$218)=0,"",SUMIFS(AG$11:AG$1008,$AB$11:$AB$1008,$AN240,$AK$11:$AK$1008,$AP$218))</f>
        <v/>
      </c>
      <c r="AP240" s="23" t="str">
        <f>IF(SUMIFS(AH$11:AH$1008,$AB$11:$AB$1008,$AN240,$AK$11:$AK$1008,$AP$218)=0,"",SUMIFS(AH$11:AH$1008,$AB$11:$AB$1008,$AN240,$AK$11:$AK$1008,$AP$218))</f>
        <v/>
      </c>
      <c r="AQ240" s="23" t="str">
        <f>IF(SUMIFS(AI$11:AI$1008,$AB$11:$AB$1008,$AN240,$AK$11:$AK$1008,$AP$218)=0,"",SUMIFS(AI$11:AI$1008,$AB$11:$AB$1008,$AN240,$AK$11:$AK$1008,$AP$218))</f>
        <v/>
      </c>
      <c r="AR240" s="23" t="str">
        <f>IF(SUMIFS(AJ$11:AJ$1008,$AB$11:$AB$1008,$AN240,$AK$11:$AK$1008,$AP$218)=0,"",SUMIFS(AJ$11:AJ$1008,$AB$11:$AB$1008,$AN240,$AK$11:$AK$1008,$AP$218))</f>
        <v/>
      </c>
      <c r="AS240" s="4" t="str">
        <f>IF(AP218="","",21)</f>
        <v/>
      </c>
      <c r="AT240" s="99" t="str">
        <f t="array" ref="AT240">IFERROR(INDEX($AF$1:$AF$1200,SMALL(IF($AK$1:$AK$1200=$AP$218,ROW($AF$1:$AF$1200),""),$AS240)),"")</f>
        <v/>
      </c>
      <c r="AU240" s="105" t="str">
        <f t="array" ref="AU240">IFERROR(INDEX($AA$1:$AA$1200,SMALL(IF($AK$1:$AK$1200=$AP$218,ROW($AA$1:$AA$1200),""),$AS240)),"")</f>
        <v/>
      </c>
      <c r="AV240" s="93" t="str">
        <f t="array" ref="AV240">IFERROR(INDEX($AB$1:$AB$1200,SMALL(IF($AK$1:$AK$1200=$AP$218,ROW($AB$1:$AB$1200),""),$AS240)),"")</f>
        <v/>
      </c>
      <c r="AW240" s="4"/>
    </row>
    <row r="241" spans="27:49" ht="15.75" thickBot="1">
      <c r="AA241" s="78"/>
      <c r="AB241" s="78"/>
      <c r="AC241" s="79" t="str">
        <f t="shared" si="32"/>
        <v/>
      </c>
      <c r="AD241" s="89"/>
      <c r="AE241" s="89"/>
      <c r="AF241" s="79">
        <f t="shared" si="33"/>
        <v>0</v>
      </c>
      <c r="AG241" s="79" t="str">
        <f t="shared" si="28"/>
        <v/>
      </c>
      <c r="AH241" s="79" t="str">
        <f t="shared" si="29"/>
        <v/>
      </c>
      <c r="AI241" s="79" t="str">
        <f t="shared" si="30"/>
        <v/>
      </c>
      <c r="AJ241" s="79" t="str">
        <f t="shared" si="31"/>
        <v/>
      </c>
      <c r="AK241" s="80" t="str">
        <f t="shared" si="34"/>
        <v/>
      </c>
      <c r="AM241" s="30"/>
      <c r="AN241" s="13">
        <v>8.3000000000000007</v>
      </c>
      <c r="AO241" s="25" t="str">
        <f>IF(SUMIFS(AG$11:AG$1008,$AB$11:$AB$1008,$AN241,$AK$11:$AK$1008,$AP$218)=0,"",SUMIFS(AG$11:AG$1008,$AB$11:$AB$1008,$AN241,$AK$11:$AK$1008,$AP$218))</f>
        <v/>
      </c>
      <c r="AP241" s="25" t="str">
        <f>IF(SUMIFS(AH$11:AH$1008,$AB$11:$AB$1008,$AN241,$AK$11:$AK$1008,$AP$218)=0,"",SUMIFS(AH$11:AH$1008,$AB$11:$AB$1008,$AN241,$AK$11:$AK$1008,$AP$218))</f>
        <v/>
      </c>
      <c r="AQ241" s="25" t="str">
        <f>IF(SUMIFS(AI$11:AI$1008,$AB$11:$AB$1008,$AN241,$AK$11:$AK$1008,$AP$218)=0,"",SUMIFS(AI$11:AI$1008,$AB$11:$AB$1008,$AN241,$AK$11:$AK$1008,$AP$218))</f>
        <v/>
      </c>
      <c r="AR241" s="25" t="str">
        <f>IF(SUMIFS(AJ$11:AJ$1008,$AB$11:$AB$1008,$AN241,$AK$11:$AK$1008,$AP$218)=0,"",SUMIFS(AJ$11:AJ$1008,$AB$11:$AB$1008,$AN241,$AK$11:$AK$1008,$AP$218))</f>
        <v/>
      </c>
      <c r="AS241" s="4" t="str">
        <f>IF(AP218="","",22)</f>
        <v/>
      </c>
      <c r="AT241" s="100" t="str">
        <f t="array" ref="AT241">IFERROR(INDEX($AF$1:$AF$1200,SMALL(IF($AK$1:$AK$1200=$AP$218,ROW($AF$1:$AF$1200),""),$AS241)),"")</f>
        <v/>
      </c>
      <c r="AU241" s="106" t="str">
        <f t="array" ref="AU241">IFERROR(INDEX($AA$1:$AA$1200,SMALL(IF($AK$1:$AK$1200=$AP$218,ROW($AA$1:$AA$1200),""),$AS241)),"")</f>
        <v/>
      </c>
      <c r="AV241" s="94" t="str">
        <f t="array" ref="AV241">IFERROR(INDEX($AB$1:$AB$1200,SMALL(IF($AK$1:$AK$1200=$AP$218,ROW($AB$1:$AB$1200),""),$AS241)),"")</f>
        <v/>
      </c>
      <c r="AW241" s="4"/>
    </row>
    <row r="242" spans="27:49">
      <c r="AA242" s="81"/>
      <c r="AB242" s="81"/>
      <c r="AC242" s="82" t="str">
        <f t="shared" si="32"/>
        <v/>
      </c>
      <c r="AD242" s="90"/>
      <c r="AE242" s="90"/>
      <c r="AF242" s="82">
        <f t="shared" si="33"/>
        <v>0</v>
      </c>
      <c r="AG242" s="82" t="str">
        <f t="shared" si="28"/>
        <v/>
      </c>
      <c r="AH242" s="82" t="str">
        <f t="shared" si="29"/>
        <v/>
      </c>
      <c r="AI242" s="82" t="str">
        <f t="shared" si="30"/>
        <v/>
      </c>
      <c r="AJ242" s="82" t="str">
        <f t="shared" si="31"/>
        <v/>
      </c>
      <c r="AK242" s="83" t="str">
        <f t="shared" si="34"/>
        <v/>
      </c>
      <c r="AS242" s="103"/>
      <c r="AT242" s="103"/>
      <c r="AU242" s="103"/>
      <c r="AV242" s="4"/>
      <c r="AW242" s="4"/>
    </row>
    <row r="243" spans="27:49" ht="15.75" thickBot="1">
      <c r="AA243" s="78"/>
      <c r="AB243" s="78"/>
      <c r="AC243" s="79" t="str">
        <f t="shared" si="32"/>
        <v/>
      </c>
      <c r="AD243" s="89"/>
      <c r="AE243" s="89"/>
      <c r="AF243" s="79">
        <f t="shared" si="33"/>
        <v>0</v>
      </c>
      <c r="AG243" s="79" t="str">
        <f t="shared" si="28"/>
        <v/>
      </c>
      <c r="AH243" s="79" t="str">
        <f t="shared" si="29"/>
        <v/>
      </c>
      <c r="AI243" s="79" t="str">
        <f t="shared" si="30"/>
        <v/>
      </c>
      <c r="AJ243" s="79" t="str">
        <f t="shared" si="31"/>
        <v/>
      </c>
      <c r="AK243" s="80" t="str">
        <f t="shared" si="34"/>
        <v/>
      </c>
      <c r="AM243" s="1" t="s">
        <v>127</v>
      </c>
      <c r="AS243" s="103"/>
      <c r="AT243" s="103"/>
      <c r="AU243" s="103"/>
      <c r="AV243" s="4"/>
      <c r="AW243" s="4"/>
    </row>
    <row r="244" spans="27:49" ht="15" customHeight="1" thickBot="1">
      <c r="AA244" s="81"/>
      <c r="AB244" s="81"/>
      <c r="AC244" s="82" t="str">
        <f t="shared" si="32"/>
        <v/>
      </c>
      <c r="AD244" s="90"/>
      <c r="AE244" s="90"/>
      <c r="AF244" s="82">
        <f t="shared" si="33"/>
        <v>0</v>
      </c>
      <c r="AG244" s="82" t="str">
        <f t="shared" si="28"/>
        <v/>
      </c>
      <c r="AH244" s="82" t="str">
        <f t="shared" si="29"/>
        <v/>
      </c>
      <c r="AI244" s="82" t="str">
        <f t="shared" si="30"/>
        <v/>
      </c>
      <c r="AJ244" s="82" t="str">
        <f t="shared" si="31"/>
        <v/>
      </c>
      <c r="AK244" s="83" t="str">
        <f t="shared" si="34"/>
        <v/>
      </c>
      <c r="AM244" s="30" t="str">
        <f t="array" ref="AM244">IFERROR(INDEX(AK$11:AK$1008,MATCH(SMALL(IF((COUNTIF(AM$34:AM243,AK$11:AK$1008)=0)*(AK$11:AK$1008&lt;&gt;""),COUNTIF(AK$11:AK$1008,"&lt;"&amp;AK$11:AK$1008)),1),IF(AK$11:AK$1008&lt;&gt;"",COUNTIF(AK$11:AK$1008,"&lt;"&amp;AK$11:AK$1008)),0)),"")</f>
        <v/>
      </c>
      <c r="AN244" s="60" t="s">
        <v>125</v>
      </c>
      <c r="AO244" s="61"/>
      <c r="AP244" s="60" t="str">
        <f>IF(AM244="","",AM244)</f>
        <v/>
      </c>
      <c r="AQ244" s="61"/>
      <c r="AR244" s="62"/>
      <c r="AS244" s="101"/>
      <c r="AT244" s="101"/>
      <c r="AU244" s="101"/>
      <c r="AV244" s="101"/>
      <c r="AW244" s="101"/>
    </row>
    <row r="245" spans="27:49" ht="15.75" customHeight="1" thickBot="1">
      <c r="AA245" s="78"/>
      <c r="AB245" s="78"/>
      <c r="AC245" s="79" t="str">
        <f t="shared" si="32"/>
        <v/>
      </c>
      <c r="AD245" s="89"/>
      <c r="AE245" s="89"/>
      <c r="AF245" s="79">
        <f t="shared" si="33"/>
        <v>0</v>
      </c>
      <c r="AG245" s="79" t="str">
        <f t="shared" si="28"/>
        <v/>
      </c>
      <c r="AH245" s="79" t="str">
        <f t="shared" si="29"/>
        <v/>
      </c>
      <c r="AI245" s="79" t="str">
        <f t="shared" si="30"/>
        <v/>
      </c>
      <c r="AJ245" s="79" t="str">
        <f t="shared" si="31"/>
        <v/>
      </c>
      <c r="AK245" s="80" t="str">
        <f t="shared" si="34"/>
        <v/>
      </c>
      <c r="AM245" s="30"/>
      <c r="AN245" s="63"/>
      <c r="AO245" s="64"/>
      <c r="AP245" s="63"/>
      <c r="AQ245" s="64"/>
      <c r="AR245" s="65"/>
      <c r="AS245" s="50"/>
      <c r="AT245" s="87" t="str">
        <f>$AF$10</f>
        <v>besoin</v>
      </c>
      <c r="AU245" s="95" t="str">
        <f>$AA$10</f>
        <v>Nom</v>
      </c>
      <c r="AV245" s="88" t="str">
        <f>$AB$10</f>
        <v>tier</v>
      </c>
      <c r="AW245" s="102"/>
    </row>
    <row r="246" spans="27:49">
      <c r="AA246" s="81"/>
      <c r="AB246" s="81"/>
      <c r="AC246" s="82" t="str">
        <f t="shared" si="32"/>
        <v/>
      </c>
      <c r="AD246" s="90"/>
      <c r="AE246" s="90"/>
      <c r="AF246" s="82">
        <f t="shared" si="33"/>
        <v>0</v>
      </c>
      <c r="AG246" s="82" t="str">
        <f t="shared" si="28"/>
        <v/>
      </c>
      <c r="AH246" s="82" t="str">
        <f t="shared" si="29"/>
        <v/>
      </c>
      <c r="AI246" s="82" t="str">
        <f t="shared" si="30"/>
        <v/>
      </c>
      <c r="AJ246" s="82" t="str">
        <f t="shared" si="31"/>
        <v/>
      </c>
      <c r="AK246" s="83" t="str">
        <f t="shared" si="34"/>
        <v/>
      </c>
      <c r="AM246" s="30"/>
      <c r="AN246" s="35"/>
      <c r="AO246" s="31" t="s">
        <v>4</v>
      </c>
      <c r="AP246" s="32" t="s">
        <v>5</v>
      </c>
      <c r="AQ246" s="31" t="s">
        <v>14</v>
      </c>
      <c r="AR246" s="31" t="s">
        <v>6</v>
      </c>
      <c r="AS246" s="4" t="str">
        <f>IF(AP244="","",1)</f>
        <v/>
      </c>
      <c r="AT246" s="99" t="str">
        <f t="array" ref="AT246">IFERROR(INDEX($AF$1:$AF$1200,SMALL(IF($AK$1:$AK$1200=$AP$244,ROW($AF$1:$AF$1200),""),$AS246)),"")</f>
        <v/>
      </c>
      <c r="AU246" s="104" t="str">
        <f t="array" ref="AU246">IFERROR(INDEX($AA$1:$AA$1200,SMALL(IF($AK$1:$AK$1200=$AP$244,ROW($AA$1:$AA$1200),""),$AS246)),"")</f>
        <v/>
      </c>
      <c r="AV246" s="92" t="str">
        <f t="array" ref="AV246">IFERROR(INDEX($AB$1:$AB$1200,SMALL(IF($AK$1:$AK$1200=$AP$244,ROW($AB$1:$AB$1200),""),$AS246)),"")</f>
        <v/>
      </c>
      <c r="AW246" s="4"/>
    </row>
    <row r="247" spans="27:49">
      <c r="AA247" s="78"/>
      <c r="AB247" s="78"/>
      <c r="AC247" s="79" t="str">
        <f t="shared" si="32"/>
        <v/>
      </c>
      <c r="AD247" s="89"/>
      <c r="AE247" s="89"/>
      <c r="AF247" s="79">
        <f t="shared" si="33"/>
        <v>0</v>
      </c>
      <c r="AG247" s="79" t="str">
        <f t="shared" si="28"/>
        <v/>
      </c>
      <c r="AH247" s="79" t="str">
        <f t="shared" si="29"/>
        <v/>
      </c>
      <c r="AI247" s="79" t="str">
        <f t="shared" si="30"/>
        <v/>
      </c>
      <c r="AJ247" s="79" t="str">
        <f t="shared" si="31"/>
        <v/>
      </c>
      <c r="AK247" s="80" t="str">
        <f t="shared" si="34"/>
        <v/>
      </c>
      <c r="AM247" s="30"/>
      <c r="AN247" s="9">
        <v>3</v>
      </c>
      <c r="AO247" s="14" t="str">
        <f>IF(SUMIFS(AG$11:AG$1008,$AB$11:$AB$1008,$AN247,$AK$11:$AK$1008,$AP$244)=0,"",SUMIFS(AG$11:AG$1008,$AB$11:$AB$1008,$AN247,$AK$11:$AK$1008,$AP$244))</f>
        <v/>
      </c>
      <c r="AP247" s="14" t="str">
        <f>IF(SUMIFS(AH$11:AH$1008,$AB$11:$AB$1008,$AN247,$AK$11:$AK$1008,$AP$244)=0,"",SUMIFS(AH$11:AH$1008,$AB$11:$AB$1008,$AN247,$AK$11:$AK$1008,$AP$244))</f>
        <v/>
      </c>
      <c r="AQ247" s="14" t="str">
        <f>IF(SUMIFS(AI$11:AI$1008,$AB$11:$AB$1008,$AN247,$AK$11:$AK$1008,$AP$244)=0,"",SUMIFS(AI$11:AI$1008,$AB$11:$AB$1008,$AN247,$AK$11:$AK$1008,$AP$244))</f>
        <v/>
      </c>
      <c r="AR247" s="14" t="str">
        <f>IF(SUMIFS(AJ$11:AJ$1008,$AB$11:$AB$1008,$AN247,$AK$11:$AK$1008,$AP$244)=0,"",SUMIFS(AJ$11:AJ$1008,$AB$11:$AB$1008,$AN247,$AK$11:$AK$1008,$AP$244))</f>
        <v/>
      </c>
      <c r="AS247" s="4" t="str">
        <f>IF(AP244="","",2)</f>
        <v/>
      </c>
      <c r="AT247" s="99" t="str">
        <f t="array" ref="AT247">IFERROR(INDEX($AF$1:$AF$1200,SMALL(IF($AK$1:$AK$1200=$AP$244,ROW($AF$1:$AF$1200),""),$AS247)),"")</f>
        <v/>
      </c>
      <c r="AU247" s="105" t="str">
        <f t="array" ref="AU247">IFERROR(INDEX($AA$1:$AA$1200,SMALL(IF($AK$1:$AK$1200=$AP$244,ROW($AA$1:$AA$1200),""),$AS247)),"")</f>
        <v/>
      </c>
      <c r="AV247" s="93" t="str">
        <f t="array" ref="AV247">IFERROR(INDEX($AB$1:$AB$1200,SMALL(IF($AK$1:$AK$1200=$AP$244,ROW($AB$1:$AB$1200),""),$AS247)),"")</f>
        <v/>
      </c>
      <c r="AW247" s="4"/>
    </row>
    <row r="248" spans="27:49">
      <c r="AA248" s="81"/>
      <c r="AB248" s="81"/>
      <c r="AC248" s="82" t="str">
        <f t="shared" si="32"/>
        <v/>
      </c>
      <c r="AD248" s="90"/>
      <c r="AE248" s="90"/>
      <c r="AF248" s="82">
        <f t="shared" si="33"/>
        <v>0</v>
      </c>
      <c r="AG248" s="82" t="str">
        <f t="shared" si="28"/>
        <v/>
      </c>
      <c r="AH248" s="82" t="str">
        <f t="shared" si="29"/>
        <v/>
      </c>
      <c r="AI248" s="82" t="str">
        <f t="shared" si="30"/>
        <v/>
      </c>
      <c r="AJ248" s="82" t="str">
        <f t="shared" si="31"/>
        <v/>
      </c>
      <c r="AK248" s="83" t="str">
        <f t="shared" si="34"/>
        <v/>
      </c>
      <c r="AN248" s="10">
        <v>4</v>
      </c>
      <c r="AO248" s="15" t="str">
        <f>IF(SUMIFS(AG$11:AG$1008,$AB$11:$AB$1008,$AN248,$AK$11:$AK$1008,$AP$244)=0,"",SUMIFS(AG$11:AG$1008,$AB$11:$AB$1008,$AN248,$AK$11:$AK$1008,$AP$244))</f>
        <v/>
      </c>
      <c r="AP248" s="15" t="str">
        <f>IF(SUMIFS(AH$11:AH$1008,$AB$11:$AB$1008,$AN248,$AK$11:$AK$1008,$AP$244)=0,"",SUMIFS(AH$11:AH$1008,$AB$11:$AB$1008,$AN248,$AK$11:$AK$1008,$AP$244))</f>
        <v/>
      </c>
      <c r="AQ248" s="15" t="str">
        <f>IF(SUMIFS(AI$11:AI$1008,$AB$11:$AB$1008,$AN248,$AK$11:$AK$1008,$AP$244)=0,"",SUMIFS(AI$11:AI$1008,$AB$11:$AB$1008,$AN248,$AK$11:$AK$1008,$AP$244))</f>
        <v/>
      </c>
      <c r="AR248" s="15" t="str">
        <f>IF(SUMIFS(AJ$11:AJ$1008,$AB$11:$AB$1008,$AN248,$AK$11:$AK$1008,$AP$244)=0,"",SUMIFS(AJ$11:AJ$1008,$AB$11:$AB$1008,$AN248,$AK$11:$AK$1008,$AP$244))</f>
        <v/>
      </c>
      <c r="AS248" s="4" t="str">
        <f>IF(AP244="","",3)</f>
        <v/>
      </c>
      <c r="AT248" s="99" t="str">
        <f t="array" ref="AT248">IFERROR(INDEX($AF$1:$AF$1200,SMALL(IF($AK$1:$AK$1200=$AP$244,ROW($AF$1:$AF$1200),""),$AS248)),"")</f>
        <v/>
      </c>
      <c r="AU248" s="105" t="str">
        <f t="array" ref="AU248">IFERROR(INDEX($AA$1:$AA$1200,SMALL(IF($AK$1:$AK$1200=$AP$244,ROW($AA$1:$AA$1200),""),$AS248)),"")</f>
        <v/>
      </c>
      <c r="AV248" s="93" t="str">
        <f t="array" ref="AV248">IFERROR(INDEX($AB$1:$AB$1200,SMALL(IF($AK$1:$AK$1200=$AP$244,ROW($AB$1:$AB$1200),""),$AS248)),"")</f>
        <v/>
      </c>
      <c r="AW248" s="4"/>
    </row>
    <row r="249" spans="27:49">
      <c r="AA249" s="78"/>
      <c r="AB249" s="78"/>
      <c r="AC249" s="79" t="str">
        <f t="shared" si="32"/>
        <v/>
      </c>
      <c r="AD249" s="89"/>
      <c r="AE249" s="89"/>
      <c r="AF249" s="79">
        <f t="shared" si="33"/>
        <v>0</v>
      </c>
      <c r="AG249" s="79" t="str">
        <f t="shared" si="28"/>
        <v/>
      </c>
      <c r="AH249" s="79" t="str">
        <f t="shared" si="29"/>
        <v/>
      </c>
      <c r="AI249" s="79" t="str">
        <f t="shared" si="30"/>
        <v/>
      </c>
      <c r="AJ249" s="79" t="str">
        <f t="shared" si="31"/>
        <v/>
      </c>
      <c r="AK249" s="80" t="str">
        <f t="shared" si="34"/>
        <v/>
      </c>
      <c r="AN249" s="11">
        <v>4.0999999999999996</v>
      </c>
      <c r="AO249" s="17" t="str">
        <f>IF(SUMIFS(AG$11:AG$1008,$AB$11:$AB$1008,$AN249,$AK$11:$AK$1008,$AP$244)=0,"",SUMIFS(AG$11:AG$1008,$AB$11:$AB$1008,$AN249,$AK$11:$AK$1008,$AP$244))</f>
        <v/>
      </c>
      <c r="AP249" s="17" t="str">
        <f>IF(SUMIFS(AH$11:AH$1008,$AB$11:$AB$1008,$AN249,$AK$11:$AK$1008,$AP$244)=0,"",SUMIFS(AH$11:AH$1008,$AB$11:$AB$1008,$AN249,$AK$11:$AK$1008,$AP$244))</f>
        <v/>
      </c>
      <c r="AQ249" s="17" t="str">
        <f>IF(SUMIFS(AI$11:AI$1008,$AB$11:$AB$1008,$AN249,$AK$11:$AK$1008,$AP$244)=0,"",SUMIFS(AI$11:AI$1008,$AB$11:$AB$1008,$AN249,$AK$11:$AK$1008,$AP$244))</f>
        <v/>
      </c>
      <c r="AR249" s="17" t="str">
        <f>IF(SUMIFS(AJ$11:AJ$1008,$AB$11:$AB$1008,$AN249,$AK$11:$AK$1008,$AP$244)=0,"",SUMIFS(AJ$11:AJ$1008,$AB$11:$AB$1008,$AN249,$AK$11:$AK$1008,$AP$244))</f>
        <v/>
      </c>
      <c r="AS249" s="4" t="str">
        <f>IF(AP244="","",4)</f>
        <v/>
      </c>
      <c r="AT249" s="99" t="str">
        <f t="array" ref="AT249">IFERROR(INDEX($AF$1:$AF$1200,SMALL(IF($AK$1:$AK$1200=$AP$244,ROW($AF$1:$AF$1200),""),$AS249)),"")</f>
        <v/>
      </c>
      <c r="AU249" s="105" t="str">
        <f t="array" ref="AU249">IFERROR(INDEX($AA$1:$AA$1200,SMALL(IF($AK$1:$AK$1200=$AP$244,ROW($AA$1:$AA$1200),""),$AS249)),"")</f>
        <v/>
      </c>
      <c r="AV249" s="93" t="str">
        <f t="array" ref="AV249">IFERROR(INDEX($AB$1:$AB$1200,SMALL(IF($AK$1:$AK$1200=$AP$244,ROW($AB$1:$AB$1200),""),$AS249)),"")</f>
        <v/>
      </c>
      <c r="AW249" s="4"/>
    </row>
    <row r="250" spans="27:49">
      <c r="AA250" s="81"/>
      <c r="AB250" s="81"/>
      <c r="AC250" s="82" t="str">
        <f t="shared" si="32"/>
        <v/>
      </c>
      <c r="AD250" s="90"/>
      <c r="AE250" s="90"/>
      <c r="AF250" s="82">
        <f t="shared" si="33"/>
        <v>0</v>
      </c>
      <c r="AG250" s="82" t="str">
        <f t="shared" si="28"/>
        <v/>
      </c>
      <c r="AH250" s="82" t="str">
        <f t="shared" si="29"/>
        <v/>
      </c>
      <c r="AI250" s="82" t="str">
        <f t="shared" si="30"/>
        <v/>
      </c>
      <c r="AJ250" s="82" t="str">
        <f t="shared" si="31"/>
        <v/>
      </c>
      <c r="AK250" s="83" t="str">
        <f t="shared" si="34"/>
        <v/>
      </c>
      <c r="AN250" s="11">
        <v>4.2</v>
      </c>
      <c r="AO250" s="17" t="str">
        <f>IF(SUMIFS(AG$11:AG$1008,$AB$11:$AB$1008,$AN250,$AK$11:$AK$1008,$AP$244)=0,"",SUMIFS(AG$11:AG$1008,$AB$11:$AB$1008,$AN250,$AK$11:$AK$1008,$AP$244))</f>
        <v/>
      </c>
      <c r="AP250" s="17" t="str">
        <f>IF(SUMIFS(AH$11:AH$1008,$AB$11:$AB$1008,$AN250,$AK$11:$AK$1008,$AP$244)=0,"",SUMIFS(AH$11:AH$1008,$AB$11:$AB$1008,$AN250,$AK$11:$AK$1008,$AP$244))</f>
        <v/>
      </c>
      <c r="AQ250" s="17" t="str">
        <f>IF(SUMIFS(AI$11:AI$1008,$AB$11:$AB$1008,$AN250,$AK$11:$AK$1008,$AP$244)=0,"",SUMIFS(AI$11:AI$1008,$AB$11:$AB$1008,$AN250,$AK$11:$AK$1008,$AP$244))</f>
        <v/>
      </c>
      <c r="AR250" s="17" t="str">
        <f>IF(SUMIFS(AJ$11:AJ$1008,$AB$11:$AB$1008,$AN250,$AK$11:$AK$1008,$AP$244)=0,"",SUMIFS(AJ$11:AJ$1008,$AB$11:$AB$1008,$AN250,$AK$11:$AK$1008,$AP$244))</f>
        <v/>
      </c>
      <c r="AS250" s="4" t="str">
        <f>IF(AP244="","",5)</f>
        <v/>
      </c>
      <c r="AT250" s="99" t="str">
        <f t="array" ref="AT250">IFERROR(INDEX($AF$1:$AF$1200,SMALL(IF($AK$1:$AK$1200=$AP$244,ROW($AF$1:$AF$1200),""),$AS250)),"")</f>
        <v/>
      </c>
      <c r="AU250" s="105" t="str">
        <f t="array" ref="AU250">IFERROR(INDEX($AA$1:$AA$1200,SMALL(IF($AK$1:$AK$1200=$AP$244,ROW($AA$1:$AA$1200),""),$AS250)),"")</f>
        <v/>
      </c>
      <c r="AV250" s="93" t="str">
        <f t="array" ref="AV250">IFERROR(INDEX($AB$1:$AB$1200,SMALL(IF($AK$1:$AK$1200=$AP$244,ROW($AB$1:$AB$1200),""),$AS250)),"")</f>
        <v/>
      </c>
      <c r="AW250" s="4"/>
    </row>
    <row r="251" spans="27:49">
      <c r="AA251" s="78"/>
      <c r="AB251" s="78"/>
      <c r="AC251" s="79" t="str">
        <f t="shared" si="32"/>
        <v/>
      </c>
      <c r="AD251" s="89"/>
      <c r="AE251" s="89"/>
      <c r="AF251" s="79">
        <f t="shared" si="33"/>
        <v>0</v>
      </c>
      <c r="AG251" s="79" t="str">
        <f t="shared" si="28"/>
        <v/>
      </c>
      <c r="AH251" s="79" t="str">
        <f t="shared" si="29"/>
        <v/>
      </c>
      <c r="AI251" s="79" t="str">
        <f t="shared" si="30"/>
        <v/>
      </c>
      <c r="AJ251" s="79" t="str">
        <f t="shared" si="31"/>
        <v/>
      </c>
      <c r="AK251" s="80" t="str">
        <f t="shared" si="34"/>
        <v/>
      </c>
      <c r="AN251" s="12">
        <v>4.3</v>
      </c>
      <c r="AO251" s="19" t="str">
        <f>IF(SUMIFS(AG$11:AG$1008,$AB$11:$AB$1008,$AN251,$AK$11:$AK$1008,$AP$244)=0,"",SUMIFS(AG$11:AG$1008,$AB$11:$AB$1008,$AN251,$AK$11:$AK$1008,$AP$244))</f>
        <v/>
      </c>
      <c r="AP251" s="19" t="str">
        <f>IF(SUMIFS(AH$11:AH$1008,$AB$11:$AB$1008,$AN251,$AK$11:$AK$1008,$AP$244)=0,"",SUMIFS(AH$11:AH$1008,$AB$11:$AB$1008,$AN251,$AK$11:$AK$1008,$AP$244))</f>
        <v/>
      </c>
      <c r="AQ251" s="19" t="str">
        <f>IF(SUMIFS(AI$11:AI$1008,$AB$11:$AB$1008,$AN251,$AK$11:$AK$1008,$AP$244)=0,"",SUMIFS(AI$11:AI$1008,$AB$11:$AB$1008,$AN251,$AK$11:$AK$1008,$AP$244))</f>
        <v/>
      </c>
      <c r="AR251" s="19" t="str">
        <f>IF(SUMIFS(AJ$11:AJ$1008,$AB$11:$AB$1008,$AN251,$AK$11:$AK$1008,$AP$244)=0,"",SUMIFS(AJ$11:AJ$1008,$AB$11:$AB$1008,$AN251,$AK$11:$AK$1008,$AP$244))</f>
        <v/>
      </c>
      <c r="AS251" s="4" t="str">
        <f>IF(AP244="","",6)</f>
        <v/>
      </c>
      <c r="AT251" s="99" t="str">
        <f t="array" ref="AT251">IFERROR(INDEX($AF$1:$AF$1200,SMALL(IF($AK$1:$AK$1200=$AP$244,ROW($AF$1:$AF$1200),""),$AS251)),"")</f>
        <v/>
      </c>
      <c r="AU251" s="105" t="str">
        <f t="array" ref="AU251">IFERROR(INDEX($AA$1:$AA$1200,SMALL(IF($AK$1:$AK$1200=$AP$244,ROW($AA$1:$AA$1200),""),$AS251)),"")</f>
        <v/>
      </c>
      <c r="AV251" s="93" t="str">
        <f t="array" ref="AV251">IFERROR(INDEX($AB$1:$AB$1200,SMALL(IF($AK$1:$AK$1200=$AP$244,ROW($AB$1:$AB$1200),""),$AS251)),"")</f>
        <v/>
      </c>
      <c r="AW251" s="4"/>
    </row>
    <row r="252" spans="27:49">
      <c r="AA252" s="81"/>
      <c r="AB252" s="81"/>
      <c r="AC252" s="82" t="str">
        <f t="shared" si="32"/>
        <v/>
      </c>
      <c r="AD252" s="90"/>
      <c r="AE252" s="90"/>
      <c r="AF252" s="82">
        <f t="shared" si="33"/>
        <v>0</v>
      </c>
      <c r="AG252" s="82" t="str">
        <f t="shared" si="28"/>
        <v/>
      </c>
      <c r="AH252" s="82" t="str">
        <f t="shared" si="29"/>
        <v/>
      </c>
      <c r="AI252" s="82" t="str">
        <f t="shared" si="30"/>
        <v/>
      </c>
      <c r="AJ252" s="82" t="str">
        <f t="shared" si="31"/>
        <v/>
      </c>
      <c r="AK252" s="83" t="str">
        <f t="shared" si="34"/>
        <v/>
      </c>
      <c r="AN252" s="10">
        <v>5</v>
      </c>
      <c r="AO252" s="21" t="str">
        <f>IF(SUMIFS(AG$11:AG$1008,$AB$11:$AB$1008,$AN252,$AK$11:$AK$1008,$AP$244)=0,"",SUMIFS(AG$11:AG$1008,$AB$11:$AB$1008,$AN252,$AK$11:$AK$1008,$AP$244))</f>
        <v/>
      </c>
      <c r="AP252" s="21" t="str">
        <f>IF(SUMIFS(AH$11:AH$1008,$AB$11:$AB$1008,$AN252,$AK$11:$AK$1008,$AP$244)=0,"",SUMIFS(AH$11:AH$1008,$AB$11:$AB$1008,$AN252,$AK$11:$AK$1008,$AP$244))</f>
        <v/>
      </c>
      <c r="AQ252" s="21" t="str">
        <f>IF(SUMIFS(AI$11:AI$1008,$AB$11:$AB$1008,$AN252,$AK$11:$AK$1008,$AP$244)=0,"",SUMIFS(AI$11:AI$1008,$AB$11:$AB$1008,$AN252,$AK$11:$AK$1008,$AP$244))</f>
        <v/>
      </c>
      <c r="AR252" s="21" t="str">
        <f>IF(SUMIFS(AJ$11:AJ$1008,$AB$11:$AB$1008,$AN252,$AK$11:$AK$1008,$AP$244)=0,"",SUMIFS(AJ$11:AJ$1008,$AB$11:$AB$1008,$AN252,$AK$11:$AK$1008,$AP$244))</f>
        <v/>
      </c>
      <c r="AS252" s="4" t="str">
        <f>IF(AP244="","",7)</f>
        <v/>
      </c>
      <c r="AT252" s="99" t="str">
        <f t="array" ref="AT252">IFERROR(INDEX($AF$1:$AF$1200,SMALL(IF($AK$1:$AK$1200=$AP$244,ROW($AF$1:$AF$1200),""),$AS252)),"")</f>
        <v/>
      </c>
      <c r="AU252" s="105" t="str">
        <f t="array" ref="AU252">IFERROR(INDEX($AA$1:$AA$1200,SMALL(IF($AK$1:$AK$1200=$AP$244,ROW($AA$1:$AA$1200),""),$AS252)),"")</f>
        <v/>
      </c>
      <c r="AV252" s="93" t="str">
        <f t="array" ref="AV252">IFERROR(INDEX($AB$1:$AB$1200,SMALL(IF($AK$1:$AK$1200=$AP$244,ROW($AB$1:$AB$1200),""),$AS252)),"")</f>
        <v/>
      </c>
      <c r="AW252" s="4"/>
    </row>
    <row r="253" spans="27:49">
      <c r="AA253" s="78"/>
      <c r="AB253" s="78"/>
      <c r="AC253" s="79" t="str">
        <f t="shared" si="32"/>
        <v/>
      </c>
      <c r="AD253" s="89"/>
      <c r="AE253" s="89"/>
      <c r="AF253" s="79">
        <f t="shared" si="33"/>
        <v>0</v>
      </c>
      <c r="AG253" s="79" t="str">
        <f t="shared" si="28"/>
        <v/>
      </c>
      <c r="AH253" s="79" t="str">
        <f t="shared" si="29"/>
        <v/>
      </c>
      <c r="AI253" s="79" t="str">
        <f t="shared" si="30"/>
        <v/>
      </c>
      <c r="AJ253" s="79" t="str">
        <f t="shared" si="31"/>
        <v/>
      </c>
      <c r="AK253" s="80" t="str">
        <f t="shared" si="34"/>
        <v/>
      </c>
      <c r="AN253" s="11">
        <v>5.0999999999999996</v>
      </c>
      <c r="AO253" s="23" t="str">
        <f>IF(SUMIFS(AG$11:AG$1008,$AB$11:$AB$1008,$AN253,$AK$11:$AK$1008,$AP$244)=0,"",SUMIFS(AG$11:AG$1008,$AB$11:$AB$1008,$AN253,$AK$11:$AK$1008,$AP$244))</f>
        <v/>
      </c>
      <c r="AP253" s="23" t="str">
        <f>IF(SUMIFS(AH$11:AH$1008,$AB$11:$AB$1008,$AN253,$AK$11:$AK$1008,$AP$244)=0,"",SUMIFS(AH$11:AH$1008,$AB$11:$AB$1008,$AN253,$AK$11:$AK$1008,$AP$244))</f>
        <v/>
      </c>
      <c r="AQ253" s="23" t="str">
        <f>IF(SUMIFS(AI$11:AI$1008,$AB$11:$AB$1008,$AN253,$AK$11:$AK$1008,$AP$244)=0,"",SUMIFS(AI$11:AI$1008,$AB$11:$AB$1008,$AN253,$AK$11:$AK$1008,$AP$244))</f>
        <v/>
      </c>
      <c r="AR253" s="23" t="str">
        <f>IF(SUMIFS(AJ$11:AJ$1008,$AB$11:$AB$1008,$AN253,$AK$11:$AK$1008,$AP$244)=0,"",SUMIFS(AJ$11:AJ$1008,$AB$11:$AB$1008,$AN253,$AK$11:$AK$1008,$AP$244))</f>
        <v/>
      </c>
      <c r="AS253" s="4" t="str">
        <f>IF(AP244="","",8)</f>
        <v/>
      </c>
      <c r="AT253" s="99" t="str">
        <f t="array" ref="AT253">IFERROR(INDEX($AF$1:$AF$1200,SMALL(IF($AK$1:$AK$1200=$AP$244,ROW($AF$1:$AF$1200),""),$AS253)),"")</f>
        <v/>
      </c>
      <c r="AU253" s="105" t="str">
        <f t="array" ref="AU253">IFERROR(INDEX($AA$1:$AA$1200,SMALL(IF($AK$1:$AK$1200=$AP$244,ROW($AA$1:$AA$1200),""),$AS253)),"")</f>
        <v/>
      </c>
      <c r="AV253" s="93" t="str">
        <f t="array" ref="AV253">IFERROR(INDEX($AB$1:$AB$1200,SMALL(IF($AK$1:$AK$1200=$AP$244,ROW($AB$1:$AB$1200),""),$AS253)),"")</f>
        <v/>
      </c>
      <c r="AW253" s="4"/>
    </row>
    <row r="254" spans="27:49">
      <c r="AA254" s="81"/>
      <c r="AB254" s="81"/>
      <c r="AC254" s="82" t="str">
        <f t="shared" si="32"/>
        <v/>
      </c>
      <c r="AD254" s="90"/>
      <c r="AE254" s="90"/>
      <c r="AF254" s="82">
        <f t="shared" si="33"/>
        <v>0</v>
      </c>
      <c r="AG254" s="82" t="str">
        <f t="shared" si="28"/>
        <v/>
      </c>
      <c r="AH254" s="82" t="str">
        <f t="shared" si="29"/>
        <v/>
      </c>
      <c r="AI254" s="82" t="str">
        <f t="shared" si="30"/>
        <v/>
      </c>
      <c r="AJ254" s="82" t="str">
        <f t="shared" si="31"/>
        <v/>
      </c>
      <c r="AK254" s="83" t="str">
        <f t="shared" si="34"/>
        <v/>
      </c>
      <c r="AN254" s="11">
        <v>5.2</v>
      </c>
      <c r="AO254" s="23" t="str">
        <f>IF(SUMIFS(AG$11:AG$1008,$AB$11:$AB$1008,$AN254,$AK$11:$AK$1008,$AP$244)=0,"",SUMIFS(AG$11:AG$1008,$AB$11:$AB$1008,$AN254,$AK$11:$AK$1008,$AP$244))</f>
        <v/>
      </c>
      <c r="AP254" s="23" t="str">
        <f>IF(SUMIFS(AH$11:AH$1008,$AB$11:$AB$1008,$AN254,$AK$11:$AK$1008,$AP$244)=0,"",SUMIFS(AH$11:AH$1008,$AB$11:$AB$1008,$AN254,$AK$11:$AK$1008,$AP$244))</f>
        <v/>
      </c>
      <c r="AQ254" s="23" t="str">
        <f>IF(SUMIFS(AI$11:AI$1008,$AB$11:$AB$1008,$AN254,$AK$11:$AK$1008,$AP$244)=0,"",SUMIFS(AI$11:AI$1008,$AB$11:$AB$1008,$AN254,$AK$11:$AK$1008,$AP$244))</f>
        <v/>
      </c>
      <c r="AR254" s="23" t="str">
        <f>IF(SUMIFS(AJ$11:AJ$1008,$AB$11:$AB$1008,$AN254,$AK$11:$AK$1008,$AP$244)=0,"",SUMIFS(AJ$11:AJ$1008,$AB$11:$AB$1008,$AN254,$AK$11:$AK$1008,$AP$244))</f>
        <v/>
      </c>
      <c r="AS254" s="4" t="str">
        <f>IF(AP244="","",9)</f>
        <v/>
      </c>
      <c r="AT254" s="99" t="str">
        <f t="array" ref="AT254">IFERROR(INDEX($AF$1:$AF$1200,SMALL(IF($AK$1:$AK$1200=$AP$244,ROW($AF$1:$AF$1200),""),$AS254)),"")</f>
        <v/>
      </c>
      <c r="AU254" s="105" t="str">
        <f t="array" ref="AU254">IFERROR(INDEX($AA$1:$AA$1200,SMALL(IF($AK$1:$AK$1200=$AP$244,ROW($AA$1:$AA$1200),""),$AS254)),"")</f>
        <v/>
      </c>
      <c r="AV254" s="93" t="str">
        <f t="array" ref="AV254">IFERROR(INDEX($AB$1:$AB$1200,SMALL(IF($AK$1:$AK$1200=$AP$244,ROW($AB$1:$AB$1200),""),$AS254)),"")</f>
        <v/>
      </c>
      <c r="AW254" s="4"/>
    </row>
    <row r="255" spans="27:49">
      <c r="AA255" s="78"/>
      <c r="AB255" s="78"/>
      <c r="AC255" s="79" t="str">
        <f t="shared" si="32"/>
        <v/>
      </c>
      <c r="AD255" s="89"/>
      <c r="AE255" s="89"/>
      <c r="AF255" s="79">
        <f t="shared" si="33"/>
        <v>0</v>
      </c>
      <c r="AG255" s="79" t="str">
        <f t="shared" si="28"/>
        <v/>
      </c>
      <c r="AH255" s="79" t="str">
        <f t="shared" si="29"/>
        <v/>
      </c>
      <c r="AI255" s="79" t="str">
        <f t="shared" si="30"/>
        <v/>
      </c>
      <c r="AJ255" s="79" t="str">
        <f t="shared" si="31"/>
        <v/>
      </c>
      <c r="AK255" s="80" t="str">
        <f t="shared" si="34"/>
        <v/>
      </c>
      <c r="AN255" s="12">
        <v>5.3</v>
      </c>
      <c r="AO255" s="19" t="str">
        <f>IF(SUMIFS(AG$11:AG$1008,$AB$11:$AB$1008,$AN255,$AK$11:$AK$1008,$AP$244)=0,"",SUMIFS(AG$11:AG$1008,$AB$11:$AB$1008,$AN255,$AK$11:$AK$1008,$AP$244))</f>
        <v/>
      </c>
      <c r="AP255" s="19" t="str">
        <f>IF(SUMIFS(AH$11:AH$1008,$AB$11:$AB$1008,$AN255,$AK$11:$AK$1008,$AP$244)=0,"",SUMIFS(AH$11:AH$1008,$AB$11:$AB$1008,$AN255,$AK$11:$AK$1008,$AP$244))</f>
        <v/>
      </c>
      <c r="AQ255" s="19" t="str">
        <f>IF(SUMIFS(AI$11:AI$1008,$AB$11:$AB$1008,$AN255,$AK$11:$AK$1008,$AP$244)=0,"",SUMIFS(AI$11:AI$1008,$AB$11:$AB$1008,$AN255,$AK$11:$AK$1008,$AP$244))</f>
        <v/>
      </c>
      <c r="AR255" s="19" t="str">
        <f>IF(SUMIFS(AJ$11:AJ$1008,$AB$11:$AB$1008,$AN255,$AK$11:$AK$1008,$AP$244)=0,"",SUMIFS(AJ$11:AJ$1008,$AB$11:$AB$1008,$AN255,$AK$11:$AK$1008,$AP$244))</f>
        <v/>
      </c>
      <c r="AS255" s="4" t="str">
        <f>IF(AP244="","",10)</f>
        <v/>
      </c>
      <c r="AT255" s="99" t="str">
        <f t="array" ref="AT255">IFERROR(INDEX($AF$1:$AF$1200,SMALL(IF($AK$1:$AK$1200=$AP$244,ROW($AF$1:$AF$1200),""),$AS255)),"")</f>
        <v/>
      </c>
      <c r="AU255" s="105" t="str">
        <f t="array" ref="AU255">IFERROR(INDEX($AA$1:$AA$1200,SMALL(IF($AK$1:$AK$1200=$AP$244,ROW($AA$1:$AA$1200),""),$AS255)),"")</f>
        <v/>
      </c>
      <c r="AV255" s="93" t="str">
        <f t="array" ref="AV255">IFERROR(INDEX($AB$1:$AB$1200,SMALL(IF($AK$1:$AK$1200=$AP$244,ROW($AB$1:$AB$1200),""),$AS255)),"")</f>
        <v/>
      </c>
      <c r="AW255" s="4"/>
    </row>
    <row r="256" spans="27:49">
      <c r="AA256" s="81"/>
      <c r="AB256" s="81"/>
      <c r="AC256" s="82" t="str">
        <f t="shared" si="32"/>
        <v/>
      </c>
      <c r="AD256" s="90"/>
      <c r="AE256" s="90"/>
      <c r="AF256" s="82">
        <f t="shared" si="33"/>
        <v>0</v>
      </c>
      <c r="AG256" s="82" t="str">
        <f t="shared" si="28"/>
        <v/>
      </c>
      <c r="AH256" s="82" t="str">
        <f t="shared" si="29"/>
        <v/>
      </c>
      <c r="AI256" s="82" t="str">
        <f t="shared" si="30"/>
        <v/>
      </c>
      <c r="AJ256" s="82" t="str">
        <f t="shared" si="31"/>
        <v/>
      </c>
      <c r="AK256" s="83" t="str">
        <f t="shared" si="34"/>
        <v/>
      </c>
      <c r="AN256" s="10">
        <v>6</v>
      </c>
      <c r="AO256" s="21" t="e">
        <f>IF(SUMIFS(AG$11:AG$1008,$AB$11:$AB$1008,$AN256,$AK$11:$AK$1008,$AP$244)=0,"",SUMIFS(AG$11:AG$1008,$AB$11:$AB$1008,$AN256,$AK$11:$AK$1008,$AP$244))</f>
        <v>#N/A</v>
      </c>
      <c r="AP256" s="21" t="e">
        <f>IF(SUMIFS(AH$11:AH$1008,$AB$11:$AB$1008,$AN256,$AK$11:$AK$1008,$AP$244)=0,"",SUMIFS(AH$11:AH$1008,$AB$11:$AB$1008,$AN256,$AK$11:$AK$1008,$AP$244))</f>
        <v>#N/A</v>
      </c>
      <c r="AQ256" s="21" t="e">
        <f>IF(SUMIFS(AI$11:AI$1008,$AB$11:$AB$1008,$AN256,$AK$11:$AK$1008,$AP$244)=0,"",SUMIFS(AI$11:AI$1008,$AB$11:$AB$1008,$AN256,$AK$11:$AK$1008,$AP$244))</f>
        <v>#N/A</v>
      </c>
      <c r="AR256" s="21" t="e">
        <f>IF(SUMIFS(AJ$11:AJ$1008,$AB$11:$AB$1008,$AN256,$AK$11:$AK$1008,$AP$244)=0,"",SUMIFS(AJ$11:AJ$1008,$AB$11:$AB$1008,$AN256,$AK$11:$AK$1008,$AP$244))</f>
        <v>#N/A</v>
      </c>
      <c r="AS256" s="4" t="str">
        <f>IF(AP244="","",11)</f>
        <v/>
      </c>
      <c r="AT256" s="99" t="str">
        <f t="array" ref="AT256">IFERROR(INDEX($AF$1:$AF$1200,SMALL(IF($AK$1:$AK$1200=$AP$244,ROW($AF$1:$AF$1200),""),$AS256)),"")</f>
        <v/>
      </c>
      <c r="AU256" s="105" t="str">
        <f t="array" ref="AU256">IFERROR(INDEX($AA$1:$AA$1200,SMALL(IF($AK$1:$AK$1200=$AP$244,ROW($AA$1:$AA$1200),""),$AS256)),"")</f>
        <v/>
      </c>
      <c r="AV256" s="93" t="str">
        <f t="array" ref="AV256">IFERROR(INDEX($AB$1:$AB$1200,SMALL(IF($AK$1:$AK$1200=$AP$244,ROW($AB$1:$AB$1200),""),$AS256)),"")</f>
        <v/>
      </c>
      <c r="AW256" s="4"/>
    </row>
    <row r="257" spans="27:51">
      <c r="AA257" s="78"/>
      <c r="AB257" s="78"/>
      <c r="AC257" s="79" t="str">
        <f t="shared" si="32"/>
        <v/>
      </c>
      <c r="AD257" s="89"/>
      <c r="AE257" s="89"/>
      <c r="AF257" s="79">
        <f t="shared" si="33"/>
        <v>0</v>
      </c>
      <c r="AG257" s="79" t="str">
        <f t="shared" si="28"/>
        <v/>
      </c>
      <c r="AH257" s="79" t="str">
        <f t="shared" si="29"/>
        <v/>
      </c>
      <c r="AI257" s="79" t="str">
        <f t="shared" si="30"/>
        <v/>
      </c>
      <c r="AJ257" s="79" t="str">
        <f t="shared" si="31"/>
        <v/>
      </c>
      <c r="AK257" s="80" t="str">
        <f t="shared" si="34"/>
        <v/>
      </c>
      <c r="AN257" s="11">
        <v>6.1</v>
      </c>
      <c r="AO257" s="23" t="str">
        <f>IF(SUMIFS(AG$11:AG$1008,$AB$11:$AB$1008,$AN257,$AK$11:$AK$1008,$AP$244)=0,"",SUMIFS(AG$11:AG$1008,$AB$11:$AB$1008,$AN257,$AK$11:$AK$1008,$AP$244))</f>
        <v/>
      </c>
      <c r="AP257" s="23" t="str">
        <f>IF(SUMIFS(AH$11:AH$1008,$AB$11:$AB$1008,$AN257,$AK$11:$AK$1008,$AP$244)=0,"",SUMIFS(AH$11:AH$1008,$AB$11:$AB$1008,$AN257,$AK$11:$AK$1008,$AP$244))</f>
        <v/>
      </c>
      <c r="AQ257" s="23" t="str">
        <f>IF(SUMIFS(AI$11:AI$1008,$AB$11:$AB$1008,$AN257,$AK$11:$AK$1008,$AP$244)=0,"",SUMIFS(AI$11:AI$1008,$AB$11:$AB$1008,$AN257,$AK$11:$AK$1008,$AP$244))</f>
        <v/>
      </c>
      <c r="AR257" s="23" t="str">
        <f>IF(SUMIFS(AJ$11:AJ$1008,$AB$11:$AB$1008,$AN257,$AK$11:$AK$1008,$AP$244)=0,"",SUMIFS(AJ$11:AJ$1008,$AB$11:$AB$1008,$AN257,$AK$11:$AK$1008,$AP$244))</f>
        <v/>
      </c>
      <c r="AS257" s="4" t="str">
        <f>IF(AP244="","",12)</f>
        <v/>
      </c>
      <c r="AT257" s="99" t="str">
        <f t="array" ref="AT257">IFERROR(INDEX($AF$1:$AF$1200,SMALL(IF($AK$1:$AK$1200=$AP$244,ROW($AF$1:$AF$1200),""),$AS257)),"")</f>
        <v/>
      </c>
      <c r="AU257" s="105" t="str">
        <f t="array" ref="AU257">IFERROR(INDEX($AA$1:$AA$1200,SMALL(IF($AK$1:$AK$1200=$AP$244,ROW($AA$1:$AA$1200),""),$AS257)),"")</f>
        <v/>
      </c>
      <c r="AV257" s="93" t="str">
        <f t="array" ref="AV257">IFERROR(INDEX($AB$1:$AB$1200,SMALL(IF($AK$1:$AK$1200=$AP$244,ROW($AB$1:$AB$1200),""),$AS257)),"")</f>
        <v/>
      </c>
      <c r="AW257" s="4"/>
    </row>
    <row r="258" spans="27:51">
      <c r="AA258" s="81"/>
      <c r="AB258" s="81"/>
      <c r="AC258" s="82" t="str">
        <f t="shared" si="32"/>
        <v/>
      </c>
      <c r="AD258" s="90"/>
      <c r="AE258" s="90"/>
      <c r="AF258" s="82">
        <f t="shared" si="33"/>
        <v>0</v>
      </c>
      <c r="AG258" s="82" t="str">
        <f t="shared" si="28"/>
        <v/>
      </c>
      <c r="AH258" s="82" t="str">
        <f t="shared" si="29"/>
        <v/>
      </c>
      <c r="AI258" s="82" t="str">
        <f t="shared" si="30"/>
        <v/>
      </c>
      <c r="AJ258" s="82" t="str">
        <f t="shared" si="31"/>
        <v/>
      </c>
      <c r="AK258" s="83" t="str">
        <f t="shared" si="34"/>
        <v/>
      </c>
      <c r="AM258" s="30"/>
      <c r="AN258" s="11">
        <v>6.2</v>
      </c>
      <c r="AO258" s="23" t="str">
        <f>IF(SUMIFS(AG$11:AG$1008,$AB$11:$AB$1008,$AN258,$AK$11:$AK$1008,$AP$244)=0,"",SUMIFS(AG$11:AG$1008,$AB$11:$AB$1008,$AN258,$AK$11:$AK$1008,$AP$244))</f>
        <v/>
      </c>
      <c r="AP258" s="23" t="str">
        <f>IF(SUMIFS(AH$11:AH$1008,$AB$11:$AB$1008,$AN258,$AK$11:$AK$1008,$AP$244)=0,"",SUMIFS(AH$11:AH$1008,$AB$11:$AB$1008,$AN258,$AK$11:$AK$1008,$AP$244))</f>
        <v/>
      </c>
      <c r="AQ258" s="23" t="str">
        <f>IF(SUMIFS(AI$11:AI$1008,$AB$11:$AB$1008,$AN258,$AK$11:$AK$1008,$AP$244)=0,"",SUMIFS(AI$11:AI$1008,$AB$11:$AB$1008,$AN258,$AK$11:$AK$1008,$AP$244))</f>
        <v/>
      </c>
      <c r="AR258" s="23" t="str">
        <f>IF(SUMIFS(AJ$11:AJ$1008,$AB$11:$AB$1008,$AN258,$AK$11:$AK$1008,$AP$244)=0,"",SUMIFS(AJ$11:AJ$1008,$AB$11:$AB$1008,$AN258,$AK$11:$AK$1008,$AP$244))</f>
        <v/>
      </c>
      <c r="AS258" s="4" t="str">
        <f>IF(AP244="","",13)</f>
        <v/>
      </c>
      <c r="AT258" s="99" t="str">
        <f t="array" ref="AT258">IFERROR(INDEX($AF$1:$AF$1200,SMALL(IF($AK$1:$AK$1200=$AP$244,ROW($AF$1:$AF$1200),""),$AS258)),"")</f>
        <v/>
      </c>
      <c r="AU258" s="105" t="str">
        <f t="array" ref="AU258">IFERROR(INDEX($AA$1:$AA$1200,SMALL(IF($AK$1:$AK$1200=$AP$244,ROW($AA$1:$AA$1200),""),$AS258)),"")</f>
        <v/>
      </c>
      <c r="AV258" s="93" t="str">
        <f t="array" ref="AV258">IFERROR(INDEX($AB$1:$AB$1200,SMALL(IF($AK$1:$AK$1200=$AP$244,ROW($AB$1:$AB$1200),""),$AS258)),"")</f>
        <v/>
      </c>
      <c r="AW258" s="4"/>
    </row>
    <row r="259" spans="27:51">
      <c r="AA259" s="78"/>
      <c r="AB259" s="78"/>
      <c r="AC259" s="79" t="str">
        <f t="shared" si="32"/>
        <v/>
      </c>
      <c r="AD259" s="89"/>
      <c r="AE259" s="89"/>
      <c r="AF259" s="79">
        <f t="shared" si="33"/>
        <v>0</v>
      </c>
      <c r="AG259" s="79" t="str">
        <f t="shared" si="28"/>
        <v/>
      </c>
      <c r="AH259" s="79" t="str">
        <f t="shared" si="29"/>
        <v/>
      </c>
      <c r="AI259" s="79" t="str">
        <f t="shared" si="30"/>
        <v/>
      </c>
      <c r="AJ259" s="79" t="str">
        <f t="shared" si="31"/>
        <v/>
      </c>
      <c r="AK259" s="80" t="str">
        <f t="shared" si="34"/>
        <v/>
      </c>
      <c r="AM259" s="30"/>
      <c r="AN259" s="12">
        <v>6.3</v>
      </c>
      <c r="AO259" s="19" t="str">
        <f>IF(SUMIFS(AG$11:AG$1008,$AB$11:$AB$1008,$AN259,$AK$11:$AK$1008,$AP$244)=0,"",SUMIFS(AG$11:AG$1008,$AB$11:$AB$1008,$AN259,$AK$11:$AK$1008,$AP$244))</f>
        <v/>
      </c>
      <c r="AP259" s="19" t="str">
        <f>IF(SUMIFS(AH$11:AH$1008,$AB$11:$AB$1008,$AN259,$AK$11:$AK$1008,$AP$244)=0,"",SUMIFS(AH$11:AH$1008,$AB$11:$AB$1008,$AN259,$AK$11:$AK$1008,$AP$244))</f>
        <v/>
      </c>
      <c r="AQ259" s="19" t="str">
        <f>IF(SUMIFS(AI$11:AI$1008,$AB$11:$AB$1008,$AN259,$AK$11:$AK$1008,$AP$244)=0,"",SUMIFS(AI$11:AI$1008,$AB$11:$AB$1008,$AN259,$AK$11:$AK$1008,$AP$244))</f>
        <v/>
      </c>
      <c r="AR259" s="19" t="str">
        <f>IF(SUMIFS(AJ$11:AJ$1008,$AB$11:$AB$1008,$AN259,$AK$11:$AK$1008,$AP$244)=0,"",SUMIFS(AJ$11:AJ$1008,$AB$11:$AB$1008,$AN259,$AK$11:$AK$1008,$AP$244))</f>
        <v/>
      </c>
      <c r="AS259" s="4" t="str">
        <f>IF(AP244="","",14)</f>
        <v/>
      </c>
      <c r="AT259" s="99" t="str">
        <f t="array" ref="AT259">IFERROR(INDEX($AF$1:$AF$1200,SMALL(IF($AK$1:$AK$1200=$AP$244,ROW($AF$1:$AF$1200),""),$AS259)),"")</f>
        <v/>
      </c>
      <c r="AU259" s="105" t="str">
        <f t="array" ref="AU259">IFERROR(INDEX($AA$1:$AA$1200,SMALL(IF($AK$1:$AK$1200=$AP$244,ROW($AA$1:$AA$1200),""),$AS259)),"")</f>
        <v/>
      </c>
      <c r="AV259" s="93" t="str">
        <f t="array" ref="AV259">IFERROR(INDEX($AB$1:$AB$1200,SMALL(IF($AK$1:$AK$1200=$AP$244,ROW($AB$1:$AB$1200),""),$AS259)),"")</f>
        <v/>
      </c>
      <c r="AW259" s="4"/>
    </row>
    <row r="260" spans="27:51">
      <c r="AA260" s="81"/>
      <c r="AB260" s="81"/>
      <c r="AC260" s="82" t="str">
        <f t="shared" si="32"/>
        <v/>
      </c>
      <c r="AD260" s="90"/>
      <c r="AE260" s="90"/>
      <c r="AF260" s="82">
        <f t="shared" si="33"/>
        <v>0</v>
      </c>
      <c r="AG260" s="82" t="str">
        <f t="shared" si="28"/>
        <v/>
      </c>
      <c r="AH260" s="82" t="str">
        <f t="shared" si="29"/>
        <v/>
      </c>
      <c r="AI260" s="82" t="str">
        <f t="shared" si="30"/>
        <v/>
      </c>
      <c r="AJ260" s="82" t="str">
        <f t="shared" si="31"/>
        <v/>
      </c>
      <c r="AK260" s="83" t="str">
        <f t="shared" si="34"/>
        <v/>
      </c>
      <c r="AM260" s="30"/>
      <c r="AN260" s="10">
        <v>7</v>
      </c>
      <c r="AO260" s="21" t="str">
        <f>IF(SUMIFS(AG$11:AG$1008,$AB$11:$AB$1008,$AN260,$AK$11:$AK$1008,$AP$244)=0,"",SUMIFS(AG$11:AG$1008,$AB$11:$AB$1008,$AN260,$AK$11:$AK$1008,$AP$244))</f>
        <v/>
      </c>
      <c r="AP260" s="21" t="str">
        <f>IF(SUMIFS(AH$11:AH$1008,$AB$11:$AB$1008,$AN260,$AK$11:$AK$1008,$AP$244)=0,"",SUMIFS(AH$11:AH$1008,$AB$11:$AB$1008,$AN260,$AK$11:$AK$1008,$AP$244))</f>
        <v/>
      </c>
      <c r="AQ260" s="21" t="str">
        <f>IF(SUMIFS(AI$11:AI$1008,$AB$11:$AB$1008,$AN260,$AK$11:$AK$1008,$AP$244)=0,"",SUMIFS(AI$11:AI$1008,$AB$11:$AB$1008,$AN260,$AK$11:$AK$1008,$AP$244))</f>
        <v/>
      </c>
      <c r="AR260" s="21" t="str">
        <f>IF(SUMIFS(AJ$11:AJ$1008,$AB$11:$AB$1008,$AN260,$AK$11:$AK$1008,$AP$244)=0,"",SUMIFS(AJ$11:AJ$1008,$AB$11:$AB$1008,$AN260,$AK$11:$AK$1008,$AP$244))</f>
        <v/>
      </c>
      <c r="AS260" s="4" t="str">
        <f>IF(AP244="","",15)</f>
        <v/>
      </c>
      <c r="AT260" s="99" t="str">
        <f t="array" ref="AT260">IFERROR(INDEX($AF$1:$AF$1200,SMALL(IF($AK$1:$AK$1200=$AP$244,ROW($AF$1:$AF$1200),""),$AS260)),"")</f>
        <v/>
      </c>
      <c r="AU260" s="105" t="str">
        <f t="array" ref="AU260">IFERROR(INDEX($AA$1:$AA$1200,SMALL(IF($AK$1:$AK$1200=$AP$244,ROW($AA$1:$AA$1200),""),$AS260)),"")</f>
        <v/>
      </c>
      <c r="AV260" s="93" t="str">
        <f t="array" ref="AV260">IFERROR(INDEX($AB$1:$AB$1200,SMALL(IF($AK$1:$AK$1200=$AP$244,ROW($AB$1:$AB$1200),""),$AS260)),"")</f>
        <v/>
      </c>
      <c r="AW260" s="4"/>
    </row>
    <row r="261" spans="27:51">
      <c r="AA261" s="78"/>
      <c r="AB261" s="78"/>
      <c r="AC261" s="79" t="str">
        <f t="shared" si="32"/>
        <v/>
      </c>
      <c r="AD261" s="89"/>
      <c r="AE261" s="89"/>
      <c r="AF261" s="79">
        <f t="shared" si="33"/>
        <v>0</v>
      </c>
      <c r="AG261" s="79" t="str">
        <f t="shared" si="28"/>
        <v/>
      </c>
      <c r="AH261" s="79" t="str">
        <f t="shared" si="29"/>
        <v/>
      </c>
      <c r="AI261" s="79" t="str">
        <f t="shared" si="30"/>
        <v/>
      </c>
      <c r="AJ261" s="79" t="str">
        <f t="shared" si="31"/>
        <v/>
      </c>
      <c r="AK261" s="80" t="str">
        <f t="shared" si="34"/>
        <v/>
      </c>
      <c r="AM261" s="30"/>
      <c r="AN261" s="11">
        <v>7.1</v>
      </c>
      <c r="AO261" s="23" t="str">
        <f>IF(SUMIFS(AG$11:AG$1008,$AB$11:$AB$1008,$AN261,$AK$11:$AK$1008,$AP$244)=0,"",SUMIFS(AG$11:AG$1008,$AB$11:$AB$1008,$AN261,$AK$11:$AK$1008,$AP$244))</f>
        <v/>
      </c>
      <c r="AP261" s="23" t="str">
        <f>IF(SUMIFS(AH$11:AH$1008,$AB$11:$AB$1008,$AN261,$AK$11:$AK$1008,$AP$244)=0,"",SUMIFS(AH$11:AH$1008,$AB$11:$AB$1008,$AN261,$AK$11:$AK$1008,$AP$244))</f>
        <v/>
      </c>
      <c r="AQ261" s="23" t="str">
        <f>IF(SUMIFS(AI$11:AI$1008,$AB$11:$AB$1008,$AN261,$AK$11:$AK$1008,$AP$244)=0,"",SUMIFS(AI$11:AI$1008,$AB$11:$AB$1008,$AN261,$AK$11:$AK$1008,$AP$244))</f>
        <v/>
      </c>
      <c r="AR261" s="23" t="str">
        <f>IF(SUMIFS(AJ$11:AJ$1008,$AB$11:$AB$1008,$AN261,$AK$11:$AK$1008,$AP$244)=0,"",SUMIFS(AJ$11:AJ$1008,$AB$11:$AB$1008,$AN261,$AK$11:$AK$1008,$AP$244))</f>
        <v/>
      </c>
      <c r="AS261" s="4" t="str">
        <f>IF(AP244="","",16)</f>
        <v/>
      </c>
      <c r="AT261" s="99" t="str">
        <f t="array" ref="AT261">IFERROR(INDEX($AF$1:$AF$1200,SMALL(IF($AK$1:$AK$1200=$AP$244,ROW($AF$1:$AF$1200),""),$AS261)),"")</f>
        <v/>
      </c>
      <c r="AU261" s="105" t="str">
        <f t="array" ref="AU261">IFERROR(INDEX($AA$1:$AA$1200,SMALL(IF($AK$1:$AK$1200=$AP$244,ROW($AA$1:$AA$1200),""),$AS261)),"")</f>
        <v/>
      </c>
      <c r="AV261" s="93" t="str">
        <f t="array" ref="AV261">IFERROR(INDEX($AB$1:$AB$1200,SMALL(IF($AK$1:$AK$1200=$AP$244,ROW($AB$1:$AB$1200),""),$AS261)),"")</f>
        <v/>
      </c>
      <c r="AW261" s="4"/>
    </row>
    <row r="262" spans="27:51">
      <c r="AA262" s="81"/>
      <c r="AB262" s="81"/>
      <c r="AC262" s="82" t="str">
        <f t="shared" si="32"/>
        <v/>
      </c>
      <c r="AD262" s="90"/>
      <c r="AE262" s="90"/>
      <c r="AF262" s="82">
        <f t="shared" si="33"/>
        <v>0</v>
      </c>
      <c r="AG262" s="82" t="str">
        <f t="shared" si="28"/>
        <v/>
      </c>
      <c r="AH262" s="82" t="str">
        <f t="shared" si="29"/>
        <v/>
      </c>
      <c r="AI262" s="82" t="str">
        <f t="shared" si="30"/>
        <v/>
      </c>
      <c r="AJ262" s="82" t="str">
        <f t="shared" si="31"/>
        <v/>
      </c>
      <c r="AK262" s="83" t="str">
        <f t="shared" si="34"/>
        <v/>
      </c>
      <c r="AM262" s="30"/>
      <c r="AN262" s="11">
        <v>7.2</v>
      </c>
      <c r="AO262" s="23" t="str">
        <f>IF(SUMIFS(AG$11:AG$1008,$AB$11:$AB$1008,$AN262,$AK$11:$AK$1008,$AP$244)=0,"",SUMIFS(AG$11:AG$1008,$AB$11:$AB$1008,$AN262,$AK$11:$AK$1008,$AP$244))</f>
        <v/>
      </c>
      <c r="AP262" s="23" t="str">
        <f>IF(SUMIFS(AH$11:AH$1008,$AB$11:$AB$1008,$AN262,$AK$11:$AK$1008,$AP$244)=0,"",SUMIFS(AH$11:AH$1008,$AB$11:$AB$1008,$AN262,$AK$11:$AK$1008,$AP$244))</f>
        <v/>
      </c>
      <c r="AQ262" s="23" t="str">
        <f>IF(SUMIFS(AI$11:AI$1008,$AB$11:$AB$1008,$AN262,$AK$11:$AK$1008,$AP$244)=0,"",SUMIFS(AI$11:AI$1008,$AB$11:$AB$1008,$AN262,$AK$11:$AK$1008,$AP$244))</f>
        <v/>
      </c>
      <c r="AR262" s="23" t="str">
        <f>IF(SUMIFS(AJ$11:AJ$1008,$AB$11:$AB$1008,$AN262,$AK$11:$AK$1008,$AP$244)=0,"",SUMIFS(AJ$11:AJ$1008,$AB$11:$AB$1008,$AN262,$AK$11:$AK$1008,$AP$244))</f>
        <v/>
      </c>
      <c r="AS262" s="4" t="str">
        <f>IF(AP244="","",17)</f>
        <v/>
      </c>
      <c r="AT262" s="99" t="str">
        <f t="array" ref="AT262">IFERROR(INDEX($AF$1:$AF$1200,SMALL(IF($AK$1:$AK$1200=$AP$244,ROW($AF$1:$AF$1200),""),$AS262)),"")</f>
        <v/>
      </c>
      <c r="AU262" s="105" t="str">
        <f t="array" ref="AU262">IFERROR(INDEX($AA$1:$AA$1200,SMALL(IF($AK$1:$AK$1200=$AP$244,ROW($AA$1:$AA$1200),""),$AS262)),"")</f>
        <v/>
      </c>
      <c r="AV262" s="93" t="str">
        <f t="array" ref="AV262">IFERROR(INDEX($AB$1:$AB$1200,SMALL(IF($AK$1:$AK$1200=$AP$244,ROW($AB$1:$AB$1200),""),$AS262)),"")</f>
        <v/>
      </c>
      <c r="AW262" s="4"/>
    </row>
    <row r="263" spans="27:51">
      <c r="AA263" s="78"/>
      <c r="AB263" s="78"/>
      <c r="AC263" s="79" t="str">
        <f t="shared" si="32"/>
        <v/>
      </c>
      <c r="AD263" s="89"/>
      <c r="AE263" s="89"/>
      <c r="AF263" s="79">
        <f t="shared" si="33"/>
        <v>0</v>
      </c>
      <c r="AG263" s="79" t="str">
        <f t="shared" si="28"/>
        <v/>
      </c>
      <c r="AH263" s="79" t="str">
        <f t="shared" si="29"/>
        <v/>
      </c>
      <c r="AI263" s="79" t="str">
        <f t="shared" si="30"/>
        <v/>
      </c>
      <c r="AJ263" s="79" t="str">
        <f t="shared" si="31"/>
        <v/>
      </c>
      <c r="AK263" s="80" t="str">
        <f t="shared" si="34"/>
        <v/>
      </c>
      <c r="AM263" s="30"/>
      <c r="AN263" s="12">
        <v>7.3</v>
      </c>
      <c r="AO263" s="19" t="str">
        <f>IF(SUMIFS(AG$11:AG$1008,$AB$11:$AB$1008,$AN263,$AK$11:$AK$1008,$AP$244)=0,"",SUMIFS(AG$11:AG$1008,$AB$11:$AB$1008,$AN263,$AK$11:$AK$1008,$AP$244))</f>
        <v/>
      </c>
      <c r="AP263" s="19" t="str">
        <f>IF(SUMIFS(AH$11:AH$1008,$AB$11:$AB$1008,$AN263,$AK$11:$AK$1008,$AP$244)=0,"",SUMIFS(AH$11:AH$1008,$AB$11:$AB$1008,$AN263,$AK$11:$AK$1008,$AP$244))</f>
        <v/>
      </c>
      <c r="AQ263" s="19" t="str">
        <f>IF(SUMIFS(AI$11:AI$1008,$AB$11:$AB$1008,$AN263,$AK$11:$AK$1008,$AP$244)=0,"",SUMIFS(AI$11:AI$1008,$AB$11:$AB$1008,$AN263,$AK$11:$AK$1008,$AP$244))</f>
        <v/>
      </c>
      <c r="AR263" s="19" t="str">
        <f>IF(SUMIFS(AJ$11:AJ$1008,$AB$11:$AB$1008,$AN263,$AK$11:$AK$1008,$AP$244)=0,"",SUMIFS(AJ$11:AJ$1008,$AB$11:$AB$1008,$AN263,$AK$11:$AK$1008,$AP$244))</f>
        <v/>
      </c>
      <c r="AS263" s="4" t="str">
        <f>IF(AP244="","",18)</f>
        <v/>
      </c>
      <c r="AT263" s="99" t="str">
        <f t="array" ref="AT263">IFERROR(INDEX($AF$1:$AF$1200,SMALL(IF($AK$1:$AK$1200=$AP$244,ROW($AF$1:$AF$1200),""),$AS263)),"")</f>
        <v/>
      </c>
      <c r="AU263" s="105" t="str">
        <f t="array" ref="AU263">IFERROR(INDEX($AA$1:$AA$1200,SMALL(IF($AK$1:$AK$1200=$AP$244,ROW($AA$1:$AA$1200),""),$AS263)),"")</f>
        <v/>
      </c>
      <c r="AV263" s="93" t="str">
        <f t="array" ref="AV263">IFERROR(INDEX($AB$1:$AB$1200,SMALL(IF($AK$1:$AK$1200=$AP$244,ROW($AB$1:$AB$1200),""),$AS263)),"")</f>
        <v/>
      </c>
      <c r="AW263" s="4"/>
    </row>
    <row r="264" spans="27:51">
      <c r="AA264" s="81"/>
      <c r="AB264" s="81"/>
      <c r="AC264" s="82" t="str">
        <f t="shared" si="32"/>
        <v/>
      </c>
      <c r="AD264" s="90"/>
      <c r="AE264" s="90"/>
      <c r="AF264" s="82">
        <f t="shared" si="33"/>
        <v>0</v>
      </c>
      <c r="AG264" s="82" t="str">
        <f t="shared" si="28"/>
        <v/>
      </c>
      <c r="AH264" s="82" t="str">
        <f t="shared" si="29"/>
        <v/>
      </c>
      <c r="AI264" s="82" t="str">
        <f t="shared" si="30"/>
        <v/>
      </c>
      <c r="AJ264" s="82" t="str">
        <f t="shared" si="31"/>
        <v/>
      </c>
      <c r="AK264" s="83" t="str">
        <f t="shared" si="34"/>
        <v/>
      </c>
      <c r="AM264" s="30"/>
      <c r="AN264" s="10">
        <v>8</v>
      </c>
      <c r="AO264" s="21" t="str">
        <f>IF(SUMIFS(AG$11:AG$1008,$AB$11:$AB$1008,$AN264,$AK$11:$AK$1008,$AP$244)=0,"",SUMIFS(AG$11:AG$1008,$AB$11:$AB$1008,$AN264,$AK$11:$AK$1008,$AP$244))</f>
        <v/>
      </c>
      <c r="AP264" s="21" t="str">
        <f>IF(SUMIFS(AH$11:AH$1008,$AB$11:$AB$1008,$AN264,$AK$11:$AK$1008,$AP$244)=0,"",SUMIFS(AH$11:AH$1008,$AB$11:$AB$1008,$AN264,$AK$11:$AK$1008,$AP$244))</f>
        <v/>
      </c>
      <c r="AQ264" s="21" t="str">
        <f>IF(SUMIFS(AI$11:AI$1008,$AB$11:$AB$1008,$AN264,$AK$11:$AK$1008,$AP$244)=0,"",SUMIFS(AI$11:AI$1008,$AB$11:$AB$1008,$AN264,$AK$11:$AK$1008,$AP$244))</f>
        <v/>
      </c>
      <c r="AR264" s="21" t="str">
        <f>IF(SUMIFS(AJ$11:AJ$1008,$AB$11:$AB$1008,$AN264,$AK$11:$AK$1008,$AP$244)=0,"",SUMIFS(AJ$11:AJ$1008,$AB$11:$AB$1008,$AN264,$AK$11:$AK$1008,$AP$244))</f>
        <v/>
      </c>
      <c r="AS264" s="4" t="str">
        <f>IF(AP244="","",19)</f>
        <v/>
      </c>
      <c r="AT264" s="99" t="str">
        <f t="array" ref="AT264">IFERROR(INDEX($AF$1:$AF$1200,SMALL(IF($AK$1:$AK$1200=$AP$244,ROW($AF$1:$AF$1200),""),$AS264)),"")</f>
        <v/>
      </c>
      <c r="AU264" s="105" t="str">
        <f t="array" ref="AU264">IFERROR(INDEX($AA$1:$AA$1200,SMALL(IF($AK$1:$AK$1200=$AP$244,ROW($AA$1:$AA$1200),""),$AS264)),"")</f>
        <v/>
      </c>
      <c r="AV264" s="93" t="str">
        <f t="array" ref="AV264">IFERROR(INDEX($AB$1:$AB$1200,SMALL(IF($AK$1:$AK$1200=$AP$244,ROW($AB$1:$AB$1200),""),$AS264)),"")</f>
        <v/>
      </c>
      <c r="AW264" s="4"/>
    </row>
    <row r="265" spans="27:51">
      <c r="AA265" s="78"/>
      <c r="AB265" s="78"/>
      <c r="AC265" s="79" t="str">
        <f t="shared" si="32"/>
        <v/>
      </c>
      <c r="AD265" s="89"/>
      <c r="AE265" s="89"/>
      <c r="AF265" s="79">
        <f t="shared" si="33"/>
        <v>0</v>
      </c>
      <c r="AG265" s="79" t="str">
        <f t="shared" si="28"/>
        <v/>
      </c>
      <c r="AH265" s="79" t="str">
        <f t="shared" si="29"/>
        <v/>
      </c>
      <c r="AI265" s="79" t="str">
        <f t="shared" si="30"/>
        <v/>
      </c>
      <c r="AJ265" s="79" t="str">
        <f t="shared" si="31"/>
        <v/>
      </c>
      <c r="AK265" s="80" t="str">
        <f t="shared" si="34"/>
        <v/>
      </c>
      <c r="AM265" s="30"/>
      <c r="AN265" s="11">
        <v>8.1</v>
      </c>
      <c r="AO265" s="23" t="str">
        <f>IF(SUMIFS(AG$11:AG$1008,$AB$11:$AB$1008,$AN265,$AK$11:$AK$1008,$AP$244)=0,"",SUMIFS(AG$11:AG$1008,$AB$11:$AB$1008,$AN265,$AK$11:$AK$1008,$AP$244))</f>
        <v/>
      </c>
      <c r="AP265" s="23" t="str">
        <f>IF(SUMIFS(AH$11:AH$1008,$AB$11:$AB$1008,$AN265,$AK$11:$AK$1008,$AP$244)=0,"",SUMIFS(AH$11:AH$1008,$AB$11:$AB$1008,$AN265,$AK$11:$AK$1008,$AP$244))</f>
        <v/>
      </c>
      <c r="AQ265" s="23" t="str">
        <f>IF(SUMIFS(AI$11:AI$1008,$AB$11:$AB$1008,$AN265,$AK$11:$AK$1008,$AP$244)=0,"",SUMIFS(AI$11:AI$1008,$AB$11:$AB$1008,$AN265,$AK$11:$AK$1008,$AP$244))</f>
        <v/>
      </c>
      <c r="AR265" s="23" t="str">
        <f>IF(SUMIFS(AJ$11:AJ$1008,$AB$11:$AB$1008,$AN265,$AK$11:$AK$1008,$AP$244)=0,"",SUMIFS(AJ$11:AJ$1008,$AB$11:$AB$1008,$AN265,$AK$11:$AK$1008,$AP$244))</f>
        <v/>
      </c>
      <c r="AS265" s="4" t="str">
        <f>IF(AP244="","",20)</f>
        <v/>
      </c>
      <c r="AT265" s="99" t="str">
        <f t="array" ref="AT265">IFERROR(INDEX($AF$1:$AF$1200,SMALL(IF($AK$1:$AK$1200=$AP$244,ROW($AF$1:$AF$1200),""),$AS265)),"")</f>
        <v/>
      </c>
      <c r="AU265" s="105" t="str">
        <f t="array" ref="AU265">IFERROR(INDEX($AA$1:$AA$1200,SMALL(IF($AK$1:$AK$1200=$AP$244,ROW($AA$1:$AA$1200),""),$AS265)),"")</f>
        <v/>
      </c>
      <c r="AV265" s="93" t="str">
        <f t="array" ref="AV265">IFERROR(INDEX($AB$1:$AB$1200,SMALL(IF($AK$1:$AK$1200=$AP$244,ROW($AB$1:$AB$1200),""),$AS265)),"")</f>
        <v/>
      </c>
      <c r="AW265" s="4"/>
      <c r="AY265" t="s">
        <v>135</v>
      </c>
    </row>
    <row r="266" spans="27:51">
      <c r="AA266" s="81"/>
      <c r="AB266" s="81"/>
      <c r="AC266" s="82" t="str">
        <f t="shared" si="32"/>
        <v/>
      </c>
      <c r="AD266" s="90"/>
      <c r="AE266" s="90"/>
      <c r="AF266" s="82">
        <f t="shared" si="33"/>
        <v>0</v>
      </c>
      <c r="AG266" s="82" t="str">
        <f t="shared" si="28"/>
        <v/>
      </c>
      <c r="AH266" s="82" t="str">
        <f t="shared" si="29"/>
        <v/>
      </c>
      <c r="AI266" s="82" t="str">
        <f t="shared" si="30"/>
        <v/>
      </c>
      <c r="AJ266" s="82" t="str">
        <f t="shared" si="31"/>
        <v/>
      </c>
      <c r="AK266" s="83" t="str">
        <f t="shared" si="34"/>
        <v/>
      </c>
      <c r="AM266" s="30"/>
      <c r="AN266" s="11">
        <v>8.1999999999999993</v>
      </c>
      <c r="AO266" s="23" t="str">
        <f>IF(SUMIFS(AG$11:AG$1008,$AB$11:$AB$1008,$AN266,$AK$11:$AK$1008,$AP$244)=0,"",SUMIFS(AG$11:AG$1008,$AB$11:$AB$1008,$AN266,$AK$11:$AK$1008,$AP$244))</f>
        <v/>
      </c>
      <c r="AP266" s="23" t="str">
        <f>IF(SUMIFS(AH$11:AH$1008,$AB$11:$AB$1008,$AN266,$AK$11:$AK$1008,$AP$244)=0,"",SUMIFS(AH$11:AH$1008,$AB$11:$AB$1008,$AN266,$AK$11:$AK$1008,$AP$244))</f>
        <v/>
      </c>
      <c r="AQ266" s="23" t="str">
        <f>IF(SUMIFS(AI$11:AI$1008,$AB$11:$AB$1008,$AN266,$AK$11:$AK$1008,$AP$244)=0,"",SUMIFS(AI$11:AI$1008,$AB$11:$AB$1008,$AN266,$AK$11:$AK$1008,$AP$244))</f>
        <v/>
      </c>
      <c r="AR266" s="23" t="str">
        <f>IF(SUMIFS(AJ$11:AJ$1008,$AB$11:$AB$1008,$AN266,$AK$11:$AK$1008,$AP$244)=0,"",SUMIFS(AJ$11:AJ$1008,$AB$11:$AB$1008,$AN266,$AK$11:$AK$1008,$AP$244))</f>
        <v/>
      </c>
      <c r="AS266" s="4" t="str">
        <f>IF(AP244="","",21)</f>
        <v/>
      </c>
      <c r="AT266" s="99" t="str">
        <f t="array" ref="AT266">IFERROR(INDEX($AF$1:$AF$1200,SMALL(IF($AK$1:$AK$1200=$AP$244,ROW($AF$1:$AF$1200),""),$AS266)),"")</f>
        <v/>
      </c>
      <c r="AU266" s="105" t="str">
        <f t="array" ref="AU266">IFERROR(INDEX($AA$1:$AA$1200,SMALL(IF($AK$1:$AK$1200=$AP$244,ROW($AA$1:$AA$1200),""),$AS266)),"")</f>
        <v/>
      </c>
      <c r="AV266" s="93" t="str">
        <f t="array" ref="AV266">IFERROR(INDEX($AB$1:$AB$1200,SMALL(IF($AK$1:$AK$1200=$AP$244,ROW($AB$1:$AB$1200),""),$AS266)),"")</f>
        <v/>
      </c>
      <c r="AW266" s="4"/>
    </row>
    <row r="267" spans="27:51" ht="15.75" thickBot="1">
      <c r="AA267" s="78"/>
      <c r="AB267" s="78"/>
      <c r="AC267" s="79" t="str">
        <f t="shared" si="32"/>
        <v/>
      </c>
      <c r="AD267" s="89"/>
      <c r="AE267" s="89"/>
      <c r="AF267" s="79">
        <f t="shared" si="33"/>
        <v>0</v>
      </c>
      <c r="AG267" s="79" t="str">
        <f t="shared" ref="AG267:AG330" si="35">IF($AA267="","",IF(VLOOKUP($AA267,$AZ$17:$BD$42,2,0)=0,"",VLOOKUP($AA267,$AZ$17:$BD$42,2,0)*AF267))</f>
        <v/>
      </c>
      <c r="AH267" s="79" t="str">
        <f t="shared" ref="AH267:AH330" si="36">IF($AA267="","",IF(VLOOKUP($AA267,$AZ$17:$BD$42,3,0)=0,"",VLOOKUP($AA267,$AZ$17:$BD$42,3,0)*AF267))</f>
        <v/>
      </c>
      <c r="AI267" s="79" t="str">
        <f t="shared" ref="AI267:AI330" si="37">IF($AA267="","",IF(VLOOKUP($AA267,$AZ$17:$BD$42,4,0)=0,"",VLOOKUP($AA267,$AZ$17:$BD$42,4,0)*AF267))</f>
        <v/>
      </c>
      <c r="AJ267" s="79" t="str">
        <f t="shared" ref="AJ267:AJ330" si="38">IF($AA267="","",IF(VLOOKUP($AA267,$AZ$17:$BD$42,5,0)=0,"",VLOOKUP($AA267,$AZ$17:$BD$42,5,0)*AF267))</f>
        <v/>
      </c>
      <c r="AK267" s="80" t="str">
        <f t="shared" si="34"/>
        <v/>
      </c>
      <c r="AM267" s="30"/>
      <c r="AN267" s="13">
        <v>8.3000000000000007</v>
      </c>
      <c r="AO267" s="25" t="str">
        <f>IF(SUMIFS(AG$11:AG$1008,$AB$11:$AB$1008,$AN267,$AK$11:$AK$1008,$AP$244)=0,"",SUMIFS(AG$11:AG$1008,$AB$11:$AB$1008,$AN267,$AK$11:$AK$1008,$AP$244))</f>
        <v/>
      </c>
      <c r="AP267" s="25" t="str">
        <f>IF(SUMIFS(AH$11:AH$1008,$AB$11:$AB$1008,$AN267,$AK$11:$AK$1008,$AP$244)=0,"",SUMIFS(AH$11:AH$1008,$AB$11:$AB$1008,$AN267,$AK$11:$AK$1008,$AP$244))</f>
        <v/>
      </c>
      <c r="AQ267" s="25" t="str">
        <f>IF(SUMIFS(AI$11:AI$1008,$AB$11:$AB$1008,$AN267,$AK$11:$AK$1008,$AP$244)=0,"",SUMIFS(AI$11:AI$1008,$AB$11:$AB$1008,$AN267,$AK$11:$AK$1008,$AP$244))</f>
        <v/>
      </c>
      <c r="AR267" s="25" t="str">
        <f>IF(SUMIFS(AJ$11:AJ$1008,$AB$11:$AB$1008,$AN267,$AK$11:$AK$1008,$AP$244)=0,"",SUMIFS(AJ$11:AJ$1008,$AB$11:$AB$1008,$AN267,$AK$11:$AK$1008,$AP$244))</f>
        <v/>
      </c>
      <c r="AS267" s="4" t="str">
        <f>IF(AP244="","",22)</f>
        <v/>
      </c>
      <c r="AT267" s="100" t="str">
        <f t="array" ref="AT267">IFERROR(INDEX($AF$1:$AF$1200,SMALL(IF($AK$1:$AK$1200=$AP$244,ROW($AF$1:$AF$1200),""),$AS267)),"")</f>
        <v/>
      </c>
      <c r="AU267" s="106" t="str">
        <f t="array" ref="AU267">IFERROR(INDEX($AA$1:$AA$1200,SMALL(IF($AK$1:$AK$1200=$AP$244,ROW($AA$1:$AA$1200),""),$AS267)),"")</f>
        <v/>
      </c>
      <c r="AV267" s="94" t="str">
        <f t="array" ref="AV267">IFERROR(INDEX($AB$1:$AB$1200,SMALL(IF($AK$1:$AK$1200=$AP$244,ROW($AB$1:$AB$1200),""),$AS267)),"")</f>
        <v/>
      </c>
      <c r="AW267" s="4"/>
    </row>
    <row r="268" spans="27:51">
      <c r="AA268" s="81"/>
      <c r="AB268" s="81"/>
      <c r="AC268" s="82" t="str">
        <f t="shared" ref="AC268:AC331" si="39">IF(ISERROR(VLOOKUP($AA268,$A$13:$V$38,MATCH($AB268,$A$12:$V$12,0),0)),"",VLOOKUP($AA268,$A$13:$V$38,MATCH($AB268,$A$12:$V$12,0),0))</f>
        <v/>
      </c>
      <c r="AD268" s="90"/>
      <c r="AE268" s="90"/>
      <c r="AF268" s="82">
        <f t="shared" ref="AF268:AF331" si="40">IF(IF($AB268="",0,IF(AC268="",0,AC268-AD268-AE268))&lt;0,0,IF($AB268="",0,IF(AC268="",0,AC268-AD268-AE268)))</f>
        <v>0</v>
      </c>
      <c r="AG268" s="82" t="str">
        <f t="shared" si="35"/>
        <v/>
      </c>
      <c r="AH268" s="82" t="str">
        <f t="shared" si="36"/>
        <v/>
      </c>
      <c r="AI268" s="82" t="str">
        <f t="shared" si="37"/>
        <v/>
      </c>
      <c r="AJ268" s="82" t="str">
        <f t="shared" si="38"/>
        <v/>
      </c>
      <c r="AK268" s="83" t="str">
        <f t="shared" ref="AK268:AK331" si="41">IF($AF268=0,"",IF(VLOOKUP($AA268,$A$46:$Y$71,IF($AB268=3,2,IF($AB268&lt;4+1,6,IF($AB268&lt;5+1,10,IF($AB268&lt;6+1,14,IF($AB268&lt;7+1,18,IF($AB268&lt;8+1,22,0)))))),0)=0,"pas de crafteur",VLOOKUP($AA268,$A$46:$Y$71,IF($AB268=3,2,IF($AB268&lt;4+1,6,IF($AB268&lt;5+1,10,IF($AB268&lt;6+1,14,IF($AB268&lt;7+1,18,IF($AB268&lt;8+1,22,)))))),0)))</f>
        <v/>
      </c>
      <c r="AS268" s="103"/>
      <c r="AT268" s="103"/>
      <c r="AU268" s="103"/>
      <c r="AV268" s="4"/>
      <c r="AW268" s="4"/>
    </row>
    <row r="269" spans="27:51" ht="15.75" thickBot="1">
      <c r="AA269" s="78"/>
      <c r="AB269" s="78"/>
      <c r="AC269" s="79" t="str">
        <f t="shared" si="39"/>
        <v/>
      </c>
      <c r="AD269" s="89"/>
      <c r="AE269" s="89"/>
      <c r="AF269" s="79">
        <f t="shared" si="40"/>
        <v>0</v>
      </c>
      <c r="AG269" s="79" t="str">
        <f t="shared" si="35"/>
        <v/>
      </c>
      <c r="AH269" s="79" t="str">
        <f t="shared" si="36"/>
        <v/>
      </c>
      <c r="AI269" s="79" t="str">
        <f t="shared" si="37"/>
        <v/>
      </c>
      <c r="AJ269" s="79" t="str">
        <f t="shared" si="38"/>
        <v/>
      </c>
      <c r="AK269" s="80" t="str">
        <f t="shared" si="41"/>
        <v/>
      </c>
      <c r="AM269" s="1" t="s">
        <v>127</v>
      </c>
      <c r="AS269" s="103"/>
      <c r="AT269" s="103"/>
      <c r="AU269" s="103"/>
      <c r="AV269" s="4"/>
      <c r="AW269" s="4"/>
    </row>
    <row r="270" spans="27:51" ht="15" customHeight="1" thickBot="1">
      <c r="AA270" s="81"/>
      <c r="AB270" s="81"/>
      <c r="AC270" s="82" t="str">
        <f t="shared" si="39"/>
        <v/>
      </c>
      <c r="AD270" s="90"/>
      <c r="AE270" s="90"/>
      <c r="AF270" s="82">
        <f t="shared" si="40"/>
        <v>0</v>
      </c>
      <c r="AG270" s="82" t="str">
        <f t="shared" si="35"/>
        <v/>
      </c>
      <c r="AH270" s="82" t="str">
        <f t="shared" si="36"/>
        <v/>
      </c>
      <c r="AI270" s="82" t="str">
        <f t="shared" si="37"/>
        <v/>
      </c>
      <c r="AJ270" s="82" t="str">
        <f t="shared" si="38"/>
        <v/>
      </c>
      <c r="AK270" s="83" t="str">
        <f t="shared" si="41"/>
        <v/>
      </c>
      <c r="AM270" s="30" t="str">
        <f t="array" ref="AM270">IFERROR(INDEX(AK$11:AK$1008,MATCH(SMALL(IF((COUNTIF(AM$34:AM269,AK$11:AK$1008)=0)*(AK$11:AK$1008&lt;&gt;""),COUNTIF(AK$11:AK$1008,"&lt;"&amp;AK$11:AK$1008)),1),IF(AK$11:AK$1008&lt;&gt;"",COUNTIF(AK$11:AK$1008,"&lt;"&amp;AK$11:AK$1008)),0)),"")</f>
        <v/>
      </c>
      <c r="AN270" s="60" t="s">
        <v>125</v>
      </c>
      <c r="AO270" s="61"/>
      <c r="AP270" s="60" t="str">
        <f>IF(AM270="","",AM270)</f>
        <v/>
      </c>
      <c r="AQ270" s="61"/>
      <c r="AR270" s="62"/>
      <c r="AS270" s="101"/>
      <c r="AT270" s="101"/>
      <c r="AU270" s="101"/>
      <c r="AV270" s="101"/>
      <c r="AW270" s="101"/>
    </row>
    <row r="271" spans="27:51" ht="15.75" customHeight="1" thickBot="1">
      <c r="AA271" s="78"/>
      <c r="AB271" s="78"/>
      <c r="AC271" s="79" t="str">
        <f t="shared" si="39"/>
        <v/>
      </c>
      <c r="AD271" s="89"/>
      <c r="AE271" s="89"/>
      <c r="AF271" s="79">
        <f t="shared" si="40"/>
        <v>0</v>
      </c>
      <c r="AG271" s="79" t="str">
        <f t="shared" si="35"/>
        <v/>
      </c>
      <c r="AH271" s="79" t="str">
        <f t="shared" si="36"/>
        <v/>
      </c>
      <c r="AI271" s="79" t="str">
        <f t="shared" si="37"/>
        <v/>
      </c>
      <c r="AJ271" s="79" t="str">
        <f t="shared" si="38"/>
        <v/>
      </c>
      <c r="AK271" s="80" t="str">
        <f t="shared" si="41"/>
        <v/>
      </c>
      <c r="AM271" s="30"/>
      <c r="AN271" s="63"/>
      <c r="AO271" s="64"/>
      <c r="AP271" s="63"/>
      <c r="AQ271" s="64"/>
      <c r="AR271" s="65"/>
      <c r="AS271" s="50"/>
      <c r="AT271" s="87" t="str">
        <f>$AF$10</f>
        <v>besoin</v>
      </c>
      <c r="AU271" s="95" t="str">
        <f>$AA$10</f>
        <v>Nom</v>
      </c>
      <c r="AV271" s="88" t="str">
        <f>$AB$10</f>
        <v>tier</v>
      </c>
      <c r="AW271" s="102"/>
    </row>
    <row r="272" spans="27:51">
      <c r="AA272" s="81"/>
      <c r="AB272" s="81"/>
      <c r="AC272" s="82" t="str">
        <f t="shared" si="39"/>
        <v/>
      </c>
      <c r="AD272" s="90"/>
      <c r="AE272" s="90"/>
      <c r="AF272" s="82">
        <f t="shared" si="40"/>
        <v>0</v>
      </c>
      <c r="AG272" s="82" t="str">
        <f t="shared" si="35"/>
        <v/>
      </c>
      <c r="AH272" s="82" t="str">
        <f t="shared" si="36"/>
        <v/>
      </c>
      <c r="AI272" s="82" t="str">
        <f t="shared" si="37"/>
        <v/>
      </c>
      <c r="AJ272" s="82" t="str">
        <f t="shared" si="38"/>
        <v/>
      </c>
      <c r="AK272" s="83" t="str">
        <f t="shared" si="41"/>
        <v/>
      </c>
      <c r="AM272" s="30"/>
      <c r="AN272" s="35"/>
      <c r="AO272" s="31" t="s">
        <v>4</v>
      </c>
      <c r="AP272" s="32" t="s">
        <v>5</v>
      </c>
      <c r="AQ272" s="31" t="s">
        <v>14</v>
      </c>
      <c r="AR272" s="31" t="s">
        <v>6</v>
      </c>
      <c r="AS272" s="4" t="str">
        <f>IF(AP270="","",1)</f>
        <v/>
      </c>
      <c r="AT272" s="99" t="str">
        <f t="array" ref="AT272">IFERROR(INDEX($AF$1:$AF$1200,SMALL(IF($AK$1:$AK$1200=$AP$270,ROW($AF$1:$AF$1200),""),$AS272)),"")</f>
        <v/>
      </c>
      <c r="AU272" s="104" t="str">
        <f t="array" ref="AU272">IFERROR(INDEX($AA$1:$AA$1200,SMALL(IF($AK$1:$AK$1200=$AP$270,ROW($AA$1:$AA$1200),""),$AS272)),"")</f>
        <v/>
      </c>
      <c r="AV272" s="92" t="str">
        <f t="array" ref="AV272">IFERROR(INDEX($AB$1:$AB$1200,SMALL(IF($AK$1:$AK$1200=$AP$270,ROW($AB$1:$AB$1200),""),$AS272)),"")</f>
        <v/>
      </c>
      <c r="AW272" s="4"/>
    </row>
    <row r="273" spans="27:49">
      <c r="AA273" s="78"/>
      <c r="AB273" s="78"/>
      <c r="AC273" s="79" t="str">
        <f t="shared" si="39"/>
        <v/>
      </c>
      <c r="AD273" s="89"/>
      <c r="AE273" s="89"/>
      <c r="AF273" s="79">
        <f t="shared" si="40"/>
        <v>0</v>
      </c>
      <c r="AG273" s="79" t="str">
        <f t="shared" si="35"/>
        <v/>
      </c>
      <c r="AH273" s="79" t="str">
        <f t="shared" si="36"/>
        <v/>
      </c>
      <c r="AI273" s="79" t="str">
        <f t="shared" si="37"/>
        <v/>
      </c>
      <c r="AJ273" s="79" t="str">
        <f t="shared" si="38"/>
        <v/>
      </c>
      <c r="AK273" s="80" t="str">
        <f t="shared" si="41"/>
        <v/>
      </c>
      <c r="AM273" s="30"/>
      <c r="AN273" s="9">
        <v>3</v>
      </c>
      <c r="AO273" s="14" t="str">
        <f>IF(SUMIFS(AG$11:AG$1008,$AB$11:$AB$1008,$AN273,$AK$11:$AK$1008,$AP$270)=0,"",SUMIFS(AG$11:AG$1008,$AB$11:$AB$1008,$AN273,$AK$11:$AK$1008,$AP$270))</f>
        <v/>
      </c>
      <c r="AP273" s="14" t="str">
        <f>IF(SUMIFS(AH$11:AH$1008,$AB$11:$AB$1008,$AN273,$AK$11:$AK$1008,$AP$270)=0,"",SUMIFS(AH$11:AH$1008,$AB$11:$AB$1008,$AN273,$AK$11:$AK$1008,$AP$270))</f>
        <v/>
      </c>
      <c r="AQ273" s="14" t="str">
        <f>IF(SUMIFS(AI$11:AI$1008,$AB$11:$AB$1008,$AN273,$AK$11:$AK$1008,$AP$270)=0,"",SUMIFS(AI$11:AI$1008,$AB$11:$AB$1008,$AN273,$AK$11:$AK$1008,$AP$270))</f>
        <v/>
      </c>
      <c r="AR273" s="14" t="str">
        <f>IF(SUMIFS(AJ$11:AJ$1008,$AB$11:$AB$1008,$AN273,$AK$11:$AK$1008,$AP$270)=0,"",SUMIFS(AJ$11:AJ$1008,$AB$11:$AB$1008,$AN273,$AK$11:$AK$1008,$AP$270))</f>
        <v/>
      </c>
      <c r="AS273" s="4" t="str">
        <f>IF(AP270="","",2)</f>
        <v/>
      </c>
      <c r="AT273" s="99" t="str">
        <f t="array" ref="AT273">IFERROR(INDEX($AF$1:$AF$1200,SMALL(IF($AK$1:$AK$1200=$AP$270,ROW($AF$1:$AF$1200),""),$AS273)),"")</f>
        <v/>
      </c>
      <c r="AU273" s="105" t="str">
        <f t="array" ref="AU273">IFERROR(INDEX($AA$1:$AA$1200,SMALL(IF($AK$1:$AK$1200=$AP$270,ROW($AA$1:$AA$1200),""),$AS273)),"")</f>
        <v/>
      </c>
      <c r="AV273" s="93" t="str">
        <f t="array" ref="AV273">IFERROR(INDEX($AB$1:$AB$1200,SMALL(IF($AK$1:$AK$1200=$AP$270,ROW($AB$1:$AB$1200),""),$AS273)),"")</f>
        <v/>
      </c>
      <c r="AW273" s="4"/>
    </row>
    <row r="274" spans="27:49">
      <c r="AA274" s="81"/>
      <c r="AB274" s="81"/>
      <c r="AC274" s="82" t="str">
        <f t="shared" si="39"/>
        <v/>
      </c>
      <c r="AD274" s="90"/>
      <c r="AE274" s="90"/>
      <c r="AF274" s="82">
        <f t="shared" si="40"/>
        <v>0</v>
      </c>
      <c r="AG274" s="82" t="str">
        <f t="shared" si="35"/>
        <v/>
      </c>
      <c r="AH274" s="82" t="str">
        <f t="shared" si="36"/>
        <v/>
      </c>
      <c r="AI274" s="82" t="str">
        <f t="shared" si="37"/>
        <v/>
      </c>
      <c r="AJ274" s="82" t="str">
        <f t="shared" si="38"/>
        <v/>
      </c>
      <c r="AK274" s="83" t="str">
        <f t="shared" si="41"/>
        <v/>
      </c>
      <c r="AN274" s="10">
        <v>4</v>
      </c>
      <c r="AO274" s="15" t="str">
        <f>IF(SUMIFS(AG$11:AG$1008,$AB$11:$AB$1008,$AN274,$AK$11:$AK$1008,$AP$270)=0,"",SUMIFS(AG$11:AG$1008,$AB$11:$AB$1008,$AN274,$AK$11:$AK$1008,$AP$270))</f>
        <v/>
      </c>
      <c r="AP274" s="15" t="str">
        <f>IF(SUMIFS(AH$11:AH$1008,$AB$11:$AB$1008,$AN274,$AK$11:$AK$1008,$AP$270)=0,"",SUMIFS(AH$11:AH$1008,$AB$11:$AB$1008,$AN274,$AK$11:$AK$1008,$AP$270))</f>
        <v/>
      </c>
      <c r="AQ274" s="15" t="str">
        <f>IF(SUMIFS(AI$11:AI$1008,$AB$11:$AB$1008,$AN274,$AK$11:$AK$1008,$AP$270)=0,"",SUMIFS(AI$11:AI$1008,$AB$11:$AB$1008,$AN274,$AK$11:$AK$1008,$AP$270))</f>
        <v/>
      </c>
      <c r="AR274" s="15" t="str">
        <f>IF(SUMIFS(AJ$11:AJ$1008,$AB$11:$AB$1008,$AN274,$AK$11:$AK$1008,$AP$270)=0,"",SUMIFS(AJ$11:AJ$1008,$AB$11:$AB$1008,$AN274,$AK$11:$AK$1008,$AP$270))</f>
        <v/>
      </c>
      <c r="AS274" s="4" t="str">
        <f>IF(AP270="","",3)</f>
        <v/>
      </c>
      <c r="AT274" s="99" t="str">
        <f t="array" ref="AT274">IFERROR(INDEX($AF$1:$AF$1200,SMALL(IF($AK$1:$AK$1200=$AP$270,ROW($AF$1:$AF$1200),""),$AS274)),"")</f>
        <v/>
      </c>
      <c r="AU274" s="105" t="str">
        <f t="array" ref="AU274">IFERROR(INDEX($AA$1:$AA$1200,SMALL(IF($AK$1:$AK$1200=$AP$270,ROW($AA$1:$AA$1200),""),$AS274)),"")</f>
        <v/>
      </c>
      <c r="AV274" s="93" t="str">
        <f t="array" ref="AV274">IFERROR(INDEX($AB$1:$AB$1200,SMALL(IF($AK$1:$AK$1200=$AP$270,ROW($AB$1:$AB$1200),""),$AS274)),"")</f>
        <v/>
      </c>
      <c r="AW274" s="4"/>
    </row>
    <row r="275" spans="27:49">
      <c r="AA275" s="78"/>
      <c r="AB275" s="78"/>
      <c r="AC275" s="79" t="str">
        <f t="shared" si="39"/>
        <v/>
      </c>
      <c r="AD275" s="89"/>
      <c r="AE275" s="89"/>
      <c r="AF275" s="79">
        <f t="shared" si="40"/>
        <v>0</v>
      </c>
      <c r="AG275" s="79" t="str">
        <f t="shared" si="35"/>
        <v/>
      </c>
      <c r="AH275" s="79" t="str">
        <f t="shared" si="36"/>
        <v/>
      </c>
      <c r="AI275" s="79" t="str">
        <f t="shared" si="37"/>
        <v/>
      </c>
      <c r="AJ275" s="79" t="str">
        <f t="shared" si="38"/>
        <v/>
      </c>
      <c r="AK275" s="80" t="str">
        <f t="shared" si="41"/>
        <v/>
      </c>
      <c r="AN275" s="11">
        <v>4.0999999999999996</v>
      </c>
      <c r="AO275" s="17" t="str">
        <f>IF(SUMIFS(AG$11:AG$1008,$AB$11:$AB$1008,$AN275,$AK$11:$AK$1008,$AP$270)=0,"",SUMIFS(AG$11:AG$1008,$AB$11:$AB$1008,$AN275,$AK$11:$AK$1008,$AP$270))</f>
        <v/>
      </c>
      <c r="AP275" s="17" t="str">
        <f>IF(SUMIFS(AH$11:AH$1008,$AB$11:$AB$1008,$AN275,$AK$11:$AK$1008,$AP$270)=0,"",SUMIFS(AH$11:AH$1008,$AB$11:$AB$1008,$AN275,$AK$11:$AK$1008,$AP$270))</f>
        <v/>
      </c>
      <c r="AQ275" s="17" t="str">
        <f>IF(SUMIFS(AI$11:AI$1008,$AB$11:$AB$1008,$AN275,$AK$11:$AK$1008,$AP$270)=0,"",SUMIFS(AI$11:AI$1008,$AB$11:$AB$1008,$AN275,$AK$11:$AK$1008,$AP$270))</f>
        <v/>
      </c>
      <c r="AR275" s="17" t="str">
        <f>IF(SUMIFS(AJ$11:AJ$1008,$AB$11:$AB$1008,$AN275,$AK$11:$AK$1008,$AP$270)=0,"",SUMIFS(AJ$11:AJ$1008,$AB$11:$AB$1008,$AN275,$AK$11:$AK$1008,$AP$270))</f>
        <v/>
      </c>
      <c r="AS275" s="4" t="str">
        <f>IF(AP270="","",4)</f>
        <v/>
      </c>
      <c r="AT275" s="99" t="str">
        <f t="array" ref="AT275">IFERROR(INDEX($AF$1:$AF$1200,SMALL(IF($AK$1:$AK$1200=$AP$270,ROW($AF$1:$AF$1200),""),$AS275)),"")</f>
        <v/>
      </c>
      <c r="AU275" s="105" t="str">
        <f t="array" ref="AU275">IFERROR(INDEX($AA$1:$AA$1200,SMALL(IF($AK$1:$AK$1200=$AP$270,ROW($AA$1:$AA$1200),""),$AS275)),"")</f>
        <v/>
      </c>
      <c r="AV275" s="93" t="str">
        <f t="array" ref="AV275">IFERROR(INDEX($AB$1:$AB$1200,SMALL(IF($AK$1:$AK$1200=$AP$270,ROW($AB$1:$AB$1200),""),$AS275)),"")</f>
        <v/>
      </c>
      <c r="AW275" s="4"/>
    </row>
    <row r="276" spans="27:49">
      <c r="AA276" s="81"/>
      <c r="AB276" s="81"/>
      <c r="AC276" s="82" t="str">
        <f t="shared" si="39"/>
        <v/>
      </c>
      <c r="AD276" s="90"/>
      <c r="AE276" s="90"/>
      <c r="AF276" s="82">
        <f t="shared" si="40"/>
        <v>0</v>
      </c>
      <c r="AG276" s="82" t="str">
        <f t="shared" si="35"/>
        <v/>
      </c>
      <c r="AH276" s="82" t="str">
        <f t="shared" si="36"/>
        <v/>
      </c>
      <c r="AI276" s="82" t="str">
        <f t="shared" si="37"/>
        <v/>
      </c>
      <c r="AJ276" s="82" t="str">
        <f t="shared" si="38"/>
        <v/>
      </c>
      <c r="AK276" s="83" t="str">
        <f t="shared" si="41"/>
        <v/>
      </c>
      <c r="AN276" s="11">
        <v>4.2</v>
      </c>
      <c r="AO276" s="17" t="str">
        <f>IF(SUMIFS(AG$11:AG$1008,$AB$11:$AB$1008,$AN276,$AK$11:$AK$1008,$AP$270)=0,"",SUMIFS(AG$11:AG$1008,$AB$11:$AB$1008,$AN276,$AK$11:$AK$1008,$AP$270))</f>
        <v/>
      </c>
      <c r="AP276" s="17" t="str">
        <f>IF(SUMIFS(AH$11:AH$1008,$AB$11:$AB$1008,$AN276,$AK$11:$AK$1008,$AP$270)=0,"",SUMIFS(AH$11:AH$1008,$AB$11:$AB$1008,$AN276,$AK$11:$AK$1008,$AP$270))</f>
        <v/>
      </c>
      <c r="AQ276" s="17" t="str">
        <f>IF(SUMIFS(AI$11:AI$1008,$AB$11:$AB$1008,$AN276,$AK$11:$AK$1008,$AP$270)=0,"",SUMIFS(AI$11:AI$1008,$AB$11:$AB$1008,$AN276,$AK$11:$AK$1008,$AP$270))</f>
        <v/>
      </c>
      <c r="AR276" s="17" t="str">
        <f>IF(SUMIFS(AJ$11:AJ$1008,$AB$11:$AB$1008,$AN276,$AK$11:$AK$1008,$AP$270)=0,"",SUMIFS(AJ$11:AJ$1008,$AB$11:$AB$1008,$AN276,$AK$11:$AK$1008,$AP$270))</f>
        <v/>
      </c>
      <c r="AS276" s="4" t="str">
        <f>IF(AP270="","",5)</f>
        <v/>
      </c>
      <c r="AT276" s="99" t="str">
        <f t="array" ref="AT276">IFERROR(INDEX($AF$1:$AF$1200,SMALL(IF($AK$1:$AK$1200=$AP$270,ROW($AF$1:$AF$1200),""),$AS276)),"")</f>
        <v/>
      </c>
      <c r="AU276" s="105" t="str">
        <f t="array" ref="AU276">IFERROR(INDEX($AA$1:$AA$1200,SMALL(IF($AK$1:$AK$1200=$AP$270,ROW($AA$1:$AA$1200),""),$AS276)),"")</f>
        <v/>
      </c>
      <c r="AV276" s="93" t="str">
        <f t="array" ref="AV276">IFERROR(INDEX($AB$1:$AB$1200,SMALL(IF($AK$1:$AK$1200=$AP$270,ROW($AB$1:$AB$1200),""),$AS276)),"")</f>
        <v/>
      </c>
      <c r="AW276" s="4"/>
    </row>
    <row r="277" spans="27:49">
      <c r="AA277" s="78"/>
      <c r="AB277" s="78"/>
      <c r="AC277" s="79" t="str">
        <f t="shared" si="39"/>
        <v/>
      </c>
      <c r="AD277" s="89"/>
      <c r="AE277" s="89"/>
      <c r="AF277" s="79">
        <f t="shared" si="40"/>
        <v>0</v>
      </c>
      <c r="AG277" s="79" t="str">
        <f t="shared" si="35"/>
        <v/>
      </c>
      <c r="AH277" s="79" t="str">
        <f t="shared" si="36"/>
        <v/>
      </c>
      <c r="AI277" s="79" t="str">
        <f t="shared" si="37"/>
        <v/>
      </c>
      <c r="AJ277" s="79" t="str">
        <f t="shared" si="38"/>
        <v/>
      </c>
      <c r="AK277" s="80" t="str">
        <f t="shared" si="41"/>
        <v/>
      </c>
      <c r="AN277" s="12">
        <v>4.3</v>
      </c>
      <c r="AO277" s="19" t="str">
        <f>IF(SUMIFS(AG$11:AG$1008,$AB$11:$AB$1008,$AN277,$AK$11:$AK$1008,$AP$270)=0,"",SUMIFS(AG$11:AG$1008,$AB$11:$AB$1008,$AN277,$AK$11:$AK$1008,$AP$270))</f>
        <v/>
      </c>
      <c r="AP277" s="19" t="str">
        <f>IF(SUMIFS(AH$11:AH$1008,$AB$11:$AB$1008,$AN277,$AK$11:$AK$1008,$AP$270)=0,"",SUMIFS(AH$11:AH$1008,$AB$11:$AB$1008,$AN277,$AK$11:$AK$1008,$AP$270))</f>
        <v/>
      </c>
      <c r="AQ277" s="19" t="str">
        <f>IF(SUMIFS(AI$11:AI$1008,$AB$11:$AB$1008,$AN277,$AK$11:$AK$1008,$AP$270)=0,"",SUMIFS(AI$11:AI$1008,$AB$11:$AB$1008,$AN277,$AK$11:$AK$1008,$AP$270))</f>
        <v/>
      </c>
      <c r="AR277" s="19" t="str">
        <f>IF(SUMIFS(AJ$11:AJ$1008,$AB$11:$AB$1008,$AN277,$AK$11:$AK$1008,$AP$270)=0,"",SUMIFS(AJ$11:AJ$1008,$AB$11:$AB$1008,$AN277,$AK$11:$AK$1008,$AP$270))</f>
        <v/>
      </c>
      <c r="AS277" s="4" t="str">
        <f>IF(AP270="","",6)</f>
        <v/>
      </c>
      <c r="AT277" s="99" t="str">
        <f t="array" ref="AT277">IFERROR(INDEX($AF$1:$AF$1200,SMALL(IF($AK$1:$AK$1200=$AP$270,ROW($AF$1:$AF$1200),""),$AS277)),"")</f>
        <v/>
      </c>
      <c r="AU277" s="105" t="str">
        <f t="array" ref="AU277">IFERROR(INDEX($AA$1:$AA$1200,SMALL(IF($AK$1:$AK$1200=$AP$270,ROW($AA$1:$AA$1200),""),$AS277)),"")</f>
        <v/>
      </c>
      <c r="AV277" s="93" t="str">
        <f t="array" ref="AV277">IFERROR(INDEX($AB$1:$AB$1200,SMALL(IF($AK$1:$AK$1200=$AP$270,ROW($AB$1:$AB$1200),""),$AS277)),"")</f>
        <v/>
      </c>
      <c r="AW277" s="4"/>
    </row>
    <row r="278" spans="27:49">
      <c r="AA278" s="81"/>
      <c r="AB278" s="81"/>
      <c r="AC278" s="82" t="str">
        <f t="shared" si="39"/>
        <v/>
      </c>
      <c r="AD278" s="90"/>
      <c r="AE278" s="90"/>
      <c r="AF278" s="82">
        <f t="shared" si="40"/>
        <v>0</v>
      </c>
      <c r="AG278" s="82" t="str">
        <f t="shared" si="35"/>
        <v/>
      </c>
      <c r="AH278" s="82" t="str">
        <f t="shared" si="36"/>
        <v/>
      </c>
      <c r="AI278" s="82" t="str">
        <f t="shared" si="37"/>
        <v/>
      </c>
      <c r="AJ278" s="82" t="str">
        <f t="shared" si="38"/>
        <v/>
      </c>
      <c r="AK278" s="83" t="str">
        <f t="shared" si="41"/>
        <v/>
      </c>
      <c r="AN278" s="10">
        <v>5</v>
      </c>
      <c r="AO278" s="21" t="str">
        <f>IF(SUMIFS(AG$11:AG$1008,$AB$11:$AB$1008,$AN278,$AK$11:$AK$1008,$AP$270)=0,"",SUMIFS(AG$11:AG$1008,$AB$11:$AB$1008,$AN278,$AK$11:$AK$1008,$AP$270))</f>
        <v/>
      </c>
      <c r="AP278" s="21" t="str">
        <f>IF(SUMIFS(AH$11:AH$1008,$AB$11:$AB$1008,$AN278,$AK$11:$AK$1008,$AP$270)=0,"",SUMIFS(AH$11:AH$1008,$AB$11:$AB$1008,$AN278,$AK$11:$AK$1008,$AP$270))</f>
        <v/>
      </c>
      <c r="AQ278" s="21" t="str">
        <f>IF(SUMIFS(AI$11:AI$1008,$AB$11:$AB$1008,$AN278,$AK$11:$AK$1008,$AP$270)=0,"",SUMIFS(AI$11:AI$1008,$AB$11:$AB$1008,$AN278,$AK$11:$AK$1008,$AP$270))</f>
        <v/>
      </c>
      <c r="AR278" s="21" t="str">
        <f>IF(SUMIFS(AJ$11:AJ$1008,$AB$11:$AB$1008,$AN278,$AK$11:$AK$1008,$AP$270)=0,"",SUMIFS(AJ$11:AJ$1008,$AB$11:$AB$1008,$AN278,$AK$11:$AK$1008,$AP$270))</f>
        <v/>
      </c>
      <c r="AS278" s="4" t="str">
        <f>IF(AP270="","",7)</f>
        <v/>
      </c>
      <c r="AT278" s="99" t="str">
        <f t="array" ref="AT278">IFERROR(INDEX($AF$1:$AF$1200,SMALL(IF($AK$1:$AK$1200=$AP$270,ROW($AF$1:$AF$1200),""),$AS278)),"")</f>
        <v/>
      </c>
      <c r="AU278" s="105" t="str">
        <f t="array" ref="AU278">IFERROR(INDEX($AA$1:$AA$1200,SMALL(IF($AK$1:$AK$1200=$AP$270,ROW($AA$1:$AA$1200),""),$AS278)),"")</f>
        <v/>
      </c>
      <c r="AV278" s="93" t="str">
        <f t="array" ref="AV278">IFERROR(INDEX($AB$1:$AB$1200,SMALL(IF($AK$1:$AK$1200=$AP$270,ROW($AB$1:$AB$1200),""),$AS278)),"")</f>
        <v/>
      </c>
      <c r="AW278" s="4"/>
    </row>
    <row r="279" spans="27:49">
      <c r="AA279" s="78"/>
      <c r="AB279" s="78"/>
      <c r="AC279" s="79" t="str">
        <f t="shared" si="39"/>
        <v/>
      </c>
      <c r="AD279" s="89"/>
      <c r="AE279" s="89"/>
      <c r="AF279" s="79">
        <f t="shared" si="40"/>
        <v>0</v>
      </c>
      <c r="AG279" s="79" t="str">
        <f t="shared" si="35"/>
        <v/>
      </c>
      <c r="AH279" s="79" t="str">
        <f t="shared" si="36"/>
        <v/>
      </c>
      <c r="AI279" s="79" t="str">
        <f t="shared" si="37"/>
        <v/>
      </c>
      <c r="AJ279" s="79" t="str">
        <f t="shared" si="38"/>
        <v/>
      </c>
      <c r="AK279" s="80" t="str">
        <f t="shared" si="41"/>
        <v/>
      </c>
      <c r="AN279" s="11">
        <v>5.0999999999999996</v>
      </c>
      <c r="AO279" s="23" t="str">
        <f>IF(SUMIFS(AG$11:AG$1008,$AB$11:$AB$1008,$AN279,$AK$11:$AK$1008,$AP$270)=0,"",SUMIFS(AG$11:AG$1008,$AB$11:$AB$1008,$AN279,$AK$11:$AK$1008,$AP$270))</f>
        <v/>
      </c>
      <c r="AP279" s="23" t="str">
        <f>IF(SUMIFS(AH$11:AH$1008,$AB$11:$AB$1008,$AN279,$AK$11:$AK$1008,$AP$270)=0,"",SUMIFS(AH$11:AH$1008,$AB$11:$AB$1008,$AN279,$AK$11:$AK$1008,$AP$270))</f>
        <v/>
      </c>
      <c r="AQ279" s="23" t="str">
        <f>IF(SUMIFS(AI$11:AI$1008,$AB$11:$AB$1008,$AN279,$AK$11:$AK$1008,$AP$270)=0,"",SUMIFS(AI$11:AI$1008,$AB$11:$AB$1008,$AN279,$AK$11:$AK$1008,$AP$270))</f>
        <v/>
      </c>
      <c r="AR279" s="23" t="str">
        <f>IF(SUMIFS(AJ$11:AJ$1008,$AB$11:$AB$1008,$AN279,$AK$11:$AK$1008,$AP$270)=0,"",SUMIFS(AJ$11:AJ$1008,$AB$11:$AB$1008,$AN279,$AK$11:$AK$1008,$AP$270))</f>
        <v/>
      </c>
      <c r="AS279" s="4" t="str">
        <f>IF(AP270="","",8)</f>
        <v/>
      </c>
      <c r="AT279" s="99" t="str">
        <f t="array" ref="AT279">IFERROR(INDEX($AF$1:$AF$1200,SMALL(IF($AK$1:$AK$1200=$AP$270,ROW($AF$1:$AF$1200),""),$AS279)),"")</f>
        <v/>
      </c>
      <c r="AU279" s="105" t="str">
        <f t="array" ref="AU279">IFERROR(INDEX($AA$1:$AA$1200,SMALL(IF($AK$1:$AK$1200=$AP$270,ROW($AA$1:$AA$1200),""),$AS279)),"")</f>
        <v/>
      </c>
      <c r="AV279" s="93" t="str">
        <f t="array" ref="AV279">IFERROR(INDEX($AB$1:$AB$1200,SMALL(IF($AK$1:$AK$1200=$AP$270,ROW($AB$1:$AB$1200),""),$AS279)),"")</f>
        <v/>
      </c>
      <c r="AW279" s="4"/>
    </row>
    <row r="280" spans="27:49">
      <c r="AA280" s="81"/>
      <c r="AB280" s="81"/>
      <c r="AC280" s="82" t="str">
        <f t="shared" si="39"/>
        <v/>
      </c>
      <c r="AD280" s="90"/>
      <c r="AE280" s="90"/>
      <c r="AF280" s="82">
        <f t="shared" si="40"/>
        <v>0</v>
      </c>
      <c r="AG280" s="82" t="str">
        <f t="shared" si="35"/>
        <v/>
      </c>
      <c r="AH280" s="82" t="str">
        <f t="shared" si="36"/>
        <v/>
      </c>
      <c r="AI280" s="82" t="str">
        <f t="shared" si="37"/>
        <v/>
      </c>
      <c r="AJ280" s="82" t="str">
        <f t="shared" si="38"/>
        <v/>
      </c>
      <c r="AK280" s="83" t="str">
        <f t="shared" si="41"/>
        <v/>
      </c>
      <c r="AN280" s="11">
        <v>5.2</v>
      </c>
      <c r="AO280" s="23" t="str">
        <f>IF(SUMIFS(AG$11:AG$1008,$AB$11:$AB$1008,$AN280,$AK$11:$AK$1008,$AP$270)=0,"",SUMIFS(AG$11:AG$1008,$AB$11:$AB$1008,$AN280,$AK$11:$AK$1008,$AP$270))</f>
        <v/>
      </c>
      <c r="AP280" s="23" t="str">
        <f>IF(SUMIFS(AH$11:AH$1008,$AB$11:$AB$1008,$AN280,$AK$11:$AK$1008,$AP$270)=0,"",SUMIFS(AH$11:AH$1008,$AB$11:$AB$1008,$AN280,$AK$11:$AK$1008,$AP$270))</f>
        <v/>
      </c>
      <c r="AQ280" s="23" t="str">
        <f>IF(SUMIFS(AI$11:AI$1008,$AB$11:$AB$1008,$AN280,$AK$11:$AK$1008,$AP$270)=0,"",SUMIFS(AI$11:AI$1008,$AB$11:$AB$1008,$AN280,$AK$11:$AK$1008,$AP$270))</f>
        <v/>
      </c>
      <c r="AR280" s="23" t="str">
        <f>IF(SUMIFS(AJ$11:AJ$1008,$AB$11:$AB$1008,$AN280,$AK$11:$AK$1008,$AP$270)=0,"",SUMIFS(AJ$11:AJ$1008,$AB$11:$AB$1008,$AN280,$AK$11:$AK$1008,$AP$270))</f>
        <v/>
      </c>
      <c r="AS280" s="4" t="str">
        <f>IF(AP270="","",9)</f>
        <v/>
      </c>
      <c r="AT280" s="99" t="str">
        <f t="array" ref="AT280">IFERROR(INDEX($AF$1:$AF$1200,SMALL(IF($AK$1:$AK$1200=$AP$270,ROW($AF$1:$AF$1200),""),$AS280)),"")</f>
        <v/>
      </c>
      <c r="AU280" s="105" t="str">
        <f t="array" ref="AU280">IFERROR(INDEX($AA$1:$AA$1200,SMALL(IF($AK$1:$AK$1200=$AP$270,ROW($AA$1:$AA$1200),""),$AS280)),"")</f>
        <v/>
      </c>
      <c r="AV280" s="93" t="str">
        <f t="array" ref="AV280">IFERROR(INDEX($AB$1:$AB$1200,SMALL(IF($AK$1:$AK$1200=$AP$270,ROW($AB$1:$AB$1200),""),$AS280)),"")</f>
        <v/>
      </c>
      <c r="AW280" s="4"/>
    </row>
    <row r="281" spans="27:49">
      <c r="AA281" s="78"/>
      <c r="AB281" s="78"/>
      <c r="AC281" s="79" t="str">
        <f t="shared" si="39"/>
        <v/>
      </c>
      <c r="AD281" s="89"/>
      <c r="AE281" s="89"/>
      <c r="AF281" s="79">
        <f t="shared" si="40"/>
        <v>0</v>
      </c>
      <c r="AG281" s="79" t="str">
        <f t="shared" si="35"/>
        <v/>
      </c>
      <c r="AH281" s="79" t="str">
        <f t="shared" si="36"/>
        <v/>
      </c>
      <c r="AI281" s="79" t="str">
        <f t="shared" si="37"/>
        <v/>
      </c>
      <c r="AJ281" s="79" t="str">
        <f t="shared" si="38"/>
        <v/>
      </c>
      <c r="AK281" s="80" t="str">
        <f t="shared" si="41"/>
        <v/>
      </c>
      <c r="AN281" s="12">
        <v>5.3</v>
      </c>
      <c r="AO281" s="19" t="str">
        <f>IF(SUMIFS(AG$11:AG$1008,$AB$11:$AB$1008,$AN281,$AK$11:$AK$1008,$AP$270)=0,"",SUMIFS(AG$11:AG$1008,$AB$11:$AB$1008,$AN281,$AK$11:$AK$1008,$AP$270))</f>
        <v/>
      </c>
      <c r="AP281" s="19" t="str">
        <f>IF(SUMIFS(AH$11:AH$1008,$AB$11:$AB$1008,$AN281,$AK$11:$AK$1008,$AP$270)=0,"",SUMIFS(AH$11:AH$1008,$AB$11:$AB$1008,$AN281,$AK$11:$AK$1008,$AP$270))</f>
        <v/>
      </c>
      <c r="AQ281" s="19" t="str">
        <f>IF(SUMIFS(AI$11:AI$1008,$AB$11:$AB$1008,$AN281,$AK$11:$AK$1008,$AP$270)=0,"",SUMIFS(AI$11:AI$1008,$AB$11:$AB$1008,$AN281,$AK$11:$AK$1008,$AP$270))</f>
        <v/>
      </c>
      <c r="AR281" s="19" t="str">
        <f>IF(SUMIFS(AJ$11:AJ$1008,$AB$11:$AB$1008,$AN281,$AK$11:$AK$1008,$AP$270)=0,"",SUMIFS(AJ$11:AJ$1008,$AB$11:$AB$1008,$AN281,$AK$11:$AK$1008,$AP$270))</f>
        <v/>
      </c>
      <c r="AS281" s="4" t="str">
        <f>IF(AP270="","",10)</f>
        <v/>
      </c>
      <c r="AT281" s="99" t="str">
        <f t="array" ref="AT281">IFERROR(INDEX($AF$1:$AF$1200,SMALL(IF($AK$1:$AK$1200=$AP$270,ROW($AF$1:$AF$1200),""),$AS281)),"")</f>
        <v/>
      </c>
      <c r="AU281" s="105" t="str">
        <f t="array" ref="AU281">IFERROR(INDEX($AA$1:$AA$1200,SMALL(IF($AK$1:$AK$1200=$AP$270,ROW($AA$1:$AA$1200),""),$AS281)),"")</f>
        <v/>
      </c>
      <c r="AV281" s="93" t="str">
        <f t="array" ref="AV281">IFERROR(INDEX($AB$1:$AB$1200,SMALL(IF($AK$1:$AK$1200=$AP$270,ROW($AB$1:$AB$1200),""),$AS281)),"")</f>
        <v/>
      </c>
      <c r="AW281" s="4"/>
    </row>
    <row r="282" spans="27:49">
      <c r="AA282" s="81"/>
      <c r="AB282" s="81"/>
      <c r="AC282" s="82" t="str">
        <f t="shared" si="39"/>
        <v/>
      </c>
      <c r="AD282" s="90"/>
      <c r="AE282" s="90"/>
      <c r="AF282" s="82">
        <f t="shared" si="40"/>
        <v>0</v>
      </c>
      <c r="AG282" s="82" t="str">
        <f t="shared" si="35"/>
        <v/>
      </c>
      <c r="AH282" s="82" t="str">
        <f t="shared" si="36"/>
        <v/>
      </c>
      <c r="AI282" s="82" t="str">
        <f t="shared" si="37"/>
        <v/>
      </c>
      <c r="AJ282" s="82" t="str">
        <f t="shared" si="38"/>
        <v/>
      </c>
      <c r="AK282" s="83" t="str">
        <f t="shared" si="41"/>
        <v/>
      </c>
      <c r="AN282" s="10">
        <v>6</v>
      </c>
      <c r="AO282" s="21" t="e">
        <f>IF(SUMIFS(AG$11:AG$1008,$AB$11:$AB$1008,$AN282,$AK$11:$AK$1008,$AP$270)=0,"",SUMIFS(AG$11:AG$1008,$AB$11:$AB$1008,$AN282,$AK$11:$AK$1008,$AP$270))</f>
        <v>#N/A</v>
      </c>
      <c r="AP282" s="21" t="e">
        <f>IF(SUMIFS(AH$11:AH$1008,$AB$11:$AB$1008,$AN282,$AK$11:$AK$1008,$AP$270)=0,"",SUMIFS(AH$11:AH$1008,$AB$11:$AB$1008,$AN282,$AK$11:$AK$1008,$AP$270))</f>
        <v>#N/A</v>
      </c>
      <c r="AQ282" s="21" t="e">
        <f>IF(SUMIFS(AI$11:AI$1008,$AB$11:$AB$1008,$AN282,$AK$11:$AK$1008,$AP$270)=0,"",SUMIFS(AI$11:AI$1008,$AB$11:$AB$1008,$AN282,$AK$11:$AK$1008,$AP$270))</f>
        <v>#N/A</v>
      </c>
      <c r="AR282" s="21" t="e">
        <f>IF(SUMIFS(AJ$11:AJ$1008,$AB$11:$AB$1008,$AN282,$AK$11:$AK$1008,$AP$270)=0,"",SUMIFS(AJ$11:AJ$1008,$AB$11:$AB$1008,$AN282,$AK$11:$AK$1008,$AP$270))</f>
        <v>#N/A</v>
      </c>
      <c r="AS282" s="4" t="str">
        <f>IF(AP270="","",11)</f>
        <v/>
      </c>
      <c r="AT282" s="99" t="str">
        <f t="array" ref="AT282">IFERROR(INDEX($AF$1:$AF$1200,SMALL(IF($AK$1:$AK$1200=$AP$270,ROW($AF$1:$AF$1200),""),$AS282)),"")</f>
        <v/>
      </c>
      <c r="AU282" s="105" t="str">
        <f t="array" ref="AU282">IFERROR(INDEX($AA$1:$AA$1200,SMALL(IF($AK$1:$AK$1200=$AP$270,ROW($AA$1:$AA$1200),""),$AS282)),"")</f>
        <v/>
      </c>
      <c r="AV282" s="93" t="str">
        <f t="array" ref="AV282">IFERROR(INDEX($AB$1:$AB$1200,SMALL(IF($AK$1:$AK$1200=$AP$270,ROW($AB$1:$AB$1200),""),$AS282)),"")</f>
        <v/>
      </c>
      <c r="AW282" s="4"/>
    </row>
    <row r="283" spans="27:49">
      <c r="AA283" s="78"/>
      <c r="AB283" s="78"/>
      <c r="AC283" s="79" t="str">
        <f t="shared" si="39"/>
        <v/>
      </c>
      <c r="AD283" s="89"/>
      <c r="AE283" s="89"/>
      <c r="AF283" s="79">
        <f t="shared" si="40"/>
        <v>0</v>
      </c>
      <c r="AG283" s="79" t="str">
        <f t="shared" si="35"/>
        <v/>
      </c>
      <c r="AH283" s="79" t="str">
        <f t="shared" si="36"/>
        <v/>
      </c>
      <c r="AI283" s="79" t="str">
        <f t="shared" si="37"/>
        <v/>
      </c>
      <c r="AJ283" s="79" t="str">
        <f t="shared" si="38"/>
        <v/>
      </c>
      <c r="AK283" s="80" t="str">
        <f t="shared" si="41"/>
        <v/>
      </c>
      <c r="AN283" s="11">
        <v>6.1</v>
      </c>
      <c r="AO283" s="23" t="str">
        <f>IF(SUMIFS(AG$11:AG$1008,$AB$11:$AB$1008,$AN283,$AK$11:$AK$1008,$AP$270)=0,"",SUMIFS(AG$11:AG$1008,$AB$11:$AB$1008,$AN283,$AK$11:$AK$1008,$AP$270))</f>
        <v/>
      </c>
      <c r="AP283" s="23" t="str">
        <f>IF(SUMIFS(AH$11:AH$1008,$AB$11:$AB$1008,$AN283,$AK$11:$AK$1008,$AP$270)=0,"",SUMIFS(AH$11:AH$1008,$AB$11:$AB$1008,$AN283,$AK$11:$AK$1008,$AP$270))</f>
        <v/>
      </c>
      <c r="AQ283" s="23" t="str">
        <f>IF(SUMIFS(AI$11:AI$1008,$AB$11:$AB$1008,$AN283,$AK$11:$AK$1008,$AP$270)=0,"",SUMIFS(AI$11:AI$1008,$AB$11:$AB$1008,$AN283,$AK$11:$AK$1008,$AP$270))</f>
        <v/>
      </c>
      <c r="AR283" s="23" t="str">
        <f>IF(SUMIFS(AJ$11:AJ$1008,$AB$11:$AB$1008,$AN283,$AK$11:$AK$1008,$AP$270)=0,"",SUMIFS(AJ$11:AJ$1008,$AB$11:$AB$1008,$AN283,$AK$11:$AK$1008,$AP$270))</f>
        <v/>
      </c>
      <c r="AS283" s="4" t="str">
        <f>IF(AP270="","",12)</f>
        <v/>
      </c>
      <c r="AT283" s="99" t="str">
        <f t="array" ref="AT283">IFERROR(INDEX($AF$1:$AF$1200,SMALL(IF($AK$1:$AK$1200=$AP$270,ROW($AF$1:$AF$1200),""),$AS283)),"")</f>
        <v/>
      </c>
      <c r="AU283" s="105" t="str">
        <f t="array" ref="AU283">IFERROR(INDEX($AA$1:$AA$1200,SMALL(IF($AK$1:$AK$1200=$AP$270,ROW($AA$1:$AA$1200),""),$AS283)),"")</f>
        <v/>
      </c>
      <c r="AV283" s="93" t="str">
        <f t="array" ref="AV283">IFERROR(INDEX($AB$1:$AB$1200,SMALL(IF($AK$1:$AK$1200=$AP$270,ROW($AB$1:$AB$1200),""),$AS283)),"")</f>
        <v/>
      </c>
      <c r="AW283" s="4"/>
    </row>
    <row r="284" spans="27:49">
      <c r="AA284" s="81"/>
      <c r="AB284" s="81"/>
      <c r="AC284" s="82" t="str">
        <f t="shared" si="39"/>
        <v/>
      </c>
      <c r="AD284" s="90"/>
      <c r="AE284" s="90"/>
      <c r="AF284" s="82">
        <f t="shared" si="40"/>
        <v>0</v>
      </c>
      <c r="AG284" s="82" t="str">
        <f t="shared" si="35"/>
        <v/>
      </c>
      <c r="AH284" s="82" t="str">
        <f t="shared" si="36"/>
        <v/>
      </c>
      <c r="AI284" s="82" t="str">
        <f t="shared" si="37"/>
        <v/>
      </c>
      <c r="AJ284" s="82" t="str">
        <f t="shared" si="38"/>
        <v/>
      </c>
      <c r="AK284" s="83" t="str">
        <f t="shared" si="41"/>
        <v/>
      </c>
      <c r="AM284" s="30"/>
      <c r="AN284" s="11">
        <v>6.2</v>
      </c>
      <c r="AO284" s="23" t="str">
        <f>IF(SUMIFS(AG$11:AG$1008,$AB$11:$AB$1008,$AN284,$AK$11:$AK$1008,$AP$270)=0,"",SUMIFS(AG$11:AG$1008,$AB$11:$AB$1008,$AN284,$AK$11:$AK$1008,$AP$270))</f>
        <v/>
      </c>
      <c r="AP284" s="23" t="str">
        <f>IF(SUMIFS(AH$11:AH$1008,$AB$11:$AB$1008,$AN284,$AK$11:$AK$1008,$AP$270)=0,"",SUMIFS(AH$11:AH$1008,$AB$11:$AB$1008,$AN284,$AK$11:$AK$1008,$AP$270))</f>
        <v/>
      </c>
      <c r="AQ284" s="23" t="str">
        <f>IF(SUMIFS(AI$11:AI$1008,$AB$11:$AB$1008,$AN284,$AK$11:$AK$1008,$AP$270)=0,"",SUMIFS(AI$11:AI$1008,$AB$11:$AB$1008,$AN284,$AK$11:$AK$1008,$AP$270))</f>
        <v/>
      </c>
      <c r="AR284" s="23" t="str">
        <f>IF(SUMIFS(AJ$11:AJ$1008,$AB$11:$AB$1008,$AN284,$AK$11:$AK$1008,$AP$270)=0,"",SUMIFS(AJ$11:AJ$1008,$AB$11:$AB$1008,$AN284,$AK$11:$AK$1008,$AP$270))</f>
        <v/>
      </c>
      <c r="AS284" s="4" t="str">
        <f>IF(AP270="","",13)</f>
        <v/>
      </c>
      <c r="AT284" s="99" t="str">
        <f t="array" ref="AT284">IFERROR(INDEX($AF$1:$AF$1200,SMALL(IF($AK$1:$AK$1200=$AP$270,ROW($AF$1:$AF$1200),""),$AS284)),"")</f>
        <v/>
      </c>
      <c r="AU284" s="105" t="str">
        <f t="array" ref="AU284">IFERROR(INDEX($AA$1:$AA$1200,SMALL(IF($AK$1:$AK$1200=$AP$270,ROW($AA$1:$AA$1200),""),$AS284)),"")</f>
        <v/>
      </c>
      <c r="AV284" s="93" t="str">
        <f t="array" ref="AV284">IFERROR(INDEX($AB$1:$AB$1200,SMALL(IF($AK$1:$AK$1200=$AP$270,ROW($AB$1:$AB$1200),""),$AS284)),"")</f>
        <v/>
      </c>
      <c r="AW284" s="4"/>
    </row>
    <row r="285" spans="27:49">
      <c r="AA285" s="78"/>
      <c r="AB285" s="78"/>
      <c r="AC285" s="79" t="str">
        <f t="shared" si="39"/>
        <v/>
      </c>
      <c r="AD285" s="89"/>
      <c r="AE285" s="89"/>
      <c r="AF285" s="79">
        <f t="shared" si="40"/>
        <v>0</v>
      </c>
      <c r="AG285" s="79" t="str">
        <f t="shared" si="35"/>
        <v/>
      </c>
      <c r="AH285" s="79" t="str">
        <f t="shared" si="36"/>
        <v/>
      </c>
      <c r="AI285" s="79" t="str">
        <f t="shared" si="37"/>
        <v/>
      </c>
      <c r="AJ285" s="79" t="str">
        <f t="shared" si="38"/>
        <v/>
      </c>
      <c r="AK285" s="80" t="str">
        <f t="shared" si="41"/>
        <v/>
      </c>
      <c r="AM285" s="30"/>
      <c r="AN285" s="12">
        <v>6.3</v>
      </c>
      <c r="AO285" s="19" t="str">
        <f>IF(SUMIFS(AG$11:AG$1008,$AB$11:$AB$1008,$AN285,$AK$11:$AK$1008,$AP$270)=0,"",SUMIFS(AG$11:AG$1008,$AB$11:$AB$1008,$AN285,$AK$11:$AK$1008,$AP$270))</f>
        <v/>
      </c>
      <c r="AP285" s="19" t="str">
        <f>IF(SUMIFS(AH$11:AH$1008,$AB$11:$AB$1008,$AN285,$AK$11:$AK$1008,$AP$270)=0,"",SUMIFS(AH$11:AH$1008,$AB$11:$AB$1008,$AN285,$AK$11:$AK$1008,$AP$270))</f>
        <v/>
      </c>
      <c r="AQ285" s="19" t="str">
        <f>IF(SUMIFS(AI$11:AI$1008,$AB$11:$AB$1008,$AN285,$AK$11:$AK$1008,$AP$270)=0,"",SUMIFS(AI$11:AI$1008,$AB$11:$AB$1008,$AN285,$AK$11:$AK$1008,$AP$270))</f>
        <v/>
      </c>
      <c r="AR285" s="19" t="str">
        <f>IF(SUMIFS(AJ$11:AJ$1008,$AB$11:$AB$1008,$AN285,$AK$11:$AK$1008,$AP$270)=0,"",SUMIFS(AJ$11:AJ$1008,$AB$11:$AB$1008,$AN285,$AK$11:$AK$1008,$AP$270))</f>
        <v/>
      </c>
      <c r="AS285" s="4" t="str">
        <f>IF(AP270="","",14)</f>
        <v/>
      </c>
      <c r="AT285" s="99" t="str">
        <f t="array" ref="AT285">IFERROR(INDEX($AF$1:$AF$1200,SMALL(IF($AK$1:$AK$1200=$AP$270,ROW($AF$1:$AF$1200),""),$AS285)),"")</f>
        <v/>
      </c>
      <c r="AU285" s="105" t="str">
        <f t="array" ref="AU285">IFERROR(INDEX($AA$1:$AA$1200,SMALL(IF($AK$1:$AK$1200=$AP$270,ROW($AA$1:$AA$1200),""),$AS285)),"")</f>
        <v/>
      </c>
      <c r="AV285" s="93" t="str">
        <f t="array" ref="AV285">IFERROR(INDEX($AB$1:$AB$1200,SMALL(IF($AK$1:$AK$1200=$AP$270,ROW($AB$1:$AB$1200),""),$AS285)),"")</f>
        <v/>
      </c>
      <c r="AW285" s="4"/>
    </row>
    <row r="286" spans="27:49">
      <c r="AA286" s="81"/>
      <c r="AB286" s="81"/>
      <c r="AC286" s="82" t="str">
        <f t="shared" si="39"/>
        <v/>
      </c>
      <c r="AD286" s="90"/>
      <c r="AE286" s="90"/>
      <c r="AF286" s="82">
        <f t="shared" si="40"/>
        <v>0</v>
      </c>
      <c r="AG286" s="82" t="str">
        <f t="shared" si="35"/>
        <v/>
      </c>
      <c r="AH286" s="82" t="str">
        <f t="shared" si="36"/>
        <v/>
      </c>
      <c r="AI286" s="82" t="str">
        <f t="shared" si="37"/>
        <v/>
      </c>
      <c r="AJ286" s="82" t="str">
        <f t="shared" si="38"/>
        <v/>
      </c>
      <c r="AK286" s="83" t="str">
        <f t="shared" si="41"/>
        <v/>
      </c>
      <c r="AM286" s="30"/>
      <c r="AN286" s="10">
        <v>7</v>
      </c>
      <c r="AO286" s="21" t="str">
        <f>IF(SUMIFS(AG$11:AG$1008,$AB$11:$AB$1008,$AN286,$AK$11:$AK$1008,$AP$270)=0,"",SUMIFS(AG$11:AG$1008,$AB$11:$AB$1008,$AN286,$AK$11:$AK$1008,$AP$270))</f>
        <v/>
      </c>
      <c r="AP286" s="21" t="str">
        <f>IF(SUMIFS(AH$11:AH$1008,$AB$11:$AB$1008,$AN286,$AK$11:$AK$1008,$AP$270)=0,"",SUMIFS(AH$11:AH$1008,$AB$11:$AB$1008,$AN286,$AK$11:$AK$1008,$AP$270))</f>
        <v/>
      </c>
      <c r="AQ286" s="21" t="str">
        <f>IF(SUMIFS(AI$11:AI$1008,$AB$11:$AB$1008,$AN286,$AK$11:$AK$1008,$AP$270)=0,"",SUMIFS(AI$11:AI$1008,$AB$11:$AB$1008,$AN286,$AK$11:$AK$1008,$AP$270))</f>
        <v/>
      </c>
      <c r="AR286" s="21" t="str">
        <f>IF(SUMIFS(AJ$11:AJ$1008,$AB$11:$AB$1008,$AN286,$AK$11:$AK$1008,$AP$270)=0,"",SUMIFS(AJ$11:AJ$1008,$AB$11:$AB$1008,$AN286,$AK$11:$AK$1008,$AP$270))</f>
        <v/>
      </c>
      <c r="AS286" s="4" t="str">
        <f>IF(AP270="","",15)</f>
        <v/>
      </c>
      <c r="AT286" s="99" t="str">
        <f t="array" ref="AT286">IFERROR(INDEX($AF$1:$AF$1200,SMALL(IF($AK$1:$AK$1200=$AP$270,ROW($AF$1:$AF$1200),""),$AS286)),"")</f>
        <v/>
      </c>
      <c r="AU286" s="105" t="str">
        <f t="array" ref="AU286">IFERROR(INDEX($AA$1:$AA$1200,SMALL(IF($AK$1:$AK$1200=$AP$270,ROW($AA$1:$AA$1200),""),$AS286)),"")</f>
        <v/>
      </c>
      <c r="AV286" s="93" t="str">
        <f t="array" ref="AV286">IFERROR(INDEX($AB$1:$AB$1200,SMALL(IF($AK$1:$AK$1200=$AP$270,ROW($AB$1:$AB$1200),""),$AS286)),"")</f>
        <v/>
      </c>
      <c r="AW286" s="4"/>
    </row>
    <row r="287" spans="27:49">
      <c r="AA287" s="78"/>
      <c r="AB287" s="78"/>
      <c r="AC287" s="79" t="str">
        <f t="shared" si="39"/>
        <v/>
      </c>
      <c r="AD287" s="89"/>
      <c r="AE287" s="89"/>
      <c r="AF287" s="79">
        <f t="shared" si="40"/>
        <v>0</v>
      </c>
      <c r="AG287" s="79" t="str">
        <f t="shared" si="35"/>
        <v/>
      </c>
      <c r="AH287" s="79" t="str">
        <f t="shared" si="36"/>
        <v/>
      </c>
      <c r="AI287" s="79" t="str">
        <f t="shared" si="37"/>
        <v/>
      </c>
      <c r="AJ287" s="79" t="str">
        <f t="shared" si="38"/>
        <v/>
      </c>
      <c r="AK287" s="80" t="str">
        <f t="shared" si="41"/>
        <v/>
      </c>
      <c r="AM287" s="30"/>
      <c r="AN287" s="11">
        <v>7.1</v>
      </c>
      <c r="AO287" s="23" t="str">
        <f>IF(SUMIFS(AG$11:AG$1008,$AB$11:$AB$1008,$AN287,$AK$11:$AK$1008,$AP$270)=0,"",SUMIFS(AG$11:AG$1008,$AB$11:$AB$1008,$AN287,$AK$11:$AK$1008,$AP$270))</f>
        <v/>
      </c>
      <c r="AP287" s="23" t="str">
        <f>IF(SUMIFS(AH$11:AH$1008,$AB$11:$AB$1008,$AN287,$AK$11:$AK$1008,$AP$270)=0,"",SUMIFS(AH$11:AH$1008,$AB$11:$AB$1008,$AN287,$AK$11:$AK$1008,$AP$270))</f>
        <v/>
      </c>
      <c r="AQ287" s="23" t="str">
        <f>IF(SUMIFS(AI$11:AI$1008,$AB$11:$AB$1008,$AN287,$AK$11:$AK$1008,$AP$270)=0,"",SUMIFS(AI$11:AI$1008,$AB$11:$AB$1008,$AN287,$AK$11:$AK$1008,$AP$270))</f>
        <v/>
      </c>
      <c r="AR287" s="23" t="str">
        <f>IF(SUMIFS(AJ$11:AJ$1008,$AB$11:$AB$1008,$AN287,$AK$11:$AK$1008,$AP$270)=0,"",SUMIFS(AJ$11:AJ$1008,$AB$11:$AB$1008,$AN287,$AK$11:$AK$1008,$AP$270))</f>
        <v/>
      </c>
      <c r="AS287" s="4" t="str">
        <f>IF(AP270="","",16)</f>
        <v/>
      </c>
      <c r="AT287" s="99" t="str">
        <f t="array" ref="AT287">IFERROR(INDEX($AF$1:$AF$1200,SMALL(IF($AK$1:$AK$1200=$AP$270,ROW($AF$1:$AF$1200),""),$AS287)),"")</f>
        <v/>
      </c>
      <c r="AU287" s="105" t="str">
        <f t="array" ref="AU287">IFERROR(INDEX($AA$1:$AA$1200,SMALL(IF($AK$1:$AK$1200=$AP$270,ROW($AA$1:$AA$1200),""),$AS287)),"")</f>
        <v/>
      </c>
      <c r="AV287" s="93" t="str">
        <f t="array" ref="AV287">IFERROR(INDEX($AB$1:$AB$1200,SMALL(IF($AK$1:$AK$1200=$AP$270,ROW($AB$1:$AB$1200),""),$AS287)),"")</f>
        <v/>
      </c>
      <c r="AW287" s="4"/>
    </row>
    <row r="288" spans="27:49">
      <c r="AA288" s="81"/>
      <c r="AB288" s="81"/>
      <c r="AC288" s="82" t="str">
        <f t="shared" si="39"/>
        <v/>
      </c>
      <c r="AD288" s="90"/>
      <c r="AE288" s="90"/>
      <c r="AF288" s="82">
        <f t="shared" si="40"/>
        <v>0</v>
      </c>
      <c r="AG288" s="82" t="str">
        <f t="shared" si="35"/>
        <v/>
      </c>
      <c r="AH288" s="82" t="str">
        <f t="shared" si="36"/>
        <v/>
      </c>
      <c r="AI288" s="82" t="str">
        <f t="shared" si="37"/>
        <v/>
      </c>
      <c r="AJ288" s="82" t="str">
        <f t="shared" si="38"/>
        <v/>
      </c>
      <c r="AK288" s="83" t="str">
        <f t="shared" si="41"/>
        <v/>
      </c>
      <c r="AM288" s="30"/>
      <c r="AN288" s="11">
        <v>7.2</v>
      </c>
      <c r="AO288" s="23" t="str">
        <f>IF(SUMIFS(AG$11:AG$1008,$AB$11:$AB$1008,$AN288,$AK$11:$AK$1008,$AP$270)=0,"",SUMIFS(AG$11:AG$1008,$AB$11:$AB$1008,$AN288,$AK$11:$AK$1008,$AP$270))</f>
        <v/>
      </c>
      <c r="AP288" s="23" t="str">
        <f>IF(SUMIFS(AH$11:AH$1008,$AB$11:$AB$1008,$AN288,$AK$11:$AK$1008,$AP$270)=0,"",SUMIFS(AH$11:AH$1008,$AB$11:$AB$1008,$AN288,$AK$11:$AK$1008,$AP$270))</f>
        <v/>
      </c>
      <c r="AQ288" s="23" t="str">
        <f>IF(SUMIFS(AI$11:AI$1008,$AB$11:$AB$1008,$AN288,$AK$11:$AK$1008,$AP$270)=0,"",SUMIFS(AI$11:AI$1008,$AB$11:$AB$1008,$AN288,$AK$11:$AK$1008,$AP$270))</f>
        <v/>
      </c>
      <c r="AR288" s="23" t="str">
        <f>IF(SUMIFS(AJ$11:AJ$1008,$AB$11:$AB$1008,$AN288,$AK$11:$AK$1008,$AP$270)=0,"",SUMIFS(AJ$11:AJ$1008,$AB$11:$AB$1008,$AN288,$AK$11:$AK$1008,$AP$270))</f>
        <v/>
      </c>
      <c r="AS288" s="4" t="str">
        <f>IF(AP270="","",17)</f>
        <v/>
      </c>
      <c r="AT288" s="99" t="str">
        <f t="array" ref="AT288">IFERROR(INDEX($AF$1:$AF$1200,SMALL(IF($AK$1:$AK$1200=$AP$270,ROW($AF$1:$AF$1200),""),$AS288)),"")</f>
        <v/>
      </c>
      <c r="AU288" s="105" t="str">
        <f t="array" ref="AU288">IFERROR(INDEX($AA$1:$AA$1200,SMALL(IF($AK$1:$AK$1200=$AP$270,ROW($AA$1:$AA$1200),""),$AS288)),"")</f>
        <v/>
      </c>
      <c r="AV288" s="93" t="str">
        <f t="array" ref="AV288">IFERROR(INDEX($AB$1:$AB$1200,SMALL(IF($AK$1:$AK$1200=$AP$270,ROW($AB$1:$AB$1200),""),$AS288)),"")</f>
        <v/>
      </c>
      <c r="AW288" s="4"/>
    </row>
    <row r="289" spans="27:49">
      <c r="AA289" s="78"/>
      <c r="AB289" s="78"/>
      <c r="AC289" s="79" t="str">
        <f t="shared" si="39"/>
        <v/>
      </c>
      <c r="AD289" s="89"/>
      <c r="AE289" s="89"/>
      <c r="AF289" s="79">
        <f t="shared" si="40"/>
        <v>0</v>
      </c>
      <c r="AG289" s="79" t="str">
        <f t="shared" si="35"/>
        <v/>
      </c>
      <c r="AH289" s="79" t="str">
        <f t="shared" si="36"/>
        <v/>
      </c>
      <c r="AI289" s="79" t="str">
        <f t="shared" si="37"/>
        <v/>
      </c>
      <c r="AJ289" s="79" t="str">
        <f t="shared" si="38"/>
        <v/>
      </c>
      <c r="AK289" s="80" t="str">
        <f t="shared" si="41"/>
        <v/>
      </c>
      <c r="AM289" s="30"/>
      <c r="AN289" s="12">
        <v>7.3</v>
      </c>
      <c r="AO289" s="19" t="str">
        <f>IF(SUMIFS(AG$11:AG$1008,$AB$11:$AB$1008,$AN289,$AK$11:$AK$1008,$AP$270)=0,"",SUMIFS(AG$11:AG$1008,$AB$11:$AB$1008,$AN289,$AK$11:$AK$1008,$AP$270))</f>
        <v/>
      </c>
      <c r="AP289" s="19" t="str">
        <f>IF(SUMIFS(AH$11:AH$1008,$AB$11:$AB$1008,$AN289,$AK$11:$AK$1008,$AP$270)=0,"",SUMIFS(AH$11:AH$1008,$AB$11:$AB$1008,$AN289,$AK$11:$AK$1008,$AP$270))</f>
        <v/>
      </c>
      <c r="AQ289" s="19" t="str">
        <f>IF(SUMIFS(AI$11:AI$1008,$AB$11:$AB$1008,$AN289,$AK$11:$AK$1008,$AP$270)=0,"",SUMIFS(AI$11:AI$1008,$AB$11:$AB$1008,$AN289,$AK$11:$AK$1008,$AP$270))</f>
        <v/>
      </c>
      <c r="AR289" s="19" t="str">
        <f>IF(SUMIFS(AJ$11:AJ$1008,$AB$11:$AB$1008,$AN289,$AK$11:$AK$1008,$AP$270)=0,"",SUMIFS(AJ$11:AJ$1008,$AB$11:$AB$1008,$AN289,$AK$11:$AK$1008,$AP$270))</f>
        <v/>
      </c>
      <c r="AS289" s="4" t="str">
        <f>IF(AP270="","",18)</f>
        <v/>
      </c>
      <c r="AT289" s="99" t="str">
        <f t="array" ref="AT289">IFERROR(INDEX($AF$1:$AF$1200,SMALL(IF($AK$1:$AK$1200=$AP$270,ROW($AF$1:$AF$1200),""),$AS289)),"")</f>
        <v/>
      </c>
      <c r="AU289" s="105" t="str">
        <f t="array" ref="AU289">IFERROR(INDEX($AA$1:$AA$1200,SMALL(IF($AK$1:$AK$1200=$AP$270,ROW($AA$1:$AA$1200),""),$AS289)),"")</f>
        <v/>
      </c>
      <c r="AV289" s="93" t="str">
        <f t="array" ref="AV289">IFERROR(INDEX($AB$1:$AB$1200,SMALL(IF($AK$1:$AK$1200=$AP$270,ROW($AB$1:$AB$1200),""),$AS289)),"")</f>
        <v/>
      </c>
      <c r="AW289" s="4"/>
    </row>
    <row r="290" spans="27:49">
      <c r="AA290" s="81"/>
      <c r="AB290" s="81"/>
      <c r="AC290" s="82" t="str">
        <f t="shared" si="39"/>
        <v/>
      </c>
      <c r="AD290" s="90"/>
      <c r="AE290" s="90"/>
      <c r="AF290" s="82">
        <f t="shared" si="40"/>
        <v>0</v>
      </c>
      <c r="AG290" s="82" t="str">
        <f t="shared" si="35"/>
        <v/>
      </c>
      <c r="AH290" s="82" t="str">
        <f t="shared" si="36"/>
        <v/>
      </c>
      <c r="AI290" s="82" t="str">
        <f t="shared" si="37"/>
        <v/>
      </c>
      <c r="AJ290" s="82" t="str">
        <f t="shared" si="38"/>
        <v/>
      </c>
      <c r="AK290" s="83" t="str">
        <f t="shared" si="41"/>
        <v/>
      </c>
      <c r="AM290" s="30"/>
      <c r="AN290" s="10">
        <v>8</v>
      </c>
      <c r="AO290" s="21" t="str">
        <f>IF(SUMIFS(AG$11:AG$1008,$AB$11:$AB$1008,$AN290,$AK$11:$AK$1008,$AP$270)=0,"",SUMIFS(AG$11:AG$1008,$AB$11:$AB$1008,$AN290,$AK$11:$AK$1008,$AP$270))</f>
        <v/>
      </c>
      <c r="AP290" s="21" t="str">
        <f>IF(SUMIFS(AH$11:AH$1008,$AB$11:$AB$1008,$AN290,$AK$11:$AK$1008,$AP$270)=0,"",SUMIFS(AH$11:AH$1008,$AB$11:$AB$1008,$AN290,$AK$11:$AK$1008,$AP$270))</f>
        <v/>
      </c>
      <c r="AQ290" s="21" t="str">
        <f>IF(SUMIFS(AI$11:AI$1008,$AB$11:$AB$1008,$AN290,$AK$11:$AK$1008,$AP$270)=0,"",SUMIFS(AI$11:AI$1008,$AB$11:$AB$1008,$AN290,$AK$11:$AK$1008,$AP$270))</f>
        <v/>
      </c>
      <c r="AR290" s="21" t="str">
        <f>IF(SUMIFS(AJ$11:AJ$1008,$AB$11:$AB$1008,$AN290,$AK$11:$AK$1008,$AP$270)=0,"",SUMIFS(AJ$11:AJ$1008,$AB$11:$AB$1008,$AN290,$AK$11:$AK$1008,$AP$270))</f>
        <v/>
      </c>
      <c r="AS290" s="4" t="str">
        <f>IF(AP270="","",19)</f>
        <v/>
      </c>
      <c r="AT290" s="99" t="str">
        <f t="array" ref="AT290">IFERROR(INDEX($AF$1:$AF$1200,SMALL(IF($AK$1:$AK$1200=$AP$270,ROW($AF$1:$AF$1200),""),$AS290)),"")</f>
        <v/>
      </c>
      <c r="AU290" s="105" t="str">
        <f t="array" ref="AU290">IFERROR(INDEX($AA$1:$AA$1200,SMALL(IF($AK$1:$AK$1200=$AP$270,ROW($AA$1:$AA$1200),""),$AS290)),"")</f>
        <v/>
      </c>
      <c r="AV290" s="93" t="str">
        <f t="array" ref="AV290">IFERROR(INDEX($AB$1:$AB$1200,SMALL(IF($AK$1:$AK$1200=$AP$270,ROW($AB$1:$AB$1200),""),$AS290)),"")</f>
        <v/>
      </c>
      <c r="AW290" s="4"/>
    </row>
    <row r="291" spans="27:49">
      <c r="AA291" s="78"/>
      <c r="AB291" s="78"/>
      <c r="AC291" s="79" t="str">
        <f t="shared" si="39"/>
        <v/>
      </c>
      <c r="AD291" s="89"/>
      <c r="AE291" s="89"/>
      <c r="AF291" s="79">
        <f t="shared" si="40"/>
        <v>0</v>
      </c>
      <c r="AG291" s="79" t="str">
        <f t="shared" si="35"/>
        <v/>
      </c>
      <c r="AH291" s="79" t="str">
        <f t="shared" si="36"/>
        <v/>
      </c>
      <c r="AI291" s="79" t="str">
        <f t="shared" si="37"/>
        <v/>
      </c>
      <c r="AJ291" s="79" t="str">
        <f t="shared" si="38"/>
        <v/>
      </c>
      <c r="AK291" s="80" t="str">
        <f t="shared" si="41"/>
        <v/>
      </c>
      <c r="AM291" s="30"/>
      <c r="AN291" s="11">
        <v>8.1</v>
      </c>
      <c r="AO291" s="23" t="str">
        <f>IF(SUMIFS(AG$11:AG$1008,$AB$11:$AB$1008,$AN291,$AK$11:$AK$1008,$AP$270)=0,"",SUMIFS(AG$11:AG$1008,$AB$11:$AB$1008,$AN291,$AK$11:$AK$1008,$AP$270))</f>
        <v/>
      </c>
      <c r="AP291" s="23" t="str">
        <f>IF(SUMIFS(AH$11:AH$1008,$AB$11:$AB$1008,$AN291,$AK$11:$AK$1008,$AP$270)=0,"",SUMIFS(AH$11:AH$1008,$AB$11:$AB$1008,$AN291,$AK$11:$AK$1008,$AP$270))</f>
        <v/>
      </c>
      <c r="AQ291" s="23" t="str">
        <f>IF(SUMIFS(AI$11:AI$1008,$AB$11:$AB$1008,$AN291,$AK$11:$AK$1008,$AP$270)=0,"",SUMIFS(AI$11:AI$1008,$AB$11:$AB$1008,$AN291,$AK$11:$AK$1008,$AP$270))</f>
        <v/>
      </c>
      <c r="AR291" s="23" t="str">
        <f>IF(SUMIFS(AJ$11:AJ$1008,$AB$11:$AB$1008,$AN291,$AK$11:$AK$1008,$AP$270)=0,"",SUMIFS(AJ$11:AJ$1008,$AB$11:$AB$1008,$AN291,$AK$11:$AK$1008,$AP$270))</f>
        <v/>
      </c>
      <c r="AS291" s="4" t="str">
        <f>IF(AP270="","",20)</f>
        <v/>
      </c>
      <c r="AT291" s="99" t="str">
        <f t="array" ref="AT291">IFERROR(INDEX($AF$1:$AF$1200,SMALL(IF($AK$1:$AK$1200=$AP$270,ROW($AF$1:$AF$1200),""),$AS291)),"")</f>
        <v/>
      </c>
      <c r="AU291" s="105" t="str">
        <f t="array" ref="AU291">IFERROR(INDEX($AA$1:$AA$1200,SMALL(IF($AK$1:$AK$1200=$AP$270,ROW($AA$1:$AA$1200),""),$AS291)),"")</f>
        <v/>
      </c>
      <c r="AV291" s="93" t="str">
        <f t="array" ref="AV291">IFERROR(INDEX($AB$1:$AB$1200,SMALL(IF($AK$1:$AK$1200=$AP$270,ROW($AB$1:$AB$1200),""),$AS291)),"")</f>
        <v/>
      </c>
      <c r="AW291" s="4"/>
    </row>
    <row r="292" spans="27:49">
      <c r="AA292" s="81"/>
      <c r="AB292" s="81"/>
      <c r="AC292" s="82" t="str">
        <f t="shared" si="39"/>
        <v/>
      </c>
      <c r="AD292" s="90"/>
      <c r="AE292" s="90"/>
      <c r="AF292" s="82">
        <f t="shared" si="40"/>
        <v>0</v>
      </c>
      <c r="AG292" s="82" t="str">
        <f t="shared" si="35"/>
        <v/>
      </c>
      <c r="AH292" s="82" t="str">
        <f t="shared" si="36"/>
        <v/>
      </c>
      <c r="AI292" s="82" t="str">
        <f t="shared" si="37"/>
        <v/>
      </c>
      <c r="AJ292" s="82" t="str">
        <f t="shared" si="38"/>
        <v/>
      </c>
      <c r="AK292" s="83" t="str">
        <f t="shared" si="41"/>
        <v/>
      </c>
      <c r="AM292" s="30"/>
      <c r="AN292" s="11">
        <v>8.1999999999999993</v>
      </c>
      <c r="AO292" s="23" t="str">
        <f>IF(SUMIFS(AG$11:AG$1008,$AB$11:$AB$1008,$AN292,$AK$11:$AK$1008,$AP$270)=0,"",SUMIFS(AG$11:AG$1008,$AB$11:$AB$1008,$AN292,$AK$11:$AK$1008,$AP$270))</f>
        <v/>
      </c>
      <c r="AP292" s="23" t="str">
        <f>IF(SUMIFS(AH$11:AH$1008,$AB$11:$AB$1008,$AN292,$AK$11:$AK$1008,$AP$270)=0,"",SUMIFS(AH$11:AH$1008,$AB$11:$AB$1008,$AN292,$AK$11:$AK$1008,$AP$270))</f>
        <v/>
      </c>
      <c r="AQ292" s="23" t="str">
        <f>IF(SUMIFS(AI$11:AI$1008,$AB$11:$AB$1008,$AN292,$AK$11:$AK$1008,$AP$270)=0,"",SUMIFS(AI$11:AI$1008,$AB$11:$AB$1008,$AN292,$AK$11:$AK$1008,$AP$270))</f>
        <v/>
      </c>
      <c r="AR292" s="23" t="str">
        <f>IF(SUMIFS(AJ$11:AJ$1008,$AB$11:$AB$1008,$AN292,$AK$11:$AK$1008,$AP$270)=0,"",SUMIFS(AJ$11:AJ$1008,$AB$11:$AB$1008,$AN292,$AK$11:$AK$1008,$AP$270))</f>
        <v/>
      </c>
      <c r="AS292" s="4" t="str">
        <f>IF(AP270="","",21)</f>
        <v/>
      </c>
      <c r="AT292" s="99" t="str">
        <f t="array" ref="AT292">IFERROR(INDEX($AF$1:$AF$1200,SMALL(IF($AK$1:$AK$1200=$AP$270,ROW($AF$1:$AF$1200),""),$AS292)),"")</f>
        <v/>
      </c>
      <c r="AU292" s="105" t="str">
        <f t="array" ref="AU292">IFERROR(INDEX($AA$1:$AA$1200,SMALL(IF($AK$1:$AK$1200=$AP$270,ROW($AA$1:$AA$1200),""),$AS292)),"")</f>
        <v/>
      </c>
      <c r="AV292" s="93" t="str">
        <f t="array" ref="AV292">IFERROR(INDEX($AB$1:$AB$1200,SMALL(IF($AK$1:$AK$1200=$AP$270,ROW($AB$1:$AB$1200),""),$AS292)),"")</f>
        <v/>
      </c>
      <c r="AW292" s="4"/>
    </row>
    <row r="293" spans="27:49" ht="15.75" thickBot="1">
      <c r="AA293" s="78"/>
      <c r="AB293" s="78"/>
      <c r="AC293" s="79" t="str">
        <f t="shared" si="39"/>
        <v/>
      </c>
      <c r="AD293" s="89"/>
      <c r="AE293" s="89"/>
      <c r="AF293" s="79">
        <f t="shared" si="40"/>
        <v>0</v>
      </c>
      <c r="AG293" s="79" t="str">
        <f t="shared" si="35"/>
        <v/>
      </c>
      <c r="AH293" s="79" t="str">
        <f t="shared" si="36"/>
        <v/>
      </c>
      <c r="AI293" s="79" t="str">
        <f t="shared" si="37"/>
        <v/>
      </c>
      <c r="AJ293" s="79" t="str">
        <f t="shared" si="38"/>
        <v/>
      </c>
      <c r="AK293" s="80" t="str">
        <f t="shared" si="41"/>
        <v/>
      </c>
      <c r="AM293" s="30"/>
      <c r="AN293" s="13">
        <v>8.3000000000000007</v>
      </c>
      <c r="AO293" s="25" t="str">
        <f>IF(SUMIFS(AG$11:AG$1008,$AB$11:$AB$1008,$AN293,$AK$11:$AK$1008,$AP$270)=0,"",SUMIFS(AG$11:AG$1008,$AB$11:$AB$1008,$AN293,$AK$11:$AK$1008,$AP$270))</f>
        <v/>
      </c>
      <c r="AP293" s="25" t="str">
        <f>IF(SUMIFS(AH$11:AH$1008,$AB$11:$AB$1008,$AN293,$AK$11:$AK$1008,$AP$270)=0,"",SUMIFS(AH$11:AH$1008,$AB$11:$AB$1008,$AN293,$AK$11:$AK$1008,$AP$270))</f>
        <v/>
      </c>
      <c r="AQ293" s="25" t="str">
        <f>IF(SUMIFS(AI$11:AI$1008,$AB$11:$AB$1008,$AN293,$AK$11:$AK$1008,$AP$270)=0,"",SUMIFS(AI$11:AI$1008,$AB$11:$AB$1008,$AN293,$AK$11:$AK$1008,$AP$270))</f>
        <v/>
      </c>
      <c r="AR293" s="25" t="str">
        <f>IF(SUMIFS(AJ$11:AJ$1008,$AB$11:$AB$1008,$AN293,$AK$11:$AK$1008,$AP$270)=0,"",SUMIFS(AJ$11:AJ$1008,$AB$11:$AB$1008,$AN293,$AK$11:$AK$1008,$AP$270))</f>
        <v/>
      </c>
      <c r="AS293" s="4" t="str">
        <f>IF(AP270="","",22)</f>
        <v/>
      </c>
      <c r="AT293" s="100" t="str">
        <f t="array" ref="AT293">IFERROR(INDEX($AF$1:$AF$1200,SMALL(IF($AK$1:$AK$1200=$AP$270,ROW($AF$1:$AF$1200),""),$AS293)),"")</f>
        <v/>
      </c>
      <c r="AU293" s="106" t="str">
        <f t="array" ref="AU293">IFERROR(INDEX($AA$1:$AA$1200,SMALL(IF($AK$1:$AK$1200=$AP$270,ROW($AA$1:$AA$1200),""),$AS293)),"")</f>
        <v/>
      </c>
      <c r="AV293" s="94" t="str">
        <f t="array" ref="AV293">IFERROR(INDEX($AB$1:$AB$1200,SMALL(IF($AK$1:$AK$1200=$AP$270,ROW($AB$1:$AB$1200),""),$AS293)),"")</f>
        <v/>
      </c>
      <c r="AW293" s="4"/>
    </row>
    <row r="294" spans="27:49">
      <c r="AA294" s="81"/>
      <c r="AB294" s="81"/>
      <c r="AC294" s="82" t="str">
        <f t="shared" si="39"/>
        <v/>
      </c>
      <c r="AD294" s="90"/>
      <c r="AE294" s="90"/>
      <c r="AF294" s="82">
        <f t="shared" si="40"/>
        <v>0</v>
      </c>
      <c r="AG294" s="82" t="str">
        <f t="shared" si="35"/>
        <v/>
      </c>
      <c r="AH294" s="82" t="str">
        <f t="shared" si="36"/>
        <v/>
      </c>
      <c r="AI294" s="82" t="str">
        <f t="shared" si="37"/>
        <v/>
      </c>
      <c r="AJ294" s="82" t="str">
        <f t="shared" si="38"/>
        <v/>
      </c>
      <c r="AK294" s="83" t="str">
        <f t="shared" si="41"/>
        <v/>
      </c>
    </row>
    <row r="295" spans="27:49">
      <c r="AA295" s="78"/>
      <c r="AB295" s="78"/>
      <c r="AC295" s="79" t="str">
        <f t="shared" si="39"/>
        <v/>
      </c>
      <c r="AD295" s="89"/>
      <c r="AE295" s="89"/>
      <c r="AF295" s="79">
        <f t="shared" si="40"/>
        <v>0</v>
      </c>
      <c r="AG295" s="79" t="str">
        <f t="shared" si="35"/>
        <v/>
      </c>
      <c r="AH295" s="79" t="str">
        <f t="shared" si="36"/>
        <v/>
      </c>
      <c r="AI295" s="79" t="str">
        <f t="shared" si="37"/>
        <v/>
      </c>
      <c r="AJ295" s="79" t="str">
        <f t="shared" si="38"/>
        <v/>
      </c>
      <c r="AK295" s="80" t="str">
        <f t="shared" si="41"/>
        <v/>
      </c>
    </row>
    <row r="296" spans="27:49">
      <c r="AA296" s="81"/>
      <c r="AB296" s="81"/>
      <c r="AC296" s="82" t="str">
        <f t="shared" si="39"/>
        <v/>
      </c>
      <c r="AD296" s="90"/>
      <c r="AE296" s="90"/>
      <c r="AF296" s="82">
        <f t="shared" si="40"/>
        <v>0</v>
      </c>
      <c r="AG296" s="82" t="str">
        <f t="shared" si="35"/>
        <v/>
      </c>
      <c r="AH296" s="82" t="str">
        <f t="shared" si="36"/>
        <v/>
      </c>
      <c r="AI296" s="82" t="str">
        <f t="shared" si="37"/>
        <v/>
      </c>
      <c r="AJ296" s="82" t="str">
        <f t="shared" si="38"/>
        <v/>
      </c>
      <c r="AK296" s="83" t="str">
        <f t="shared" si="41"/>
        <v/>
      </c>
    </row>
    <row r="297" spans="27:49">
      <c r="AA297" s="78"/>
      <c r="AB297" s="78"/>
      <c r="AC297" s="79" t="str">
        <f t="shared" si="39"/>
        <v/>
      </c>
      <c r="AD297" s="89"/>
      <c r="AE297" s="89"/>
      <c r="AF297" s="79">
        <f t="shared" si="40"/>
        <v>0</v>
      </c>
      <c r="AG297" s="79" t="str">
        <f t="shared" si="35"/>
        <v/>
      </c>
      <c r="AH297" s="79" t="str">
        <f t="shared" si="36"/>
        <v/>
      </c>
      <c r="AI297" s="79" t="str">
        <f t="shared" si="37"/>
        <v/>
      </c>
      <c r="AJ297" s="79" t="str">
        <f t="shared" si="38"/>
        <v/>
      </c>
      <c r="AK297" s="80" t="str">
        <f t="shared" si="41"/>
        <v/>
      </c>
    </row>
    <row r="298" spans="27:49">
      <c r="AA298" s="81"/>
      <c r="AB298" s="81"/>
      <c r="AC298" s="82" t="str">
        <f t="shared" si="39"/>
        <v/>
      </c>
      <c r="AD298" s="90"/>
      <c r="AE298" s="90"/>
      <c r="AF298" s="82">
        <f t="shared" si="40"/>
        <v>0</v>
      </c>
      <c r="AG298" s="82" t="str">
        <f t="shared" si="35"/>
        <v/>
      </c>
      <c r="AH298" s="82" t="str">
        <f t="shared" si="36"/>
        <v/>
      </c>
      <c r="AI298" s="82" t="str">
        <f t="shared" si="37"/>
        <v/>
      </c>
      <c r="AJ298" s="82" t="str">
        <f t="shared" si="38"/>
        <v/>
      </c>
      <c r="AK298" s="83" t="str">
        <f t="shared" si="41"/>
        <v/>
      </c>
    </row>
    <row r="299" spans="27:49">
      <c r="AA299" s="78"/>
      <c r="AB299" s="78"/>
      <c r="AC299" s="79" t="str">
        <f t="shared" si="39"/>
        <v/>
      </c>
      <c r="AD299" s="89"/>
      <c r="AE299" s="89"/>
      <c r="AF299" s="79">
        <f t="shared" si="40"/>
        <v>0</v>
      </c>
      <c r="AG299" s="79" t="str">
        <f t="shared" si="35"/>
        <v/>
      </c>
      <c r="AH299" s="79" t="str">
        <f t="shared" si="36"/>
        <v/>
      </c>
      <c r="AI299" s="79" t="str">
        <f t="shared" si="37"/>
        <v/>
      </c>
      <c r="AJ299" s="79" t="str">
        <f t="shared" si="38"/>
        <v/>
      </c>
      <c r="AK299" s="80" t="str">
        <f t="shared" si="41"/>
        <v/>
      </c>
    </row>
    <row r="300" spans="27:49">
      <c r="AA300" s="81"/>
      <c r="AB300" s="81"/>
      <c r="AC300" s="82" t="str">
        <f t="shared" si="39"/>
        <v/>
      </c>
      <c r="AD300" s="90"/>
      <c r="AE300" s="90"/>
      <c r="AF300" s="82">
        <f t="shared" si="40"/>
        <v>0</v>
      </c>
      <c r="AG300" s="82" t="str">
        <f t="shared" si="35"/>
        <v/>
      </c>
      <c r="AH300" s="82" t="str">
        <f t="shared" si="36"/>
        <v/>
      </c>
      <c r="AI300" s="82" t="str">
        <f t="shared" si="37"/>
        <v/>
      </c>
      <c r="AJ300" s="82" t="str">
        <f t="shared" si="38"/>
        <v/>
      </c>
      <c r="AK300" s="83" t="str">
        <f t="shared" si="41"/>
        <v/>
      </c>
    </row>
    <row r="301" spans="27:49">
      <c r="AA301" s="78"/>
      <c r="AB301" s="78"/>
      <c r="AC301" s="79" t="str">
        <f t="shared" si="39"/>
        <v/>
      </c>
      <c r="AD301" s="89"/>
      <c r="AE301" s="89"/>
      <c r="AF301" s="79">
        <f t="shared" si="40"/>
        <v>0</v>
      </c>
      <c r="AG301" s="79" t="str">
        <f t="shared" si="35"/>
        <v/>
      </c>
      <c r="AH301" s="79" t="str">
        <f t="shared" si="36"/>
        <v/>
      </c>
      <c r="AI301" s="79" t="str">
        <f t="shared" si="37"/>
        <v/>
      </c>
      <c r="AJ301" s="79" t="str">
        <f t="shared" si="38"/>
        <v/>
      </c>
      <c r="AK301" s="80" t="str">
        <f t="shared" si="41"/>
        <v/>
      </c>
    </row>
    <row r="302" spans="27:49">
      <c r="AA302" s="81"/>
      <c r="AB302" s="81"/>
      <c r="AC302" s="82" t="str">
        <f t="shared" si="39"/>
        <v/>
      </c>
      <c r="AD302" s="90"/>
      <c r="AE302" s="90"/>
      <c r="AF302" s="82">
        <f t="shared" si="40"/>
        <v>0</v>
      </c>
      <c r="AG302" s="82" t="str">
        <f t="shared" si="35"/>
        <v/>
      </c>
      <c r="AH302" s="82" t="str">
        <f t="shared" si="36"/>
        <v/>
      </c>
      <c r="AI302" s="82" t="str">
        <f t="shared" si="37"/>
        <v/>
      </c>
      <c r="AJ302" s="82" t="str">
        <f t="shared" si="38"/>
        <v/>
      </c>
      <c r="AK302" s="83" t="str">
        <f t="shared" si="41"/>
        <v/>
      </c>
    </row>
    <row r="303" spans="27:49">
      <c r="AA303" s="78"/>
      <c r="AB303" s="78"/>
      <c r="AC303" s="79" t="str">
        <f t="shared" si="39"/>
        <v/>
      </c>
      <c r="AD303" s="89"/>
      <c r="AE303" s="89"/>
      <c r="AF303" s="79">
        <f t="shared" si="40"/>
        <v>0</v>
      </c>
      <c r="AG303" s="79" t="str">
        <f t="shared" si="35"/>
        <v/>
      </c>
      <c r="AH303" s="79" t="str">
        <f t="shared" si="36"/>
        <v/>
      </c>
      <c r="AI303" s="79" t="str">
        <f t="shared" si="37"/>
        <v/>
      </c>
      <c r="AJ303" s="79" t="str">
        <f t="shared" si="38"/>
        <v/>
      </c>
      <c r="AK303" s="80" t="str">
        <f t="shared" si="41"/>
        <v/>
      </c>
    </row>
    <row r="304" spans="27:49">
      <c r="AA304" s="81"/>
      <c r="AB304" s="81"/>
      <c r="AC304" s="82" t="str">
        <f t="shared" si="39"/>
        <v/>
      </c>
      <c r="AD304" s="90"/>
      <c r="AE304" s="90"/>
      <c r="AF304" s="82">
        <f t="shared" si="40"/>
        <v>0</v>
      </c>
      <c r="AG304" s="82" t="str">
        <f t="shared" si="35"/>
        <v/>
      </c>
      <c r="AH304" s="82" t="str">
        <f t="shared" si="36"/>
        <v/>
      </c>
      <c r="AI304" s="82" t="str">
        <f t="shared" si="37"/>
        <v/>
      </c>
      <c r="AJ304" s="82" t="str">
        <f t="shared" si="38"/>
        <v/>
      </c>
      <c r="AK304" s="83" t="str">
        <f t="shared" si="41"/>
        <v/>
      </c>
    </row>
    <row r="305" spans="27:37">
      <c r="AA305" s="78"/>
      <c r="AB305" s="78"/>
      <c r="AC305" s="79" t="str">
        <f t="shared" si="39"/>
        <v/>
      </c>
      <c r="AD305" s="89"/>
      <c r="AE305" s="89"/>
      <c r="AF305" s="79">
        <f t="shared" si="40"/>
        <v>0</v>
      </c>
      <c r="AG305" s="79" t="str">
        <f t="shared" si="35"/>
        <v/>
      </c>
      <c r="AH305" s="79" t="str">
        <f t="shared" si="36"/>
        <v/>
      </c>
      <c r="AI305" s="79" t="str">
        <f t="shared" si="37"/>
        <v/>
      </c>
      <c r="AJ305" s="79" t="str">
        <f t="shared" si="38"/>
        <v/>
      </c>
      <c r="AK305" s="80" t="str">
        <f t="shared" si="41"/>
        <v/>
      </c>
    </row>
    <row r="306" spans="27:37">
      <c r="AA306" s="81"/>
      <c r="AB306" s="81"/>
      <c r="AC306" s="82" t="str">
        <f t="shared" si="39"/>
        <v/>
      </c>
      <c r="AD306" s="90"/>
      <c r="AE306" s="90"/>
      <c r="AF306" s="82">
        <f t="shared" si="40"/>
        <v>0</v>
      </c>
      <c r="AG306" s="82" t="str">
        <f t="shared" si="35"/>
        <v/>
      </c>
      <c r="AH306" s="82" t="str">
        <f t="shared" si="36"/>
        <v/>
      </c>
      <c r="AI306" s="82" t="str">
        <f t="shared" si="37"/>
        <v/>
      </c>
      <c r="AJ306" s="82" t="str">
        <f t="shared" si="38"/>
        <v/>
      </c>
      <c r="AK306" s="83" t="str">
        <f t="shared" si="41"/>
        <v/>
      </c>
    </row>
    <row r="307" spans="27:37">
      <c r="AA307" s="78"/>
      <c r="AB307" s="78"/>
      <c r="AC307" s="79" t="str">
        <f t="shared" si="39"/>
        <v/>
      </c>
      <c r="AD307" s="89"/>
      <c r="AE307" s="89"/>
      <c r="AF307" s="79">
        <f t="shared" si="40"/>
        <v>0</v>
      </c>
      <c r="AG307" s="79" t="str">
        <f t="shared" si="35"/>
        <v/>
      </c>
      <c r="AH307" s="79" t="str">
        <f t="shared" si="36"/>
        <v/>
      </c>
      <c r="AI307" s="79" t="str">
        <f t="shared" si="37"/>
        <v/>
      </c>
      <c r="AJ307" s="79" t="str">
        <f t="shared" si="38"/>
        <v/>
      </c>
      <c r="AK307" s="80" t="str">
        <f t="shared" si="41"/>
        <v/>
      </c>
    </row>
    <row r="308" spans="27:37">
      <c r="AA308" s="81"/>
      <c r="AB308" s="81"/>
      <c r="AC308" s="82" t="str">
        <f t="shared" si="39"/>
        <v/>
      </c>
      <c r="AD308" s="90"/>
      <c r="AE308" s="90"/>
      <c r="AF308" s="82">
        <f t="shared" si="40"/>
        <v>0</v>
      </c>
      <c r="AG308" s="82" t="str">
        <f t="shared" si="35"/>
        <v/>
      </c>
      <c r="AH308" s="82" t="str">
        <f t="shared" si="36"/>
        <v/>
      </c>
      <c r="AI308" s="82" t="str">
        <f t="shared" si="37"/>
        <v/>
      </c>
      <c r="AJ308" s="82" t="str">
        <f t="shared" si="38"/>
        <v/>
      </c>
      <c r="AK308" s="83" t="str">
        <f t="shared" si="41"/>
        <v/>
      </c>
    </row>
    <row r="309" spans="27:37">
      <c r="AA309" s="78"/>
      <c r="AB309" s="78"/>
      <c r="AC309" s="79" t="str">
        <f t="shared" si="39"/>
        <v/>
      </c>
      <c r="AD309" s="89"/>
      <c r="AE309" s="89"/>
      <c r="AF309" s="79">
        <f t="shared" si="40"/>
        <v>0</v>
      </c>
      <c r="AG309" s="79" t="str">
        <f t="shared" si="35"/>
        <v/>
      </c>
      <c r="AH309" s="79" t="str">
        <f t="shared" si="36"/>
        <v/>
      </c>
      <c r="AI309" s="79" t="str">
        <f t="shared" si="37"/>
        <v/>
      </c>
      <c r="AJ309" s="79" t="str">
        <f t="shared" si="38"/>
        <v/>
      </c>
      <c r="AK309" s="80" t="str">
        <f t="shared" si="41"/>
        <v/>
      </c>
    </row>
    <row r="310" spans="27:37">
      <c r="AA310" s="81"/>
      <c r="AB310" s="81"/>
      <c r="AC310" s="82" t="str">
        <f t="shared" si="39"/>
        <v/>
      </c>
      <c r="AD310" s="90"/>
      <c r="AE310" s="90"/>
      <c r="AF310" s="82">
        <f t="shared" si="40"/>
        <v>0</v>
      </c>
      <c r="AG310" s="82" t="str">
        <f t="shared" si="35"/>
        <v/>
      </c>
      <c r="AH310" s="82" t="str">
        <f t="shared" si="36"/>
        <v/>
      </c>
      <c r="AI310" s="82" t="str">
        <f t="shared" si="37"/>
        <v/>
      </c>
      <c r="AJ310" s="82" t="str">
        <f t="shared" si="38"/>
        <v/>
      </c>
      <c r="AK310" s="83" t="str">
        <f t="shared" si="41"/>
        <v/>
      </c>
    </row>
    <row r="311" spans="27:37">
      <c r="AA311" s="78"/>
      <c r="AB311" s="78"/>
      <c r="AC311" s="79" t="str">
        <f t="shared" si="39"/>
        <v/>
      </c>
      <c r="AD311" s="89"/>
      <c r="AE311" s="89"/>
      <c r="AF311" s="79">
        <f t="shared" si="40"/>
        <v>0</v>
      </c>
      <c r="AG311" s="79" t="str">
        <f t="shared" si="35"/>
        <v/>
      </c>
      <c r="AH311" s="79" t="str">
        <f t="shared" si="36"/>
        <v/>
      </c>
      <c r="AI311" s="79" t="str">
        <f t="shared" si="37"/>
        <v/>
      </c>
      <c r="AJ311" s="79" t="str">
        <f t="shared" si="38"/>
        <v/>
      </c>
      <c r="AK311" s="80" t="str">
        <f t="shared" si="41"/>
        <v/>
      </c>
    </row>
    <row r="312" spans="27:37">
      <c r="AA312" s="81"/>
      <c r="AB312" s="81"/>
      <c r="AC312" s="82" t="str">
        <f t="shared" si="39"/>
        <v/>
      </c>
      <c r="AD312" s="90"/>
      <c r="AE312" s="90"/>
      <c r="AF312" s="82">
        <f t="shared" si="40"/>
        <v>0</v>
      </c>
      <c r="AG312" s="82" t="str">
        <f t="shared" si="35"/>
        <v/>
      </c>
      <c r="AH312" s="82" t="str">
        <f t="shared" si="36"/>
        <v/>
      </c>
      <c r="AI312" s="82" t="str">
        <f t="shared" si="37"/>
        <v/>
      </c>
      <c r="AJ312" s="82" t="str">
        <f t="shared" si="38"/>
        <v/>
      </c>
      <c r="AK312" s="83" t="str">
        <f t="shared" si="41"/>
        <v/>
      </c>
    </row>
    <row r="313" spans="27:37">
      <c r="AA313" s="78"/>
      <c r="AB313" s="78"/>
      <c r="AC313" s="79" t="str">
        <f t="shared" si="39"/>
        <v/>
      </c>
      <c r="AD313" s="89"/>
      <c r="AE313" s="89"/>
      <c r="AF313" s="79">
        <f t="shared" si="40"/>
        <v>0</v>
      </c>
      <c r="AG313" s="79" t="str">
        <f t="shared" si="35"/>
        <v/>
      </c>
      <c r="AH313" s="79" t="str">
        <f t="shared" si="36"/>
        <v/>
      </c>
      <c r="AI313" s="79" t="str">
        <f t="shared" si="37"/>
        <v/>
      </c>
      <c r="AJ313" s="79" t="str">
        <f t="shared" si="38"/>
        <v/>
      </c>
      <c r="AK313" s="80" t="str">
        <f t="shared" si="41"/>
        <v/>
      </c>
    </row>
    <row r="314" spans="27:37">
      <c r="AA314" s="81"/>
      <c r="AB314" s="81"/>
      <c r="AC314" s="82" t="str">
        <f t="shared" si="39"/>
        <v/>
      </c>
      <c r="AD314" s="90"/>
      <c r="AE314" s="90"/>
      <c r="AF314" s="82">
        <f t="shared" si="40"/>
        <v>0</v>
      </c>
      <c r="AG314" s="82" t="str">
        <f t="shared" si="35"/>
        <v/>
      </c>
      <c r="AH314" s="82" t="str">
        <f t="shared" si="36"/>
        <v/>
      </c>
      <c r="AI314" s="82" t="str">
        <f t="shared" si="37"/>
        <v/>
      </c>
      <c r="AJ314" s="82" t="str">
        <f t="shared" si="38"/>
        <v/>
      </c>
      <c r="AK314" s="83" t="str">
        <f t="shared" si="41"/>
        <v/>
      </c>
    </row>
    <row r="315" spans="27:37">
      <c r="AA315" s="78"/>
      <c r="AB315" s="78"/>
      <c r="AC315" s="79" t="str">
        <f t="shared" si="39"/>
        <v/>
      </c>
      <c r="AD315" s="89"/>
      <c r="AE315" s="89"/>
      <c r="AF315" s="79">
        <f t="shared" si="40"/>
        <v>0</v>
      </c>
      <c r="AG315" s="79" t="str">
        <f t="shared" si="35"/>
        <v/>
      </c>
      <c r="AH315" s="79" t="str">
        <f t="shared" si="36"/>
        <v/>
      </c>
      <c r="AI315" s="79" t="str">
        <f t="shared" si="37"/>
        <v/>
      </c>
      <c r="AJ315" s="79" t="str">
        <f t="shared" si="38"/>
        <v/>
      </c>
      <c r="AK315" s="80" t="str">
        <f t="shared" si="41"/>
        <v/>
      </c>
    </row>
    <row r="316" spans="27:37">
      <c r="AA316" s="81"/>
      <c r="AB316" s="81"/>
      <c r="AC316" s="82" t="str">
        <f t="shared" si="39"/>
        <v/>
      </c>
      <c r="AD316" s="90"/>
      <c r="AE316" s="90"/>
      <c r="AF316" s="82">
        <f t="shared" si="40"/>
        <v>0</v>
      </c>
      <c r="AG316" s="82" t="str">
        <f t="shared" si="35"/>
        <v/>
      </c>
      <c r="AH316" s="82" t="str">
        <f t="shared" si="36"/>
        <v/>
      </c>
      <c r="AI316" s="82" t="str">
        <f t="shared" si="37"/>
        <v/>
      </c>
      <c r="AJ316" s="82" t="str">
        <f t="shared" si="38"/>
        <v/>
      </c>
      <c r="AK316" s="83" t="str">
        <f t="shared" si="41"/>
        <v/>
      </c>
    </row>
    <row r="317" spans="27:37">
      <c r="AA317" s="78"/>
      <c r="AB317" s="78"/>
      <c r="AC317" s="79" t="str">
        <f t="shared" si="39"/>
        <v/>
      </c>
      <c r="AD317" s="89"/>
      <c r="AE317" s="89"/>
      <c r="AF317" s="79">
        <f t="shared" si="40"/>
        <v>0</v>
      </c>
      <c r="AG317" s="79" t="str">
        <f t="shared" si="35"/>
        <v/>
      </c>
      <c r="AH317" s="79" t="str">
        <f t="shared" si="36"/>
        <v/>
      </c>
      <c r="AI317" s="79" t="str">
        <f t="shared" si="37"/>
        <v/>
      </c>
      <c r="AJ317" s="79" t="str">
        <f t="shared" si="38"/>
        <v/>
      </c>
      <c r="AK317" s="80" t="str">
        <f t="shared" si="41"/>
        <v/>
      </c>
    </row>
    <row r="318" spans="27:37">
      <c r="AA318" s="81"/>
      <c r="AB318" s="81"/>
      <c r="AC318" s="82" t="str">
        <f t="shared" si="39"/>
        <v/>
      </c>
      <c r="AD318" s="90"/>
      <c r="AE318" s="90"/>
      <c r="AF318" s="82">
        <f t="shared" si="40"/>
        <v>0</v>
      </c>
      <c r="AG318" s="82" t="str">
        <f t="shared" si="35"/>
        <v/>
      </c>
      <c r="AH318" s="82" t="str">
        <f t="shared" si="36"/>
        <v/>
      </c>
      <c r="AI318" s="82" t="str">
        <f t="shared" si="37"/>
        <v/>
      </c>
      <c r="AJ318" s="82" t="str">
        <f t="shared" si="38"/>
        <v/>
      </c>
      <c r="AK318" s="83" t="str">
        <f t="shared" si="41"/>
        <v/>
      </c>
    </row>
    <row r="319" spans="27:37">
      <c r="AA319" s="78"/>
      <c r="AB319" s="78"/>
      <c r="AC319" s="79" t="str">
        <f t="shared" si="39"/>
        <v/>
      </c>
      <c r="AD319" s="89"/>
      <c r="AE319" s="89"/>
      <c r="AF319" s="79">
        <f t="shared" si="40"/>
        <v>0</v>
      </c>
      <c r="AG319" s="79" t="str">
        <f t="shared" si="35"/>
        <v/>
      </c>
      <c r="AH319" s="79" t="str">
        <f t="shared" si="36"/>
        <v/>
      </c>
      <c r="AI319" s="79" t="str">
        <f t="shared" si="37"/>
        <v/>
      </c>
      <c r="AJ319" s="79" t="str">
        <f t="shared" si="38"/>
        <v/>
      </c>
      <c r="AK319" s="80" t="str">
        <f t="shared" si="41"/>
        <v/>
      </c>
    </row>
    <row r="320" spans="27:37">
      <c r="AA320" s="81"/>
      <c r="AB320" s="81"/>
      <c r="AC320" s="82" t="str">
        <f t="shared" si="39"/>
        <v/>
      </c>
      <c r="AD320" s="90"/>
      <c r="AE320" s="90"/>
      <c r="AF320" s="82">
        <f t="shared" si="40"/>
        <v>0</v>
      </c>
      <c r="AG320" s="82" t="str">
        <f t="shared" si="35"/>
        <v/>
      </c>
      <c r="AH320" s="82" t="str">
        <f t="shared" si="36"/>
        <v/>
      </c>
      <c r="AI320" s="82" t="str">
        <f t="shared" si="37"/>
        <v/>
      </c>
      <c r="AJ320" s="82" t="str">
        <f t="shared" si="38"/>
        <v/>
      </c>
      <c r="AK320" s="83" t="str">
        <f t="shared" si="41"/>
        <v/>
      </c>
    </row>
    <row r="321" spans="27:37">
      <c r="AA321" s="78"/>
      <c r="AB321" s="78"/>
      <c r="AC321" s="79" t="str">
        <f t="shared" si="39"/>
        <v/>
      </c>
      <c r="AD321" s="89"/>
      <c r="AE321" s="89"/>
      <c r="AF321" s="79">
        <f t="shared" si="40"/>
        <v>0</v>
      </c>
      <c r="AG321" s="79" t="str">
        <f t="shared" si="35"/>
        <v/>
      </c>
      <c r="AH321" s="79" t="str">
        <f t="shared" si="36"/>
        <v/>
      </c>
      <c r="AI321" s="79" t="str">
        <f t="shared" si="37"/>
        <v/>
      </c>
      <c r="AJ321" s="79" t="str">
        <f t="shared" si="38"/>
        <v/>
      </c>
      <c r="AK321" s="80" t="str">
        <f t="shared" si="41"/>
        <v/>
      </c>
    </row>
    <row r="322" spans="27:37">
      <c r="AA322" s="81"/>
      <c r="AB322" s="81"/>
      <c r="AC322" s="82" t="str">
        <f t="shared" si="39"/>
        <v/>
      </c>
      <c r="AD322" s="90"/>
      <c r="AE322" s="90"/>
      <c r="AF322" s="82">
        <f t="shared" si="40"/>
        <v>0</v>
      </c>
      <c r="AG322" s="82" t="str">
        <f t="shared" si="35"/>
        <v/>
      </c>
      <c r="AH322" s="82" t="str">
        <f t="shared" si="36"/>
        <v/>
      </c>
      <c r="AI322" s="82" t="str">
        <f t="shared" si="37"/>
        <v/>
      </c>
      <c r="AJ322" s="82" t="str">
        <f t="shared" si="38"/>
        <v/>
      </c>
      <c r="AK322" s="83" t="str">
        <f t="shared" si="41"/>
        <v/>
      </c>
    </row>
    <row r="323" spans="27:37">
      <c r="AA323" s="78"/>
      <c r="AB323" s="78"/>
      <c r="AC323" s="79" t="str">
        <f t="shared" si="39"/>
        <v/>
      </c>
      <c r="AD323" s="89"/>
      <c r="AE323" s="89"/>
      <c r="AF323" s="79">
        <f t="shared" si="40"/>
        <v>0</v>
      </c>
      <c r="AG323" s="79" t="str">
        <f t="shared" si="35"/>
        <v/>
      </c>
      <c r="AH323" s="79" t="str">
        <f t="shared" si="36"/>
        <v/>
      </c>
      <c r="AI323" s="79" t="str">
        <f t="shared" si="37"/>
        <v/>
      </c>
      <c r="AJ323" s="79" t="str">
        <f t="shared" si="38"/>
        <v/>
      </c>
      <c r="AK323" s="80" t="str">
        <f t="shared" si="41"/>
        <v/>
      </c>
    </row>
    <row r="324" spans="27:37">
      <c r="AA324" s="81"/>
      <c r="AB324" s="81"/>
      <c r="AC324" s="82" t="str">
        <f t="shared" si="39"/>
        <v/>
      </c>
      <c r="AD324" s="90"/>
      <c r="AE324" s="90"/>
      <c r="AF324" s="82">
        <f t="shared" si="40"/>
        <v>0</v>
      </c>
      <c r="AG324" s="82" t="str">
        <f t="shared" si="35"/>
        <v/>
      </c>
      <c r="AH324" s="82" t="str">
        <f t="shared" si="36"/>
        <v/>
      </c>
      <c r="AI324" s="82" t="str">
        <f t="shared" si="37"/>
        <v/>
      </c>
      <c r="AJ324" s="82" t="str">
        <f t="shared" si="38"/>
        <v/>
      </c>
      <c r="AK324" s="83" t="str">
        <f t="shared" si="41"/>
        <v/>
      </c>
    </row>
    <row r="325" spans="27:37">
      <c r="AA325" s="78"/>
      <c r="AB325" s="78"/>
      <c r="AC325" s="79" t="str">
        <f t="shared" si="39"/>
        <v/>
      </c>
      <c r="AD325" s="89"/>
      <c r="AE325" s="89"/>
      <c r="AF325" s="79">
        <f t="shared" si="40"/>
        <v>0</v>
      </c>
      <c r="AG325" s="79" t="str">
        <f t="shared" si="35"/>
        <v/>
      </c>
      <c r="AH325" s="79" t="str">
        <f t="shared" si="36"/>
        <v/>
      </c>
      <c r="AI325" s="79" t="str">
        <f t="shared" si="37"/>
        <v/>
      </c>
      <c r="AJ325" s="79" t="str">
        <f t="shared" si="38"/>
        <v/>
      </c>
      <c r="AK325" s="80" t="str">
        <f t="shared" si="41"/>
        <v/>
      </c>
    </row>
    <row r="326" spans="27:37">
      <c r="AA326" s="81"/>
      <c r="AB326" s="81"/>
      <c r="AC326" s="82" t="str">
        <f t="shared" si="39"/>
        <v/>
      </c>
      <c r="AD326" s="90"/>
      <c r="AE326" s="90"/>
      <c r="AF326" s="82">
        <f t="shared" si="40"/>
        <v>0</v>
      </c>
      <c r="AG326" s="82" t="str">
        <f t="shared" si="35"/>
        <v/>
      </c>
      <c r="AH326" s="82" t="str">
        <f t="shared" si="36"/>
        <v/>
      </c>
      <c r="AI326" s="82" t="str">
        <f t="shared" si="37"/>
        <v/>
      </c>
      <c r="AJ326" s="82" t="str">
        <f t="shared" si="38"/>
        <v/>
      </c>
      <c r="AK326" s="83" t="str">
        <f t="shared" si="41"/>
        <v/>
      </c>
    </row>
    <row r="327" spans="27:37">
      <c r="AA327" s="78"/>
      <c r="AB327" s="78"/>
      <c r="AC327" s="79" t="str">
        <f t="shared" si="39"/>
        <v/>
      </c>
      <c r="AD327" s="89"/>
      <c r="AE327" s="89"/>
      <c r="AF327" s="79">
        <f t="shared" si="40"/>
        <v>0</v>
      </c>
      <c r="AG327" s="79" t="str">
        <f t="shared" si="35"/>
        <v/>
      </c>
      <c r="AH327" s="79" t="str">
        <f t="shared" si="36"/>
        <v/>
      </c>
      <c r="AI327" s="79" t="str">
        <f t="shared" si="37"/>
        <v/>
      </c>
      <c r="AJ327" s="79" t="str">
        <f t="shared" si="38"/>
        <v/>
      </c>
      <c r="AK327" s="80" t="str">
        <f t="shared" si="41"/>
        <v/>
      </c>
    </row>
    <row r="328" spans="27:37">
      <c r="AA328" s="81"/>
      <c r="AB328" s="81"/>
      <c r="AC328" s="82" t="str">
        <f t="shared" si="39"/>
        <v/>
      </c>
      <c r="AD328" s="90"/>
      <c r="AE328" s="90"/>
      <c r="AF328" s="82">
        <f t="shared" si="40"/>
        <v>0</v>
      </c>
      <c r="AG328" s="82" t="str">
        <f t="shared" si="35"/>
        <v/>
      </c>
      <c r="AH328" s="82" t="str">
        <f t="shared" si="36"/>
        <v/>
      </c>
      <c r="AI328" s="82" t="str">
        <f t="shared" si="37"/>
        <v/>
      </c>
      <c r="AJ328" s="82" t="str">
        <f t="shared" si="38"/>
        <v/>
      </c>
      <c r="AK328" s="83" t="str">
        <f t="shared" si="41"/>
        <v/>
      </c>
    </row>
    <row r="329" spans="27:37">
      <c r="AA329" s="78"/>
      <c r="AB329" s="78"/>
      <c r="AC329" s="79" t="str">
        <f t="shared" si="39"/>
        <v/>
      </c>
      <c r="AD329" s="89"/>
      <c r="AE329" s="89"/>
      <c r="AF329" s="79">
        <f t="shared" si="40"/>
        <v>0</v>
      </c>
      <c r="AG329" s="79" t="str">
        <f t="shared" si="35"/>
        <v/>
      </c>
      <c r="AH329" s="79" t="str">
        <f t="shared" si="36"/>
        <v/>
      </c>
      <c r="AI329" s="79" t="str">
        <f t="shared" si="37"/>
        <v/>
      </c>
      <c r="AJ329" s="79" t="str">
        <f t="shared" si="38"/>
        <v/>
      </c>
      <c r="AK329" s="80" t="str">
        <f t="shared" si="41"/>
        <v/>
      </c>
    </row>
    <row r="330" spans="27:37">
      <c r="AA330" s="81"/>
      <c r="AB330" s="81"/>
      <c r="AC330" s="82" t="str">
        <f t="shared" si="39"/>
        <v/>
      </c>
      <c r="AD330" s="90"/>
      <c r="AE330" s="90"/>
      <c r="AF330" s="82">
        <f t="shared" si="40"/>
        <v>0</v>
      </c>
      <c r="AG330" s="82" t="str">
        <f t="shared" si="35"/>
        <v/>
      </c>
      <c r="AH330" s="82" t="str">
        <f t="shared" si="36"/>
        <v/>
      </c>
      <c r="AI330" s="82" t="str">
        <f t="shared" si="37"/>
        <v/>
      </c>
      <c r="AJ330" s="82" t="str">
        <f t="shared" si="38"/>
        <v/>
      </c>
      <c r="AK330" s="83" t="str">
        <f t="shared" si="41"/>
        <v/>
      </c>
    </row>
    <row r="331" spans="27:37">
      <c r="AA331" s="78"/>
      <c r="AB331" s="78"/>
      <c r="AC331" s="79" t="str">
        <f t="shared" si="39"/>
        <v/>
      </c>
      <c r="AD331" s="89"/>
      <c r="AE331" s="89"/>
      <c r="AF331" s="79">
        <f t="shared" si="40"/>
        <v>0</v>
      </c>
      <c r="AG331" s="79" t="str">
        <f t="shared" ref="AG331:AG394" si="42">IF($AA331="","",IF(VLOOKUP($AA331,$AZ$17:$BD$42,2,0)=0,"",VLOOKUP($AA331,$AZ$17:$BD$42,2,0)*AF331))</f>
        <v/>
      </c>
      <c r="AH331" s="79" t="str">
        <f t="shared" ref="AH331:AH394" si="43">IF($AA331="","",IF(VLOOKUP($AA331,$AZ$17:$BD$42,3,0)=0,"",VLOOKUP($AA331,$AZ$17:$BD$42,3,0)*AF331))</f>
        <v/>
      </c>
      <c r="AI331" s="79" t="str">
        <f t="shared" ref="AI331:AI394" si="44">IF($AA331="","",IF(VLOOKUP($AA331,$AZ$17:$BD$42,4,0)=0,"",VLOOKUP($AA331,$AZ$17:$BD$42,4,0)*AF331))</f>
        <v/>
      </c>
      <c r="AJ331" s="79" t="str">
        <f t="shared" ref="AJ331:AJ394" si="45">IF($AA331="","",IF(VLOOKUP($AA331,$AZ$17:$BD$42,5,0)=0,"",VLOOKUP($AA331,$AZ$17:$BD$42,5,0)*AF331))</f>
        <v/>
      </c>
      <c r="AK331" s="80" t="str">
        <f t="shared" si="41"/>
        <v/>
      </c>
    </row>
    <row r="332" spans="27:37">
      <c r="AA332" s="81"/>
      <c r="AB332" s="81"/>
      <c r="AC332" s="82" t="str">
        <f t="shared" ref="AC332:AC395" si="46">IF(ISERROR(VLOOKUP($AA332,$A$13:$V$38,MATCH($AB332,$A$12:$V$12,0),0)),"",VLOOKUP($AA332,$A$13:$V$38,MATCH($AB332,$A$12:$V$12,0),0))</f>
        <v/>
      </c>
      <c r="AD332" s="90"/>
      <c r="AE332" s="90"/>
      <c r="AF332" s="82">
        <f t="shared" ref="AF332:AF395" si="47">IF(IF($AB332="",0,IF(AC332="",0,AC332-AD332-AE332))&lt;0,0,IF($AB332="",0,IF(AC332="",0,AC332-AD332-AE332)))</f>
        <v>0</v>
      </c>
      <c r="AG332" s="82" t="str">
        <f t="shared" si="42"/>
        <v/>
      </c>
      <c r="AH332" s="82" t="str">
        <f t="shared" si="43"/>
        <v/>
      </c>
      <c r="AI332" s="82" t="str">
        <f t="shared" si="44"/>
        <v/>
      </c>
      <c r="AJ332" s="82" t="str">
        <f t="shared" si="45"/>
        <v/>
      </c>
      <c r="AK332" s="83" t="str">
        <f t="shared" ref="AK332:AK395" si="48">IF($AF332=0,"",IF(VLOOKUP($AA332,$A$46:$Y$71,IF($AB332=3,2,IF($AB332&lt;4+1,6,IF($AB332&lt;5+1,10,IF($AB332&lt;6+1,14,IF($AB332&lt;7+1,18,IF($AB332&lt;8+1,22,0)))))),0)=0,"pas de crafteur",VLOOKUP($AA332,$A$46:$Y$71,IF($AB332=3,2,IF($AB332&lt;4+1,6,IF($AB332&lt;5+1,10,IF($AB332&lt;6+1,14,IF($AB332&lt;7+1,18,IF($AB332&lt;8+1,22,)))))),0)))</f>
        <v/>
      </c>
    </row>
    <row r="333" spans="27:37">
      <c r="AA333" s="78"/>
      <c r="AB333" s="78"/>
      <c r="AC333" s="79" t="str">
        <f t="shared" si="46"/>
        <v/>
      </c>
      <c r="AD333" s="89"/>
      <c r="AE333" s="89"/>
      <c r="AF333" s="79">
        <f t="shared" si="47"/>
        <v>0</v>
      </c>
      <c r="AG333" s="79" t="str">
        <f t="shared" si="42"/>
        <v/>
      </c>
      <c r="AH333" s="79" t="str">
        <f t="shared" si="43"/>
        <v/>
      </c>
      <c r="AI333" s="79" t="str">
        <f t="shared" si="44"/>
        <v/>
      </c>
      <c r="AJ333" s="79" t="str">
        <f t="shared" si="45"/>
        <v/>
      </c>
      <c r="AK333" s="80" t="str">
        <f t="shared" si="48"/>
        <v/>
      </c>
    </row>
    <row r="334" spans="27:37">
      <c r="AA334" s="81"/>
      <c r="AB334" s="81"/>
      <c r="AC334" s="82" t="str">
        <f t="shared" si="46"/>
        <v/>
      </c>
      <c r="AD334" s="90"/>
      <c r="AE334" s="90"/>
      <c r="AF334" s="82">
        <f t="shared" si="47"/>
        <v>0</v>
      </c>
      <c r="AG334" s="82" t="str">
        <f t="shared" si="42"/>
        <v/>
      </c>
      <c r="AH334" s="82" t="str">
        <f t="shared" si="43"/>
        <v/>
      </c>
      <c r="AI334" s="82" t="str">
        <f t="shared" si="44"/>
        <v/>
      </c>
      <c r="AJ334" s="82" t="str">
        <f t="shared" si="45"/>
        <v/>
      </c>
      <c r="AK334" s="83" t="str">
        <f t="shared" si="48"/>
        <v/>
      </c>
    </row>
    <row r="335" spans="27:37">
      <c r="AA335" s="78"/>
      <c r="AB335" s="78"/>
      <c r="AC335" s="79" t="str">
        <f t="shared" si="46"/>
        <v/>
      </c>
      <c r="AD335" s="89"/>
      <c r="AE335" s="89"/>
      <c r="AF335" s="79">
        <f t="shared" si="47"/>
        <v>0</v>
      </c>
      <c r="AG335" s="79" t="str">
        <f t="shared" si="42"/>
        <v/>
      </c>
      <c r="AH335" s="79" t="str">
        <f t="shared" si="43"/>
        <v/>
      </c>
      <c r="AI335" s="79" t="str">
        <f t="shared" si="44"/>
        <v/>
      </c>
      <c r="AJ335" s="79" t="str">
        <f t="shared" si="45"/>
        <v/>
      </c>
      <c r="AK335" s="80" t="str">
        <f t="shared" si="48"/>
        <v/>
      </c>
    </row>
    <row r="336" spans="27:37">
      <c r="AA336" s="81"/>
      <c r="AB336" s="81"/>
      <c r="AC336" s="82" t="str">
        <f t="shared" si="46"/>
        <v/>
      </c>
      <c r="AD336" s="90"/>
      <c r="AE336" s="90"/>
      <c r="AF336" s="82">
        <f t="shared" si="47"/>
        <v>0</v>
      </c>
      <c r="AG336" s="82" t="str">
        <f t="shared" si="42"/>
        <v/>
      </c>
      <c r="AH336" s="82" t="str">
        <f t="shared" si="43"/>
        <v/>
      </c>
      <c r="AI336" s="82" t="str">
        <f t="shared" si="44"/>
        <v/>
      </c>
      <c r="AJ336" s="82" t="str">
        <f t="shared" si="45"/>
        <v/>
      </c>
      <c r="AK336" s="83" t="str">
        <f t="shared" si="48"/>
        <v/>
      </c>
    </row>
    <row r="337" spans="27:37">
      <c r="AA337" s="78"/>
      <c r="AB337" s="78"/>
      <c r="AC337" s="79" t="str">
        <f t="shared" si="46"/>
        <v/>
      </c>
      <c r="AD337" s="89"/>
      <c r="AE337" s="89"/>
      <c r="AF337" s="79">
        <f t="shared" si="47"/>
        <v>0</v>
      </c>
      <c r="AG337" s="79" t="str">
        <f t="shared" si="42"/>
        <v/>
      </c>
      <c r="AH337" s="79" t="str">
        <f t="shared" si="43"/>
        <v/>
      </c>
      <c r="AI337" s="79" t="str">
        <f t="shared" si="44"/>
        <v/>
      </c>
      <c r="AJ337" s="79" t="str">
        <f t="shared" si="45"/>
        <v/>
      </c>
      <c r="AK337" s="80" t="str">
        <f t="shared" si="48"/>
        <v/>
      </c>
    </row>
    <row r="338" spans="27:37">
      <c r="AA338" s="81"/>
      <c r="AB338" s="81"/>
      <c r="AC338" s="82" t="str">
        <f t="shared" si="46"/>
        <v/>
      </c>
      <c r="AD338" s="90"/>
      <c r="AE338" s="90"/>
      <c r="AF338" s="82">
        <f t="shared" si="47"/>
        <v>0</v>
      </c>
      <c r="AG338" s="82" t="str">
        <f t="shared" si="42"/>
        <v/>
      </c>
      <c r="AH338" s="82" t="str">
        <f t="shared" si="43"/>
        <v/>
      </c>
      <c r="AI338" s="82" t="str">
        <f t="shared" si="44"/>
        <v/>
      </c>
      <c r="AJ338" s="82" t="str">
        <f t="shared" si="45"/>
        <v/>
      </c>
      <c r="AK338" s="83" t="str">
        <f t="shared" si="48"/>
        <v/>
      </c>
    </row>
    <row r="339" spans="27:37">
      <c r="AA339" s="78"/>
      <c r="AB339" s="78"/>
      <c r="AC339" s="79" t="str">
        <f t="shared" si="46"/>
        <v/>
      </c>
      <c r="AD339" s="89"/>
      <c r="AE339" s="89"/>
      <c r="AF339" s="79">
        <f t="shared" si="47"/>
        <v>0</v>
      </c>
      <c r="AG339" s="79" t="str">
        <f t="shared" si="42"/>
        <v/>
      </c>
      <c r="AH339" s="79" t="str">
        <f t="shared" si="43"/>
        <v/>
      </c>
      <c r="AI339" s="79" t="str">
        <f t="shared" si="44"/>
        <v/>
      </c>
      <c r="AJ339" s="79" t="str">
        <f t="shared" si="45"/>
        <v/>
      </c>
      <c r="AK339" s="80" t="str">
        <f t="shared" si="48"/>
        <v/>
      </c>
    </row>
    <row r="340" spans="27:37">
      <c r="AA340" s="81"/>
      <c r="AB340" s="81"/>
      <c r="AC340" s="82" t="str">
        <f t="shared" si="46"/>
        <v/>
      </c>
      <c r="AD340" s="90"/>
      <c r="AE340" s="90"/>
      <c r="AF340" s="82">
        <f t="shared" si="47"/>
        <v>0</v>
      </c>
      <c r="AG340" s="82" t="str">
        <f t="shared" si="42"/>
        <v/>
      </c>
      <c r="AH340" s="82" t="str">
        <f t="shared" si="43"/>
        <v/>
      </c>
      <c r="AI340" s="82" t="str">
        <f t="shared" si="44"/>
        <v/>
      </c>
      <c r="AJ340" s="82" t="str">
        <f t="shared" si="45"/>
        <v/>
      </c>
      <c r="AK340" s="83" t="str">
        <f t="shared" si="48"/>
        <v/>
      </c>
    </row>
    <row r="341" spans="27:37">
      <c r="AA341" s="78"/>
      <c r="AB341" s="78"/>
      <c r="AC341" s="79" t="str">
        <f t="shared" si="46"/>
        <v/>
      </c>
      <c r="AD341" s="89"/>
      <c r="AE341" s="89"/>
      <c r="AF341" s="79">
        <f t="shared" si="47"/>
        <v>0</v>
      </c>
      <c r="AG341" s="79" t="str">
        <f t="shared" si="42"/>
        <v/>
      </c>
      <c r="AH341" s="79" t="str">
        <f t="shared" si="43"/>
        <v/>
      </c>
      <c r="AI341" s="79" t="str">
        <f t="shared" si="44"/>
        <v/>
      </c>
      <c r="AJ341" s="79" t="str">
        <f t="shared" si="45"/>
        <v/>
      </c>
      <c r="AK341" s="80" t="str">
        <f t="shared" si="48"/>
        <v/>
      </c>
    </row>
    <row r="342" spans="27:37">
      <c r="AA342" s="81"/>
      <c r="AB342" s="81"/>
      <c r="AC342" s="82" t="str">
        <f t="shared" si="46"/>
        <v/>
      </c>
      <c r="AD342" s="90"/>
      <c r="AE342" s="90"/>
      <c r="AF342" s="82">
        <f t="shared" si="47"/>
        <v>0</v>
      </c>
      <c r="AG342" s="82" t="str">
        <f t="shared" si="42"/>
        <v/>
      </c>
      <c r="AH342" s="82" t="str">
        <f t="shared" si="43"/>
        <v/>
      </c>
      <c r="AI342" s="82" t="str">
        <f t="shared" si="44"/>
        <v/>
      </c>
      <c r="AJ342" s="82" t="str">
        <f t="shared" si="45"/>
        <v/>
      </c>
      <c r="AK342" s="83" t="str">
        <f t="shared" si="48"/>
        <v/>
      </c>
    </row>
    <row r="343" spans="27:37">
      <c r="AA343" s="78"/>
      <c r="AB343" s="78"/>
      <c r="AC343" s="79" t="str">
        <f t="shared" si="46"/>
        <v/>
      </c>
      <c r="AD343" s="89"/>
      <c r="AE343" s="89"/>
      <c r="AF343" s="79">
        <f t="shared" si="47"/>
        <v>0</v>
      </c>
      <c r="AG343" s="79" t="str">
        <f t="shared" si="42"/>
        <v/>
      </c>
      <c r="AH343" s="79" t="str">
        <f t="shared" si="43"/>
        <v/>
      </c>
      <c r="AI343" s="79" t="str">
        <f t="shared" si="44"/>
        <v/>
      </c>
      <c r="AJ343" s="79" t="str">
        <f t="shared" si="45"/>
        <v/>
      </c>
      <c r="AK343" s="80" t="str">
        <f t="shared" si="48"/>
        <v/>
      </c>
    </row>
    <row r="344" spans="27:37">
      <c r="AA344" s="81"/>
      <c r="AB344" s="81"/>
      <c r="AC344" s="82" t="str">
        <f t="shared" si="46"/>
        <v/>
      </c>
      <c r="AD344" s="90"/>
      <c r="AE344" s="90"/>
      <c r="AF344" s="82">
        <f t="shared" si="47"/>
        <v>0</v>
      </c>
      <c r="AG344" s="82" t="str">
        <f t="shared" si="42"/>
        <v/>
      </c>
      <c r="AH344" s="82" t="str">
        <f t="shared" si="43"/>
        <v/>
      </c>
      <c r="AI344" s="82" t="str">
        <f t="shared" si="44"/>
        <v/>
      </c>
      <c r="AJ344" s="82" t="str">
        <f t="shared" si="45"/>
        <v/>
      </c>
      <c r="AK344" s="83" t="str">
        <f t="shared" si="48"/>
        <v/>
      </c>
    </row>
    <row r="345" spans="27:37">
      <c r="AA345" s="78"/>
      <c r="AB345" s="78"/>
      <c r="AC345" s="79" t="str">
        <f t="shared" si="46"/>
        <v/>
      </c>
      <c r="AD345" s="89"/>
      <c r="AE345" s="89"/>
      <c r="AF345" s="79">
        <f t="shared" si="47"/>
        <v>0</v>
      </c>
      <c r="AG345" s="79" t="str">
        <f t="shared" si="42"/>
        <v/>
      </c>
      <c r="AH345" s="79" t="str">
        <f t="shared" si="43"/>
        <v/>
      </c>
      <c r="AI345" s="79" t="str">
        <f t="shared" si="44"/>
        <v/>
      </c>
      <c r="AJ345" s="79" t="str">
        <f t="shared" si="45"/>
        <v/>
      </c>
      <c r="AK345" s="80" t="str">
        <f t="shared" si="48"/>
        <v/>
      </c>
    </row>
    <row r="346" spans="27:37">
      <c r="AA346" s="81"/>
      <c r="AB346" s="81"/>
      <c r="AC346" s="82" t="str">
        <f t="shared" si="46"/>
        <v/>
      </c>
      <c r="AD346" s="90"/>
      <c r="AE346" s="90"/>
      <c r="AF346" s="82">
        <f t="shared" si="47"/>
        <v>0</v>
      </c>
      <c r="AG346" s="82" t="str">
        <f t="shared" si="42"/>
        <v/>
      </c>
      <c r="AH346" s="82" t="str">
        <f t="shared" si="43"/>
        <v/>
      </c>
      <c r="AI346" s="82" t="str">
        <f t="shared" si="44"/>
        <v/>
      </c>
      <c r="AJ346" s="82" t="str">
        <f t="shared" si="45"/>
        <v/>
      </c>
      <c r="AK346" s="83" t="str">
        <f t="shared" si="48"/>
        <v/>
      </c>
    </row>
    <row r="347" spans="27:37">
      <c r="AA347" s="78"/>
      <c r="AB347" s="78"/>
      <c r="AC347" s="79" t="str">
        <f t="shared" si="46"/>
        <v/>
      </c>
      <c r="AD347" s="89"/>
      <c r="AE347" s="89"/>
      <c r="AF347" s="79">
        <f t="shared" si="47"/>
        <v>0</v>
      </c>
      <c r="AG347" s="79" t="str">
        <f t="shared" si="42"/>
        <v/>
      </c>
      <c r="AH347" s="79" t="str">
        <f t="shared" si="43"/>
        <v/>
      </c>
      <c r="AI347" s="79" t="str">
        <f t="shared" si="44"/>
        <v/>
      </c>
      <c r="AJ347" s="79" t="str">
        <f t="shared" si="45"/>
        <v/>
      </c>
      <c r="AK347" s="80" t="str">
        <f t="shared" si="48"/>
        <v/>
      </c>
    </row>
    <row r="348" spans="27:37">
      <c r="AA348" s="81"/>
      <c r="AB348" s="81"/>
      <c r="AC348" s="82" t="str">
        <f t="shared" si="46"/>
        <v/>
      </c>
      <c r="AD348" s="90"/>
      <c r="AE348" s="90"/>
      <c r="AF348" s="82">
        <f t="shared" si="47"/>
        <v>0</v>
      </c>
      <c r="AG348" s="82" t="str">
        <f t="shared" si="42"/>
        <v/>
      </c>
      <c r="AH348" s="82" t="str">
        <f t="shared" si="43"/>
        <v/>
      </c>
      <c r="AI348" s="82" t="str">
        <f t="shared" si="44"/>
        <v/>
      </c>
      <c r="AJ348" s="82" t="str">
        <f t="shared" si="45"/>
        <v/>
      </c>
      <c r="AK348" s="83" t="str">
        <f t="shared" si="48"/>
        <v/>
      </c>
    </row>
    <row r="349" spans="27:37">
      <c r="AA349" s="78"/>
      <c r="AB349" s="78"/>
      <c r="AC349" s="79" t="str">
        <f t="shared" si="46"/>
        <v/>
      </c>
      <c r="AD349" s="89"/>
      <c r="AE349" s="89"/>
      <c r="AF349" s="79">
        <f t="shared" si="47"/>
        <v>0</v>
      </c>
      <c r="AG349" s="79" t="str">
        <f t="shared" si="42"/>
        <v/>
      </c>
      <c r="AH349" s="79" t="str">
        <f t="shared" si="43"/>
        <v/>
      </c>
      <c r="AI349" s="79" t="str">
        <f t="shared" si="44"/>
        <v/>
      </c>
      <c r="AJ349" s="79" t="str">
        <f t="shared" si="45"/>
        <v/>
      </c>
      <c r="AK349" s="80" t="str">
        <f t="shared" si="48"/>
        <v/>
      </c>
    </row>
    <row r="350" spans="27:37">
      <c r="AA350" s="81"/>
      <c r="AB350" s="81"/>
      <c r="AC350" s="82" t="str">
        <f t="shared" si="46"/>
        <v/>
      </c>
      <c r="AD350" s="90"/>
      <c r="AE350" s="90"/>
      <c r="AF350" s="82">
        <f t="shared" si="47"/>
        <v>0</v>
      </c>
      <c r="AG350" s="82" t="str">
        <f t="shared" si="42"/>
        <v/>
      </c>
      <c r="AH350" s="82" t="str">
        <f t="shared" si="43"/>
        <v/>
      </c>
      <c r="AI350" s="82" t="str">
        <f t="shared" si="44"/>
        <v/>
      </c>
      <c r="AJ350" s="82" t="str">
        <f t="shared" si="45"/>
        <v/>
      </c>
      <c r="AK350" s="83" t="str">
        <f t="shared" si="48"/>
        <v/>
      </c>
    </row>
    <row r="351" spans="27:37">
      <c r="AA351" s="78"/>
      <c r="AB351" s="78"/>
      <c r="AC351" s="79" t="str">
        <f t="shared" si="46"/>
        <v/>
      </c>
      <c r="AD351" s="89"/>
      <c r="AE351" s="89"/>
      <c r="AF351" s="79">
        <f t="shared" si="47"/>
        <v>0</v>
      </c>
      <c r="AG351" s="79" t="str">
        <f t="shared" si="42"/>
        <v/>
      </c>
      <c r="AH351" s="79" t="str">
        <f t="shared" si="43"/>
        <v/>
      </c>
      <c r="AI351" s="79" t="str">
        <f t="shared" si="44"/>
        <v/>
      </c>
      <c r="AJ351" s="79" t="str">
        <f t="shared" si="45"/>
        <v/>
      </c>
      <c r="AK351" s="80" t="str">
        <f t="shared" si="48"/>
        <v/>
      </c>
    </row>
    <row r="352" spans="27:37">
      <c r="AA352" s="81"/>
      <c r="AB352" s="81"/>
      <c r="AC352" s="82" t="str">
        <f t="shared" si="46"/>
        <v/>
      </c>
      <c r="AD352" s="90"/>
      <c r="AE352" s="90"/>
      <c r="AF352" s="82">
        <f t="shared" si="47"/>
        <v>0</v>
      </c>
      <c r="AG352" s="82" t="str">
        <f t="shared" si="42"/>
        <v/>
      </c>
      <c r="AH352" s="82" t="str">
        <f t="shared" si="43"/>
        <v/>
      </c>
      <c r="AI352" s="82" t="str">
        <f t="shared" si="44"/>
        <v/>
      </c>
      <c r="AJ352" s="82" t="str">
        <f t="shared" si="45"/>
        <v/>
      </c>
      <c r="AK352" s="83" t="str">
        <f t="shared" si="48"/>
        <v/>
      </c>
    </row>
    <row r="353" spans="27:37">
      <c r="AA353" s="78"/>
      <c r="AB353" s="78"/>
      <c r="AC353" s="79" t="str">
        <f t="shared" si="46"/>
        <v/>
      </c>
      <c r="AD353" s="89"/>
      <c r="AE353" s="89"/>
      <c r="AF353" s="79">
        <f t="shared" si="47"/>
        <v>0</v>
      </c>
      <c r="AG353" s="79" t="str">
        <f t="shared" si="42"/>
        <v/>
      </c>
      <c r="AH353" s="79" t="str">
        <f t="shared" si="43"/>
        <v/>
      </c>
      <c r="AI353" s="79" t="str">
        <f t="shared" si="44"/>
        <v/>
      </c>
      <c r="AJ353" s="79" t="str">
        <f t="shared" si="45"/>
        <v/>
      </c>
      <c r="AK353" s="80" t="str">
        <f t="shared" si="48"/>
        <v/>
      </c>
    </row>
    <row r="354" spans="27:37">
      <c r="AA354" s="81"/>
      <c r="AB354" s="81"/>
      <c r="AC354" s="82" t="str">
        <f t="shared" si="46"/>
        <v/>
      </c>
      <c r="AD354" s="90"/>
      <c r="AE354" s="90"/>
      <c r="AF354" s="82">
        <f t="shared" si="47"/>
        <v>0</v>
      </c>
      <c r="AG354" s="82" t="str">
        <f t="shared" si="42"/>
        <v/>
      </c>
      <c r="AH354" s="82" t="str">
        <f t="shared" si="43"/>
        <v/>
      </c>
      <c r="AI354" s="82" t="str">
        <f t="shared" si="44"/>
        <v/>
      </c>
      <c r="AJ354" s="82" t="str">
        <f t="shared" si="45"/>
        <v/>
      </c>
      <c r="AK354" s="83" t="str">
        <f t="shared" si="48"/>
        <v/>
      </c>
    </row>
    <row r="355" spans="27:37">
      <c r="AA355" s="78"/>
      <c r="AB355" s="78"/>
      <c r="AC355" s="79" t="str">
        <f t="shared" si="46"/>
        <v/>
      </c>
      <c r="AD355" s="89"/>
      <c r="AE355" s="89"/>
      <c r="AF355" s="79">
        <f t="shared" si="47"/>
        <v>0</v>
      </c>
      <c r="AG355" s="79" t="str">
        <f t="shared" si="42"/>
        <v/>
      </c>
      <c r="AH355" s="79" t="str">
        <f t="shared" si="43"/>
        <v/>
      </c>
      <c r="AI355" s="79" t="str">
        <f t="shared" si="44"/>
        <v/>
      </c>
      <c r="AJ355" s="79" t="str">
        <f t="shared" si="45"/>
        <v/>
      </c>
      <c r="AK355" s="80" t="str">
        <f t="shared" si="48"/>
        <v/>
      </c>
    </row>
    <row r="356" spans="27:37">
      <c r="AA356" s="81"/>
      <c r="AB356" s="81"/>
      <c r="AC356" s="82" t="str">
        <f t="shared" si="46"/>
        <v/>
      </c>
      <c r="AD356" s="90"/>
      <c r="AE356" s="90"/>
      <c r="AF356" s="82">
        <f t="shared" si="47"/>
        <v>0</v>
      </c>
      <c r="AG356" s="82" t="str">
        <f t="shared" si="42"/>
        <v/>
      </c>
      <c r="AH356" s="82" t="str">
        <f t="shared" si="43"/>
        <v/>
      </c>
      <c r="AI356" s="82" t="str">
        <f t="shared" si="44"/>
        <v/>
      </c>
      <c r="AJ356" s="82" t="str">
        <f t="shared" si="45"/>
        <v/>
      </c>
      <c r="AK356" s="83" t="str">
        <f t="shared" si="48"/>
        <v/>
      </c>
    </row>
    <row r="357" spans="27:37">
      <c r="AA357" s="78"/>
      <c r="AB357" s="78"/>
      <c r="AC357" s="79" t="str">
        <f t="shared" si="46"/>
        <v/>
      </c>
      <c r="AD357" s="89"/>
      <c r="AE357" s="89"/>
      <c r="AF357" s="79">
        <f t="shared" si="47"/>
        <v>0</v>
      </c>
      <c r="AG357" s="79" t="str">
        <f t="shared" si="42"/>
        <v/>
      </c>
      <c r="AH357" s="79" t="str">
        <f t="shared" si="43"/>
        <v/>
      </c>
      <c r="AI357" s="79" t="str">
        <f t="shared" si="44"/>
        <v/>
      </c>
      <c r="AJ357" s="79" t="str">
        <f t="shared" si="45"/>
        <v/>
      </c>
      <c r="AK357" s="80" t="str">
        <f t="shared" si="48"/>
        <v/>
      </c>
    </row>
    <row r="358" spans="27:37">
      <c r="AA358" s="81"/>
      <c r="AB358" s="81"/>
      <c r="AC358" s="82" t="str">
        <f t="shared" si="46"/>
        <v/>
      </c>
      <c r="AD358" s="90"/>
      <c r="AE358" s="90"/>
      <c r="AF358" s="82">
        <f t="shared" si="47"/>
        <v>0</v>
      </c>
      <c r="AG358" s="82" t="str">
        <f t="shared" si="42"/>
        <v/>
      </c>
      <c r="AH358" s="82" t="str">
        <f t="shared" si="43"/>
        <v/>
      </c>
      <c r="AI358" s="82" t="str">
        <f t="shared" si="44"/>
        <v/>
      </c>
      <c r="AJ358" s="82" t="str">
        <f t="shared" si="45"/>
        <v/>
      </c>
      <c r="AK358" s="83" t="str">
        <f t="shared" si="48"/>
        <v/>
      </c>
    </row>
    <row r="359" spans="27:37">
      <c r="AA359" s="78"/>
      <c r="AB359" s="78"/>
      <c r="AC359" s="79" t="str">
        <f t="shared" si="46"/>
        <v/>
      </c>
      <c r="AD359" s="89"/>
      <c r="AE359" s="89"/>
      <c r="AF359" s="79">
        <f t="shared" si="47"/>
        <v>0</v>
      </c>
      <c r="AG359" s="79" t="str">
        <f t="shared" si="42"/>
        <v/>
      </c>
      <c r="AH359" s="79" t="str">
        <f t="shared" si="43"/>
        <v/>
      </c>
      <c r="AI359" s="79" t="str">
        <f t="shared" si="44"/>
        <v/>
      </c>
      <c r="AJ359" s="79" t="str">
        <f t="shared" si="45"/>
        <v/>
      </c>
      <c r="AK359" s="80" t="str">
        <f t="shared" si="48"/>
        <v/>
      </c>
    </row>
    <row r="360" spans="27:37">
      <c r="AA360" s="81"/>
      <c r="AB360" s="81"/>
      <c r="AC360" s="82" t="str">
        <f t="shared" si="46"/>
        <v/>
      </c>
      <c r="AD360" s="90"/>
      <c r="AE360" s="90"/>
      <c r="AF360" s="82">
        <f t="shared" si="47"/>
        <v>0</v>
      </c>
      <c r="AG360" s="82" t="str">
        <f t="shared" si="42"/>
        <v/>
      </c>
      <c r="AH360" s="82" t="str">
        <f t="shared" si="43"/>
        <v/>
      </c>
      <c r="AI360" s="82" t="str">
        <f t="shared" si="44"/>
        <v/>
      </c>
      <c r="AJ360" s="82" t="str">
        <f t="shared" si="45"/>
        <v/>
      </c>
      <c r="AK360" s="83" t="str">
        <f t="shared" si="48"/>
        <v/>
      </c>
    </row>
    <row r="361" spans="27:37">
      <c r="AA361" s="78"/>
      <c r="AB361" s="78"/>
      <c r="AC361" s="79" t="str">
        <f t="shared" si="46"/>
        <v/>
      </c>
      <c r="AD361" s="89"/>
      <c r="AE361" s="89"/>
      <c r="AF361" s="79">
        <f t="shared" si="47"/>
        <v>0</v>
      </c>
      <c r="AG361" s="79" t="str">
        <f t="shared" si="42"/>
        <v/>
      </c>
      <c r="AH361" s="79" t="str">
        <f t="shared" si="43"/>
        <v/>
      </c>
      <c r="AI361" s="79" t="str">
        <f t="shared" si="44"/>
        <v/>
      </c>
      <c r="AJ361" s="79" t="str">
        <f t="shared" si="45"/>
        <v/>
      </c>
      <c r="AK361" s="80" t="str">
        <f t="shared" si="48"/>
        <v/>
      </c>
    </row>
    <row r="362" spans="27:37">
      <c r="AA362" s="81"/>
      <c r="AB362" s="81"/>
      <c r="AC362" s="82" t="str">
        <f t="shared" si="46"/>
        <v/>
      </c>
      <c r="AD362" s="90"/>
      <c r="AE362" s="90"/>
      <c r="AF362" s="82">
        <f t="shared" si="47"/>
        <v>0</v>
      </c>
      <c r="AG362" s="82" t="str">
        <f t="shared" si="42"/>
        <v/>
      </c>
      <c r="AH362" s="82" t="str">
        <f t="shared" si="43"/>
        <v/>
      </c>
      <c r="AI362" s="82" t="str">
        <f t="shared" si="44"/>
        <v/>
      </c>
      <c r="AJ362" s="82" t="str">
        <f t="shared" si="45"/>
        <v/>
      </c>
      <c r="AK362" s="83" t="str">
        <f t="shared" si="48"/>
        <v/>
      </c>
    </row>
    <row r="363" spans="27:37">
      <c r="AA363" s="78"/>
      <c r="AB363" s="78"/>
      <c r="AC363" s="79" t="str">
        <f t="shared" si="46"/>
        <v/>
      </c>
      <c r="AD363" s="89"/>
      <c r="AE363" s="89"/>
      <c r="AF363" s="79">
        <f t="shared" si="47"/>
        <v>0</v>
      </c>
      <c r="AG363" s="79" t="str">
        <f t="shared" si="42"/>
        <v/>
      </c>
      <c r="AH363" s="79" t="str">
        <f t="shared" si="43"/>
        <v/>
      </c>
      <c r="AI363" s="79" t="str">
        <f t="shared" si="44"/>
        <v/>
      </c>
      <c r="AJ363" s="79" t="str">
        <f t="shared" si="45"/>
        <v/>
      </c>
      <c r="AK363" s="80" t="str">
        <f t="shared" si="48"/>
        <v/>
      </c>
    </row>
    <row r="364" spans="27:37">
      <c r="AA364" s="81"/>
      <c r="AB364" s="81"/>
      <c r="AC364" s="82" t="str">
        <f t="shared" si="46"/>
        <v/>
      </c>
      <c r="AD364" s="90"/>
      <c r="AE364" s="90"/>
      <c r="AF364" s="82">
        <f t="shared" si="47"/>
        <v>0</v>
      </c>
      <c r="AG364" s="82" t="str">
        <f t="shared" si="42"/>
        <v/>
      </c>
      <c r="AH364" s="82" t="str">
        <f t="shared" si="43"/>
        <v/>
      </c>
      <c r="AI364" s="82" t="str">
        <f t="shared" si="44"/>
        <v/>
      </c>
      <c r="AJ364" s="82" t="str">
        <f t="shared" si="45"/>
        <v/>
      </c>
      <c r="AK364" s="83" t="str">
        <f t="shared" si="48"/>
        <v/>
      </c>
    </row>
    <row r="365" spans="27:37">
      <c r="AA365" s="78"/>
      <c r="AB365" s="78"/>
      <c r="AC365" s="79" t="str">
        <f t="shared" si="46"/>
        <v/>
      </c>
      <c r="AD365" s="89"/>
      <c r="AE365" s="89"/>
      <c r="AF365" s="79">
        <f t="shared" si="47"/>
        <v>0</v>
      </c>
      <c r="AG365" s="79" t="str">
        <f t="shared" si="42"/>
        <v/>
      </c>
      <c r="AH365" s="79" t="str">
        <f t="shared" si="43"/>
        <v/>
      </c>
      <c r="AI365" s="79" t="str">
        <f t="shared" si="44"/>
        <v/>
      </c>
      <c r="AJ365" s="79" t="str">
        <f t="shared" si="45"/>
        <v/>
      </c>
      <c r="AK365" s="80" t="str">
        <f t="shared" si="48"/>
        <v/>
      </c>
    </row>
    <row r="366" spans="27:37">
      <c r="AA366" s="81"/>
      <c r="AB366" s="81"/>
      <c r="AC366" s="82" t="str">
        <f t="shared" si="46"/>
        <v/>
      </c>
      <c r="AD366" s="90"/>
      <c r="AE366" s="90"/>
      <c r="AF366" s="82">
        <f t="shared" si="47"/>
        <v>0</v>
      </c>
      <c r="AG366" s="82" t="str">
        <f t="shared" si="42"/>
        <v/>
      </c>
      <c r="AH366" s="82" t="str">
        <f t="shared" si="43"/>
        <v/>
      </c>
      <c r="AI366" s="82" t="str">
        <f t="shared" si="44"/>
        <v/>
      </c>
      <c r="AJ366" s="82" t="str">
        <f t="shared" si="45"/>
        <v/>
      </c>
      <c r="AK366" s="83" t="str">
        <f t="shared" si="48"/>
        <v/>
      </c>
    </row>
    <row r="367" spans="27:37">
      <c r="AA367" s="78"/>
      <c r="AB367" s="78"/>
      <c r="AC367" s="79" t="str">
        <f t="shared" si="46"/>
        <v/>
      </c>
      <c r="AD367" s="89"/>
      <c r="AE367" s="89"/>
      <c r="AF367" s="79">
        <f t="shared" si="47"/>
        <v>0</v>
      </c>
      <c r="AG367" s="79" t="str">
        <f t="shared" si="42"/>
        <v/>
      </c>
      <c r="AH367" s="79" t="str">
        <f t="shared" si="43"/>
        <v/>
      </c>
      <c r="AI367" s="79" t="str">
        <f t="shared" si="44"/>
        <v/>
      </c>
      <c r="AJ367" s="79" t="str">
        <f t="shared" si="45"/>
        <v/>
      </c>
      <c r="AK367" s="80" t="str">
        <f t="shared" si="48"/>
        <v/>
      </c>
    </row>
    <row r="368" spans="27:37">
      <c r="AA368" s="81"/>
      <c r="AB368" s="81"/>
      <c r="AC368" s="82" t="str">
        <f t="shared" si="46"/>
        <v/>
      </c>
      <c r="AD368" s="90"/>
      <c r="AE368" s="90"/>
      <c r="AF368" s="82">
        <f t="shared" si="47"/>
        <v>0</v>
      </c>
      <c r="AG368" s="82" t="str">
        <f t="shared" si="42"/>
        <v/>
      </c>
      <c r="AH368" s="82" t="str">
        <f t="shared" si="43"/>
        <v/>
      </c>
      <c r="AI368" s="82" t="str">
        <f t="shared" si="44"/>
        <v/>
      </c>
      <c r="AJ368" s="82" t="str">
        <f t="shared" si="45"/>
        <v/>
      </c>
      <c r="AK368" s="83" t="str">
        <f t="shared" si="48"/>
        <v/>
      </c>
    </row>
    <row r="369" spans="27:37">
      <c r="AA369" s="78"/>
      <c r="AB369" s="78"/>
      <c r="AC369" s="79" t="str">
        <f t="shared" si="46"/>
        <v/>
      </c>
      <c r="AD369" s="89"/>
      <c r="AE369" s="89"/>
      <c r="AF369" s="79">
        <f t="shared" si="47"/>
        <v>0</v>
      </c>
      <c r="AG369" s="79" t="str">
        <f t="shared" si="42"/>
        <v/>
      </c>
      <c r="AH369" s="79" t="str">
        <f t="shared" si="43"/>
        <v/>
      </c>
      <c r="AI369" s="79" t="str">
        <f t="shared" si="44"/>
        <v/>
      </c>
      <c r="AJ369" s="79" t="str">
        <f t="shared" si="45"/>
        <v/>
      </c>
      <c r="AK369" s="80" t="str">
        <f t="shared" si="48"/>
        <v/>
      </c>
    </row>
    <row r="370" spans="27:37">
      <c r="AA370" s="81"/>
      <c r="AB370" s="81"/>
      <c r="AC370" s="82" t="str">
        <f t="shared" si="46"/>
        <v/>
      </c>
      <c r="AD370" s="90"/>
      <c r="AE370" s="90"/>
      <c r="AF370" s="82">
        <f t="shared" si="47"/>
        <v>0</v>
      </c>
      <c r="AG370" s="82" t="str">
        <f t="shared" si="42"/>
        <v/>
      </c>
      <c r="AH370" s="82" t="str">
        <f t="shared" si="43"/>
        <v/>
      </c>
      <c r="AI370" s="82" t="str">
        <f t="shared" si="44"/>
        <v/>
      </c>
      <c r="AJ370" s="82" t="str">
        <f t="shared" si="45"/>
        <v/>
      </c>
      <c r="AK370" s="83" t="str">
        <f t="shared" si="48"/>
        <v/>
      </c>
    </row>
    <row r="371" spans="27:37">
      <c r="AA371" s="78"/>
      <c r="AB371" s="78"/>
      <c r="AC371" s="79" t="str">
        <f t="shared" si="46"/>
        <v/>
      </c>
      <c r="AD371" s="89"/>
      <c r="AE371" s="89"/>
      <c r="AF371" s="79">
        <f t="shared" si="47"/>
        <v>0</v>
      </c>
      <c r="AG371" s="79" t="str">
        <f t="shared" si="42"/>
        <v/>
      </c>
      <c r="AH371" s="79" t="str">
        <f t="shared" si="43"/>
        <v/>
      </c>
      <c r="AI371" s="79" t="str">
        <f t="shared" si="44"/>
        <v/>
      </c>
      <c r="AJ371" s="79" t="str">
        <f t="shared" si="45"/>
        <v/>
      </c>
      <c r="AK371" s="80" t="str">
        <f t="shared" si="48"/>
        <v/>
      </c>
    </row>
    <row r="372" spans="27:37">
      <c r="AA372" s="81"/>
      <c r="AB372" s="81"/>
      <c r="AC372" s="82" t="str">
        <f t="shared" si="46"/>
        <v/>
      </c>
      <c r="AD372" s="90"/>
      <c r="AE372" s="90"/>
      <c r="AF372" s="82">
        <f t="shared" si="47"/>
        <v>0</v>
      </c>
      <c r="AG372" s="82" t="str">
        <f t="shared" si="42"/>
        <v/>
      </c>
      <c r="AH372" s="82" t="str">
        <f t="shared" si="43"/>
        <v/>
      </c>
      <c r="AI372" s="82" t="str">
        <f t="shared" si="44"/>
        <v/>
      </c>
      <c r="AJ372" s="82" t="str">
        <f t="shared" si="45"/>
        <v/>
      </c>
      <c r="AK372" s="83" t="str">
        <f t="shared" si="48"/>
        <v/>
      </c>
    </row>
    <row r="373" spans="27:37">
      <c r="AA373" s="78"/>
      <c r="AB373" s="78"/>
      <c r="AC373" s="79" t="str">
        <f t="shared" si="46"/>
        <v/>
      </c>
      <c r="AD373" s="89"/>
      <c r="AE373" s="89"/>
      <c r="AF373" s="79">
        <f t="shared" si="47"/>
        <v>0</v>
      </c>
      <c r="AG373" s="79" t="str">
        <f t="shared" si="42"/>
        <v/>
      </c>
      <c r="AH373" s="79" t="str">
        <f t="shared" si="43"/>
        <v/>
      </c>
      <c r="AI373" s="79" t="str">
        <f t="shared" si="44"/>
        <v/>
      </c>
      <c r="AJ373" s="79" t="str">
        <f t="shared" si="45"/>
        <v/>
      </c>
      <c r="AK373" s="80" t="str">
        <f t="shared" si="48"/>
        <v/>
      </c>
    </row>
    <row r="374" spans="27:37">
      <c r="AA374" s="81"/>
      <c r="AB374" s="81"/>
      <c r="AC374" s="82" t="str">
        <f t="shared" si="46"/>
        <v/>
      </c>
      <c r="AD374" s="90"/>
      <c r="AE374" s="90"/>
      <c r="AF374" s="82">
        <f t="shared" si="47"/>
        <v>0</v>
      </c>
      <c r="AG374" s="82" t="str">
        <f t="shared" si="42"/>
        <v/>
      </c>
      <c r="AH374" s="82" t="str">
        <f t="shared" si="43"/>
        <v/>
      </c>
      <c r="AI374" s="82" t="str">
        <f t="shared" si="44"/>
        <v/>
      </c>
      <c r="AJ374" s="82" t="str">
        <f t="shared" si="45"/>
        <v/>
      </c>
      <c r="AK374" s="83" t="str">
        <f t="shared" si="48"/>
        <v/>
      </c>
    </row>
    <row r="375" spans="27:37">
      <c r="AA375" s="78"/>
      <c r="AB375" s="78"/>
      <c r="AC375" s="79" t="str">
        <f t="shared" si="46"/>
        <v/>
      </c>
      <c r="AD375" s="89"/>
      <c r="AE375" s="89"/>
      <c r="AF375" s="79">
        <f t="shared" si="47"/>
        <v>0</v>
      </c>
      <c r="AG375" s="79" t="str">
        <f t="shared" si="42"/>
        <v/>
      </c>
      <c r="AH375" s="79" t="str">
        <f t="shared" si="43"/>
        <v/>
      </c>
      <c r="AI375" s="79" t="str">
        <f t="shared" si="44"/>
        <v/>
      </c>
      <c r="AJ375" s="79" t="str">
        <f t="shared" si="45"/>
        <v/>
      </c>
      <c r="AK375" s="80" t="str">
        <f t="shared" si="48"/>
        <v/>
      </c>
    </row>
    <row r="376" spans="27:37">
      <c r="AA376" s="81"/>
      <c r="AB376" s="81"/>
      <c r="AC376" s="82" t="str">
        <f t="shared" si="46"/>
        <v/>
      </c>
      <c r="AD376" s="90"/>
      <c r="AE376" s="90"/>
      <c r="AF376" s="82">
        <f t="shared" si="47"/>
        <v>0</v>
      </c>
      <c r="AG376" s="82" t="str">
        <f t="shared" si="42"/>
        <v/>
      </c>
      <c r="AH376" s="82" t="str">
        <f t="shared" si="43"/>
        <v/>
      </c>
      <c r="AI376" s="82" t="str">
        <f t="shared" si="44"/>
        <v/>
      </c>
      <c r="AJ376" s="82" t="str">
        <f t="shared" si="45"/>
        <v/>
      </c>
      <c r="AK376" s="83" t="str">
        <f t="shared" si="48"/>
        <v/>
      </c>
    </row>
    <row r="377" spans="27:37">
      <c r="AA377" s="78"/>
      <c r="AB377" s="78"/>
      <c r="AC377" s="79" t="str">
        <f t="shared" si="46"/>
        <v/>
      </c>
      <c r="AD377" s="89"/>
      <c r="AE377" s="89"/>
      <c r="AF377" s="79">
        <f t="shared" si="47"/>
        <v>0</v>
      </c>
      <c r="AG377" s="79" t="str">
        <f t="shared" si="42"/>
        <v/>
      </c>
      <c r="AH377" s="79" t="str">
        <f t="shared" si="43"/>
        <v/>
      </c>
      <c r="AI377" s="79" t="str">
        <f t="shared" si="44"/>
        <v/>
      </c>
      <c r="AJ377" s="79" t="str">
        <f t="shared" si="45"/>
        <v/>
      </c>
      <c r="AK377" s="80" t="str">
        <f t="shared" si="48"/>
        <v/>
      </c>
    </row>
    <row r="378" spans="27:37">
      <c r="AA378" s="81"/>
      <c r="AB378" s="81"/>
      <c r="AC378" s="82" t="str">
        <f t="shared" si="46"/>
        <v/>
      </c>
      <c r="AD378" s="90"/>
      <c r="AE378" s="90"/>
      <c r="AF378" s="82">
        <f t="shared" si="47"/>
        <v>0</v>
      </c>
      <c r="AG378" s="82" t="str">
        <f t="shared" si="42"/>
        <v/>
      </c>
      <c r="AH378" s="82" t="str">
        <f t="shared" si="43"/>
        <v/>
      </c>
      <c r="AI378" s="82" t="str">
        <f t="shared" si="44"/>
        <v/>
      </c>
      <c r="AJ378" s="82" t="str">
        <f t="shared" si="45"/>
        <v/>
      </c>
      <c r="AK378" s="83" t="str">
        <f t="shared" si="48"/>
        <v/>
      </c>
    </row>
    <row r="379" spans="27:37">
      <c r="AA379" s="78"/>
      <c r="AB379" s="78"/>
      <c r="AC379" s="79" t="str">
        <f t="shared" si="46"/>
        <v/>
      </c>
      <c r="AD379" s="89"/>
      <c r="AE379" s="89"/>
      <c r="AF379" s="79">
        <f t="shared" si="47"/>
        <v>0</v>
      </c>
      <c r="AG379" s="79" t="str">
        <f t="shared" si="42"/>
        <v/>
      </c>
      <c r="AH379" s="79" t="str">
        <f t="shared" si="43"/>
        <v/>
      </c>
      <c r="AI379" s="79" t="str">
        <f t="shared" si="44"/>
        <v/>
      </c>
      <c r="AJ379" s="79" t="str">
        <f t="shared" si="45"/>
        <v/>
      </c>
      <c r="AK379" s="80" t="str">
        <f t="shared" si="48"/>
        <v/>
      </c>
    </row>
    <row r="380" spans="27:37">
      <c r="AA380" s="81"/>
      <c r="AB380" s="81"/>
      <c r="AC380" s="82" t="str">
        <f t="shared" si="46"/>
        <v/>
      </c>
      <c r="AD380" s="90"/>
      <c r="AE380" s="90"/>
      <c r="AF380" s="82">
        <f t="shared" si="47"/>
        <v>0</v>
      </c>
      <c r="AG380" s="82" t="str">
        <f t="shared" si="42"/>
        <v/>
      </c>
      <c r="AH380" s="82" t="str">
        <f t="shared" si="43"/>
        <v/>
      </c>
      <c r="AI380" s="82" t="str">
        <f t="shared" si="44"/>
        <v/>
      </c>
      <c r="AJ380" s="82" t="str">
        <f t="shared" si="45"/>
        <v/>
      </c>
      <c r="AK380" s="83" t="str">
        <f t="shared" si="48"/>
        <v/>
      </c>
    </row>
    <row r="381" spans="27:37">
      <c r="AA381" s="78"/>
      <c r="AB381" s="78"/>
      <c r="AC381" s="79" t="str">
        <f t="shared" si="46"/>
        <v/>
      </c>
      <c r="AD381" s="89"/>
      <c r="AE381" s="89"/>
      <c r="AF381" s="79">
        <f t="shared" si="47"/>
        <v>0</v>
      </c>
      <c r="AG381" s="79" t="str">
        <f t="shared" si="42"/>
        <v/>
      </c>
      <c r="AH381" s="79" t="str">
        <f t="shared" si="43"/>
        <v/>
      </c>
      <c r="AI381" s="79" t="str">
        <f t="shared" si="44"/>
        <v/>
      </c>
      <c r="AJ381" s="79" t="str">
        <f t="shared" si="45"/>
        <v/>
      </c>
      <c r="AK381" s="80" t="str">
        <f t="shared" si="48"/>
        <v/>
      </c>
    </row>
    <row r="382" spans="27:37">
      <c r="AA382" s="81"/>
      <c r="AB382" s="81"/>
      <c r="AC382" s="82" t="str">
        <f t="shared" si="46"/>
        <v/>
      </c>
      <c r="AD382" s="90"/>
      <c r="AE382" s="90"/>
      <c r="AF382" s="82">
        <f t="shared" si="47"/>
        <v>0</v>
      </c>
      <c r="AG382" s="82" t="str">
        <f t="shared" si="42"/>
        <v/>
      </c>
      <c r="AH382" s="82" t="str">
        <f t="shared" si="43"/>
        <v/>
      </c>
      <c r="AI382" s="82" t="str">
        <f t="shared" si="44"/>
        <v/>
      </c>
      <c r="AJ382" s="82" t="str">
        <f t="shared" si="45"/>
        <v/>
      </c>
      <c r="AK382" s="83" t="str">
        <f t="shared" si="48"/>
        <v/>
      </c>
    </row>
    <row r="383" spans="27:37">
      <c r="AA383" s="78"/>
      <c r="AB383" s="78"/>
      <c r="AC383" s="79" t="str">
        <f t="shared" si="46"/>
        <v/>
      </c>
      <c r="AD383" s="89"/>
      <c r="AE383" s="89"/>
      <c r="AF383" s="79">
        <f t="shared" si="47"/>
        <v>0</v>
      </c>
      <c r="AG383" s="79" t="str">
        <f t="shared" si="42"/>
        <v/>
      </c>
      <c r="AH383" s="79" t="str">
        <f t="shared" si="43"/>
        <v/>
      </c>
      <c r="AI383" s="79" t="str">
        <f t="shared" si="44"/>
        <v/>
      </c>
      <c r="AJ383" s="79" t="str">
        <f t="shared" si="45"/>
        <v/>
      </c>
      <c r="AK383" s="80" t="str">
        <f t="shared" si="48"/>
        <v/>
      </c>
    </row>
    <row r="384" spans="27:37">
      <c r="AA384" s="81"/>
      <c r="AB384" s="81"/>
      <c r="AC384" s="82" t="str">
        <f t="shared" si="46"/>
        <v/>
      </c>
      <c r="AD384" s="90"/>
      <c r="AE384" s="90"/>
      <c r="AF384" s="82">
        <f t="shared" si="47"/>
        <v>0</v>
      </c>
      <c r="AG384" s="82" t="str">
        <f t="shared" si="42"/>
        <v/>
      </c>
      <c r="AH384" s="82" t="str">
        <f t="shared" si="43"/>
        <v/>
      </c>
      <c r="AI384" s="82" t="str">
        <f t="shared" si="44"/>
        <v/>
      </c>
      <c r="AJ384" s="82" t="str">
        <f t="shared" si="45"/>
        <v/>
      </c>
      <c r="AK384" s="83" t="str">
        <f t="shared" si="48"/>
        <v/>
      </c>
    </row>
    <row r="385" spans="27:37">
      <c r="AA385" s="78"/>
      <c r="AB385" s="78"/>
      <c r="AC385" s="79" t="str">
        <f t="shared" si="46"/>
        <v/>
      </c>
      <c r="AD385" s="89"/>
      <c r="AE385" s="89"/>
      <c r="AF385" s="79">
        <f t="shared" si="47"/>
        <v>0</v>
      </c>
      <c r="AG385" s="79" t="str">
        <f t="shared" si="42"/>
        <v/>
      </c>
      <c r="AH385" s="79" t="str">
        <f t="shared" si="43"/>
        <v/>
      </c>
      <c r="AI385" s="79" t="str">
        <f t="shared" si="44"/>
        <v/>
      </c>
      <c r="AJ385" s="79" t="str">
        <f t="shared" si="45"/>
        <v/>
      </c>
      <c r="AK385" s="80" t="str">
        <f t="shared" si="48"/>
        <v/>
      </c>
    </row>
    <row r="386" spans="27:37">
      <c r="AA386" s="81"/>
      <c r="AB386" s="81"/>
      <c r="AC386" s="82" t="str">
        <f t="shared" si="46"/>
        <v/>
      </c>
      <c r="AD386" s="90"/>
      <c r="AE386" s="90"/>
      <c r="AF386" s="82">
        <f t="shared" si="47"/>
        <v>0</v>
      </c>
      <c r="AG386" s="82" t="str">
        <f t="shared" si="42"/>
        <v/>
      </c>
      <c r="AH386" s="82" t="str">
        <f t="shared" si="43"/>
        <v/>
      </c>
      <c r="AI386" s="82" t="str">
        <f t="shared" si="44"/>
        <v/>
      </c>
      <c r="AJ386" s="82" t="str">
        <f t="shared" si="45"/>
        <v/>
      </c>
      <c r="AK386" s="83" t="str">
        <f t="shared" si="48"/>
        <v/>
      </c>
    </row>
    <row r="387" spans="27:37">
      <c r="AA387" s="78"/>
      <c r="AB387" s="78"/>
      <c r="AC387" s="79" t="str">
        <f t="shared" si="46"/>
        <v/>
      </c>
      <c r="AD387" s="89"/>
      <c r="AE387" s="89"/>
      <c r="AF387" s="79">
        <f t="shared" si="47"/>
        <v>0</v>
      </c>
      <c r="AG387" s="79" t="str">
        <f t="shared" si="42"/>
        <v/>
      </c>
      <c r="AH387" s="79" t="str">
        <f t="shared" si="43"/>
        <v/>
      </c>
      <c r="AI387" s="79" t="str">
        <f t="shared" si="44"/>
        <v/>
      </c>
      <c r="AJ387" s="79" t="str">
        <f t="shared" si="45"/>
        <v/>
      </c>
      <c r="AK387" s="80" t="str">
        <f t="shared" si="48"/>
        <v/>
      </c>
    </row>
    <row r="388" spans="27:37">
      <c r="AA388" s="81"/>
      <c r="AB388" s="81"/>
      <c r="AC388" s="82" t="str">
        <f t="shared" si="46"/>
        <v/>
      </c>
      <c r="AD388" s="90"/>
      <c r="AE388" s="90"/>
      <c r="AF388" s="82">
        <f t="shared" si="47"/>
        <v>0</v>
      </c>
      <c r="AG388" s="82" t="str">
        <f t="shared" si="42"/>
        <v/>
      </c>
      <c r="AH388" s="82" t="str">
        <f t="shared" si="43"/>
        <v/>
      </c>
      <c r="AI388" s="82" t="str">
        <f t="shared" si="44"/>
        <v/>
      </c>
      <c r="AJ388" s="82" t="str">
        <f t="shared" si="45"/>
        <v/>
      </c>
      <c r="AK388" s="83" t="str">
        <f t="shared" si="48"/>
        <v/>
      </c>
    </row>
    <row r="389" spans="27:37">
      <c r="AA389" s="78"/>
      <c r="AB389" s="78"/>
      <c r="AC389" s="79" t="str">
        <f t="shared" si="46"/>
        <v/>
      </c>
      <c r="AD389" s="89"/>
      <c r="AE389" s="89"/>
      <c r="AF389" s="79">
        <f t="shared" si="47"/>
        <v>0</v>
      </c>
      <c r="AG389" s="79" t="str">
        <f t="shared" si="42"/>
        <v/>
      </c>
      <c r="AH389" s="79" t="str">
        <f t="shared" si="43"/>
        <v/>
      </c>
      <c r="AI389" s="79" t="str">
        <f t="shared" si="44"/>
        <v/>
      </c>
      <c r="AJ389" s="79" t="str">
        <f t="shared" si="45"/>
        <v/>
      </c>
      <c r="AK389" s="80" t="str">
        <f t="shared" si="48"/>
        <v/>
      </c>
    </row>
    <row r="390" spans="27:37">
      <c r="AA390" s="81"/>
      <c r="AB390" s="81"/>
      <c r="AC390" s="82" t="str">
        <f t="shared" si="46"/>
        <v/>
      </c>
      <c r="AD390" s="90"/>
      <c r="AE390" s="90"/>
      <c r="AF390" s="82">
        <f t="shared" si="47"/>
        <v>0</v>
      </c>
      <c r="AG390" s="82" t="str">
        <f t="shared" si="42"/>
        <v/>
      </c>
      <c r="AH390" s="82" t="str">
        <f t="shared" si="43"/>
        <v/>
      </c>
      <c r="AI390" s="82" t="str">
        <f t="shared" si="44"/>
        <v/>
      </c>
      <c r="AJ390" s="82" t="str">
        <f t="shared" si="45"/>
        <v/>
      </c>
      <c r="AK390" s="83" t="str">
        <f t="shared" si="48"/>
        <v/>
      </c>
    </row>
    <row r="391" spans="27:37">
      <c r="AA391" s="78"/>
      <c r="AB391" s="78"/>
      <c r="AC391" s="79" t="str">
        <f t="shared" si="46"/>
        <v/>
      </c>
      <c r="AD391" s="89"/>
      <c r="AE391" s="89"/>
      <c r="AF391" s="79">
        <f t="shared" si="47"/>
        <v>0</v>
      </c>
      <c r="AG391" s="79" t="str">
        <f t="shared" si="42"/>
        <v/>
      </c>
      <c r="AH391" s="79" t="str">
        <f t="shared" si="43"/>
        <v/>
      </c>
      <c r="AI391" s="79" t="str">
        <f t="shared" si="44"/>
        <v/>
      </c>
      <c r="AJ391" s="79" t="str">
        <f t="shared" si="45"/>
        <v/>
      </c>
      <c r="AK391" s="80" t="str">
        <f t="shared" si="48"/>
        <v/>
      </c>
    </row>
    <row r="392" spans="27:37">
      <c r="AA392" s="81"/>
      <c r="AB392" s="81"/>
      <c r="AC392" s="82" t="str">
        <f t="shared" si="46"/>
        <v/>
      </c>
      <c r="AD392" s="90"/>
      <c r="AE392" s="90"/>
      <c r="AF392" s="82">
        <f t="shared" si="47"/>
        <v>0</v>
      </c>
      <c r="AG392" s="82" t="str">
        <f t="shared" si="42"/>
        <v/>
      </c>
      <c r="AH392" s="82" t="str">
        <f t="shared" si="43"/>
        <v/>
      </c>
      <c r="AI392" s="82" t="str">
        <f t="shared" si="44"/>
        <v/>
      </c>
      <c r="AJ392" s="82" t="str">
        <f t="shared" si="45"/>
        <v/>
      </c>
      <c r="AK392" s="83" t="str">
        <f t="shared" si="48"/>
        <v/>
      </c>
    </row>
    <row r="393" spans="27:37">
      <c r="AA393" s="78"/>
      <c r="AB393" s="78"/>
      <c r="AC393" s="79" t="str">
        <f t="shared" si="46"/>
        <v/>
      </c>
      <c r="AD393" s="89"/>
      <c r="AE393" s="89"/>
      <c r="AF393" s="79">
        <f t="shared" si="47"/>
        <v>0</v>
      </c>
      <c r="AG393" s="79" t="str">
        <f t="shared" si="42"/>
        <v/>
      </c>
      <c r="AH393" s="79" t="str">
        <f t="shared" si="43"/>
        <v/>
      </c>
      <c r="AI393" s="79" t="str">
        <f t="shared" si="44"/>
        <v/>
      </c>
      <c r="AJ393" s="79" t="str">
        <f t="shared" si="45"/>
        <v/>
      </c>
      <c r="AK393" s="80" t="str">
        <f t="shared" si="48"/>
        <v/>
      </c>
    </row>
    <row r="394" spans="27:37">
      <c r="AA394" s="81"/>
      <c r="AB394" s="81"/>
      <c r="AC394" s="82" t="str">
        <f t="shared" si="46"/>
        <v/>
      </c>
      <c r="AD394" s="90"/>
      <c r="AE394" s="90"/>
      <c r="AF394" s="82">
        <f t="shared" si="47"/>
        <v>0</v>
      </c>
      <c r="AG394" s="82" t="str">
        <f t="shared" si="42"/>
        <v/>
      </c>
      <c r="AH394" s="82" t="str">
        <f t="shared" si="43"/>
        <v/>
      </c>
      <c r="AI394" s="82" t="str">
        <f t="shared" si="44"/>
        <v/>
      </c>
      <c r="AJ394" s="82" t="str">
        <f t="shared" si="45"/>
        <v/>
      </c>
      <c r="AK394" s="83" t="str">
        <f t="shared" si="48"/>
        <v/>
      </c>
    </row>
    <row r="395" spans="27:37">
      <c r="AA395" s="78"/>
      <c r="AB395" s="78"/>
      <c r="AC395" s="79" t="str">
        <f t="shared" si="46"/>
        <v/>
      </c>
      <c r="AD395" s="89"/>
      <c r="AE395" s="89"/>
      <c r="AF395" s="79">
        <f t="shared" si="47"/>
        <v>0</v>
      </c>
      <c r="AG395" s="79" t="str">
        <f t="shared" ref="AG395:AG458" si="49">IF($AA395="","",IF(VLOOKUP($AA395,$AZ$17:$BD$42,2,0)=0,"",VLOOKUP($AA395,$AZ$17:$BD$42,2,0)*AF395))</f>
        <v/>
      </c>
      <c r="AH395" s="79" t="str">
        <f t="shared" ref="AH395:AH458" si="50">IF($AA395="","",IF(VLOOKUP($AA395,$AZ$17:$BD$42,3,0)=0,"",VLOOKUP($AA395,$AZ$17:$BD$42,3,0)*AF395))</f>
        <v/>
      </c>
      <c r="AI395" s="79" t="str">
        <f t="shared" ref="AI395:AI458" si="51">IF($AA395="","",IF(VLOOKUP($AA395,$AZ$17:$BD$42,4,0)=0,"",VLOOKUP($AA395,$AZ$17:$BD$42,4,0)*AF395))</f>
        <v/>
      </c>
      <c r="AJ395" s="79" t="str">
        <f t="shared" ref="AJ395:AJ458" si="52">IF($AA395="","",IF(VLOOKUP($AA395,$AZ$17:$BD$42,5,0)=0,"",VLOOKUP($AA395,$AZ$17:$BD$42,5,0)*AF395))</f>
        <v/>
      </c>
      <c r="AK395" s="80" t="str">
        <f t="shared" si="48"/>
        <v/>
      </c>
    </row>
    <row r="396" spans="27:37">
      <c r="AA396" s="81"/>
      <c r="AB396" s="81"/>
      <c r="AC396" s="82" t="str">
        <f t="shared" ref="AC396:AC459" si="53">IF(ISERROR(VLOOKUP($AA396,$A$13:$V$38,MATCH($AB396,$A$12:$V$12,0),0)),"",VLOOKUP($AA396,$A$13:$V$38,MATCH($AB396,$A$12:$V$12,0),0))</f>
        <v/>
      </c>
      <c r="AD396" s="90"/>
      <c r="AE396" s="90"/>
      <c r="AF396" s="82">
        <f t="shared" ref="AF396:AF459" si="54">IF(IF($AB396="",0,IF(AC396="",0,AC396-AD396-AE396))&lt;0,0,IF($AB396="",0,IF(AC396="",0,AC396-AD396-AE396)))</f>
        <v>0</v>
      </c>
      <c r="AG396" s="82" t="str">
        <f t="shared" si="49"/>
        <v/>
      </c>
      <c r="AH396" s="82" t="str">
        <f t="shared" si="50"/>
        <v/>
      </c>
      <c r="AI396" s="82" t="str">
        <f t="shared" si="51"/>
        <v/>
      </c>
      <c r="AJ396" s="82" t="str">
        <f t="shared" si="52"/>
        <v/>
      </c>
      <c r="AK396" s="83" t="str">
        <f t="shared" ref="AK396:AK459" si="55">IF($AF396=0,"",IF(VLOOKUP($AA396,$A$46:$Y$71,IF($AB396=3,2,IF($AB396&lt;4+1,6,IF($AB396&lt;5+1,10,IF($AB396&lt;6+1,14,IF($AB396&lt;7+1,18,IF($AB396&lt;8+1,22,0)))))),0)=0,"pas de crafteur",VLOOKUP($AA396,$A$46:$Y$71,IF($AB396=3,2,IF($AB396&lt;4+1,6,IF($AB396&lt;5+1,10,IF($AB396&lt;6+1,14,IF($AB396&lt;7+1,18,IF($AB396&lt;8+1,22,)))))),0)))</f>
        <v/>
      </c>
    </row>
    <row r="397" spans="27:37">
      <c r="AA397" s="78"/>
      <c r="AB397" s="78"/>
      <c r="AC397" s="79" t="str">
        <f t="shared" si="53"/>
        <v/>
      </c>
      <c r="AD397" s="89"/>
      <c r="AE397" s="89"/>
      <c r="AF397" s="79">
        <f t="shared" si="54"/>
        <v>0</v>
      </c>
      <c r="AG397" s="79" t="str">
        <f t="shared" si="49"/>
        <v/>
      </c>
      <c r="AH397" s="79" t="str">
        <f t="shared" si="50"/>
        <v/>
      </c>
      <c r="AI397" s="79" t="str">
        <f t="shared" si="51"/>
        <v/>
      </c>
      <c r="AJ397" s="79" t="str">
        <f t="shared" si="52"/>
        <v/>
      </c>
      <c r="AK397" s="80" t="str">
        <f t="shared" si="55"/>
        <v/>
      </c>
    </row>
    <row r="398" spans="27:37">
      <c r="AA398" s="81"/>
      <c r="AB398" s="81"/>
      <c r="AC398" s="82" t="str">
        <f t="shared" si="53"/>
        <v/>
      </c>
      <c r="AD398" s="90"/>
      <c r="AE398" s="90"/>
      <c r="AF398" s="82">
        <f t="shared" si="54"/>
        <v>0</v>
      </c>
      <c r="AG398" s="82" t="str">
        <f t="shared" si="49"/>
        <v/>
      </c>
      <c r="AH398" s="82" t="str">
        <f t="shared" si="50"/>
        <v/>
      </c>
      <c r="AI398" s="82" t="str">
        <f t="shared" si="51"/>
        <v/>
      </c>
      <c r="AJ398" s="82" t="str">
        <f t="shared" si="52"/>
        <v/>
      </c>
      <c r="AK398" s="83" t="str">
        <f t="shared" si="55"/>
        <v/>
      </c>
    </row>
    <row r="399" spans="27:37">
      <c r="AA399" s="78"/>
      <c r="AB399" s="78"/>
      <c r="AC399" s="79" t="str">
        <f t="shared" si="53"/>
        <v/>
      </c>
      <c r="AD399" s="89"/>
      <c r="AE399" s="89"/>
      <c r="AF399" s="79">
        <f t="shared" si="54"/>
        <v>0</v>
      </c>
      <c r="AG399" s="79" t="str">
        <f t="shared" si="49"/>
        <v/>
      </c>
      <c r="AH399" s="79" t="str">
        <f t="shared" si="50"/>
        <v/>
      </c>
      <c r="AI399" s="79" t="str">
        <f t="shared" si="51"/>
        <v/>
      </c>
      <c r="AJ399" s="79" t="str">
        <f t="shared" si="52"/>
        <v/>
      </c>
      <c r="AK399" s="80" t="str">
        <f t="shared" si="55"/>
        <v/>
      </c>
    </row>
    <row r="400" spans="27:37">
      <c r="AA400" s="81"/>
      <c r="AB400" s="81"/>
      <c r="AC400" s="82" t="str">
        <f t="shared" si="53"/>
        <v/>
      </c>
      <c r="AD400" s="90"/>
      <c r="AE400" s="90"/>
      <c r="AF400" s="82">
        <f t="shared" si="54"/>
        <v>0</v>
      </c>
      <c r="AG400" s="82" t="str">
        <f t="shared" si="49"/>
        <v/>
      </c>
      <c r="AH400" s="82" t="str">
        <f t="shared" si="50"/>
        <v/>
      </c>
      <c r="AI400" s="82" t="str">
        <f t="shared" si="51"/>
        <v/>
      </c>
      <c r="AJ400" s="82" t="str">
        <f t="shared" si="52"/>
        <v/>
      </c>
      <c r="AK400" s="83" t="str">
        <f t="shared" si="55"/>
        <v/>
      </c>
    </row>
    <row r="401" spans="27:37">
      <c r="AA401" s="78"/>
      <c r="AB401" s="78"/>
      <c r="AC401" s="79" t="str">
        <f t="shared" si="53"/>
        <v/>
      </c>
      <c r="AD401" s="89"/>
      <c r="AE401" s="89"/>
      <c r="AF401" s="79">
        <f t="shared" si="54"/>
        <v>0</v>
      </c>
      <c r="AG401" s="79" t="str">
        <f t="shared" si="49"/>
        <v/>
      </c>
      <c r="AH401" s="79" t="str">
        <f t="shared" si="50"/>
        <v/>
      </c>
      <c r="AI401" s="79" t="str">
        <f t="shared" si="51"/>
        <v/>
      </c>
      <c r="AJ401" s="79" t="str">
        <f t="shared" si="52"/>
        <v/>
      </c>
      <c r="AK401" s="80" t="str">
        <f t="shared" si="55"/>
        <v/>
      </c>
    </row>
    <row r="402" spans="27:37">
      <c r="AA402" s="81"/>
      <c r="AB402" s="81"/>
      <c r="AC402" s="82" t="str">
        <f t="shared" si="53"/>
        <v/>
      </c>
      <c r="AD402" s="90"/>
      <c r="AE402" s="90"/>
      <c r="AF402" s="82">
        <f t="shared" si="54"/>
        <v>0</v>
      </c>
      <c r="AG402" s="82" t="str">
        <f t="shared" si="49"/>
        <v/>
      </c>
      <c r="AH402" s="82" t="str">
        <f t="shared" si="50"/>
        <v/>
      </c>
      <c r="AI402" s="82" t="str">
        <f t="shared" si="51"/>
        <v/>
      </c>
      <c r="AJ402" s="82" t="str">
        <f t="shared" si="52"/>
        <v/>
      </c>
      <c r="AK402" s="83" t="str">
        <f t="shared" si="55"/>
        <v/>
      </c>
    </row>
    <row r="403" spans="27:37">
      <c r="AA403" s="78"/>
      <c r="AB403" s="78"/>
      <c r="AC403" s="79" t="str">
        <f t="shared" si="53"/>
        <v/>
      </c>
      <c r="AD403" s="89"/>
      <c r="AE403" s="89"/>
      <c r="AF403" s="79">
        <f t="shared" si="54"/>
        <v>0</v>
      </c>
      <c r="AG403" s="79" t="str">
        <f t="shared" si="49"/>
        <v/>
      </c>
      <c r="AH403" s="79" t="str">
        <f t="shared" si="50"/>
        <v/>
      </c>
      <c r="AI403" s="79" t="str">
        <f t="shared" si="51"/>
        <v/>
      </c>
      <c r="AJ403" s="79" t="str">
        <f t="shared" si="52"/>
        <v/>
      </c>
      <c r="AK403" s="80" t="str">
        <f t="shared" si="55"/>
        <v/>
      </c>
    </row>
    <row r="404" spans="27:37">
      <c r="AA404" s="81"/>
      <c r="AB404" s="81"/>
      <c r="AC404" s="82" t="str">
        <f t="shared" si="53"/>
        <v/>
      </c>
      <c r="AD404" s="90"/>
      <c r="AE404" s="90"/>
      <c r="AF404" s="82">
        <f t="shared" si="54"/>
        <v>0</v>
      </c>
      <c r="AG404" s="82" t="str">
        <f t="shared" si="49"/>
        <v/>
      </c>
      <c r="AH404" s="82" t="str">
        <f t="shared" si="50"/>
        <v/>
      </c>
      <c r="AI404" s="82" t="str">
        <f t="shared" si="51"/>
        <v/>
      </c>
      <c r="AJ404" s="82" t="str">
        <f t="shared" si="52"/>
        <v/>
      </c>
      <c r="AK404" s="83" t="str">
        <f t="shared" si="55"/>
        <v/>
      </c>
    </row>
    <row r="405" spans="27:37">
      <c r="AA405" s="78"/>
      <c r="AB405" s="78"/>
      <c r="AC405" s="79" t="str">
        <f t="shared" si="53"/>
        <v/>
      </c>
      <c r="AD405" s="89"/>
      <c r="AE405" s="89"/>
      <c r="AF405" s="79">
        <f t="shared" si="54"/>
        <v>0</v>
      </c>
      <c r="AG405" s="79" t="str">
        <f t="shared" si="49"/>
        <v/>
      </c>
      <c r="AH405" s="79" t="str">
        <f t="shared" si="50"/>
        <v/>
      </c>
      <c r="AI405" s="79" t="str">
        <f t="shared" si="51"/>
        <v/>
      </c>
      <c r="AJ405" s="79" t="str">
        <f t="shared" si="52"/>
        <v/>
      </c>
      <c r="AK405" s="80" t="str">
        <f t="shared" si="55"/>
        <v/>
      </c>
    </row>
    <row r="406" spans="27:37">
      <c r="AA406" s="81"/>
      <c r="AB406" s="81"/>
      <c r="AC406" s="82" t="str">
        <f t="shared" si="53"/>
        <v/>
      </c>
      <c r="AD406" s="90"/>
      <c r="AE406" s="90"/>
      <c r="AF406" s="82">
        <f t="shared" si="54"/>
        <v>0</v>
      </c>
      <c r="AG406" s="82" t="str">
        <f t="shared" si="49"/>
        <v/>
      </c>
      <c r="AH406" s="82" t="str">
        <f t="shared" si="50"/>
        <v/>
      </c>
      <c r="AI406" s="82" t="str">
        <f t="shared" si="51"/>
        <v/>
      </c>
      <c r="AJ406" s="82" t="str">
        <f t="shared" si="52"/>
        <v/>
      </c>
      <c r="AK406" s="83" t="str">
        <f t="shared" si="55"/>
        <v/>
      </c>
    </row>
    <row r="407" spans="27:37">
      <c r="AA407" s="78"/>
      <c r="AB407" s="78"/>
      <c r="AC407" s="79" t="str">
        <f t="shared" si="53"/>
        <v/>
      </c>
      <c r="AD407" s="89"/>
      <c r="AE407" s="89"/>
      <c r="AF407" s="79">
        <f t="shared" si="54"/>
        <v>0</v>
      </c>
      <c r="AG407" s="79" t="str">
        <f t="shared" si="49"/>
        <v/>
      </c>
      <c r="AH407" s="79" t="str">
        <f t="shared" si="50"/>
        <v/>
      </c>
      <c r="AI407" s="79" t="str">
        <f t="shared" si="51"/>
        <v/>
      </c>
      <c r="AJ407" s="79" t="str">
        <f t="shared" si="52"/>
        <v/>
      </c>
      <c r="AK407" s="80" t="str">
        <f t="shared" si="55"/>
        <v/>
      </c>
    </row>
    <row r="408" spans="27:37">
      <c r="AA408" s="81"/>
      <c r="AB408" s="81"/>
      <c r="AC408" s="82" t="str">
        <f t="shared" si="53"/>
        <v/>
      </c>
      <c r="AD408" s="90"/>
      <c r="AE408" s="90"/>
      <c r="AF408" s="82">
        <f t="shared" si="54"/>
        <v>0</v>
      </c>
      <c r="AG408" s="82" t="str">
        <f t="shared" si="49"/>
        <v/>
      </c>
      <c r="AH408" s="82" t="str">
        <f t="shared" si="50"/>
        <v/>
      </c>
      <c r="AI408" s="82" t="str">
        <f t="shared" si="51"/>
        <v/>
      </c>
      <c r="AJ408" s="82" t="str">
        <f t="shared" si="52"/>
        <v/>
      </c>
      <c r="AK408" s="83" t="str">
        <f t="shared" si="55"/>
        <v/>
      </c>
    </row>
    <row r="409" spans="27:37">
      <c r="AA409" s="78"/>
      <c r="AB409" s="78"/>
      <c r="AC409" s="79" t="str">
        <f t="shared" si="53"/>
        <v/>
      </c>
      <c r="AD409" s="89"/>
      <c r="AE409" s="89"/>
      <c r="AF409" s="79">
        <f t="shared" si="54"/>
        <v>0</v>
      </c>
      <c r="AG409" s="79" t="str">
        <f t="shared" si="49"/>
        <v/>
      </c>
      <c r="AH409" s="79" t="str">
        <f t="shared" si="50"/>
        <v/>
      </c>
      <c r="AI409" s="79" t="str">
        <f t="shared" si="51"/>
        <v/>
      </c>
      <c r="AJ409" s="79" t="str">
        <f t="shared" si="52"/>
        <v/>
      </c>
      <c r="AK409" s="80" t="str">
        <f t="shared" si="55"/>
        <v/>
      </c>
    </row>
    <row r="410" spans="27:37">
      <c r="AA410" s="81"/>
      <c r="AB410" s="81"/>
      <c r="AC410" s="82" t="str">
        <f t="shared" si="53"/>
        <v/>
      </c>
      <c r="AD410" s="90"/>
      <c r="AE410" s="90"/>
      <c r="AF410" s="82">
        <f t="shared" si="54"/>
        <v>0</v>
      </c>
      <c r="AG410" s="82" t="str">
        <f t="shared" si="49"/>
        <v/>
      </c>
      <c r="AH410" s="82" t="str">
        <f t="shared" si="50"/>
        <v/>
      </c>
      <c r="AI410" s="82" t="str">
        <f t="shared" si="51"/>
        <v/>
      </c>
      <c r="AJ410" s="82" t="str">
        <f t="shared" si="52"/>
        <v/>
      </c>
      <c r="AK410" s="83" t="str">
        <f t="shared" si="55"/>
        <v/>
      </c>
    </row>
    <row r="411" spans="27:37">
      <c r="AA411" s="78"/>
      <c r="AB411" s="78"/>
      <c r="AC411" s="79" t="str">
        <f t="shared" si="53"/>
        <v/>
      </c>
      <c r="AD411" s="89"/>
      <c r="AE411" s="89"/>
      <c r="AF411" s="79">
        <f t="shared" si="54"/>
        <v>0</v>
      </c>
      <c r="AG411" s="79" t="str">
        <f t="shared" si="49"/>
        <v/>
      </c>
      <c r="AH411" s="79" t="str">
        <f t="shared" si="50"/>
        <v/>
      </c>
      <c r="AI411" s="79" t="str">
        <f t="shared" si="51"/>
        <v/>
      </c>
      <c r="AJ411" s="79" t="str">
        <f t="shared" si="52"/>
        <v/>
      </c>
      <c r="AK411" s="80" t="str">
        <f t="shared" si="55"/>
        <v/>
      </c>
    </row>
    <row r="412" spans="27:37">
      <c r="AA412" s="81"/>
      <c r="AB412" s="81"/>
      <c r="AC412" s="82" t="str">
        <f t="shared" si="53"/>
        <v/>
      </c>
      <c r="AD412" s="90"/>
      <c r="AE412" s="90"/>
      <c r="AF412" s="82">
        <f t="shared" si="54"/>
        <v>0</v>
      </c>
      <c r="AG412" s="82" t="str">
        <f t="shared" si="49"/>
        <v/>
      </c>
      <c r="AH412" s="82" t="str">
        <f t="shared" si="50"/>
        <v/>
      </c>
      <c r="AI412" s="82" t="str">
        <f t="shared" si="51"/>
        <v/>
      </c>
      <c r="AJ412" s="82" t="str">
        <f t="shared" si="52"/>
        <v/>
      </c>
      <c r="AK412" s="83" t="str">
        <f t="shared" si="55"/>
        <v/>
      </c>
    </row>
    <row r="413" spans="27:37">
      <c r="AA413" s="78"/>
      <c r="AB413" s="78"/>
      <c r="AC413" s="79" t="str">
        <f t="shared" si="53"/>
        <v/>
      </c>
      <c r="AD413" s="89"/>
      <c r="AE413" s="89"/>
      <c r="AF413" s="79">
        <f t="shared" si="54"/>
        <v>0</v>
      </c>
      <c r="AG413" s="79" t="str">
        <f t="shared" si="49"/>
        <v/>
      </c>
      <c r="AH413" s="79" t="str">
        <f t="shared" si="50"/>
        <v/>
      </c>
      <c r="AI413" s="79" t="str">
        <f t="shared" si="51"/>
        <v/>
      </c>
      <c r="AJ413" s="79" t="str">
        <f t="shared" si="52"/>
        <v/>
      </c>
      <c r="AK413" s="80" t="str">
        <f t="shared" si="55"/>
        <v/>
      </c>
    </row>
    <row r="414" spans="27:37">
      <c r="AA414" s="81"/>
      <c r="AB414" s="81"/>
      <c r="AC414" s="82" t="str">
        <f t="shared" si="53"/>
        <v/>
      </c>
      <c r="AD414" s="90"/>
      <c r="AE414" s="90"/>
      <c r="AF414" s="82">
        <f t="shared" si="54"/>
        <v>0</v>
      </c>
      <c r="AG414" s="82" t="str">
        <f t="shared" si="49"/>
        <v/>
      </c>
      <c r="AH414" s="82" t="str">
        <f t="shared" si="50"/>
        <v/>
      </c>
      <c r="AI414" s="82" t="str">
        <f t="shared" si="51"/>
        <v/>
      </c>
      <c r="AJ414" s="82" t="str">
        <f t="shared" si="52"/>
        <v/>
      </c>
      <c r="AK414" s="83" t="str">
        <f t="shared" si="55"/>
        <v/>
      </c>
    </row>
    <row r="415" spans="27:37">
      <c r="AA415" s="78"/>
      <c r="AB415" s="78"/>
      <c r="AC415" s="79" t="str">
        <f t="shared" si="53"/>
        <v/>
      </c>
      <c r="AD415" s="89"/>
      <c r="AE415" s="89"/>
      <c r="AF415" s="79">
        <f t="shared" si="54"/>
        <v>0</v>
      </c>
      <c r="AG415" s="79" t="str">
        <f t="shared" si="49"/>
        <v/>
      </c>
      <c r="AH415" s="79" t="str">
        <f t="shared" si="50"/>
        <v/>
      </c>
      <c r="AI415" s="79" t="str">
        <f t="shared" si="51"/>
        <v/>
      </c>
      <c r="AJ415" s="79" t="str">
        <f t="shared" si="52"/>
        <v/>
      </c>
      <c r="AK415" s="80" t="str">
        <f t="shared" si="55"/>
        <v/>
      </c>
    </row>
    <row r="416" spans="27:37">
      <c r="AA416" s="81"/>
      <c r="AB416" s="81"/>
      <c r="AC416" s="82" t="str">
        <f t="shared" si="53"/>
        <v/>
      </c>
      <c r="AD416" s="90"/>
      <c r="AE416" s="90"/>
      <c r="AF416" s="82">
        <f t="shared" si="54"/>
        <v>0</v>
      </c>
      <c r="AG416" s="82" t="str">
        <f t="shared" si="49"/>
        <v/>
      </c>
      <c r="AH416" s="82" t="str">
        <f t="shared" si="50"/>
        <v/>
      </c>
      <c r="AI416" s="82" t="str">
        <f t="shared" si="51"/>
        <v/>
      </c>
      <c r="AJ416" s="82" t="str">
        <f t="shared" si="52"/>
        <v/>
      </c>
      <c r="AK416" s="83" t="str">
        <f t="shared" si="55"/>
        <v/>
      </c>
    </row>
    <row r="417" spans="27:37">
      <c r="AA417" s="78"/>
      <c r="AB417" s="78"/>
      <c r="AC417" s="79" t="str">
        <f t="shared" si="53"/>
        <v/>
      </c>
      <c r="AD417" s="89"/>
      <c r="AE417" s="89"/>
      <c r="AF417" s="79">
        <f t="shared" si="54"/>
        <v>0</v>
      </c>
      <c r="AG417" s="79" t="str">
        <f t="shared" si="49"/>
        <v/>
      </c>
      <c r="AH417" s="79" t="str">
        <f t="shared" si="50"/>
        <v/>
      </c>
      <c r="AI417" s="79" t="str">
        <f t="shared" si="51"/>
        <v/>
      </c>
      <c r="AJ417" s="79" t="str">
        <f t="shared" si="52"/>
        <v/>
      </c>
      <c r="AK417" s="80" t="str">
        <f t="shared" si="55"/>
        <v/>
      </c>
    </row>
    <row r="418" spans="27:37">
      <c r="AA418" s="81"/>
      <c r="AB418" s="81"/>
      <c r="AC418" s="82" t="str">
        <f t="shared" si="53"/>
        <v/>
      </c>
      <c r="AD418" s="90"/>
      <c r="AE418" s="90"/>
      <c r="AF418" s="82">
        <f t="shared" si="54"/>
        <v>0</v>
      </c>
      <c r="AG418" s="82" t="str">
        <f t="shared" si="49"/>
        <v/>
      </c>
      <c r="AH418" s="82" t="str">
        <f t="shared" si="50"/>
        <v/>
      </c>
      <c r="AI418" s="82" t="str">
        <f t="shared" si="51"/>
        <v/>
      </c>
      <c r="AJ418" s="82" t="str">
        <f t="shared" si="52"/>
        <v/>
      </c>
      <c r="AK418" s="83" t="str">
        <f t="shared" si="55"/>
        <v/>
      </c>
    </row>
    <row r="419" spans="27:37">
      <c r="AA419" s="78"/>
      <c r="AB419" s="78"/>
      <c r="AC419" s="79" t="str">
        <f t="shared" si="53"/>
        <v/>
      </c>
      <c r="AD419" s="89"/>
      <c r="AE419" s="89"/>
      <c r="AF419" s="79">
        <f t="shared" si="54"/>
        <v>0</v>
      </c>
      <c r="AG419" s="79" t="str">
        <f t="shared" si="49"/>
        <v/>
      </c>
      <c r="AH419" s="79" t="str">
        <f t="shared" si="50"/>
        <v/>
      </c>
      <c r="AI419" s="79" t="str">
        <f t="shared" si="51"/>
        <v/>
      </c>
      <c r="AJ419" s="79" t="str">
        <f t="shared" si="52"/>
        <v/>
      </c>
      <c r="AK419" s="80" t="str">
        <f t="shared" si="55"/>
        <v/>
      </c>
    </row>
    <row r="420" spans="27:37">
      <c r="AA420" s="81"/>
      <c r="AB420" s="81"/>
      <c r="AC420" s="82" t="str">
        <f t="shared" si="53"/>
        <v/>
      </c>
      <c r="AD420" s="90"/>
      <c r="AE420" s="90"/>
      <c r="AF420" s="82">
        <f t="shared" si="54"/>
        <v>0</v>
      </c>
      <c r="AG420" s="82" t="str">
        <f t="shared" si="49"/>
        <v/>
      </c>
      <c r="AH420" s="82" t="str">
        <f t="shared" si="50"/>
        <v/>
      </c>
      <c r="AI420" s="82" t="str">
        <f t="shared" si="51"/>
        <v/>
      </c>
      <c r="AJ420" s="82" t="str">
        <f t="shared" si="52"/>
        <v/>
      </c>
      <c r="AK420" s="83" t="str">
        <f t="shared" si="55"/>
        <v/>
      </c>
    </row>
    <row r="421" spans="27:37">
      <c r="AA421" s="78"/>
      <c r="AB421" s="78"/>
      <c r="AC421" s="79" t="str">
        <f t="shared" si="53"/>
        <v/>
      </c>
      <c r="AD421" s="89"/>
      <c r="AE421" s="89"/>
      <c r="AF421" s="79">
        <f t="shared" si="54"/>
        <v>0</v>
      </c>
      <c r="AG421" s="79" t="str">
        <f t="shared" si="49"/>
        <v/>
      </c>
      <c r="AH421" s="79" t="str">
        <f t="shared" si="50"/>
        <v/>
      </c>
      <c r="AI421" s="79" t="str">
        <f t="shared" si="51"/>
        <v/>
      </c>
      <c r="AJ421" s="79" t="str">
        <f t="shared" si="52"/>
        <v/>
      </c>
      <c r="AK421" s="80" t="str">
        <f t="shared" si="55"/>
        <v/>
      </c>
    </row>
    <row r="422" spans="27:37">
      <c r="AA422" s="81"/>
      <c r="AB422" s="81"/>
      <c r="AC422" s="82" t="str">
        <f t="shared" si="53"/>
        <v/>
      </c>
      <c r="AD422" s="90"/>
      <c r="AE422" s="90"/>
      <c r="AF422" s="82">
        <f t="shared" si="54"/>
        <v>0</v>
      </c>
      <c r="AG422" s="82" t="str">
        <f t="shared" si="49"/>
        <v/>
      </c>
      <c r="AH422" s="82" t="str">
        <f t="shared" si="50"/>
        <v/>
      </c>
      <c r="AI422" s="82" t="str">
        <f t="shared" si="51"/>
        <v/>
      </c>
      <c r="AJ422" s="82" t="str">
        <f t="shared" si="52"/>
        <v/>
      </c>
      <c r="AK422" s="83" t="str">
        <f t="shared" si="55"/>
        <v/>
      </c>
    </row>
    <row r="423" spans="27:37">
      <c r="AA423" s="78"/>
      <c r="AB423" s="78"/>
      <c r="AC423" s="79" t="str">
        <f t="shared" si="53"/>
        <v/>
      </c>
      <c r="AD423" s="89"/>
      <c r="AE423" s="89"/>
      <c r="AF423" s="79">
        <f t="shared" si="54"/>
        <v>0</v>
      </c>
      <c r="AG423" s="79" t="str">
        <f t="shared" si="49"/>
        <v/>
      </c>
      <c r="AH423" s="79" t="str">
        <f t="shared" si="50"/>
        <v/>
      </c>
      <c r="AI423" s="79" t="str">
        <f t="shared" si="51"/>
        <v/>
      </c>
      <c r="AJ423" s="79" t="str">
        <f t="shared" si="52"/>
        <v/>
      </c>
      <c r="AK423" s="80" t="str">
        <f t="shared" si="55"/>
        <v/>
      </c>
    </row>
    <row r="424" spans="27:37">
      <c r="AA424" s="81"/>
      <c r="AB424" s="81"/>
      <c r="AC424" s="82" t="str">
        <f t="shared" si="53"/>
        <v/>
      </c>
      <c r="AD424" s="90"/>
      <c r="AE424" s="90"/>
      <c r="AF424" s="82">
        <f t="shared" si="54"/>
        <v>0</v>
      </c>
      <c r="AG424" s="82" t="str">
        <f t="shared" si="49"/>
        <v/>
      </c>
      <c r="AH424" s="82" t="str">
        <f t="shared" si="50"/>
        <v/>
      </c>
      <c r="AI424" s="82" t="str">
        <f t="shared" si="51"/>
        <v/>
      </c>
      <c r="AJ424" s="82" t="str">
        <f t="shared" si="52"/>
        <v/>
      </c>
      <c r="AK424" s="83" t="str">
        <f t="shared" si="55"/>
        <v/>
      </c>
    </row>
    <row r="425" spans="27:37">
      <c r="AA425" s="78"/>
      <c r="AB425" s="78"/>
      <c r="AC425" s="79" t="str">
        <f t="shared" si="53"/>
        <v/>
      </c>
      <c r="AD425" s="89"/>
      <c r="AE425" s="89"/>
      <c r="AF425" s="79">
        <f t="shared" si="54"/>
        <v>0</v>
      </c>
      <c r="AG425" s="79" t="str">
        <f t="shared" si="49"/>
        <v/>
      </c>
      <c r="AH425" s="79" t="str">
        <f t="shared" si="50"/>
        <v/>
      </c>
      <c r="AI425" s="79" t="str">
        <f t="shared" si="51"/>
        <v/>
      </c>
      <c r="AJ425" s="79" t="str">
        <f t="shared" si="52"/>
        <v/>
      </c>
      <c r="AK425" s="80" t="str">
        <f t="shared" si="55"/>
        <v/>
      </c>
    </row>
    <row r="426" spans="27:37">
      <c r="AA426" s="81"/>
      <c r="AB426" s="81"/>
      <c r="AC426" s="82" t="str">
        <f t="shared" si="53"/>
        <v/>
      </c>
      <c r="AD426" s="90"/>
      <c r="AE426" s="90"/>
      <c r="AF426" s="82">
        <f t="shared" si="54"/>
        <v>0</v>
      </c>
      <c r="AG426" s="82" t="str">
        <f t="shared" si="49"/>
        <v/>
      </c>
      <c r="AH426" s="82" t="str">
        <f t="shared" si="50"/>
        <v/>
      </c>
      <c r="AI426" s="82" t="str">
        <f t="shared" si="51"/>
        <v/>
      </c>
      <c r="AJ426" s="82" t="str">
        <f t="shared" si="52"/>
        <v/>
      </c>
      <c r="AK426" s="83" t="str">
        <f t="shared" si="55"/>
        <v/>
      </c>
    </row>
    <row r="427" spans="27:37">
      <c r="AA427" s="78"/>
      <c r="AB427" s="78"/>
      <c r="AC427" s="79" t="str">
        <f t="shared" si="53"/>
        <v/>
      </c>
      <c r="AD427" s="89"/>
      <c r="AE427" s="89"/>
      <c r="AF427" s="79">
        <f t="shared" si="54"/>
        <v>0</v>
      </c>
      <c r="AG427" s="79" t="str">
        <f t="shared" si="49"/>
        <v/>
      </c>
      <c r="AH427" s="79" t="str">
        <f t="shared" si="50"/>
        <v/>
      </c>
      <c r="AI427" s="79" t="str">
        <f t="shared" si="51"/>
        <v/>
      </c>
      <c r="AJ427" s="79" t="str">
        <f t="shared" si="52"/>
        <v/>
      </c>
      <c r="AK427" s="80" t="str">
        <f t="shared" si="55"/>
        <v/>
      </c>
    </row>
    <row r="428" spans="27:37">
      <c r="AA428" s="81"/>
      <c r="AB428" s="81"/>
      <c r="AC428" s="82" t="str">
        <f t="shared" si="53"/>
        <v/>
      </c>
      <c r="AD428" s="90"/>
      <c r="AE428" s="90"/>
      <c r="AF428" s="82">
        <f t="shared" si="54"/>
        <v>0</v>
      </c>
      <c r="AG428" s="82" t="str">
        <f t="shared" si="49"/>
        <v/>
      </c>
      <c r="AH428" s="82" t="str">
        <f t="shared" si="50"/>
        <v/>
      </c>
      <c r="AI428" s="82" t="str">
        <f t="shared" si="51"/>
        <v/>
      </c>
      <c r="AJ428" s="82" t="str">
        <f t="shared" si="52"/>
        <v/>
      </c>
      <c r="AK428" s="83" t="str">
        <f t="shared" si="55"/>
        <v/>
      </c>
    </row>
    <row r="429" spans="27:37">
      <c r="AA429" s="78"/>
      <c r="AB429" s="78"/>
      <c r="AC429" s="79" t="str">
        <f t="shared" si="53"/>
        <v/>
      </c>
      <c r="AD429" s="89"/>
      <c r="AE429" s="89"/>
      <c r="AF429" s="79">
        <f t="shared" si="54"/>
        <v>0</v>
      </c>
      <c r="AG429" s="79" t="str">
        <f t="shared" si="49"/>
        <v/>
      </c>
      <c r="AH429" s="79" t="str">
        <f t="shared" si="50"/>
        <v/>
      </c>
      <c r="AI429" s="79" t="str">
        <f t="shared" si="51"/>
        <v/>
      </c>
      <c r="AJ429" s="79" t="str">
        <f t="shared" si="52"/>
        <v/>
      </c>
      <c r="AK429" s="80" t="str">
        <f t="shared" si="55"/>
        <v/>
      </c>
    </row>
    <row r="430" spans="27:37">
      <c r="AA430" s="81"/>
      <c r="AB430" s="81"/>
      <c r="AC430" s="82" t="str">
        <f t="shared" si="53"/>
        <v/>
      </c>
      <c r="AD430" s="90"/>
      <c r="AE430" s="90"/>
      <c r="AF430" s="82">
        <f t="shared" si="54"/>
        <v>0</v>
      </c>
      <c r="AG430" s="82" t="str">
        <f t="shared" si="49"/>
        <v/>
      </c>
      <c r="AH430" s="82" t="str">
        <f t="shared" si="50"/>
        <v/>
      </c>
      <c r="AI430" s="82" t="str">
        <f t="shared" si="51"/>
        <v/>
      </c>
      <c r="AJ430" s="82" t="str">
        <f t="shared" si="52"/>
        <v/>
      </c>
      <c r="AK430" s="83" t="str">
        <f t="shared" si="55"/>
        <v/>
      </c>
    </row>
    <row r="431" spans="27:37">
      <c r="AA431" s="78"/>
      <c r="AB431" s="78"/>
      <c r="AC431" s="79" t="str">
        <f t="shared" si="53"/>
        <v/>
      </c>
      <c r="AD431" s="89"/>
      <c r="AE431" s="89"/>
      <c r="AF431" s="79">
        <f t="shared" si="54"/>
        <v>0</v>
      </c>
      <c r="AG431" s="79" t="str">
        <f t="shared" si="49"/>
        <v/>
      </c>
      <c r="AH431" s="79" t="str">
        <f t="shared" si="50"/>
        <v/>
      </c>
      <c r="AI431" s="79" t="str">
        <f t="shared" si="51"/>
        <v/>
      </c>
      <c r="AJ431" s="79" t="str">
        <f t="shared" si="52"/>
        <v/>
      </c>
      <c r="AK431" s="80" t="str">
        <f t="shared" si="55"/>
        <v/>
      </c>
    </row>
    <row r="432" spans="27:37">
      <c r="AA432" s="81"/>
      <c r="AB432" s="81"/>
      <c r="AC432" s="82" t="str">
        <f t="shared" si="53"/>
        <v/>
      </c>
      <c r="AD432" s="90"/>
      <c r="AE432" s="90"/>
      <c r="AF432" s="82">
        <f t="shared" si="54"/>
        <v>0</v>
      </c>
      <c r="AG432" s="82" t="str">
        <f t="shared" si="49"/>
        <v/>
      </c>
      <c r="AH432" s="82" t="str">
        <f t="shared" si="50"/>
        <v/>
      </c>
      <c r="AI432" s="82" t="str">
        <f t="shared" si="51"/>
        <v/>
      </c>
      <c r="AJ432" s="82" t="str">
        <f t="shared" si="52"/>
        <v/>
      </c>
      <c r="AK432" s="83" t="str">
        <f t="shared" si="55"/>
        <v/>
      </c>
    </row>
    <row r="433" spans="27:37">
      <c r="AA433" s="78"/>
      <c r="AB433" s="78"/>
      <c r="AC433" s="79" t="str">
        <f t="shared" si="53"/>
        <v/>
      </c>
      <c r="AD433" s="89"/>
      <c r="AE433" s="89"/>
      <c r="AF433" s="79">
        <f t="shared" si="54"/>
        <v>0</v>
      </c>
      <c r="AG433" s="79" t="str">
        <f t="shared" si="49"/>
        <v/>
      </c>
      <c r="AH433" s="79" t="str">
        <f t="shared" si="50"/>
        <v/>
      </c>
      <c r="AI433" s="79" t="str">
        <f t="shared" si="51"/>
        <v/>
      </c>
      <c r="AJ433" s="79" t="str">
        <f t="shared" si="52"/>
        <v/>
      </c>
      <c r="AK433" s="80" t="str">
        <f t="shared" si="55"/>
        <v/>
      </c>
    </row>
    <row r="434" spans="27:37">
      <c r="AA434" s="81"/>
      <c r="AB434" s="81"/>
      <c r="AC434" s="82" t="str">
        <f t="shared" si="53"/>
        <v/>
      </c>
      <c r="AD434" s="90"/>
      <c r="AE434" s="90"/>
      <c r="AF434" s="82">
        <f t="shared" si="54"/>
        <v>0</v>
      </c>
      <c r="AG434" s="82" t="str">
        <f t="shared" si="49"/>
        <v/>
      </c>
      <c r="AH434" s="82" t="str">
        <f t="shared" si="50"/>
        <v/>
      </c>
      <c r="AI434" s="82" t="str">
        <f t="shared" si="51"/>
        <v/>
      </c>
      <c r="AJ434" s="82" t="str">
        <f t="shared" si="52"/>
        <v/>
      </c>
      <c r="AK434" s="83" t="str">
        <f t="shared" si="55"/>
        <v/>
      </c>
    </row>
    <row r="435" spans="27:37">
      <c r="AA435" s="78"/>
      <c r="AB435" s="78"/>
      <c r="AC435" s="79" t="str">
        <f t="shared" si="53"/>
        <v/>
      </c>
      <c r="AD435" s="89"/>
      <c r="AE435" s="89"/>
      <c r="AF435" s="79">
        <f t="shared" si="54"/>
        <v>0</v>
      </c>
      <c r="AG435" s="79" t="str">
        <f t="shared" si="49"/>
        <v/>
      </c>
      <c r="AH435" s="79" t="str">
        <f t="shared" si="50"/>
        <v/>
      </c>
      <c r="AI435" s="79" t="str">
        <f t="shared" si="51"/>
        <v/>
      </c>
      <c r="AJ435" s="79" t="str">
        <f t="shared" si="52"/>
        <v/>
      </c>
      <c r="AK435" s="80" t="str">
        <f t="shared" si="55"/>
        <v/>
      </c>
    </row>
    <row r="436" spans="27:37">
      <c r="AA436" s="81"/>
      <c r="AB436" s="81"/>
      <c r="AC436" s="82" t="str">
        <f t="shared" si="53"/>
        <v/>
      </c>
      <c r="AD436" s="90"/>
      <c r="AE436" s="90"/>
      <c r="AF436" s="82">
        <f t="shared" si="54"/>
        <v>0</v>
      </c>
      <c r="AG436" s="82" t="str">
        <f t="shared" si="49"/>
        <v/>
      </c>
      <c r="AH436" s="82" t="str">
        <f t="shared" si="50"/>
        <v/>
      </c>
      <c r="AI436" s="82" t="str">
        <f t="shared" si="51"/>
        <v/>
      </c>
      <c r="AJ436" s="82" t="str">
        <f t="shared" si="52"/>
        <v/>
      </c>
      <c r="AK436" s="83" t="str">
        <f t="shared" si="55"/>
        <v/>
      </c>
    </row>
    <row r="437" spans="27:37">
      <c r="AA437" s="78"/>
      <c r="AB437" s="78"/>
      <c r="AC437" s="79" t="str">
        <f t="shared" si="53"/>
        <v/>
      </c>
      <c r="AD437" s="89"/>
      <c r="AE437" s="89"/>
      <c r="AF437" s="79">
        <f t="shared" si="54"/>
        <v>0</v>
      </c>
      <c r="AG437" s="79" t="str">
        <f t="shared" si="49"/>
        <v/>
      </c>
      <c r="AH437" s="79" t="str">
        <f t="shared" si="50"/>
        <v/>
      </c>
      <c r="AI437" s="79" t="str">
        <f t="shared" si="51"/>
        <v/>
      </c>
      <c r="AJ437" s="79" t="str">
        <f t="shared" si="52"/>
        <v/>
      </c>
      <c r="AK437" s="80" t="str">
        <f t="shared" si="55"/>
        <v/>
      </c>
    </row>
    <row r="438" spans="27:37">
      <c r="AA438" s="81"/>
      <c r="AB438" s="81"/>
      <c r="AC438" s="82" t="str">
        <f t="shared" si="53"/>
        <v/>
      </c>
      <c r="AD438" s="90"/>
      <c r="AE438" s="90"/>
      <c r="AF438" s="82">
        <f t="shared" si="54"/>
        <v>0</v>
      </c>
      <c r="AG438" s="82" t="str">
        <f t="shared" si="49"/>
        <v/>
      </c>
      <c r="AH438" s="82" t="str">
        <f t="shared" si="50"/>
        <v/>
      </c>
      <c r="AI438" s="82" t="str">
        <f t="shared" si="51"/>
        <v/>
      </c>
      <c r="AJ438" s="82" t="str">
        <f t="shared" si="52"/>
        <v/>
      </c>
      <c r="AK438" s="83" t="str">
        <f t="shared" si="55"/>
        <v/>
      </c>
    </row>
    <row r="439" spans="27:37">
      <c r="AA439" s="78"/>
      <c r="AB439" s="78"/>
      <c r="AC439" s="79" t="str">
        <f t="shared" si="53"/>
        <v/>
      </c>
      <c r="AD439" s="89"/>
      <c r="AE439" s="89"/>
      <c r="AF439" s="79">
        <f t="shared" si="54"/>
        <v>0</v>
      </c>
      <c r="AG439" s="79" t="str">
        <f t="shared" si="49"/>
        <v/>
      </c>
      <c r="AH439" s="79" t="str">
        <f t="shared" si="50"/>
        <v/>
      </c>
      <c r="AI439" s="79" t="str">
        <f t="shared" si="51"/>
        <v/>
      </c>
      <c r="AJ439" s="79" t="str">
        <f t="shared" si="52"/>
        <v/>
      </c>
      <c r="AK439" s="80" t="str">
        <f t="shared" si="55"/>
        <v/>
      </c>
    </row>
    <row r="440" spans="27:37">
      <c r="AA440" s="81"/>
      <c r="AB440" s="81"/>
      <c r="AC440" s="82" t="str">
        <f t="shared" si="53"/>
        <v/>
      </c>
      <c r="AD440" s="90"/>
      <c r="AE440" s="90"/>
      <c r="AF440" s="82">
        <f t="shared" si="54"/>
        <v>0</v>
      </c>
      <c r="AG440" s="82" t="str">
        <f t="shared" si="49"/>
        <v/>
      </c>
      <c r="AH440" s="82" t="str">
        <f t="shared" si="50"/>
        <v/>
      </c>
      <c r="AI440" s="82" t="str">
        <f t="shared" si="51"/>
        <v/>
      </c>
      <c r="AJ440" s="82" t="str">
        <f t="shared" si="52"/>
        <v/>
      </c>
      <c r="AK440" s="83" t="str">
        <f t="shared" si="55"/>
        <v/>
      </c>
    </row>
    <row r="441" spans="27:37">
      <c r="AA441" s="78"/>
      <c r="AB441" s="78"/>
      <c r="AC441" s="79" t="str">
        <f t="shared" si="53"/>
        <v/>
      </c>
      <c r="AD441" s="89"/>
      <c r="AE441" s="89"/>
      <c r="AF441" s="79">
        <f t="shared" si="54"/>
        <v>0</v>
      </c>
      <c r="AG441" s="79" t="str">
        <f t="shared" si="49"/>
        <v/>
      </c>
      <c r="AH441" s="79" t="str">
        <f t="shared" si="50"/>
        <v/>
      </c>
      <c r="AI441" s="79" t="str">
        <f t="shared" si="51"/>
        <v/>
      </c>
      <c r="AJ441" s="79" t="str">
        <f t="shared" si="52"/>
        <v/>
      </c>
      <c r="AK441" s="80" t="str">
        <f t="shared" si="55"/>
        <v/>
      </c>
    </row>
    <row r="442" spans="27:37">
      <c r="AA442" s="81"/>
      <c r="AB442" s="81"/>
      <c r="AC442" s="82" t="str">
        <f t="shared" si="53"/>
        <v/>
      </c>
      <c r="AD442" s="90"/>
      <c r="AE442" s="90"/>
      <c r="AF442" s="82">
        <f t="shared" si="54"/>
        <v>0</v>
      </c>
      <c r="AG442" s="82" t="str">
        <f t="shared" si="49"/>
        <v/>
      </c>
      <c r="AH442" s="82" t="str">
        <f t="shared" si="50"/>
        <v/>
      </c>
      <c r="AI442" s="82" t="str">
        <f t="shared" si="51"/>
        <v/>
      </c>
      <c r="AJ442" s="82" t="str">
        <f t="shared" si="52"/>
        <v/>
      </c>
      <c r="AK442" s="83" t="str">
        <f t="shared" si="55"/>
        <v/>
      </c>
    </row>
    <row r="443" spans="27:37">
      <c r="AA443" s="78"/>
      <c r="AB443" s="78"/>
      <c r="AC443" s="79" t="str">
        <f t="shared" si="53"/>
        <v/>
      </c>
      <c r="AD443" s="89"/>
      <c r="AE443" s="89"/>
      <c r="AF443" s="79">
        <f t="shared" si="54"/>
        <v>0</v>
      </c>
      <c r="AG443" s="79" t="str">
        <f t="shared" si="49"/>
        <v/>
      </c>
      <c r="AH443" s="79" t="str">
        <f t="shared" si="50"/>
        <v/>
      </c>
      <c r="AI443" s="79" t="str">
        <f t="shared" si="51"/>
        <v/>
      </c>
      <c r="AJ443" s="79" t="str">
        <f t="shared" si="52"/>
        <v/>
      </c>
      <c r="AK443" s="80" t="str">
        <f t="shared" si="55"/>
        <v/>
      </c>
    </row>
    <row r="444" spans="27:37">
      <c r="AA444" s="81"/>
      <c r="AB444" s="81"/>
      <c r="AC444" s="82" t="str">
        <f t="shared" si="53"/>
        <v/>
      </c>
      <c r="AD444" s="90"/>
      <c r="AE444" s="90"/>
      <c r="AF444" s="82">
        <f t="shared" si="54"/>
        <v>0</v>
      </c>
      <c r="AG444" s="82" t="str">
        <f t="shared" si="49"/>
        <v/>
      </c>
      <c r="AH444" s="82" t="str">
        <f t="shared" si="50"/>
        <v/>
      </c>
      <c r="AI444" s="82" t="str">
        <f t="shared" si="51"/>
        <v/>
      </c>
      <c r="AJ444" s="82" t="str">
        <f t="shared" si="52"/>
        <v/>
      </c>
      <c r="AK444" s="83" t="str">
        <f t="shared" si="55"/>
        <v/>
      </c>
    </row>
    <row r="445" spans="27:37">
      <c r="AA445" s="78"/>
      <c r="AB445" s="78"/>
      <c r="AC445" s="79" t="str">
        <f t="shared" si="53"/>
        <v/>
      </c>
      <c r="AD445" s="89"/>
      <c r="AE445" s="89"/>
      <c r="AF445" s="79">
        <f t="shared" si="54"/>
        <v>0</v>
      </c>
      <c r="AG445" s="79" t="str">
        <f t="shared" si="49"/>
        <v/>
      </c>
      <c r="AH445" s="79" t="str">
        <f t="shared" si="50"/>
        <v/>
      </c>
      <c r="AI445" s="79" t="str">
        <f t="shared" si="51"/>
        <v/>
      </c>
      <c r="AJ445" s="79" t="str">
        <f t="shared" si="52"/>
        <v/>
      </c>
      <c r="AK445" s="80" t="str">
        <f t="shared" si="55"/>
        <v/>
      </c>
    </row>
    <row r="446" spans="27:37">
      <c r="AA446" s="81"/>
      <c r="AB446" s="81"/>
      <c r="AC446" s="82" t="str">
        <f t="shared" si="53"/>
        <v/>
      </c>
      <c r="AD446" s="90"/>
      <c r="AE446" s="90"/>
      <c r="AF446" s="82">
        <f t="shared" si="54"/>
        <v>0</v>
      </c>
      <c r="AG446" s="82" t="str">
        <f t="shared" si="49"/>
        <v/>
      </c>
      <c r="AH446" s="82" t="str">
        <f t="shared" si="50"/>
        <v/>
      </c>
      <c r="AI446" s="82" t="str">
        <f t="shared" si="51"/>
        <v/>
      </c>
      <c r="AJ446" s="82" t="str">
        <f t="shared" si="52"/>
        <v/>
      </c>
      <c r="AK446" s="83" t="str">
        <f t="shared" si="55"/>
        <v/>
      </c>
    </row>
    <row r="447" spans="27:37">
      <c r="AA447" s="78"/>
      <c r="AB447" s="78"/>
      <c r="AC447" s="79" t="str">
        <f t="shared" si="53"/>
        <v/>
      </c>
      <c r="AD447" s="89"/>
      <c r="AE447" s="89"/>
      <c r="AF447" s="79">
        <f t="shared" si="54"/>
        <v>0</v>
      </c>
      <c r="AG447" s="79" t="str">
        <f t="shared" si="49"/>
        <v/>
      </c>
      <c r="AH447" s="79" t="str">
        <f t="shared" si="50"/>
        <v/>
      </c>
      <c r="AI447" s="79" t="str">
        <f t="shared" si="51"/>
        <v/>
      </c>
      <c r="AJ447" s="79" t="str">
        <f t="shared" si="52"/>
        <v/>
      </c>
      <c r="AK447" s="80" t="str">
        <f t="shared" si="55"/>
        <v/>
      </c>
    </row>
    <row r="448" spans="27:37">
      <c r="AA448" s="81"/>
      <c r="AB448" s="81"/>
      <c r="AC448" s="82" t="str">
        <f t="shared" si="53"/>
        <v/>
      </c>
      <c r="AD448" s="90"/>
      <c r="AE448" s="90"/>
      <c r="AF448" s="82">
        <f t="shared" si="54"/>
        <v>0</v>
      </c>
      <c r="AG448" s="82" t="str">
        <f t="shared" si="49"/>
        <v/>
      </c>
      <c r="AH448" s="82" t="str">
        <f t="shared" si="50"/>
        <v/>
      </c>
      <c r="AI448" s="82" t="str">
        <f t="shared" si="51"/>
        <v/>
      </c>
      <c r="AJ448" s="82" t="str">
        <f t="shared" si="52"/>
        <v/>
      </c>
      <c r="AK448" s="83" t="str">
        <f t="shared" si="55"/>
        <v/>
      </c>
    </row>
    <row r="449" spans="27:37">
      <c r="AA449" s="78"/>
      <c r="AB449" s="78"/>
      <c r="AC449" s="79" t="str">
        <f t="shared" si="53"/>
        <v/>
      </c>
      <c r="AD449" s="89"/>
      <c r="AE449" s="89"/>
      <c r="AF449" s="79">
        <f t="shared" si="54"/>
        <v>0</v>
      </c>
      <c r="AG449" s="79" t="str">
        <f t="shared" si="49"/>
        <v/>
      </c>
      <c r="AH449" s="79" t="str">
        <f t="shared" si="50"/>
        <v/>
      </c>
      <c r="AI449" s="79" t="str">
        <f t="shared" si="51"/>
        <v/>
      </c>
      <c r="AJ449" s="79" t="str">
        <f t="shared" si="52"/>
        <v/>
      </c>
      <c r="AK449" s="80" t="str">
        <f t="shared" si="55"/>
        <v/>
      </c>
    </row>
    <row r="450" spans="27:37">
      <c r="AA450" s="81"/>
      <c r="AB450" s="81"/>
      <c r="AC450" s="82" t="str">
        <f t="shared" si="53"/>
        <v/>
      </c>
      <c r="AD450" s="90"/>
      <c r="AE450" s="90"/>
      <c r="AF450" s="82">
        <f t="shared" si="54"/>
        <v>0</v>
      </c>
      <c r="AG450" s="82" t="str">
        <f t="shared" si="49"/>
        <v/>
      </c>
      <c r="AH450" s="82" t="str">
        <f t="shared" si="50"/>
        <v/>
      </c>
      <c r="AI450" s="82" t="str">
        <f t="shared" si="51"/>
        <v/>
      </c>
      <c r="AJ450" s="82" t="str">
        <f t="shared" si="52"/>
        <v/>
      </c>
      <c r="AK450" s="83" t="str">
        <f t="shared" si="55"/>
        <v/>
      </c>
    </row>
    <row r="451" spans="27:37">
      <c r="AA451" s="78"/>
      <c r="AB451" s="78"/>
      <c r="AC451" s="79" t="str">
        <f t="shared" si="53"/>
        <v/>
      </c>
      <c r="AD451" s="89"/>
      <c r="AE451" s="89"/>
      <c r="AF451" s="79">
        <f t="shared" si="54"/>
        <v>0</v>
      </c>
      <c r="AG451" s="79" t="str">
        <f t="shared" si="49"/>
        <v/>
      </c>
      <c r="AH451" s="79" t="str">
        <f t="shared" si="50"/>
        <v/>
      </c>
      <c r="AI451" s="79" t="str">
        <f t="shared" si="51"/>
        <v/>
      </c>
      <c r="AJ451" s="79" t="str">
        <f t="shared" si="52"/>
        <v/>
      </c>
      <c r="AK451" s="80" t="str">
        <f t="shared" si="55"/>
        <v/>
      </c>
    </row>
    <row r="452" spans="27:37">
      <c r="AA452" s="81"/>
      <c r="AB452" s="81"/>
      <c r="AC452" s="82" t="str">
        <f t="shared" si="53"/>
        <v/>
      </c>
      <c r="AD452" s="90"/>
      <c r="AE452" s="90"/>
      <c r="AF452" s="82">
        <f t="shared" si="54"/>
        <v>0</v>
      </c>
      <c r="AG452" s="82" t="str">
        <f t="shared" si="49"/>
        <v/>
      </c>
      <c r="AH452" s="82" t="str">
        <f t="shared" si="50"/>
        <v/>
      </c>
      <c r="AI452" s="82" t="str">
        <f t="shared" si="51"/>
        <v/>
      </c>
      <c r="AJ452" s="82" t="str">
        <f t="shared" si="52"/>
        <v/>
      </c>
      <c r="AK452" s="83" t="str">
        <f t="shared" si="55"/>
        <v/>
      </c>
    </row>
    <row r="453" spans="27:37">
      <c r="AA453" s="78"/>
      <c r="AB453" s="78"/>
      <c r="AC453" s="79" t="str">
        <f t="shared" si="53"/>
        <v/>
      </c>
      <c r="AD453" s="89"/>
      <c r="AE453" s="89"/>
      <c r="AF453" s="79">
        <f t="shared" si="54"/>
        <v>0</v>
      </c>
      <c r="AG453" s="79" t="str">
        <f t="shared" si="49"/>
        <v/>
      </c>
      <c r="AH453" s="79" t="str">
        <f t="shared" si="50"/>
        <v/>
      </c>
      <c r="AI453" s="79" t="str">
        <f t="shared" si="51"/>
        <v/>
      </c>
      <c r="AJ453" s="79" t="str">
        <f t="shared" si="52"/>
        <v/>
      </c>
      <c r="AK453" s="80" t="str">
        <f t="shared" si="55"/>
        <v/>
      </c>
    </row>
    <row r="454" spans="27:37">
      <c r="AA454" s="81"/>
      <c r="AB454" s="81"/>
      <c r="AC454" s="82" t="str">
        <f t="shared" si="53"/>
        <v/>
      </c>
      <c r="AD454" s="90"/>
      <c r="AE454" s="90"/>
      <c r="AF454" s="82">
        <f t="shared" si="54"/>
        <v>0</v>
      </c>
      <c r="AG454" s="82" t="str">
        <f t="shared" si="49"/>
        <v/>
      </c>
      <c r="AH454" s="82" t="str">
        <f t="shared" si="50"/>
        <v/>
      </c>
      <c r="AI454" s="82" t="str">
        <f t="shared" si="51"/>
        <v/>
      </c>
      <c r="AJ454" s="82" t="str">
        <f t="shared" si="52"/>
        <v/>
      </c>
      <c r="AK454" s="83" t="str">
        <f t="shared" si="55"/>
        <v/>
      </c>
    </row>
    <row r="455" spans="27:37">
      <c r="AA455" s="78"/>
      <c r="AB455" s="78"/>
      <c r="AC455" s="79" t="str">
        <f t="shared" si="53"/>
        <v/>
      </c>
      <c r="AD455" s="89"/>
      <c r="AE455" s="89"/>
      <c r="AF455" s="79">
        <f t="shared" si="54"/>
        <v>0</v>
      </c>
      <c r="AG455" s="79" t="str">
        <f t="shared" si="49"/>
        <v/>
      </c>
      <c r="AH455" s="79" t="str">
        <f t="shared" si="50"/>
        <v/>
      </c>
      <c r="AI455" s="79" t="str">
        <f t="shared" si="51"/>
        <v/>
      </c>
      <c r="AJ455" s="79" t="str">
        <f t="shared" si="52"/>
        <v/>
      </c>
      <c r="AK455" s="80" t="str">
        <f t="shared" si="55"/>
        <v/>
      </c>
    </row>
    <row r="456" spans="27:37">
      <c r="AA456" s="81"/>
      <c r="AB456" s="81"/>
      <c r="AC456" s="82" t="str">
        <f t="shared" si="53"/>
        <v/>
      </c>
      <c r="AD456" s="90"/>
      <c r="AE456" s="90"/>
      <c r="AF456" s="82">
        <f t="shared" si="54"/>
        <v>0</v>
      </c>
      <c r="AG456" s="82" t="str">
        <f t="shared" si="49"/>
        <v/>
      </c>
      <c r="AH456" s="82" t="str">
        <f t="shared" si="50"/>
        <v/>
      </c>
      <c r="AI456" s="82" t="str">
        <f t="shared" si="51"/>
        <v/>
      </c>
      <c r="AJ456" s="82" t="str">
        <f t="shared" si="52"/>
        <v/>
      </c>
      <c r="AK456" s="83" t="str">
        <f t="shared" si="55"/>
        <v/>
      </c>
    </row>
    <row r="457" spans="27:37">
      <c r="AA457" s="78"/>
      <c r="AB457" s="78"/>
      <c r="AC457" s="79" t="str">
        <f t="shared" si="53"/>
        <v/>
      </c>
      <c r="AD457" s="89"/>
      <c r="AE457" s="89"/>
      <c r="AF457" s="79">
        <f t="shared" si="54"/>
        <v>0</v>
      </c>
      <c r="AG457" s="79" t="str">
        <f t="shared" si="49"/>
        <v/>
      </c>
      <c r="AH457" s="79" t="str">
        <f t="shared" si="50"/>
        <v/>
      </c>
      <c r="AI457" s="79" t="str">
        <f t="shared" si="51"/>
        <v/>
      </c>
      <c r="AJ457" s="79" t="str">
        <f t="shared" si="52"/>
        <v/>
      </c>
      <c r="AK457" s="80" t="str">
        <f t="shared" si="55"/>
        <v/>
      </c>
    </row>
    <row r="458" spans="27:37">
      <c r="AA458" s="81"/>
      <c r="AB458" s="81"/>
      <c r="AC458" s="82" t="str">
        <f t="shared" si="53"/>
        <v/>
      </c>
      <c r="AD458" s="90"/>
      <c r="AE458" s="90"/>
      <c r="AF458" s="82">
        <f t="shared" si="54"/>
        <v>0</v>
      </c>
      <c r="AG458" s="82" t="str">
        <f t="shared" si="49"/>
        <v/>
      </c>
      <c r="AH458" s="82" t="str">
        <f t="shared" si="50"/>
        <v/>
      </c>
      <c r="AI458" s="82" t="str">
        <f t="shared" si="51"/>
        <v/>
      </c>
      <c r="AJ458" s="82" t="str">
        <f t="shared" si="52"/>
        <v/>
      </c>
      <c r="AK458" s="83" t="str">
        <f t="shared" si="55"/>
        <v/>
      </c>
    </row>
    <row r="459" spans="27:37">
      <c r="AA459" s="78"/>
      <c r="AB459" s="78"/>
      <c r="AC459" s="79" t="str">
        <f t="shared" si="53"/>
        <v/>
      </c>
      <c r="AD459" s="89"/>
      <c r="AE459" s="89"/>
      <c r="AF459" s="79">
        <f t="shared" si="54"/>
        <v>0</v>
      </c>
      <c r="AG459" s="79" t="str">
        <f t="shared" ref="AG459:AG522" si="56">IF($AA459="","",IF(VLOOKUP($AA459,$AZ$17:$BD$42,2,0)=0,"",VLOOKUP($AA459,$AZ$17:$BD$42,2,0)*AF459))</f>
        <v/>
      </c>
      <c r="AH459" s="79" t="str">
        <f t="shared" ref="AH459:AH522" si="57">IF($AA459="","",IF(VLOOKUP($AA459,$AZ$17:$BD$42,3,0)=0,"",VLOOKUP($AA459,$AZ$17:$BD$42,3,0)*AF459))</f>
        <v/>
      </c>
      <c r="AI459" s="79" t="str">
        <f t="shared" ref="AI459:AI522" si="58">IF($AA459="","",IF(VLOOKUP($AA459,$AZ$17:$BD$42,4,0)=0,"",VLOOKUP($AA459,$AZ$17:$BD$42,4,0)*AF459))</f>
        <v/>
      </c>
      <c r="AJ459" s="79" t="str">
        <f t="shared" ref="AJ459:AJ522" si="59">IF($AA459="","",IF(VLOOKUP($AA459,$AZ$17:$BD$42,5,0)=0,"",VLOOKUP($AA459,$AZ$17:$BD$42,5,0)*AF459))</f>
        <v/>
      </c>
      <c r="AK459" s="80" t="str">
        <f t="shared" si="55"/>
        <v/>
      </c>
    </row>
    <row r="460" spans="27:37">
      <c r="AA460" s="81"/>
      <c r="AB460" s="81"/>
      <c r="AC460" s="82" t="str">
        <f t="shared" ref="AC460:AC523" si="60">IF(ISERROR(VLOOKUP($AA460,$A$13:$V$38,MATCH($AB460,$A$12:$V$12,0),0)),"",VLOOKUP($AA460,$A$13:$V$38,MATCH($AB460,$A$12:$V$12,0),0))</f>
        <v/>
      </c>
      <c r="AD460" s="90"/>
      <c r="AE460" s="90"/>
      <c r="AF460" s="82">
        <f t="shared" ref="AF460:AF523" si="61">IF(IF($AB460="",0,IF(AC460="",0,AC460-AD460-AE460))&lt;0,0,IF($AB460="",0,IF(AC460="",0,AC460-AD460-AE460)))</f>
        <v>0</v>
      </c>
      <c r="AG460" s="82" t="str">
        <f t="shared" si="56"/>
        <v/>
      </c>
      <c r="AH460" s="82" t="str">
        <f t="shared" si="57"/>
        <v/>
      </c>
      <c r="AI460" s="82" t="str">
        <f t="shared" si="58"/>
        <v/>
      </c>
      <c r="AJ460" s="82" t="str">
        <f t="shared" si="59"/>
        <v/>
      </c>
      <c r="AK460" s="83" t="str">
        <f t="shared" ref="AK460:AK523" si="62">IF($AF460=0,"",IF(VLOOKUP($AA460,$A$46:$Y$71,IF($AB460=3,2,IF($AB460&lt;4+1,6,IF($AB460&lt;5+1,10,IF($AB460&lt;6+1,14,IF($AB460&lt;7+1,18,IF($AB460&lt;8+1,22,0)))))),0)=0,"pas de crafteur",VLOOKUP($AA460,$A$46:$Y$71,IF($AB460=3,2,IF($AB460&lt;4+1,6,IF($AB460&lt;5+1,10,IF($AB460&lt;6+1,14,IF($AB460&lt;7+1,18,IF($AB460&lt;8+1,22,)))))),0)))</f>
        <v/>
      </c>
    </row>
    <row r="461" spans="27:37">
      <c r="AA461" s="78"/>
      <c r="AB461" s="78"/>
      <c r="AC461" s="79" t="str">
        <f t="shared" si="60"/>
        <v/>
      </c>
      <c r="AD461" s="89"/>
      <c r="AE461" s="89"/>
      <c r="AF461" s="79">
        <f t="shared" si="61"/>
        <v>0</v>
      </c>
      <c r="AG461" s="79" t="str">
        <f t="shared" si="56"/>
        <v/>
      </c>
      <c r="AH461" s="79" t="str">
        <f t="shared" si="57"/>
        <v/>
      </c>
      <c r="AI461" s="79" t="str">
        <f t="shared" si="58"/>
        <v/>
      </c>
      <c r="AJ461" s="79" t="str">
        <f t="shared" si="59"/>
        <v/>
      </c>
      <c r="AK461" s="80" t="str">
        <f t="shared" si="62"/>
        <v/>
      </c>
    </row>
    <row r="462" spans="27:37">
      <c r="AA462" s="81"/>
      <c r="AB462" s="81"/>
      <c r="AC462" s="82" t="str">
        <f t="shared" si="60"/>
        <v/>
      </c>
      <c r="AD462" s="90"/>
      <c r="AE462" s="90"/>
      <c r="AF462" s="82">
        <f t="shared" si="61"/>
        <v>0</v>
      </c>
      <c r="AG462" s="82" t="str">
        <f t="shared" si="56"/>
        <v/>
      </c>
      <c r="AH462" s="82" t="str">
        <f t="shared" si="57"/>
        <v/>
      </c>
      <c r="AI462" s="82" t="str">
        <f t="shared" si="58"/>
        <v/>
      </c>
      <c r="AJ462" s="82" t="str">
        <f t="shared" si="59"/>
        <v/>
      </c>
      <c r="AK462" s="83" t="str">
        <f t="shared" si="62"/>
        <v/>
      </c>
    </row>
    <row r="463" spans="27:37">
      <c r="AA463" s="78"/>
      <c r="AB463" s="78"/>
      <c r="AC463" s="79" t="str">
        <f t="shared" si="60"/>
        <v/>
      </c>
      <c r="AD463" s="89"/>
      <c r="AE463" s="89"/>
      <c r="AF463" s="79">
        <f t="shared" si="61"/>
        <v>0</v>
      </c>
      <c r="AG463" s="79" t="str">
        <f t="shared" si="56"/>
        <v/>
      </c>
      <c r="AH463" s="79" t="str">
        <f t="shared" si="57"/>
        <v/>
      </c>
      <c r="AI463" s="79" t="str">
        <f t="shared" si="58"/>
        <v/>
      </c>
      <c r="AJ463" s="79" t="str">
        <f t="shared" si="59"/>
        <v/>
      </c>
      <c r="AK463" s="80" t="str">
        <f t="shared" si="62"/>
        <v/>
      </c>
    </row>
    <row r="464" spans="27:37">
      <c r="AA464" s="81"/>
      <c r="AB464" s="81"/>
      <c r="AC464" s="82" t="str">
        <f t="shared" si="60"/>
        <v/>
      </c>
      <c r="AD464" s="90"/>
      <c r="AE464" s="90"/>
      <c r="AF464" s="82">
        <f t="shared" si="61"/>
        <v>0</v>
      </c>
      <c r="AG464" s="82" t="str">
        <f t="shared" si="56"/>
        <v/>
      </c>
      <c r="AH464" s="82" t="str">
        <f t="shared" si="57"/>
        <v/>
      </c>
      <c r="AI464" s="82" t="str">
        <f t="shared" si="58"/>
        <v/>
      </c>
      <c r="AJ464" s="82" t="str">
        <f t="shared" si="59"/>
        <v/>
      </c>
      <c r="AK464" s="83" t="str">
        <f t="shared" si="62"/>
        <v/>
      </c>
    </row>
    <row r="465" spans="27:37">
      <c r="AA465" s="78"/>
      <c r="AB465" s="78"/>
      <c r="AC465" s="79" t="str">
        <f t="shared" si="60"/>
        <v/>
      </c>
      <c r="AD465" s="89"/>
      <c r="AE465" s="89"/>
      <c r="AF465" s="79">
        <f t="shared" si="61"/>
        <v>0</v>
      </c>
      <c r="AG465" s="79" t="str">
        <f t="shared" si="56"/>
        <v/>
      </c>
      <c r="AH465" s="79" t="str">
        <f t="shared" si="57"/>
        <v/>
      </c>
      <c r="AI465" s="79" t="str">
        <f t="shared" si="58"/>
        <v/>
      </c>
      <c r="AJ465" s="79" t="str">
        <f t="shared" si="59"/>
        <v/>
      </c>
      <c r="AK465" s="80" t="str">
        <f t="shared" si="62"/>
        <v/>
      </c>
    </row>
    <row r="466" spans="27:37">
      <c r="AA466" s="81"/>
      <c r="AB466" s="81"/>
      <c r="AC466" s="82" t="str">
        <f t="shared" si="60"/>
        <v/>
      </c>
      <c r="AD466" s="90"/>
      <c r="AE466" s="90"/>
      <c r="AF466" s="82">
        <f t="shared" si="61"/>
        <v>0</v>
      </c>
      <c r="AG466" s="82" t="str">
        <f t="shared" si="56"/>
        <v/>
      </c>
      <c r="AH466" s="82" t="str">
        <f t="shared" si="57"/>
        <v/>
      </c>
      <c r="AI466" s="82" t="str">
        <f t="shared" si="58"/>
        <v/>
      </c>
      <c r="AJ466" s="82" t="str">
        <f t="shared" si="59"/>
        <v/>
      </c>
      <c r="AK466" s="83" t="str">
        <f t="shared" si="62"/>
        <v/>
      </c>
    </row>
    <row r="467" spans="27:37">
      <c r="AA467" s="78"/>
      <c r="AB467" s="78"/>
      <c r="AC467" s="79" t="str">
        <f t="shared" si="60"/>
        <v/>
      </c>
      <c r="AD467" s="89"/>
      <c r="AE467" s="89"/>
      <c r="AF467" s="79">
        <f t="shared" si="61"/>
        <v>0</v>
      </c>
      <c r="AG467" s="79" t="str">
        <f t="shared" si="56"/>
        <v/>
      </c>
      <c r="AH467" s="79" t="str">
        <f t="shared" si="57"/>
        <v/>
      </c>
      <c r="AI467" s="79" t="str">
        <f t="shared" si="58"/>
        <v/>
      </c>
      <c r="AJ467" s="79" t="str">
        <f t="shared" si="59"/>
        <v/>
      </c>
      <c r="AK467" s="80" t="str">
        <f t="shared" si="62"/>
        <v/>
      </c>
    </row>
    <row r="468" spans="27:37">
      <c r="AA468" s="81"/>
      <c r="AB468" s="81"/>
      <c r="AC468" s="82" t="str">
        <f t="shared" si="60"/>
        <v/>
      </c>
      <c r="AD468" s="90"/>
      <c r="AE468" s="90"/>
      <c r="AF468" s="82">
        <f t="shared" si="61"/>
        <v>0</v>
      </c>
      <c r="AG468" s="82" t="str">
        <f t="shared" si="56"/>
        <v/>
      </c>
      <c r="AH468" s="82" t="str">
        <f t="shared" si="57"/>
        <v/>
      </c>
      <c r="AI468" s="82" t="str">
        <f t="shared" si="58"/>
        <v/>
      </c>
      <c r="AJ468" s="82" t="str">
        <f t="shared" si="59"/>
        <v/>
      </c>
      <c r="AK468" s="83" t="str">
        <f t="shared" si="62"/>
        <v/>
      </c>
    </row>
    <row r="469" spans="27:37">
      <c r="AA469" s="78"/>
      <c r="AB469" s="78"/>
      <c r="AC469" s="79" t="str">
        <f t="shared" si="60"/>
        <v/>
      </c>
      <c r="AD469" s="89"/>
      <c r="AE469" s="89"/>
      <c r="AF469" s="79">
        <f t="shared" si="61"/>
        <v>0</v>
      </c>
      <c r="AG469" s="79" t="str">
        <f t="shared" si="56"/>
        <v/>
      </c>
      <c r="AH469" s="79" t="str">
        <f t="shared" si="57"/>
        <v/>
      </c>
      <c r="AI469" s="79" t="str">
        <f t="shared" si="58"/>
        <v/>
      </c>
      <c r="AJ469" s="79" t="str">
        <f t="shared" si="59"/>
        <v/>
      </c>
      <c r="AK469" s="80" t="str">
        <f t="shared" si="62"/>
        <v/>
      </c>
    </row>
    <row r="470" spans="27:37">
      <c r="AA470" s="81"/>
      <c r="AB470" s="81"/>
      <c r="AC470" s="82" t="str">
        <f t="shared" si="60"/>
        <v/>
      </c>
      <c r="AD470" s="90"/>
      <c r="AE470" s="90"/>
      <c r="AF470" s="82">
        <f t="shared" si="61"/>
        <v>0</v>
      </c>
      <c r="AG470" s="82" t="str">
        <f t="shared" si="56"/>
        <v/>
      </c>
      <c r="AH470" s="82" t="str">
        <f t="shared" si="57"/>
        <v/>
      </c>
      <c r="AI470" s="82" t="str">
        <f t="shared" si="58"/>
        <v/>
      </c>
      <c r="AJ470" s="82" t="str">
        <f t="shared" si="59"/>
        <v/>
      </c>
      <c r="AK470" s="83" t="str">
        <f t="shared" si="62"/>
        <v/>
      </c>
    </row>
    <row r="471" spans="27:37">
      <c r="AA471" s="78"/>
      <c r="AB471" s="78"/>
      <c r="AC471" s="79" t="str">
        <f t="shared" si="60"/>
        <v/>
      </c>
      <c r="AD471" s="89"/>
      <c r="AE471" s="89"/>
      <c r="AF471" s="79">
        <f t="shared" si="61"/>
        <v>0</v>
      </c>
      <c r="AG471" s="79" t="str">
        <f t="shared" si="56"/>
        <v/>
      </c>
      <c r="AH471" s="79" t="str">
        <f t="shared" si="57"/>
        <v/>
      </c>
      <c r="AI471" s="79" t="str">
        <f t="shared" si="58"/>
        <v/>
      </c>
      <c r="AJ471" s="79" t="str">
        <f t="shared" si="59"/>
        <v/>
      </c>
      <c r="AK471" s="80" t="str">
        <f t="shared" si="62"/>
        <v/>
      </c>
    </row>
    <row r="472" spans="27:37">
      <c r="AA472" s="81"/>
      <c r="AB472" s="81"/>
      <c r="AC472" s="82" t="str">
        <f t="shared" si="60"/>
        <v/>
      </c>
      <c r="AD472" s="90"/>
      <c r="AE472" s="90"/>
      <c r="AF472" s="82">
        <f t="shared" si="61"/>
        <v>0</v>
      </c>
      <c r="AG472" s="82" t="str">
        <f t="shared" si="56"/>
        <v/>
      </c>
      <c r="AH472" s="82" t="str">
        <f t="shared" si="57"/>
        <v/>
      </c>
      <c r="AI472" s="82" t="str">
        <f t="shared" si="58"/>
        <v/>
      </c>
      <c r="AJ472" s="82" t="str">
        <f t="shared" si="59"/>
        <v/>
      </c>
      <c r="AK472" s="83" t="str">
        <f t="shared" si="62"/>
        <v/>
      </c>
    </row>
    <row r="473" spans="27:37">
      <c r="AA473" s="78"/>
      <c r="AB473" s="78"/>
      <c r="AC473" s="79" t="str">
        <f t="shared" si="60"/>
        <v/>
      </c>
      <c r="AD473" s="89"/>
      <c r="AE473" s="89"/>
      <c r="AF473" s="79">
        <f t="shared" si="61"/>
        <v>0</v>
      </c>
      <c r="AG473" s="79" t="str">
        <f t="shared" si="56"/>
        <v/>
      </c>
      <c r="AH473" s="79" t="str">
        <f t="shared" si="57"/>
        <v/>
      </c>
      <c r="AI473" s="79" t="str">
        <f t="shared" si="58"/>
        <v/>
      </c>
      <c r="AJ473" s="79" t="str">
        <f t="shared" si="59"/>
        <v/>
      </c>
      <c r="AK473" s="80" t="str">
        <f t="shared" si="62"/>
        <v/>
      </c>
    </row>
    <row r="474" spans="27:37">
      <c r="AA474" s="81"/>
      <c r="AB474" s="81"/>
      <c r="AC474" s="82" t="str">
        <f t="shared" si="60"/>
        <v/>
      </c>
      <c r="AD474" s="90"/>
      <c r="AE474" s="90"/>
      <c r="AF474" s="82">
        <f t="shared" si="61"/>
        <v>0</v>
      </c>
      <c r="AG474" s="82" t="str">
        <f t="shared" si="56"/>
        <v/>
      </c>
      <c r="AH474" s="82" t="str">
        <f t="shared" si="57"/>
        <v/>
      </c>
      <c r="AI474" s="82" t="str">
        <f t="shared" si="58"/>
        <v/>
      </c>
      <c r="AJ474" s="82" t="str">
        <f t="shared" si="59"/>
        <v/>
      </c>
      <c r="AK474" s="83" t="str">
        <f t="shared" si="62"/>
        <v/>
      </c>
    </row>
    <row r="475" spans="27:37">
      <c r="AA475" s="78"/>
      <c r="AB475" s="78"/>
      <c r="AC475" s="79" t="str">
        <f t="shared" si="60"/>
        <v/>
      </c>
      <c r="AD475" s="89"/>
      <c r="AE475" s="89"/>
      <c r="AF475" s="79">
        <f t="shared" si="61"/>
        <v>0</v>
      </c>
      <c r="AG475" s="79" t="str">
        <f t="shared" si="56"/>
        <v/>
      </c>
      <c r="AH475" s="79" t="str">
        <f t="shared" si="57"/>
        <v/>
      </c>
      <c r="AI475" s="79" t="str">
        <f t="shared" si="58"/>
        <v/>
      </c>
      <c r="AJ475" s="79" t="str">
        <f t="shared" si="59"/>
        <v/>
      </c>
      <c r="AK475" s="80" t="str">
        <f t="shared" si="62"/>
        <v/>
      </c>
    </row>
    <row r="476" spans="27:37">
      <c r="AA476" s="81"/>
      <c r="AB476" s="81"/>
      <c r="AC476" s="82" t="str">
        <f t="shared" si="60"/>
        <v/>
      </c>
      <c r="AD476" s="90"/>
      <c r="AE476" s="90"/>
      <c r="AF476" s="82">
        <f t="shared" si="61"/>
        <v>0</v>
      </c>
      <c r="AG476" s="82" t="str">
        <f t="shared" si="56"/>
        <v/>
      </c>
      <c r="AH476" s="82" t="str">
        <f t="shared" si="57"/>
        <v/>
      </c>
      <c r="AI476" s="82" t="str">
        <f t="shared" si="58"/>
        <v/>
      </c>
      <c r="AJ476" s="82" t="str">
        <f t="shared" si="59"/>
        <v/>
      </c>
      <c r="AK476" s="83" t="str">
        <f t="shared" si="62"/>
        <v/>
      </c>
    </row>
    <row r="477" spans="27:37">
      <c r="AA477" s="78"/>
      <c r="AB477" s="78"/>
      <c r="AC477" s="79" t="str">
        <f t="shared" si="60"/>
        <v/>
      </c>
      <c r="AD477" s="89"/>
      <c r="AE477" s="89"/>
      <c r="AF477" s="79">
        <f t="shared" si="61"/>
        <v>0</v>
      </c>
      <c r="AG477" s="79" t="str">
        <f t="shared" si="56"/>
        <v/>
      </c>
      <c r="AH477" s="79" t="str">
        <f t="shared" si="57"/>
        <v/>
      </c>
      <c r="AI477" s="79" t="str">
        <f t="shared" si="58"/>
        <v/>
      </c>
      <c r="AJ477" s="79" t="str">
        <f t="shared" si="59"/>
        <v/>
      </c>
      <c r="AK477" s="80" t="str">
        <f t="shared" si="62"/>
        <v/>
      </c>
    </row>
    <row r="478" spans="27:37">
      <c r="AA478" s="81"/>
      <c r="AB478" s="81"/>
      <c r="AC478" s="82" t="str">
        <f t="shared" si="60"/>
        <v/>
      </c>
      <c r="AD478" s="90"/>
      <c r="AE478" s="90"/>
      <c r="AF478" s="82">
        <f t="shared" si="61"/>
        <v>0</v>
      </c>
      <c r="AG478" s="82" t="str">
        <f t="shared" si="56"/>
        <v/>
      </c>
      <c r="AH478" s="82" t="str">
        <f t="shared" si="57"/>
        <v/>
      </c>
      <c r="AI478" s="82" t="str">
        <f t="shared" si="58"/>
        <v/>
      </c>
      <c r="AJ478" s="82" t="str">
        <f t="shared" si="59"/>
        <v/>
      </c>
      <c r="AK478" s="83" t="str">
        <f t="shared" si="62"/>
        <v/>
      </c>
    </row>
    <row r="479" spans="27:37">
      <c r="AA479" s="78"/>
      <c r="AB479" s="78"/>
      <c r="AC479" s="79" t="str">
        <f t="shared" si="60"/>
        <v/>
      </c>
      <c r="AD479" s="89"/>
      <c r="AE479" s="89"/>
      <c r="AF479" s="79">
        <f t="shared" si="61"/>
        <v>0</v>
      </c>
      <c r="AG479" s="79" t="str">
        <f t="shared" si="56"/>
        <v/>
      </c>
      <c r="AH479" s="79" t="str">
        <f t="shared" si="57"/>
        <v/>
      </c>
      <c r="AI479" s="79" t="str">
        <f t="shared" si="58"/>
        <v/>
      </c>
      <c r="AJ479" s="79" t="str">
        <f t="shared" si="59"/>
        <v/>
      </c>
      <c r="AK479" s="80" t="str">
        <f t="shared" si="62"/>
        <v/>
      </c>
    </row>
    <row r="480" spans="27:37">
      <c r="AA480" s="81"/>
      <c r="AB480" s="81"/>
      <c r="AC480" s="82" t="str">
        <f t="shared" si="60"/>
        <v/>
      </c>
      <c r="AD480" s="90"/>
      <c r="AE480" s="90"/>
      <c r="AF480" s="82">
        <f t="shared" si="61"/>
        <v>0</v>
      </c>
      <c r="AG480" s="82" t="str">
        <f t="shared" si="56"/>
        <v/>
      </c>
      <c r="AH480" s="82" t="str">
        <f t="shared" si="57"/>
        <v/>
      </c>
      <c r="AI480" s="82" t="str">
        <f t="shared" si="58"/>
        <v/>
      </c>
      <c r="AJ480" s="82" t="str">
        <f t="shared" si="59"/>
        <v/>
      </c>
      <c r="AK480" s="83" t="str">
        <f t="shared" si="62"/>
        <v/>
      </c>
    </row>
    <row r="481" spans="27:37">
      <c r="AA481" s="78"/>
      <c r="AB481" s="78"/>
      <c r="AC481" s="79" t="str">
        <f t="shared" si="60"/>
        <v/>
      </c>
      <c r="AD481" s="89"/>
      <c r="AE481" s="89"/>
      <c r="AF481" s="79">
        <f t="shared" si="61"/>
        <v>0</v>
      </c>
      <c r="AG481" s="79" t="str">
        <f t="shared" si="56"/>
        <v/>
      </c>
      <c r="AH481" s="79" t="str">
        <f t="shared" si="57"/>
        <v/>
      </c>
      <c r="AI481" s="79" t="str">
        <f t="shared" si="58"/>
        <v/>
      </c>
      <c r="AJ481" s="79" t="str">
        <f t="shared" si="59"/>
        <v/>
      </c>
      <c r="AK481" s="80" t="str">
        <f t="shared" si="62"/>
        <v/>
      </c>
    </row>
    <row r="482" spans="27:37">
      <c r="AA482" s="81"/>
      <c r="AB482" s="81"/>
      <c r="AC482" s="82" t="str">
        <f t="shared" si="60"/>
        <v/>
      </c>
      <c r="AD482" s="90"/>
      <c r="AE482" s="90"/>
      <c r="AF482" s="82">
        <f t="shared" si="61"/>
        <v>0</v>
      </c>
      <c r="AG482" s="82" t="str">
        <f t="shared" si="56"/>
        <v/>
      </c>
      <c r="AH482" s="82" t="str">
        <f t="shared" si="57"/>
        <v/>
      </c>
      <c r="AI482" s="82" t="str">
        <f t="shared" si="58"/>
        <v/>
      </c>
      <c r="AJ482" s="82" t="str">
        <f t="shared" si="59"/>
        <v/>
      </c>
      <c r="AK482" s="83" t="str">
        <f t="shared" si="62"/>
        <v/>
      </c>
    </row>
    <row r="483" spans="27:37">
      <c r="AA483" s="78"/>
      <c r="AB483" s="78"/>
      <c r="AC483" s="79" t="str">
        <f t="shared" si="60"/>
        <v/>
      </c>
      <c r="AD483" s="89"/>
      <c r="AE483" s="89"/>
      <c r="AF483" s="79">
        <f t="shared" si="61"/>
        <v>0</v>
      </c>
      <c r="AG483" s="79" t="str">
        <f t="shared" si="56"/>
        <v/>
      </c>
      <c r="AH483" s="79" t="str">
        <f t="shared" si="57"/>
        <v/>
      </c>
      <c r="AI483" s="79" t="str">
        <f t="shared" si="58"/>
        <v/>
      </c>
      <c r="AJ483" s="79" t="str">
        <f t="shared" si="59"/>
        <v/>
      </c>
      <c r="AK483" s="80" t="str">
        <f t="shared" si="62"/>
        <v/>
      </c>
    </row>
    <row r="484" spans="27:37">
      <c r="AA484" s="81"/>
      <c r="AB484" s="81"/>
      <c r="AC484" s="82" t="str">
        <f t="shared" si="60"/>
        <v/>
      </c>
      <c r="AD484" s="90"/>
      <c r="AE484" s="90"/>
      <c r="AF484" s="82">
        <f t="shared" si="61"/>
        <v>0</v>
      </c>
      <c r="AG484" s="82" t="str">
        <f t="shared" si="56"/>
        <v/>
      </c>
      <c r="AH484" s="82" t="str">
        <f t="shared" si="57"/>
        <v/>
      </c>
      <c r="AI484" s="82" t="str">
        <f t="shared" si="58"/>
        <v/>
      </c>
      <c r="AJ484" s="82" t="str">
        <f t="shared" si="59"/>
        <v/>
      </c>
      <c r="AK484" s="83" t="str">
        <f t="shared" si="62"/>
        <v/>
      </c>
    </row>
    <row r="485" spans="27:37">
      <c r="AA485" s="78"/>
      <c r="AB485" s="78"/>
      <c r="AC485" s="79" t="str">
        <f t="shared" si="60"/>
        <v/>
      </c>
      <c r="AD485" s="89"/>
      <c r="AE485" s="89"/>
      <c r="AF485" s="79">
        <f t="shared" si="61"/>
        <v>0</v>
      </c>
      <c r="AG485" s="79" t="str">
        <f t="shared" si="56"/>
        <v/>
      </c>
      <c r="AH485" s="79" t="str">
        <f t="shared" si="57"/>
        <v/>
      </c>
      <c r="AI485" s="79" t="str">
        <f t="shared" si="58"/>
        <v/>
      </c>
      <c r="AJ485" s="79" t="str">
        <f t="shared" si="59"/>
        <v/>
      </c>
      <c r="AK485" s="80" t="str">
        <f t="shared" si="62"/>
        <v/>
      </c>
    </row>
    <row r="486" spans="27:37">
      <c r="AA486" s="81"/>
      <c r="AB486" s="81"/>
      <c r="AC486" s="82" t="str">
        <f t="shared" si="60"/>
        <v/>
      </c>
      <c r="AD486" s="90"/>
      <c r="AE486" s="90"/>
      <c r="AF486" s="82">
        <f t="shared" si="61"/>
        <v>0</v>
      </c>
      <c r="AG486" s="82" t="str">
        <f t="shared" si="56"/>
        <v/>
      </c>
      <c r="AH486" s="82" t="str">
        <f t="shared" si="57"/>
        <v/>
      </c>
      <c r="AI486" s="82" t="str">
        <f t="shared" si="58"/>
        <v/>
      </c>
      <c r="AJ486" s="82" t="str">
        <f t="shared" si="59"/>
        <v/>
      </c>
      <c r="AK486" s="83" t="str">
        <f t="shared" si="62"/>
        <v/>
      </c>
    </row>
    <row r="487" spans="27:37">
      <c r="AA487" s="78"/>
      <c r="AB487" s="78"/>
      <c r="AC487" s="79" t="str">
        <f t="shared" si="60"/>
        <v/>
      </c>
      <c r="AD487" s="89"/>
      <c r="AE487" s="89"/>
      <c r="AF487" s="79">
        <f t="shared" si="61"/>
        <v>0</v>
      </c>
      <c r="AG487" s="79" t="str">
        <f t="shared" si="56"/>
        <v/>
      </c>
      <c r="AH487" s="79" t="str">
        <f t="shared" si="57"/>
        <v/>
      </c>
      <c r="AI487" s="79" t="str">
        <f t="shared" si="58"/>
        <v/>
      </c>
      <c r="AJ487" s="79" t="str">
        <f t="shared" si="59"/>
        <v/>
      </c>
      <c r="AK487" s="80" t="str">
        <f t="shared" si="62"/>
        <v/>
      </c>
    </row>
    <row r="488" spans="27:37">
      <c r="AA488" s="81"/>
      <c r="AB488" s="81"/>
      <c r="AC488" s="82" t="str">
        <f t="shared" si="60"/>
        <v/>
      </c>
      <c r="AD488" s="90"/>
      <c r="AE488" s="90"/>
      <c r="AF488" s="82">
        <f t="shared" si="61"/>
        <v>0</v>
      </c>
      <c r="AG488" s="82" t="str">
        <f t="shared" si="56"/>
        <v/>
      </c>
      <c r="AH488" s="82" t="str">
        <f t="shared" si="57"/>
        <v/>
      </c>
      <c r="AI488" s="82" t="str">
        <f t="shared" si="58"/>
        <v/>
      </c>
      <c r="AJ488" s="82" t="str">
        <f t="shared" si="59"/>
        <v/>
      </c>
      <c r="AK488" s="83" t="str">
        <f t="shared" si="62"/>
        <v/>
      </c>
    </row>
    <row r="489" spans="27:37">
      <c r="AA489" s="78"/>
      <c r="AB489" s="78"/>
      <c r="AC489" s="79" t="str">
        <f t="shared" si="60"/>
        <v/>
      </c>
      <c r="AD489" s="89"/>
      <c r="AE489" s="89"/>
      <c r="AF489" s="79">
        <f t="shared" si="61"/>
        <v>0</v>
      </c>
      <c r="AG489" s="79" t="str">
        <f t="shared" si="56"/>
        <v/>
      </c>
      <c r="AH489" s="79" t="str">
        <f t="shared" si="57"/>
        <v/>
      </c>
      <c r="AI489" s="79" t="str">
        <f t="shared" si="58"/>
        <v/>
      </c>
      <c r="AJ489" s="79" t="str">
        <f t="shared" si="59"/>
        <v/>
      </c>
      <c r="AK489" s="80" t="str">
        <f t="shared" si="62"/>
        <v/>
      </c>
    </row>
    <row r="490" spans="27:37">
      <c r="AA490" s="81"/>
      <c r="AB490" s="81"/>
      <c r="AC490" s="82" t="str">
        <f t="shared" si="60"/>
        <v/>
      </c>
      <c r="AD490" s="90"/>
      <c r="AE490" s="90"/>
      <c r="AF490" s="82">
        <f t="shared" si="61"/>
        <v>0</v>
      </c>
      <c r="AG490" s="82" t="str">
        <f t="shared" si="56"/>
        <v/>
      </c>
      <c r="AH490" s="82" t="str">
        <f t="shared" si="57"/>
        <v/>
      </c>
      <c r="AI490" s="82" t="str">
        <f t="shared" si="58"/>
        <v/>
      </c>
      <c r="AJ490" s="82" t="str">
        <f t="shared" si="59"/>
        <v/>
      </c>
      <c r="AK490" s="83" t="str">
        <f t="shared" si="62"/>
        <v/>
      </c>
    </row>
    <row r="491" spans="27:37">
      <c r="AA491" s="78"/>
      <c r="AB491" s="78"/>
      <c r="AC491" s="79" t="str">
        <f t="shared" si="60"/>
        <v/>
      </c>
      <c r="AD491" s="89"/>
      <c r="AE491" s="89"/>
      <c r="AF491" s="79">
        <f t="shared" si="61"/>
        <v>0</v>
      </c>
      <c r="AG491" s="79" t="str">
        <f t="shared" si="56"/>
        <v/>
      </c>
      <c r="AH491" s="79" t="str">
        <f t="shared" si="57"/>
        <v/>
      </c>
      <c r="AI491" s="79" t="str">
        <f t="shared" si="58"/>
        <v/>
      </c>
      <c r="AJ491" s="79" t="str">
        <f t="shared" si="59"/>
        <v/>
      </c>
      <c r="AK491" s="80" t="str">
        <f t="shared" si="62"/>
        <v/>
      </c>
    </row>
    <row r="492" spans="27:37">
      <c r="AA492" s="81"/>
      <c r="AB492" s="81"/>
      <c r="AC492" s="82" t="str">
        <f t="shared" si="60"/>
        <v/>
      </c>
      <c r="AD492" s="90"/>
      <c r="AE492" s="90"/>
      <c r="AF492" s="82">
        <f t="shared" si="61"/>
        <v>0</v>
      </c>
      <c r="AG492" s="82" t="str">
        <f t="shared" si="56"/>
        <v/>
      </c>
      <c r="AH492" s="82" t="str">
        <f t="shared" si="57"/>
        <v/>
      </c>
      <c r="AI492" s="82" t="str">
        <f t="shared" si="58"/>
        <v/>
      </c>
      <c r="AJ492" s="82" t="str">
        <f t="shared" si="59"/>
        <v/>
      </c>
      <c r="AK492" s="83" t="str">
        <f t="shared" si="62"/>
        <v/>
      </c>
    </row>
    <row r="493" spans="27:37">
      <c r="AA493" s="78"/>
      <c r="AB493" s="78"/>
      <c r="AC493" s="79" t="str">
        <f t="shared" si="60"/>
        <v/>
      </c>
      <c r="AD493" s="89"/>
      <c r="AE493" s="89"/>
      <c r="AF493" s="79">
        <f t="shared" si="61"/>
        <v>0</v>
      </c>
      <c r="AG493" s="79" t="str">
        <f t="shared" si="56"/>
        <v/>
      </c>
      <c r="AH493" s="79" t="str">
        <f t="shared" si="57"/>
        <v/>
      </c>
      <c r="AI493" s="79" t="str">
        <f t="shared" si="58"/>
        <v/>
      </c>
      <c r="AJ493" s="79" t="str">
        <f t="shared" si="59"/>
        <v/>
      </c>
      <c r="AK493" s="80" t="str">
        <f t="shared" si="62"/>
        <v/>
      </c>
    </row>
    <row r="494" spans="27:37">
      <c r="AA494" s="81"/>
      <c r="AB494" s="81"/>
      <c r="AC494" s="82" t="str">
        <f t="shared" si="60"/>
        <v/>
      </c>
      <c r="AD494" s="90"/>
      <c r="AE494" s="90"/>
      <c r="AF494" s="82">
        <f t="shared" si="61"/>
        <v>0</v>
      </c>
      <c r="AG494" s="82" t="str">
        <f t="shared" si="56"/>
        <v/>
      </c>
      <c r="AH494" s="82" t="str">
        <f t="shared" si="57"/>
        <v/>
      </c>
      <c r="AI494" s="82" t="str">
        <f t="shared" si="58"/>
        <v/>
      </c>
      <c r="AJ494" s="82" t="str">
        <f t="shared" si="59"/>
        <v/>
      </c>
      <c r="AK494" s="83" t="str">
        <f t="shared" si="62"/>
        <v/>
      </c>
    </row>
    <row r="495" spans="27:37">
      <c r="AA495" s="78"/>
      <c r="AB495" s="78"/>
      <c r="AC495" s="79" t="str">
        <f t="shared" si="60"/>
        <v/>
      </c>
      <c r="AD495" s="89"/>
      <c r="AE495" s="89"/>
      <c r="AF495" s="79">
        <f t="shared" si="61"/>
        <v>0</v>
      </c>
      <c r="AG495" s="79" t="str">
        <f t="shared" si="56"/>
        <v/>
      </c>
      <c r="AH495" s="79" t="str">
        <f t="shared" si="57"/>
        <v/>
      </c>
      <c r="AI495" s="79" t="str">
        <f t="shared" si="58"/>
        <v/>
      </c>
      <c r="AJ495" s="79" t="str">
        <f t="shared" si="59"/>
        <v/>
      </c>
      <c r="AK495" s="80" t="str">
        <f t="shared" si="62"/>
        <v/>
      </c>
    </row>
    <row r="496" spans="27:37">
      <c r="AA496" s="81"/>
      <c r="AB496" s="81"/>
      <c r="AC496" s="82" t="str">
        <f t="shared" si="60"/>
        <v/>
      </c>
      <c r="AD496" s="90"/>
      <c r="AE496" s="90"/>
      <c r="AF496" s="82">
        <f t="shared" si="61"/>
        <v>0</v>
      </c>
      <c r="AG496" s="82" t="str">
        <f t="shared" si="56"/>
        <v/>
      </c>
      <c r="AH496" s="82" t="str">
        <f t="shared" si="57"/>
        <v/>
      </c>
      <c r="AI496" s="82" t="str">
        <f t="shared" si="58"/>
        <v/>
      </c>
      <c r="AJ496" s="82" t="str">
        <f t="shared" si="59"/>
        <v/>
      </c>
      <c r="AK496" s="83" t="str">
        <f t="shared" si="62"/>
        <v/>
      </c>
    </row>
    <row r="497" spans="27:37">
      <c r="AA497" s="78"/>
      <c r="AB497" s="78"/>
      <c r="AC497" s="79" t="str">
        <f t="shared" si="60"/>
        <v/>
      </c>
      <c r="AD497" s="89"/>
      <c r="AE497" s="89"/>
      <c r="AF497" s="79">
        <f t="shared" si="61"/>
        <v>0</v>
      </c>
      <c r="AG497" s="79" t="str">
        <f t="shared" si="56"/>
        <v/>
      </c>
      <c r="AH497" s="79" t="str">
        <f t="shared" si="57"/>
        <v/>
      </c>
      <c r="AI497" s="79" t="str">
        <f t="shared" si="58"/>
        <v/>
      </c>
      <c r="AJ497" s="79" t="str">
        <f t="shared" si="59"/>
        <v/>
      </c>
      <c r="AK497" s="80" t="str">
        <f t="shared" si="62"/>
        <v/>
      </c>
    </row>
    <row r="498" spans="27:37">
      <c r="AA498" s="81"/>
      <c r="AB498" s="81"/>
      <c r="AC498" s="82" t="str">
        <f t="shared" si="60"/>
        <v/>
      </c>
      <c r="AD498" s="90"/>
      <c r="AE498" s="90"/>
      <c r="AF498" s="82">
        <f t="shared" si="61"/>
        <v>0</v>
      </c>
      <c r="AG498" s="82" t="str">
        <f t="shared" si="56"/>
        <v/>
      </c>
      <c r="AH498" s="82" t="str">
        <f t="shared" si="57"/>
        <v/>
      </c>
      <c r="AI498" s="82" t="str">
        <f t="shared" si="58"/>
        <v/>
      </c>
      <c r="AJ498" s="82" t="str">
        <f t="shared" si="59"/>
        <v/>
      </c>
      <c r="AK498" s="83" t="str">
        <f t="shared" si="62"/>
        <v/>
      </c>
    </row>
    <row r="499" spans="27:37">
      <c r="AA499" s="78"/>
      <c r="AB499" s="78"/>
      <c r="AC499" s="79" t="str">
        <f t="shared" si="60"/>
        <v/>
      </c>
      <c r="AD499" s="89"/>
      <c r="AE499" s="89"/>
      <c r="AF499" s="79">
        <f t="shared" si="61"/>
        <v>0</v>
      </c>
      <c r="AG499" s="79" t="str">
        <f t="shared" si="56"/>
        <v/>
      </c>
      <c r="AH499" s="79" t="str">
        <f t="shared" si="57"/>
        <v/>
      </c>
      <c r="AI499" s="79" t="str">
        <f t="shared" si="58"/>
        <v/>
      </c>
      <c r="AJ499" s="79" t="str">
        <f t="shared" si="59"/>
        <v/>
      </c>
      <c r="AK499" s="80" t="str">
        <f t="shared" si="62"/>
        <v/>
      </c>
    </row>
    <row r="500" spans="27:37">
      <c r="AA500" s="81"/>
      <c r="AB500" s="81"/>
      <c r="AC500" s="82" t="str">
        <f t="shared" si="60"/>
        <v/>
      </c>
      <c r="AD500" s="90"/>
      <c r="AE500" s="90"/>
      <c r="AF500" s="82">
        <f t="shared" si="61"/>
        <v>0</v>
      </c>
      <c r="AG500" s="82" t="str">
        <f t="shared" si="56"/>
        <v/>
      </c>
      <c r="AH500" s="82" t="str">
        <f t="shared" si="57"/>
        <v/>
      </c>
      <c r="AI500" s="82" t="str">
        <f t="shared" si="58"/>
        <v/>
      </c>
      <c r="AJ500" s="82" t="str">
        <f t="shared" si="59"/>
        <v/>
      </c>
      <c r="AK500" s="83" t="str">
        <f t="shared" si="62"/>
        <v/>
      </c>
    </row>
    <row r="501" spans="27:37">
      <c r="AA501" s="78"/>
      <c r="AB501" s="78"/>
      <c r="AC501" s="79" t="str">
        <f t="shared" si="60"/>
        <v/>
      </c>
      <c r="AD501" s="89"/>
      <c r="AE501" s="89"/>
      <c r="AF501" s="79">
        <f t="shared" si="61"/>
        <v>0</v>
      </c>
      <c r="AG501" s="79" t="str">
        <f t="shared" si="56"/>
        <v/>
      </c>
      <c r="AH501" s="79" t="str">
        <f t="shared" si="57"/>
        <v/>
      </c>
      <c r="AI501" s="79" t="str">
        <f t="shared" si="58"/>
        <v/>
      </c>
      <c r="AJ501" s="79" t="str">
        <f t="shared" si="59"/>
        <v/>
      </c>
      <c r="AK501" s="80" t="str">
        <f t="shared" si="62"/>
        <v/>
      </c>
    </row>
    <row r="502" spans="27:37">
      <c r="AA502" s="81"/>
      <c r="AB502" s="81"/>
      <c r="AC502" s="82" t="str">
        <f t="shared" si="60"/>
        <v/>
      </c>
      <c r="AD502" s="90"/>
      <c r="AE502" s="90"/>
      <c r="AF502" s="82">
        <f t="shared" si="61"/>
        <v>0</v>
      </c>
      <c r="AG502" s="82" t="str">
        <f t="shared" si="56"/>
        <v/>
      </c>
      <c r="AH502" s="82" t="str">
        <f t="shared" si="57"/>
        <v/>
      </c>
      <c r="AI502" s="82" t="str">
        <f t="shared" si="58"/>
        <v/>
      </c>
      <c r="AJ502" s="82" t="str">
        <f t="shared" si="59"/>
        <v/>
      </c>
      <c r="AK502" s="83" t="str">
        <f t="shared" si="62"/>
        <v/>
      </c>
    </row>
    <row r="503" spans="27:37">
      <c r="AA503" s="78"/>
      <c r="AB503" s="78"/>
      <c r="AC503" s="79" t="str">
        <f t="shared" si="60"/>
        <v/>
      </c>
      <c r="AD503" s="89"/>
      <c r="AE503" s="89"/>
      <c r="AF503" s="79">
        <f t="shared" si="61"/>
        <v>0</v>
      </c>
      <c r="AG503" s="79" t="str">
        <f t="shared" si="56"/>
        <v/>
      </c>
      <c r="AH503" s="79" t="str">
        <f t="shared" si="57"/>
        <v/>
      </c>
      <c r="AI503" s="79" t="str">
        <f t="shared" si="58"/>
        <v/>
      </c>
      <c r="AJ503" s="79" t="str">
        <f t="shared" si="59"/>
        <v/>
      </c>
      <c r="AK503" s="80" t="str">
        <f t="shared" si="62"/>
        <v/>
      </c>
    </row>
    <row r="504" spans="27:37">
      <c r="AA504" s="81"/>
      <c r="AB504" s="81"/>
      <c r="AC504" s="82" t="str">
        <f t="shared" si="60"/>
        <v/>
      </c>
      <c r="AD504" s="90"/>
      <c r="AE504" s="90"/>
      <c r="AF504" s="82">
        <f t="shared" si="61"/>
        <v>0</v>
      </c>
      <c r="AG504" s="82" t="str">
        <f t="shared" si="56"/>
        <v/>
      </c>
      <c r="AH504" s="82" t="str">
        <f t="shared" si="57"/>
        <v/>
      </c>
      <c r="AI504" s="82" t="str">
        <f t="shared" si="58"/>
        <v/>
      </c>
      <c r="AJ504" s="82" t="str">
        <f t="shared" si="59"/>
        <v/>
      </c>
      <c r="AK504" s="83" t="str">
        <f t="shared" si="62"/>
        <v/>
      </c>
    </row>
    <row r="505" spans="27:37">
      <c r="AA505" s="78"/>
      <c r="AB505" s="78"/>
      <c r="AC505" s="79" t="str">
        <f t="shared" si="60"/>
        <v/>
      </c>
      <c r="AD505" s="89"/>
      <c r="AE505" s="89"/>
      <c r="AF505" s="79">
        <f t="shared" si="61"/>
        <v>0</v>
      </c>
      <c r="AG505" s="79" t="str">
        <f t="shared" si="56"/>
        <v/>
      </c>
      <c r="AH505" s="79" t="str">
        <f t="shared" si="57"/>
        <v/>
      </c>
      <c r="AI505" s="79" t="str">
        <f t="shared" si="58"/>
        <v/>
      </c>
      <c r="AJ505" s="79" t="str">
        <f t="shared" si="59"/>
        <v/>
      </c>
      <c r="AK505" s="80" t="str">
        <f t="shared" si="62"/>
        <v/>
      </c>
    </row>
    <row r="506" spans="27:37">
      <c r="AA506" s="81"/>
      <c r="AB506" s="81"/>
      <c r="AC506" s="82" t="str">
        <f t="shared" si="60"/>
        <v/>
      </c>
      <c r="AD506" s="90"/>
      <c r="AE506" s="90"/>
      <c r="AF506" s="82">
        <f t="shared" si="61"/>
        <v>0</v>
      </c>
      <c r="AG506" s="82" t="str">
        <f t="shared" si="56"/>
        <v/>
      </c>
      <c r="AH506" s="82" t="str">
        <f t="shared" si="57"/>
        <v/>
      </c>
      <c r="AI506" s="82" t="str">
        <f t="shared" si="58"/>
        <v/>
      </c>
      <c r="AJ506" s="82" t="str">
        <f t="shared" si="59"/>
        <v/>
      </c>
      <c r="AK506" s="83" t="str">
        <f t="shared" si="62"/>
        <v/>
      </c>
    </row>
    <row r="507" spans="27:37">
      <c r="AA507" s="78"/>
      <c r="AB507" s="78"/>
      <c r="AC507" s="79" t="str">
        <f t="shared" si="60"/>
        <v/>
      </c>
      <c r="AD507" s="89"/>
      <c r="AE507" s="89"/>
      <c r="AF507" s="79">
        <f t="shared" si="61"/>
        <v>0</v>
      </c>
      <c r="AG507" s="79" t="str">
        <f t="shared" si="56"/>
        <v/>
      </c>
      <c r="AH507" s="79" t="str">
        <f t="shared" si="57"/>
        <v/>
      </c>
      <c r="AI507" s="79" t="str">
        <f t="shared" si="58"/>
        <v/>
      </c>
      <c r="AJ507" s="79" t="str">
        <f t="shared" si="59"/>
        <v/>
      </c>
      <c r="AK507" s="80" t="str">
        <f t="shared" si="62"/>
        <v/>
      </c>
    </row>
    <row r="508" spans="27:37">
      <c r="AA508" s="81"/>
      <c r="AB508" s="81"/>
      <c r="AC508" s="82" t="str">
        <f t="shared" si="60"/>
        <v/>
      </c>
      <c r="AD508" s="90"/>
      <c r="AE508" s="90"/>
      <c r="AF508" s="82">
        <f t="shared" si="61"/>
        <v>0</v>
      </c>
      <c r="AG508" s="82" t="str">
        <f t="shared" si="56"/>
        <v/>
      </c>
      <c r="AH508" s="82" t="str">
        <f t="shared" si="57"/>
        <v/>
      </c>
      <c r="AI508" s="82" t="str">
        <f t="shared" si="58"/>
        <v/>
      </c>
      <c r="AJ508" s="82" t="str">
        <f t="shared" si="59"/>
        <v/>
      </c>
      <c r="AK508" s="83" t="str">
        <f t="shared" si="62"/>
        <v/>
      </c>
    </row>
    <row r="509" spans="27:37">
      <c r="AA509" s="78"/>
      <c r="AB509" s="78"/>
      <c r="AC509" s="79" t="str">
        <f t="shared" si="60"/>
        <v/>
      </c>
      <c r="AD509" s="89"/>
      <c r="AE509" s="89"/>
      <c r="AF509" s="79">
        <f t="shared" si="61"/>
        <v>0</v>
      </c>
      <c r="AG509" s="79" t="str">
        <f t="shared" si="56"/>
        <v/>
      </c>
      <c r="AH509" s="79" t="str">
        <f t="shared" si="57"/>
        <v/>
      </c>
      <c r="AI509" s="79" t="str">
        <f t="shared" si="58"/>
        <v/>
      </c>
      <c r="AJ509" s="79" t="str">
        <f t="shared" si="59"/>
        <v/>
      </c>
      <c r="AK509" s="80" t="str">
        <f t="shared" si="62"/>
        <v/>
      </c>
    </row>
    <row r="510" spans="27:37">
      <c r="AA510" s="81"/>
      <c r="AB510" s="81"/>
      <c r="AC510" s="82" t="str">
        <f t="shared" si="60"/>
        <v/>
      </c>
      <c r="AD510" s="90"/>
      <c r="AE510" s="90"/>
      <c r="AF510" s="82">
        <f t="shared" si="61"/>
        <v>0</v>
      </c>
      <c r="AG510" s="82" t="str">
        <f t="shared" si="56"/>
        <v/>
      </c>
      <c r="AH510" s="82" t="str">
        <f t="shared" si="57"/>
        <v/>
      </c>
      <c r="AI510" s="82" t="str">
        <f t="shared" si="58"/>
        <v/>
      </c>
      <c r="AJ510" s="82" t="str">
        <f t="shared" si="59"/>
        <v/>
      </c>
      <c r="AK510" s="83" t="str">
        <f t="shared" si="62"/>
        <v/>
      </c>
    </row>
    <row r="511" spans="27:37">
      <c r="AA511" s="78"/>
      <c r="AB511" s="78"/>
      <c r="AC511" s="79" t="str">
        <f t="shared" si="60"/>
        <v/>
      </c>
      <c r="AD511" s="89"/>
      <c r="AE511" s="89"/>
      <c r="AF511" s="79">
        <f t="shared" si="61"/>
        <v>0</v>
      </c>
      <c r="AG511" s="79" t="str">
        <f t="shared" si="56"/>
        <v/>
      </c>
      <c r="AH511" s="79" t="str">
        <f t="shared" si="57"/>
        <v/>
      </c>
      <c r="AI511" s="79" t="str">
        <f t="shared" si="58"/>
        <v/>
      </c>
      <c r="AJ511" s="79" t="str">
        <f t="shared" si="59"/>
        <v/>
      </c>
      <c r="AK511" s="80" t="str">
        <f t="shared" si="62"/>
        <v/>
      </c>
    </row>
    <row r="512" spans="27:37">
      <c r="AA512" s="81"/>
      <c r="AB512" s="81"/>
      <c r="AC512" s="82" t="str">
        <f t="shared" si="60"/>
        <v/>
      </c>
      <c r="AD512" s="90"/>
      <c r="AE512" s="90"/>
      <c r="AF512" s="82">
        <f t="shared" si="61"/>
        <v>0</v>
      </c>
      <c r="AG512" s="82" t="str">
        <f t="shared" si="56"/>
        <v/>
      </c>
      <c r="AH512" s="82" t="str">
        <f t="shared" si="57"/>
        <v/>
      </c>
      <c r="AI512" s="82" t="str">
        <f t="shared" si="58"/>
        <v/>
      </c>
      <c r="AJ512" s="82" t="str">
        <f t="shared" si="59"/>
        <v/>
      </c>
      <c r="AK512" s="83" t="str">
        <f t="shared" si="62"/>
        <v/>
      </c>
    </row>
    <row r="513" spans="27:37">
      <c r="AA513" s="78"/>
      <c r="AB513" s="78"/>
      <c r="AC513" s="79" t="str">
        <f t="shared" si="60"/>
        <v/>
      </c>
      <c r="AD513" s="89"/>
      <c r="AE513" s="89"/>
      <c r="AF513" s="79">
        <f t="shared" si="61"/>
        <v>0</v>
      </c>
      <c r="AG513" s="79" t="str">
        <f t="shared" si="56"/>
        <v/>
      </c>
      <c r="AH513" s="79" t="str">
        <f t="shared" si="57"/>
        <v/>
      </c>
      <c r="AI513" s="79" t="str">
        <f t="shared" si="58"/>
        <v/>
      </c>
      <c r="AJ513" s="79" t="str">
        <f t="shared" si="59"/>
        <v/>
      </c>
      <c r="AK513" s="80" t="str">
        <f t="shared" si="62"/>
        <v/>
      </c>
    </row>
    <row r="514" spans="27:37">
      <c r="AA514" s="81"/>
      <c r="AB514" s="81"/>
      <c r="AC514" s="82" t="str">
        <f t="shared" si="60"/>
        <v/>
      </c>
      <c r="AD514" s="90"/>
      <c r="AE514" s="90"/>
      <c r="AF514" s="82">
        <f t="shared" si="61"/>
        <v>0</v>
      </c>
      <c r="AG514" s="82" t="str">
        <f t="shared" si="56"/>
        <v/>
      </c>
      <c r="AH514" s="82" t="str">
        <f t="shared" si="57"/>
        <v/>
      </c>
      <c r="AI514" s="82" t="str">
        <f t="shared" si="58"/>
        <v/>
      </c>
      <c r="AJ514" s="82" t="str">
        <f t="shared" si="59"/>
        <v/>
      </c>
      <c r="AK514" s="83" t="str">
        <f t="shared" si="62"/>
        <v/>
      </c>
    </row>
    <row r="515" spans="27:37">
      <c r="AA515" s="78"/>
      <c r="AB515" s="78"/>
      <c r="AC515" s="79" t="str">
        <f t="shared" si="60"/>
        <v/>
      </c>
      <c r="AD515" s="89"/>
      <c r="AE515" s="89"/>
      <c r="AF515" s="79">
        <f t="shared" si="61"/>
        <v>0</v>
      </c>
      <c r="AG515" s="79" t="str">
        <f t="shared" si="56"/>
        <v/>
      </c>
      <c r="AH515" s="79" t="str">
        <f t="shared" si="57"/>
        <v/>
      </c>
      <c r="AI515" s="79" t="str">
        <f t="shared" si="58"/>
        <v/>
      </c>
      <c r="AJ515" s="79" t="str">
        <f t="shared" si="59"/>
        <v/>
      </c>
      <c r="AK515" s="80" t="str">
        <f t="shared" si="62"/>
        <v/>
      </c>
    </row>
    <row r="516" spans="27:37">
      <c r="AA516" s="81"/>
      <c r="AB516" s="81"/>
      <c r="AC516" s="82" t="str">
        <f t="shared" si="60"/>
        <v/>
      </c>
      <c r="AD516" s="90"/>
      <c r="AE516" s="90"/>
      <c r="AF516" s="82">
        <f t="shared" si="61"/>
        <v>0</v>
      </c>
      <c r="AG516" s="82" t="str">
        <f t="shared" si="56"/>
        <v/>
      </c>
      <c r="AH516" s="82" t="str">
        <f t="shared" si="57"/>
        <v/>
      </c>
      <c r="AI516" s="82" t="str">
        <f t="shared" si="58"/>
        <v/>
      </c>
      <c r="AJ516" s="82" t="str">
        <f t="shared" si="59"/>
        <v/>
      </c>
      <c r="AK516" s="83" t="str">
        <f t="shared" si="62"/>
        <v/>
      </c>
    </row>
    <row r="517" spans="27:37">
      <c r="AA517" s="78"/>
      <c r="AB517" s="78"/>
      <c r="AC517" s="79" t="str">
        <f t="shared" si="60"/>
        <v/>
      </c>
      <c r="AD517" s="89"/>
      <c r="AE517" s="89"/>
      <c r="AF517" s="79">
        <f t="shared" si="61"/>
        <v>0</v>
      </c>
      <c r="AG517" s="79" t="str">
        <f t="shared" si="56"/>
        <v/>
      </c>
      <c r="AH517" s="79" t="str">
        <f t="shared" si="57"/>
        <v/>
      </c>
      <c r="AI517" s="79" t="str">
        <f t="shared" si="58"/>
        <v/>
      </c>
      <c r="AJ517" s="79" t="str">
        <f t="shared" si="59"/>
        <v/>
      </c>
      <c r="AK517" s="80" t="str">
        <f t="shared" si="62"/>
        <v/>
      </c>
    </row>
    <row r="518" spans="27:37">
      <c r="AA518" s="81"/>
      <c r="AB518" s="81"/>
      <c r="AC518" s="82" t="str">
        <f t="shared" si="60"/>
        <v/>
      </c>
      <c r="AD518" s="90"/>
      <c r="AE518" s="90"/>
      <c r="AF518" s="82">
        <f t="shared" si="61"/>
        <v>0</v>
      </c>
      <c r="AG518" s="82" t="str">
        <f t="shared" si="56"/>
        <v/>
      </c>
      <c r="AH518" s="82" t="str">
        <f t="shared" si="57"/>
        <v/>
      </c>
      <c r="AI518" s="82" t="str">
        <f t="shared" si="58"/>
        <v/>
      </c>
      <c r="AJ518" s="82" t="str">
        <f t="shared" si="59"/>
        <v/>
      </c>
      <c r="AK518" s="83" t="str">
        <f t="shared" si="62"/>
        <v/>
      </c>
    </row>
    <row r="519" spans="27:37">
      <c r="AA519" s="78"/>
      <c r="AB519" s="78"/>
      <c r="AC519" s="79" t="str">
        <f t="shared" si="60"/>
        <v/>
      </c>
      <c r="AD519" s="89"/>
      <c r="AE519" s="89"/>
      <c r="AF519" s="79">
        <f t="shared" si="61"/>
        <v>0</v>
      </c>
      <c r="AG519" s="79" t="str">
        <f t="shared" si="56"/>
        <v/>
      </c>
      <c r="AH519" s="79" t="str">
        <f t="shared" si="57"/>
        <v/>
      </c>
      <c r="AI519" s="79" t="str">
        <f t="shared" si="58"/>
        <v/>
      </c>
      <c r="AJ519" s="79" t="str">
        <f t="shared" si="59"/>
        <v/>
      </c>
      <c r="AK519" s="80" t="str">
        <f t="shared" si="62"/>
        <v/>
      </c>
    </row>
    <row r="520" spans="27:37">
      <c r="AA520" s="81"/>
      <c r="AB520" s="81"/>
      <c r="AC520" s="82" t="str">
        <f t="shared" si="60"/>
        <v/>
      </c>
      <c r="AD520" s="90"/>
      <c r="AE520" s="90"/>
      <c r="AF520" s="82">
        <f t="shared" si="61"/>
        <v>0</v>
      </c>
      <c r="AG520" s="82" t="str">
        <f t="shared" si="56"/>
        <v/>
      </c>
      <c r="AH520" s="82" t="str">
        <f t="shared" si="57"/>
        <v/>
      </c>
      <c r="AI520" s="82" t="str">
        <f t="shared" si="58"/>
        <v/>
      </c>
      <c r="AJ520" s="82" t="str">
        <f t="shared" si="59"/>
        <v/>
      </c>
      <c r="AK520" s="83" t="str">
        <f t="shared" si="62"/>
        <v/>
      </c>
    </row>
    <row r="521" spans="27:37">
      <c r="AA521" s="78"/>
      <c r="AB521" s="78"/>
      <c r="AC521" s="79" t="str">
        <f t="shared" si="60"/>
        <v/>
      </c>
      <c r="AD521" s="89"/>
      <c r="AE521" s="89"/>
      <c r="AF521" s="79">
        <f t="shared" si="61"/>
        <v>0</v>
      </c>
      <c r="AG521" s="79" t="str">
        <f t="shared" si="56"/>
        <v/>
      </c>
      <c r="AH521" s="79" t="str">
        <f t="shared" si="57"/>
        <v/>
      </c>
      <c r="AI521" s="79" t="str">
        <f t="shared" si="58"/>
        <v/>
      </c>
      <c r="AJ521" s="79" t="str">
        <f t="shared" si="59"/>
        <v/>
      </c>
      <c r="AK521" s="80" t="str">
        <f t="shared" si="62"/>
        <v/>
      </c>
    </row>
    <row r="522" spans="27:37">
      <c r="AA522" s="81"/>
      <c r="AB522" s="81"/>
      <c r="AC522" s="82" t="str">
        <f t="shared" si="60"/>
        <v/>
      </c>
      <c r="AD522" s="90"/>
      <c r="AE522" s="90"/>
      <c r="AF522" s="82">
        <f t="shared" si="61"/>
        <v>0</v>
      </c>
      <c r="AG522" s="82" t="str">
        <f t="shared" si="56"/>
        <v/>
      </c>
      <c r="AH522" s="82" t="str">
        <f t="shared" si="57"/>
        <v/>
      </c>
      <c r="AI522" s="82" t="str">
        <f t="shared" si="58"/>
        <v/>
      </c>
      <c r="AJ522" s="82" t="str">
        <f t="shared" si="59"/>
        <v/>
      </c>
      <c r="AK522" s="83" t="str">
        <f t="shared" si="62"/>
        <v/>
      </c>
    </row>
    <row r="523" spans="27:37">
      <c r="AA523" s="78"/>
      <c r="AB523" s="78"/>
      <c r="AC523" s="79" t="str">
        <f t="shared" si="60"/>
        <v/>
      </c>
      <c r="AD523" s="89"/>
      <c r="AE523" s="89"/>
      <c r="AF523" s="79">
        <f t="shared" si="61"/>
        <v>0</v>
      </c>
      <c r="AG523" s="79" t="str">
        <f t="shared" ref="AG523:AG586" si="63">IF($AA523="","",IF(VLOOKUP($AA523,$AZ$17:$BD$42,2,0)=0,"",VLOOKUP($AA523,$AZ$17:$BD$42,2,0)*AF523))</f>
        <v/>
      </c>
      <c r="AH523" s="79" t="str">
        <f t="shared" ref="AH523:AH586" si="64">IF($AA523="","",IF(VLOOKUP($AA523,$AZ$17:$BD$42,3,0)=0,"",VLOOKUP($AA523,$AZ$17:$BD$42,3,0)*AF523))</f>
        <v/>
      </c>
      <c r="AI523" s="79" t="str">
        <f t="shared" ref="AI523:AI586" si="65">IF($AA523="","",IF(VLOOKUP($AA523,$AZ$17:$BD$42,4,0)=0,"",VLOOKUP($AA523,$AZ$17:$BD$42,4,0)*AF523))</f>
        <v/>
      </c>
      <c r="AJ523" s="79" t="str">
        <f t="shared" ref="AJ523:AJ586" si="66">IF($AA523="","",IF(VLOOKUP($AA523,$AZ$17:$BD$42,5,0)=0,"",VLOOKUP($AA523,$AZ$17:$BD$42,5,0)*AF523))</f>
        <v/>
      </c>
      <c r="AK523" s="80" t="str">
        <f t="shared" si="62"/>
        <v/>
      </c>
    </row>
    <row r="524" spans="27:37">
      <c r="AA524" s="81"/>
      <c r="AB524" s="81"/>
      <c r="AC524" s="82" t="str">
        <f t="shared" ref="AC524:AC587" si="67">IF(ISERROR(VLOOKUP($AA524,$A$13:$V$38,MATCH($AB524,$A$12:$V$12,0),0)),"",VLOOKUP($AA524,$A$13:$V$38,MATCH($AB524,$A$12:$V$12,0),0))</f>
        <v/>
      </c>
      <c r="AD524" s="90"/>
      <c r="AE524" s="90"/>
      <c r="AF524" s="82">
        <f t="shared" ref="AF524:AF587" si="68">IF(IF($AB524="",0,IF(AC524="",0,AC524-AD524-AE524))&lt;0,0,IF($AB524="",0,IF(AC524="",0,AC524-AD524-AE524)))</f>
        <v>0</v>
      </c>
      <c r="AG524" s="82" t="str">
        <f t="shared" si="63"/>
        <v/>
      </c>
      <c r="AH524" s="82" t="str">
        <f t="shared" si="64"/>
        <v/>
      </c>
      <c r="AI524" s="82" t="str">
        <f t="shared" si="65"/>
        <v/>
      </c>
      <c r="AJ524" s="82" t="str">
        <f t="shared" si="66"/>
        <v/>
      </c>
      <c r="AK524" s="83" t="str">
        <f t="shared" ref="AK524:AK587" si="69">IF($AF524=0,"",IF(VLOOKUP($AA524,$A$46:$Y$71,IF($AB524=3,2,IF($AB524&lt;4+1,6,IF($AB524&lt;5+1,10,IF($AB524&lt;6+1,14,IF($AB524&lt;7+1,18,IF($AB524&lt;8+1,22,0)))))),0)=0,"pas de crafteur",VLOOKUP($AA524,$A$46:$Y$71,IF($AB524=3,2,IF($AB524&lt;4+1,6,IF($AB524&lt;5+1,10,IF($AB524&lt;6+1,14,IF($AB524&lt;7+1,18,IF($AB524&lt;8+1,22,)))))),0)))</f>
        <v/>
      </c>
    </row>
    <row r="525" spans="27:37">
      <c r="AA525" s="78"/>
      <c r="AB525" s="78"/>
      <c r="AC525" s="79" t="str">
        <f t="shared" si="67"/>
        <v/>
      </c>
      <c r="AD525" s="89"/>
      <c r="AE525" s="89"/>
      <c r="AF525" s="79">
        <f t="shared" si="68"/>
        <v>0</v>
      </c>
      <c r="AG525" s="79" t="str">
        <f t="shared" si="63"/>
        <v/>
      </c>
      <c r="AH525" s="79" t="str">
        <f t="shared" si="64"/>
        <v/>
      </c>
      <c r="AI525" s="79" t="str">
        <f t="shared" si="65"/>
        <v/>
      </c>
      <c r="AJ525" s="79" t="str">
        <f t="shared" si="66"/>
        <v/>
      </c>
      <c r="AK525" s="80" t="str">
        <f t="shared" si="69"/>
        <v/>
      </c>
    </row>
    <row r="526" spans="27:37">
      <c r="AA526" s="81"/>
      <c r="AB526" s="81"/>
      <c r="AC526" s="82" t="str">
        <f t="shared" si="67"/>
        <v/>
      </c>
      <c r="AD526" s="90"/>
      <c r="AE526" s="90"/>
      <c r="AF526" s="82">
        <f t="shared" si="68"/>
        <v>0</v>
      </c>
      <c r="AG526" s="82" t="str">
        <f t="shared" si="63"/>
        <v/>
      </c>
      <c r="AH526" s="82" t="str">
        <f t="shared" si="64"/>
        <v/>
      </c>
      <c r="AI526" s="82" t="str">
        <f t="shared" si="65"/>
        <v/>
      </c>
      <c r="AJ526" s="82" t="str">
        <f t="shared" si="66"/>
        <v/>
      </c>
      <c r="AK526" s="83" t="str">
        <f t="shared" si="69"/>
        <v/>
      </c>
    </row>
    <row r="527" spans="27:37">
      <c r="AA527" s="78"/>
      <c r="AB527" s="78"/>
      <c r="AC527" s="79" t="str">
        <f t="shared" si="67"/>
        <v/>
      </c>
      <c r="AD527" s="89"/>
      <c r="AE527" s="89"/>
      <c r="AF527" s="79">
        <f t="shared" si="68"/>
        <v>0</v>
      </c>
      <c r="AG527" s="79" t="str">
        <f t="shared" si="63"/>
        <v/>
      </c>
      <c r="AH527" s="79" t="str">
        <f t="shared" si="64"/>
        <v/>
      </c>
      <c r="AI527" s="79" t="str">
        <f t="shared" si="65"/>
        <v/>
      </c>
      <c r="AJ527" s="79" t="str">
        <f t="shared" si="66"/>
        <v/>
      </c>
      <c r="AK527" s="80" t="str">
        <f t="shared" si="69"/>
        <v/>
      </c>
    </row>
    <row r="528" spans="27:37">
      <c r="AA528" s="81"/>
      <c r="AB528" s="81"/>
      <c r="AC528" s="82" t="str">
        <f t="shared" si="67"/>
        <v/>
      </c>
      <c r="AD528" s="90"/>
      <c r="AE528" s="90"/>
      <c r="AF528" s="82">
        <f t="shared" si="68"/>
        <v>0</v>
      </c>
      <c r="AG528" s="82" t="str">
        <f t="shared" si="63"/>
        <v/>
      </c>
      <c r="AH528" s="82" t="str">
        <f t="shared" si="64"/>
        <v/>
      </c>
      <c r="AI528" s="82" t="str">
        <f t="shared" si="65"/>
        <v/>
      </c>
      <c r="AJ528" s="82" t="str">
        <f t="shared" si="66"/>
        <v/>
      </c>
      <c r="AK528" s="83" t="str">
        <f t="shared" si="69"/>
        <v/>
      </c>
    </row>
    <row r="529" spans="27:37">
      <c r="AA529" s="78"/>
      <c r="AB529" s="78"/>
      <c r="AC529" s="79" t="str">
        <f t="shared" si="67"/>
        <v/>
      </c>
      <c r="AD529" s="89"/>
      <c r="AE529" s="89"/>
      <c r="AF529" s="79">
        <f t="shared" si="68"/>
        <v>0</v>
      </c>
      <c r="AG529" s="79" t="str">
        <f t="shared" si="63"/>
        <v/>
      </c>
      <c r="AH529" s="79" t="str">
        <f t="shared" si="64"/>
        <v/>
      </c>
      <c r="AI529" s="79" t="str">
        <f t="shared" si="65"/>
        <v/>
      </c>
      <c r="AJ529" s="79" t="str">
        <f t="shared" si="66"/>
        <v/>
      </c>
      <c r="AK529" s="80" t="str">
        <f t="shared" si="69"/>
        <v/>
      </c>
    </row>
    <row r="530" spans="27:37">
      <c r="AA530" s="81"/>
      <c r="AB530" s="81"/>
      <c r="AC530" s="82" t="str">
        <f t="shared" si="67"/>
        <v/>
      </c>
      <c r="AD530" s="90"/>
      <c r="AE530" s="90"/>
      <c r="AF530" s="82">
        <f t="shared" si="68"/>
        <v>0</v>
      </c>
      <c r="AG530" s="82" t="str">
        <f t="shared" si="63"/>
        <v/>
      </c>
      <c r="AH530" s="82" t="str">
        <f t="shared" si="64"/>
        <v/>
      </c>
      <c r="AI530" s="82" t="str">
        <f t="shared" si="65"/>
        <v/>
      </c>
      <c r="AJ530" s="82" t="str">
        <f t="shared" si="66"/>
        <v/>
      </c>
      <c r="AK530" s="83" t="str">
        <f t="shared" si="69"/>
        <v/>
      </c>
    </row>
    <row r="531" spans="27:37">
      <c r="AA531" s="78"/>
      <c r="AB531" s="78"/>
      <c r="AC531" s="79" t="str">
        <f t="shared" si="67"/>
        <v/>
      </c>
      <c r="AD531" s="89"/>
      <c r="AE531" s="89"/>
      <c r="AF531" s="79">
        <f t="shared" si="68"/>
        <v>0</v>
      </c>
      <c r="AG531" s="79" t="str">
        <f t="shared" si="63"/>
        <v/>
      </c>
      <c r="AH531" s="79" t="str">
        <f t="shared" si="64"/>
        <v/>
      </c>
      <c r="AI531" s="79" t="str">
        <f t="shared" si="65"/>
        <v/>
      </c>
      <c r="AJ531" s="79" t="str">
        <f t="shared" si="66"/>
        <v/>
      </c>
      <c r="AK531" s="80" t="str">
        <f t="shared" si="69"/>
        <v/>
      </c>
    </row>
    <row r="532" spans="27:37">
      <c r="AA532" s="81"/>
      <c r="AB532" s="81"/>
      <c r="AC532" s="82" t="str">
        <f t="shared" si="67"/>
        <v/>
      </c>
      <c r="AD532" s="90"/>
      <c r="AE532" s="90"/>
      <c r="AF532" s="82">
        <f t="shared" si="68"/>
        <v>0</v>
      </c>
      <c r="AG532" s="82" t="str">
        <f t="shared" si="63"/>
        <v/>
      </c>
      <c r="AH532" s="82" t="str">
        <f t="shared" si="64"/>
        <v/>
      </c>
      <c r="AI532" s="82" t="str">
        <f t="shared" si="65"/>
        <v/>
      </c>
      <c r="AJ532" s="82" t="str">
        <f t="shared" si="66"/>
        <v/>
      </c>
      <c r="AK532" s="83" t="str">
        <f t="shared" si="69"/>
        <v/>
      </c>
    </row>
    <row r="533" spans="27:37">
      <c r="AA533" s="78"/>
      <c r="AB533" s="78"/>
      <c r="AC533" s="79" t="str">
        <f t="shared" si="67"/>
        <v/>
      </c>
      <c r="AD533" s="89"/>
      <c r="AE533" s="89"/>
      <c r="AF533" s="79">
        <f t="shared" si="68"/>
        <v>0</v>
      </c>
      <c r="AG533" s="79" t="str">
        <f t="shared" si="63"/>
        <v/>
      </c>
      <c r="AH533" s="79" t="str">
        <f t="shared" si="64"/>
        <v/>
      </c>
      <c r="AI533" s="79" t="str">
        <f t="shared" si="65"/>
        <v/>
      </c>
      <c r="AJ533" s="79" t="str">
        <f t="shared" si="66"/>
        <v/>
      </c>
      <c r="AK533" s="80" t="str">
        <f t="shared" si="69"/>
        <v/>
      </c>
    </row>
    <row r="534" spans="27:37">
      <c r="AA534" s="81"/>
      <c r="AB534" s="81"/>
      <c r="AC534" s="82" t="str">
        <f t="shared" si="67"/>
        <v/>
      </c>
      <c r="AD534" s="90"/>
      <c r="AE534" s="90"/>
      <c r="AF534" s="82">
        <f t="shared" si="68"/>
        <v>0</v>
      </c>
      <c r="AG534" s="82" t="str">
        <f t="shared" si="63"/>
        <v/>
      </c>
      <c r="AH534" s="82" t="str">
        <f t="shared" si="64"/>
        <v/>
      </c>
      <c r="AI534" s="82" t="str">
        <f t="shared" si="65"/>
        <v/>
      </c>
      <c r="AJ534" s="82" t="str">
        <f t="shared" si="66"/>
        <v/>
      </c>
      <c r="AK534" s="83" t="str">
        <f t="shared" si="69"/>
        <v/>
      </c>
    </row>
    <row r="535" spans="27:37">
      <c r="AA535" s="78"/>
      <c r="AB535" s="78"/>
      <c r="AC535" s="79" t="str">
        <f t="shared" si="67"/>
        <v/>
      </c>
      <c r="AD535" s="89"/>
      <c r="AE535" s="89"/>
      <c r="AF535" s="79">
        <f t="shared" si="68"/>
        <v>0</v>
      </c>
      <c r="AG535" s="79" t="str">
        <f t="shared" si="63"/>
        <v/>
      </c>
      <c r="AH535" s="79" t="str">
        <f t="shared" si="64"/>
        <v/>
      </c>
      <c r="AI535" s="79" t="str">
        <f t="shared" si="65"/>
        <v/>
      </c>
      <c r="AJ535" s="79" t="str">
        <f t="shared" si="66"/>
        <v/>
      </c>
      <c r="AK535" s="80" t="str">
        <f t="shared" si="69"/>
        <v/>
      </c>
    </row>
    <row r="536" spans="27:37">
      <c r="AA536" s="81"/>
      <c r="AB536" s="81"/>
      <c r="AC536" s="82" t="str">
        <f t="shared" si="67"/>
        <v/>
      </c>
      <c r="AD536" s="90"/>
      <c r="AE536" s="90"/>
      <c r="AF536" s="82">
        <f t="shared" si="68"/>
        <v>0</v>
      </c>
      <c r="AG536" s="82" t="str">
        <f t="shared" si="63"/>
        <v/>
      </c>
      <c r="AH536" s="82" t="str">
        <f t="shared" si="64"/>
        <v/>
      </c>
      <c r="AI536" s="82" t="str">
        <f t="shared" si="65"/>
        <v/>
      </c>
      <c r="AJ536" s="82" t="str">
        <f t="shared" si="66"/>
        <v/>
      </c>
      <c r="AK536" s="83" t="str">
        <f t="shared" si="69"/>
        <v/>
      </c>
    </row>
    <row r="537" spans="27:37">
      <c r="AA537" s="78"/>
      <c r="AB537" s="78"/>
      <c r="AC537" s="79" t="str">
        <f t="shared" si="67"/>
        <v/>
      </c>
      <c r="AD537" s="89"/>
      <c r="AE537" s="89"/>
      <c r="AF537" s="79">
        <f t="shared" si="68"/>
        <v>0</v>
      </c>
      <c r="AG537" s="79" t="str">
        <f t="shared" si="63"/>
        <v/>
      </c>
      <c r="AH537" s="79" t="str">
        <f t="shared" si="64"/>
        <v/>
      </c>
      <c r="AI537" s="79" t="str">
        <f t="shared" si="65"/>
        <v/>
      </c>
      <c r="AJ537" s="79" t="str">
        <f t="shared" si="66"/>
        <v/>
      </c>
      <c r="AK537" s="80" t="str">
        <f t="shared" si="69"/>
        <v/>
      </c>
    </row>
    <row r="538" spans="27:37">
      <c r="AA538" s="81"/>
      <c r="AB538" s="81"/>
      <c r="AC538" s="82" t="str">
        <f t="shared" si="67"/>
        <v/>
      </c>
      <c r="AD538" s="90"/>
      <c r="AE538" s="90"/>
      <c r="AF538" s="82">
        <f t="shared" si="68"/>
        <v>0</v>
      </c>
      <c r="AG538" s="82" t="str">
        <f t="shared" si="63"/>
        <v/>
      </c>
      <c r="AH538" s="82" t="str">
        <f t="shared" si="64"/>
        <v/>
      </c>
      <c r="AI538" s="82" t="str">
        <f t="shared" si="65"/>
        <v/>
      </c>
      <c r="AJ538" s="82" t="str">
        <f t="shared" si="66"/>
        <v/>
      </c>
      <c r="AK538" s="83" t="str">
        <f t="shared" si="69"/>
        <v/>
      </c>
    </row>
    <row r="539" spans="27:37">
      <c r="AA539" s="78"/>
      <c r="AB539" s="78"/>
      <c r="AC539" s="79" t="str">
        <f t="shared" si="67"/>
        <v/>
      </c>
      <c r="AD539" s="89"/>
      <c r="AE539" s="89"/>
      <c r="AF539" s="79">
        <f t="shared" si="68"/>
        <v>0</v>
      </c>
      <c r="AG539" s="79" t="str">
        <f t="shared" si="63"/>
        <v/>
      </c>
      <c r="AH539" s="79" t="str">
        <f t="shared" si="64"/>
        <v/>
      </c>
      <c r="AI539" s="79" t="str">
        <f t="shared" si="65"/>
        <v/>
      </c>
      <c r="AJ539" s="79" t="str">
        <f t="shared" si="66"/>
        <v/>
      </c>
      <c r="AK539" s="80" t="str">
        <f t="shared" si="69"/>
        <v/>
      </c>
    </row>
    <row r="540" spans="27:37">
      <c r="AA540" s="81"/>
      <c r="AB540" s="81"/>
      <c r="AC540" s="82" t="str">
        <f t="shared" si="67"/>
        <v/>
      </c>
      <c r="AD540" s="90"/>
      <c r="AE540" s="90"/>
      <c r="AF540" s="82">
        <f t="shared" si="68"/>
        <v>0</v>
      </c>
      <c r="AG540" s="82" t="str">
        <f t="shared" si="63"/>
        <v/>
      </c>
      <c r="AH540" s="82" t="str">
        <f t="shared" si="64"/>
        <v/>
      </c>
      <c r="AI540" s="82" t="str">
        <f t="shared" si="65"/>
        <v/>
      </c>
      <c r="AJ540" s="82" t="str">
        <f t="shared" si="66"/>
        <v/>
      </c>
      <c r="AK540" s="83" t="str">
        <f t="shared" si="69"/>
        <v/>
      </c>
    </row>
    <row r="541" spans="27:37">
      <c r="AA541" s="78"/>
      <c r="AB541" s="78"/>
      <c r="AC541" s="79" t="str">
        <f t="shared" si="67"/>
        <v/>
      </c>
      <c r="AD541" s="89"/>
      <c r="AE541" s="89"/>
      <c r="AF541" s="79">
        <f t="shared" si="68"/>
        <v>0</v>
      </c>
      <c r="AG541" s="79" t="str">
        <f t="shared" si="63"/>
        <v/>
      </c>
      <c r="AH541" s="79" t="str">
        <f t="shared" si="64"/>
        <v/>
      </c>
      <c r="AI541" s="79" t="str">
        <f t="shared" si="65"/>
        <v/>
      </c>
      <c r="AJ541" s="79" t="str">
        <f t="shared" si="66"/>
        <v/>
      </c>
      <c r="AK541" s="80" t="str">
        <f t="shared" si="69"/>
        <v/>
      </c>
    </row>
    <row r="542" spans="27:37">
      <c r="AA542" s="81"/>
      <c r="AB542" s="81"/>
      <c r="AC542" s="82" t="str">
        <f t="shared" si="67"/>
        <v/>
      </c>
      <c r="AD542" s="90"/>
      <c r="AE542" s="90"/>
      <c r="AF542" s="82">
        <f t="shared" si="68"/>
        <v>0</v>
      </c>
      <c r="AG542" s="82" t="str">
        <f t="shared" si="63"/>
        <v/>
      </c>
      <c r="AH542" s="82" t="str">
        <f t="shared" si="64"/>
        <v/>
      </c>
      <c r="AI542" s="82" t="str">
        <f t="shared" si="65"/>
        <v/>
      </c>
      <c r="AJ542" s="82" t="str">
        <f t="shared" si="66"/>
        <v/>
      </c>
      <c r="AK542" s="83" t="str">
        <f t="shared" si="69"/>
        <v/>
      </c>
    </row>
    <row r="543" spans="27:37">
      <c r="AA543" s="78"/>
      <c r="AB543" s="78"/>
      <c r="AC543" s="79" t="str">
        <f t="shared" si="67"/>
        <v/>
      </c>
      <c r="AD543" s="89"/>
      <c r="AE543" s="89"/>
      <c r="AF543" s="79">
        <f t="shared" si="68"/>
        <v>0</v>
      </c>
      <c r="AG543" s="79" t="str">
        <f t="shared" si="63"/>
        <v/>
      </c>
      <c r="AH543" s="79" t="str">
        <f t="shared" si="64"/>
        <v/>
      </c>
      <c r="AI543" s="79" t="str">
        <f t="shared" si="65"/>
        <v/>
      </c>
      <c r="AJ543" s="79" t="str">
        <f t="shared" si="66"/>
        <v/>
      </c>
      <c r="AK543" s="80" t="str">
        <f t="shared" si="69"/>
        <v/>
      </c>
    </row>
    <row r="544" spans="27:37">
      <c r="AA544" s="81"/>
      <c r="AB544" s="81"/>
      <c r="AC544" s="82" t="str">
        <f t="shared" si="67"/>
        <v/>
      </c>
      <c r="AD544" s="90"/>
      <c r="AE544" s="90"/>
      <c r="AF544" s="82">
        <f t="shared" si="68"/>
        <v>0</v>
      </c>
      <c r="AG544" s="82" t="str">
        <f t="shared" si="63"/>
        <v/>
      </c>
      <c r="AH544" s="82" t="str">
        <f t="shared" si="64"/>
        <v/>
      </c>
      <c r="AI544" s="82" t="str">
        <f t="shared" si="65"/>
        <v/>
      </c>
      <c r="AJ544" s="82" t="str">
        <f t="shared" si="66"/>
        <v/>
      </c>
      <c r="AK544" s="83" t="str">
        <f t="shared" si="69"/>
        <v/>
      </c>
    </row>
    <row r="545" spans="27:37">
      <c r="AA545" s="78"/>
      <c r="AB545" s="78"/>
      <c r="AC545" s="79" t="str">
        <f t="shared" si="67"/>
        <v/>
      </c>
      <c r="AD545" s="89"/>
      <c r="AE545" s="89"/>
      <c r="AF545" s="79">
        <f t="shared" si="68"/>
        <v>0</v>
      </c>
      <c r="AG545" s="79" t="str">
        <f t="shared" si="63"/>
        <v/>
      </c>
      <c r="AH545" s="79" t="str">
        <f t="shared" si="64"/>
        <v/>
      </c>
      <c r="AI545" s="79" t="str">
        <f t="shared" si="65"/>
        <v/>
      </c>
      <c r="AJ545" s="79" t="str">
        <f t="shared" si="66"/>
        <v/>
      </c>
      <c r="AK545" s="80" t="str">
        <f t="shared" si="69"/>
        <v/>
      </c>
    </row>
    <row r="546" spans="27:37">
      <c r="AA546" s="81"/>
      <c r="AB546" s="81"/>
      <c r="AC546" s="82" t="str">
        <f t="shared" si="67"/>
        <v/>
      </c>
      <c r="AD546" s="90"/>
      <c r="AE546" s="90"/>
      <c r="AF546" s="82">
        <f t="shared" si="68"/>
        <v>0</v>
      </c>
      <c r="AG546" s="82" t="str">
        <f t="shared" si="63"/>
        <v/>
      </c>
      <c r="AH546" s="82" t="str">
        <f t="shared" si="64"/>
        <v/>
      </c>
      <c r="AI546" s="82" t="str">
        <f t="shared" si="65"/>
        <v/>
      </c>
      <c r="AJ546" s="82" t="str">
        <f t="shared" si="66"/>
        <v/>
      </c>
      <c r="AK546" s="83" t="str">
        <f t="shared" si="69"/>
        <v/>
      </c>
    </row>
    <row r="547" spans="27:37">
      <c r="AA547" s="78"/>
      <c r="AB547" s="78"/>
      <c r="AC547" s="79" t="str">
        <f t="shared" si="67"/>
        <v/>
      </c>
      <c r="AD547" s="89"/>
      <c r="AE547" s="89"/>
      <c r="AF547" s="79">
        <f t="shared" si="68"/>
        <v>0</v>
      </c>
      <c r="AG547" s="79" t="str">
        <f t="shared" si="63"/>
        <v/>
      </c>
      <c r="AH547" s="79" t="str">
        <f t="shared" si="64"/>
        <v/>
      </c>
      <c r="AI547" s="79" t="str">
        <f t="shared" si="65"/>
        <v/>
      </c>
      <c r="AJ547" s="79" t="str">
        <f t="shared" si="66"/>
        <v/>
      </c>
      <c r="AK547" s="80" t="str">
        <f t="shared" si="69"/>
        <v/>
      </c>
    </row>
    <row r="548" spans="27:37">
      <c r="AA548" s="81"/>
      <c r="AB548" s="81"/>
      <c r="AC548" s="82" t="str">
        <f t="shared" si="67"/>
        <v/>
      </c>
      <c r="AD548" s="90"/>
      <c r="AE548" s="90"/>
      <c r="AF548" s="82">
        <f t="shared" si="68"/>
        <v>0</v>
      </c>
      <c r="AG548" s="82" t="str">
        <f t="shared" si="63"/>
        <v/>
      </c>
      <c r="AH548" s="82" t="str">
        <f t="shared" si="64"/>
        <v/>
      </c>
      <c r="AI548" s="82" t="str">
        <f t="shared" si="65"/>
        <v/>
      </c>
      <c r="AJ548" s="82" t="str">
        <f t="shared" si="66"/>
        <v/>
      </c>
      <c r="AK548" s="83" t="str">
        <f t="shared" si="69"/>
        <v/>
      </c>
    </row>
    <row r="549" spans="27:37">
      <c r="AA549" s="78"/>
      <c r="AB549" s="78"/>
      <c r="AC549" s="79" t="str">
        <f t="shared" si="67"/>
        <v/>
      </c>
      <c r="AD549" s="89"/>
      <c r="AE549" s="89"/>
      <c r="AF549" s="79">
        <f t="shared" si="68"/>
        <v>0</v>
      </c>
      <c r="AG549" s="79" t="str">
        <f t="shared" si="63"/>
        <v/>
      </c>
      <c r="AH549" s="79" t="str">
        <f t="shared" si="64"/>
        <v/>
      </c>
      <c r="AI549" s="79" t="str">
        <f t="shared" si="65"/>
        <v/>
      </c>
      <c r="AJ549" s="79" t="str">
        <f t="shared" si="66"/>
        <v/>
      </c>
      <c r="AK549" s="80" t="str">
        <f t="shared" si="69"/>
        <v/>
      </c>
    </row>
    <row r="550" spans="27:37">
      <c r="AA550" s="81"/>
      <c r="AB550" s="81"/>
      <c r="AC550" s="82" t="str">
        <f t="shared" si="67"/>
        <v/>
      </c>
      <c r="AD550" s="90"/>
      <c r="AE550" s="90"/>
      <c r="AF550" s="82">
        <f t="shared" si="68"/>
        <v>0</v>
      </c>
      <c r="AG550" s="82" t="str">
        <f t="shared" si="63"/>
        <v/>
      </c>
      <c r="AH550" s="82" t="str">
        <f t="shared" si="64"/>
        <v/>
      </c>
      <c r="AI550" s="82" t="str">
        <f t="shared" si="65"/>
        <v/>
      </c>
      <c r="AJ550" s="82" t="str">
        <f t="shared" si="66"/>
        <v/>
      </c>
      <c r="AK550" s="83" t="str">
        <f t="shared" si="69"/>
        <v/>
      </c>
    </row>
    <row r="551" spans="27:37">
      <c r="AA551" s="78"/>
      <c r="AB551" s="78"/>
      <c r="AC551" s="79" t="str">
        <f t="shared" si="67"/>
        <v/>
      </c>
      <c r="AD551" s="89"/>
      <c r="AE551" s="89"/>
      <c r="AF551" s="79">
        <f t="shared" si="68"/>
        <v>0</v>
      </c>
      <c r="AG551" s="79" t="str">
        <f t="shared" si="63"/>
        <v/>
      </c>
      <c r="AH551" s="79" t="str">
        <f t="shared" si="64"/>
        <v/>
      </c>
      <c r="AI551" s="79" t="str">
        <f t="shared" si="65"/>
        <v/>
      </c>
      <c r="AJ551" s="79" t="str">
        <f t="shared" si="66"/>
        <v/>
      </c>
      <c r="AK551" s="80" t="str">
        <f t="shared" si="69"/>
        <v/>
      </c>
    </row>
    <row r="552" spans="27:37">
      <c r="AA552" s="81"/>
      <c r="AB552" s="81"/>
      <c r="AC552" s="82" t="str">
        <f t="shared" si="67"/>
        <v/>
      </c>
      <c r="AD552" s="90"/>
      <c r="AE552" s="90"/>
      <c r="AF552" s="82">
        <f t="shared" si="68"/>
        <v>0</v>
      </c>
      <c r="AG552" s="82" t="str">
        <f t="shared" si="63"/>
        <v/>
      </c>
      <c r="AH552" s="82" t="str">
        <f t="shared" si="64"/>
        <v/>
      </c>
      <c r="AI552" s="82" t="str">
        <f t="shared" si="65"/>
        <v/>
      </c>
      <c r="AJ552" s="82" t="str">
        <f t="shared" si="66"/>
        <v/>
      </c>
      <c r="AK552" s="83" t="str">
        <f t="shared" si="69"/>
        <v/>
      </c>
    </row>
    <row r="553" spans="27:37">
      <c r="AA553" s="78"/>
      <c r="AB553" s="78"/>
      <c r="AC553" s="79" t="str">
        <f t="shared" si="67"/>
        <v/>
      </c>
      <c r="AD553" s="89"/>
      <c r="AE553" s="89"/>
      <c r="AF553" s="79">
        <f t="shared" si="68"/>
        <v>0</v>
      </c>
      <c r="AG553" s="79" t="str">
        <f t="shared" si="63"/>
        <v/>
      </c>
      <c r="AH553" s="79" t="str">
        <f t="shared" si="64"/>
        <v/>
      </c>
      <c r="AI553" s="79" t="str">
        <f t="shared" si="65"/>
        <v/>
      </c>
      <c r="AJ553" s="79" t="str">
        <f t="shared" si="66"/>
        <v/>
      </c>
      <c r="AK553" s="80" t="str">
        <f t="shared" si="69"/>
        <v/>
      </c>
    </row>
    <row r="554" spans="27:37">
      <c r="AA554" s="81"/>
      <c r="AB554" s="81"/>
      <c r="AC554" s="82" t="str">
        <f t="shared" si="67"/>
        <v/>
      </c>
      <c r="AD554" s="90"/>
      <c r="AE554" s="90"/>
      <c r="AF554" s="82">
        <f t="shared" si="68"/>
        <v>0</v>
      </c>
      <c r="AG554" s="82" t="str">
        <f t="shared" si="63"/>
        <v/>
      </c>
      <c r="AH554" s="82" t="str">
        <f t="shared" si="64"/>
        <v/>
      </c>
      <c r="AI554" s="82" t="str">
        <f t="shared" si="65"/>
        <v/>
      </c>
      <c r="AJ554" s="82" t="str">
        <f t="shared" si="66"/>
        <v/>
      </c>
      <c r="AK554" s="83" t="str">
        <f t="shared" si="69"/>
        <v/>
      </c>
    </row>
    <row r="555" spans="27:37">
      <c r="AA555" s="78"/>
      <c r="AB555" s="78"/>
      <c r="AC555" s="79" t="str">
        <f t="shared" si="67"/>
        <v/>
      </c>
      <c r="AD555" s="89"/>
      <c r="AE555" s="89"/>
      <c r="AF555" s="79">
        <f t="shared" si="68"/>
        <v>0</v>
      </c>
      <c r="AG555" s="79" t="str">
        <f t="shared" si="63"/>
        <v/>
      </c>
      <c r="AH555" s="79" t="str">
        <f t="shared" si="64"/>
        <v/>
      </c>
      <c r="AI555" s="79" t="str">
        <f t="shared" si="65"/>
        <v/>
      </c>
      <c r="AJ555" s="79" t="str">
        <f t="shared" si="66"/>
        <v/>
      </c>
      <c r="AK555" s="80" t="str">
        <f t="shared" si="69"/>
        <v/>
      </c>
    </row>
    <row r="556" spans="27:37">
      <c r="AA556" s="81"/>
      <c r="AB556" s="81"/>
      <c r="AC556" s="82" t="str">
        <f t="shared" si="67"/>
        <v/>
      </c>
      <c r="AD556" s="90"/>
      <c r="AE556" s="90"/>
      <c r="AF556" s="82">
        <f t="shared" si="68"/>
        <v>0</v>
      </c>
      <c r="AG556" s="82" t="str">
        <f t="shared" si="63"/>
        <v/>
      </c>
      <c r="AH556" s="82" t="str">
        <f t="shared" si="64"/>
        <v/>
      </c>
      <c r="AI556" s="82" t="str">
        <f t="shared" si="65"/>
        <v/>
      </c>
      <c r="AJ556" s="82" t="str">
        <f t="shared" si="66"/>
        <v/>
      </c>
      <c r="AK556" s="83" t="str">
        <f t="shared" si="69"/>
        <v/>
      </c>
    </row>
    <row r="557" spans="27:37">
      <c r="AA557" s="78"/>
      <c r="AB557" s="78"/>
      <c r="AC557" s="79" t="str">
        <f t="shared" si="67"/>
        <v/>
      </c>
      <c r="AD557" s="89"/>
      <c r="AE557" s="89"/>
      <c r="AF557" s="79">
        <f t="shared" si="68"/>
        <v>0</v>
      </c>
      <c r="AG557" s="79" t="str">
        <f t="shared" si="63"/>
        <v/>
      </c>
      <c r="AH557" s="79" t="str">
        <f t="shared" si="64"/>
        <v/>
      </c>
      <c r="AI557" s="79" t="str">
        <f t="shared" si="65"/>
        <v/>
      </c>
      <c r="AJ557" s="79" t="str">
        <f t="shared" si="66"/>
        <v/>
      </c>
      <c r="AK557" s="80" t="str">
        <f t="shared" si="69"/>
        <v/>
      </c>
    </row>
    <row r="558" spans="27:37">
      <c r="AA558" s="81"/>
      <c r="AB558" s="81"/>
      <c r="AC558" s="82" t="str">
        <f t="shared" si="67"/>
        <v/>
      </c>
      <c r="AD558" s="90"/>
      <c r="AE558" s="90"/>
      <c r="AF558" s="82">
        <f t="shared" si="68"/>
        <v>0</v>
      </c>
      <c r="AG558" s="82" t="str">
        <f t="shared" si="63"/>
        <v/>
      </c>
      <c r="AH558" s="82" t="str">
        <f t="shared" si="64"/>
        <v/>
      </c>
      <c r="AI558" s="82" t="str">
        <f t="shared" si="65"/>
        <v/>
      </c>
      <c r="AJ558" s="82" t="str">
        <f t="shared" si="66"/>
        <v/>
      </c>
      <c r="AK558" s="83" t="str">
        <f t="shared" si="69"/>
        <v/>
      </c>
    </row>
    <row r="559" spans="27:37">
      <c r="AA559" s="78"/>
      <c r="AB559" s="78"/>
      <c r="AC559" s="79" t="str">
        <f t="shared" si="67"/>
        <v/>
      </c>
      <c r="AD559" s="89"/>
      <c r="AE559" s="89"/>
      <c r="AF559" s="79">
        <f t="shared" si="68"/>
        <v>0</v>
      </c>
      <c r="AG559" s="79" t="str">
        <f t="shared" si="63"/>
        <v/>
      </c>
      <c r="AH559" s="79" t="str">
        <f t="shared" si="64"/>
        <v/>
      </c>
      <c r="AI559" s="79" t="str">
        <f t="shared" si="65"/>
        <v/>
      </c>
      <c r="AJ559" s="79" t="str">
        <f t="shared" si="66"/>
        <v/>
      </c>
      <c r="AK559" s="80" t="str">
        <f t="shared" si="69"/>
        <v/>
      </c>
    </row>
    <row r="560" spans="27:37">
      <c r="AA560" s="81"/>
      <c r="AB560" s="81"/>
      <c r="AC560" s="82" t="str">
        <f t="shared" si="67"/>
        <v/>
      </c>
      <c r="AD560" s="90"/>
      <c r="AE560" s="90"/>
      <c r="AF560" s="82">
        <f t="shared" si="68"/>
        <v>0</v>
      </c>
      <c r="AG560" s="82" t="str">
        <f t="shared" si="63"/>
        <v/>
      </c>
      <c r="AH560" s="82" t="str">
        <f t="shared" si="64"/>
        <v/>
      </c>
      <c r="AI560" s="82" t="str">
        <f t="shared" si="65"/>
        <v/>
      </c>
      <c r="AJ560" s="82" t="str">
        <f t="shared" si="66"/>
        <v/>
      </c>
      <c r="AK560" s="83" t="str">
        <f t="shared" si="69"/>
        <v/>
      </c>
    </row>
    <row r="561" spans="27:37">
      <c r="AA561" s="78"/>
      <c r="AB561" s="78"/>
      <c r="AC561" s="79" t="str">
        <f t="shared" si="67"/>
        <v/>
      </c>
      <c r="AD561" s="89"/>
      <c r="AE561" s="89"/>
      <c r="AF561" s="79">
        <f t="shared" si="68"/>
        <v>0</v>
      </c>
      <c r="AG561" s="79" t="str">
        <f t="shared" si="63"/>
        <v/>
      </c>
      <c r="AH561" s="79" t="str">
        <f t="shared" si="64"/>
        <v/>
      </c>
      <c r="AI561" s="79" t="str">
        <f t="shared" si="65"/>
        <v/>
      </c>
      <c r="AJ561" s="79" t="str">
        <f t="shared" si="66"/>
        <v/>
      </c>
      <c r="AK561" s="80" t="str">
        <f t="shared" si="69"/>
        <v/>
      </c>
    </row>
    <row r="562" spans="27:37">
      <c r="AA562" s="81"/>
      <c r="AB562" s="81"/>
      <c r="AC562" s="82" t="str">
        <f t="shared" si="67"/>
        <v/>
      </c>
      <c r="AD562" s="90"/>
      <c r="AE562" s="90"/>
      <c r="AF562" s="82">
        <f t="shared" si="68"/>
        <v>0</v>
      </c>
      <c r="AG562" s="82" t="str">
        <f t="shared" si="63"/>
        <v/>
      </c>
      <c r="AH562" s="82" t="str">
        <f t="shared" si="64"/>
        <v/>
      </c>
      <c r="AI562" s="82" t="str">
        <f t="shared" si="65"/>
        <v/>
      </c>
      <c r="AJ562" s="82" t="str">
        <f t="shared" si="66"/>
        <v/>
      </c>
      <c r="AK562" s="83" t="str">
        <f t="shared" si="69"/>
        <v/>
      </c>
    </row>
    <row r="563" spans="27:37">
      <c r="AA563" s="78"/>
      <c r="AB563" s="78"/>
      <c r="AC563" s="79" t="str">
        <f t="shared" si="67"/>
        <v/>
      </c>
      <c r="AD563" s="89"/>
      <c r="AE563" s="89"/>
      <c r="AF563" s="79">
        <f t="shared" si="68"/>
        <v>0</v>
      </c>
      <c r="AG563" s="79" t="str">
        <f t="shared" si="63"/>
        <v/>
      </c>
      <c r="AH563" s="79" t="str">
        <f t="shared" si="64"/>
        <v/>
      </c>
      <c r="AI563" s="79" t="str">
        <f t="shared" si="65"/>
        <v/>
      </c>
      <c r="AJ563" s="79" t="str">
        <f t="shared" si="66"/>
        <v/>
      </c>
      <c r="AK563" s="80" t="str">
        <f t="shared" si="69"/>
        <v/>
      </c>
    </row>
    <row r="564" spans="27:37">
      <c r="AA564" s="81"/>
      <c r="AB564" s="81"/>
      <c r="AC564" s="82" t="str">
        <f t="shared" si="67"/>
        <v/>
      </c>
      <c r="AD564" s="90"/>
      <c r="AE564" s="90"/>
      <c r="AF564" s="82">
        <f t="shared" si="68"/>
        <v>0</v>
      </c>
      <c r="AG564" s="82" t="str">
        <f t="shared" si="63"/>
        <v/>
      </c>
      <c r="AH564" s="82" t="str">
        <f t="shared" si="64"/>
        <v/>
      </c>
      <c r="AI564" s="82" t="str">
        <f t="shared" si="65"/>
        <v/>
      </c>
      <c r="AJ564" s="82" t="str">
        <f t="shared" si="66"/>
        <v/>
      </c>
      <c r="AK564" s="83" t="str">
        <f t="shared" si="69"/>
        <v/>
      </c>
    </row>
    <row r="565" spans="27:37">
      <c r="AA565" s="78"/>
      <c r="AB565" s="78"/>
      <c r="AC565" s="79" t="str">
        <f t="shared" si="67"/>
        <v/>
      </c>
      <c r="AD565" s="89"/>
      <c r="AE565" s="89"/>
      <c r="AF565" s="79">
        <f t="shared" si="68"/>
        <v>0</v>
      </c>
      <c r="AG565" s="79" t="str">
        <f t="shared" si="63"/>
        <v/>
      </c>
      <c r="AH565" s="79" t="str">
        <f t="shared" si="64"/>
        <v/>
      </c>
      <c r="AI565" s="79" t="str">
        <f t="shared" si="65"/>
        <v/>
      </c>
      <c r="AJ565" s="79" t="str">
        <f t="shared" si="66"/>
        <v/>
      </c>
      <c r="AK565" s="80" t="str">
        <f t="shared" si="69"/>
        <v/>
      </c>
    </row>
    <row r="566" spans="27:37">
      <c r="AA566" s="81"/>
      <c r="AB566" s="81"/>
      <c r="AC566" s="82" t="str">
        <f t="shared" si="67"/>
        <v/>
      </c>
      <c r="AD566" s="90"/>
      <c r="AE566" s="90"/>
      <c r="AF566" s="82">
        <f t="shared" si="68"/>
        <v>0</v>
      </c>
      <c r="AG566" s="82" t="str">
        <f t="shared" si="63"/>
        <v/>
      </c>
      <c r="AH566" s="82" t="str">
        <f t="shared" si="64"/>
        <v/>
      </c>
      <c r="AI566" s="82" t="str">
        <f t="shared" si="65"/>
        <v/>
      </c>
      <c r="AJ566" s="82" t="str">
        <f t="shared" si="66"/>
        <v/>
      </c>
      <c r="AK566" s="83" t="str">
        <f t="shared" si="69"/>
        <v/>
      </c>
    </row>
    <row r="567" spans="27:37">
      <c r="AA567" s="78"/>
      <c r="AB567" s="78"/>
      <c r="AC567" s="79" t="str">
        <f t="shared" si="67"/>
        <v/>
      </c>
      <c r="AD567" s="89"/>
      <c r="AE567" s="89"/>
      <c r="AF567" s="79">
        <f t="shared" si="68"/>
        <v>0</v>
      </c>
      <c r="AG567" s="79" t="str">
        <f t="shared" si="63"/>
        <v/>
      </c>
      <c r="AH567" s="79" t="str">
        <f t="shared" si="64"/>
        <v/>
      </c>
      <c r="AI567" s="79" t="str">
        <f t="shared" si="65"/>
        <v/>
      </c>
      <c r="AJ567" s="79" t="str">
        <f t="shared" si="66"/>
        <v/>
      </c>
      <c r="AK567" s="80" t="str">
        <f t="shared" si="69"/>
        <v/>
      </c>
    </row>
    <row r="568" spans="27:37">
      <c r="AA568" s="81"/>
      <c r="AB568" s="81"/>
      <c r="AC568" s="82" t="str">
        <f t="shared" si="67"/>
        <v/>
      </c>
      <c r="AD568" s="90"/>
      <c r="AE568" s="90"/>
      <c r="AF568" s="82">
        <f t="shared" si="68"/>
        <v>0</v>
      </c>
      <c r="AG568" s="82" t="str">
        <f t="shared" si="63"/>
        <v/>
      </c>
      <c r="AH568" s="82" t="str">
        <f t="shared" si="64"/>
        <v/>
      </c>
      <c r="AI568" s="82" t="str">
        <f t="shared" si="65"/>
        <v/>
      </c>
      <c r="AJ568" s="82" t="str">
        <f t="shared" si="66"/>
        <v/>
      </c>
      <c r="AK568" s="83" t="str">
        <f t="shared" si="69"/>
        <v/>
      </c>
    </row>
    <row r="569" spans="27:37">
      <c r="AA569" s="78"/>
      <c r="AB569" s="78"/>
      <c r="AC569" s="79" t="str">
        <f t="shared" si="67"/>
        <v/>
      </c>
      <c r="AD569" s="89"/>
      <c r="AE569" s="89"/>
      <c r="AF569" s="79">
        <f t="shared" si="68"/>
        <v>0</v>
      </c>
      <c r="AG569" s="79" t="str">
        <f t="shared" si="63"/>
        <v/>
      </c>
      <c r="AH569" s="79" t="str">
        <f t="shared" si="64"/>
        <v/>
      </c>
      <c r="AI569" s="79" t="str">
        <f t="shared" si="65"/>
        <v/>
      </c>
      <c r="AJ569" s="79" t="str">
        <f t="shared" si="66"/>
        <v/>
      </c>
      <c r="AK569" s="80" t="str">
        <f t="shared" si="69"/>
        <v/>
      </c>
    </row>
    <row r="570" spans="27:37">
      <c r="AA570" s="81"/>
      <c r="AB570" s="81"/>
      <c r="AC570" s="82" t="str">
        <f t="shared" si="67"/>
        <v/>
      </c>
      <c r="AD570" s="90"/>
      <c r="AE570" s="90"/>
      <c r="AF570" s="82">
        <f t="shared" si="68"/>
        <v>0</v>
      </c>
      <c r="AG570" s="82" t="str">
        <f t="shared" si="63"/>
        <v/>
      </c>
      <c r="AH570" s="82" t="str">
        <f t="shared" si="64"/>
        <v/>
      </c>
      <c r="AI570" s="82" t="str">
        <f t="shared" si="65"/>
        <v/>
      </c>
      <c r="AJ570" s="82" t="str">
        <f t="shared" si="66"/>
        <v/>
      </c>
      <c r="AK570" s="83" t="str">
        <f t="shared" si="69"/>
        <v/>
      </c>
    </row>
    <row r="571" spans="27:37">
      <c r="AA571" s="78"/>
      <c r="AB571" s="78"/>
      <c r="AC571" s="79" t="str">
        <f t="shared" si="67"/>
        <v/>
      </c>
      <c r="AD571" s="89"/>
      <c r="AE571" s="89"/>
      <c r="AF571" s="79">
        <f t="shared" si="68"/>
        <v>0</v>
      </c>
      <c r="AG571" s="79" t="str">
        <f t="shared" si="63"/>
        <v/>
      </c>
      <c r="AH571" s="79" t="str">
        <f t="shared" si="64"/>
        <v/>
      </c>
      <c r="AI571" s="79" t="str">
        <f t="shared" si="65"/>
        <v/>
      </c>
      <c r="AJ571" s="79" t="str">
        <f t="shared" si="66"/>
        <v/>
      </c>
      <c r="AK571" s="80" t="str">
        <f t="shared" si="69"/>
        <v/>
      </c>
    </row>
    <row r="572" spans="27:37">
      <c r="AA572" s="81"/>
      <c r="AB572" s="81"/>
      <c r="AC572" s="82" t="str">
        <f t="shared" si="67"/>
        <v/>
      </c>
      <c r="AD572" s="90"/>
      <c r="AE572" s="90"/>
      <c r="AF572" s="82">
        <f t="shared" si="68"/>
        <v>0</v>
      </c>
      <c r="AG572" s="82" t="str">
        <f t="shared" si="63"/>
        <v/>
      </c>
      <c r="AH572" s="82" t="str">
        <f t="shared" si="64"/>
        <v/>
      </c>
      <c r="AI572" s="82" t="str">
        <f t="shared" si="65"/>
        <v/>
      </c>
      <c r="AJ572" s="82" t="str">
        <f t="shared" si="66"/>
        <v/>
      </c>
      <c r="AK572" s="83" t="str">
        <f t="shared" si="69"/>
        <v/>
      </c>
    </row>
    <row r="573" spans="27:37">
      <c r="AA573" s="78"/>
      <c r="AB573" s="78"/>
      <c r="AC573" s="79" t="str">
        <f t="shared" si="67"/>
        <v/>
      </c>
      <c r="AD573" s="89"/>
      <c r="AE573" s="89"/>
      <c r="AF573" s="79">
        <f t="shared" si="68"/>
        <v>0</v>
      </c>
      <c r="AG573" s="79" t="str">
        <f t="shared" si="63"/>
        <v/>
      </c>
      <c r="AH573" s="79" t="str">
        <f t="shared" si="64"/>
        <v/>
      </c>
      <c r="AI573" s="79" t="str">
        <f t="shared" si="65"/>
        <v/>
      </c>
      <c r="AJ573" s="79" t="str">
        <f t="shared" si="66"/>
        <v/>
      </c>
      <c r="AK573" s="80" t="str">
        <f t="shared" si="69"/>
        <v/>
      </c>
    </row>
    <row r="574" spans="27:37">
      <c r="AA574" s="81"/>
      <c r="AB574" s="81"/>
      <c r="AC574" s="82" t="str">
        <f t="shared" si="67"/>
        <v/>
      </c>
      <c r="AD574" s="90"/>
      <c r="AE574" s="90"/>
      <c r="AF574" s="82">
        <f t="shared" si="68"/>
        <v>0</v>
      </c>
      <c r="AG574" s="82" t="str">
        <f t="shared" si="63"/>
        <v/>
      </c>
      <c r="AH574" s="82" t="str">
        <f t="shared" si="64"/>
        <v/>
      </c>
      <c r="AI574" s="82" t="str">
        <f t="shared" si="65"/>
        <v/>
      </c>
      <c r="AJ574" s="82" t="str">
        <f t="shared" si="66"/>
        <v/>
      </c>
      <c r="AK574" s="83" t="str">
        <f t="shared" si="69"/>
        <v/>
      </c>
    </row>
    <row r="575" spans="27:37">
      <c r="AA575" s="78"/>
      <c r="AB575" s="78"/>
      <c r="AC575" s="79" t="str">
        <f t="shared" si="67"/>
        <v/>
      </c>
      <c r="AD575" s="89"/>
      <c r="AE575" s="89"/>
      <c r="AF575" s="79">
        <f t="shared" si="68"/>
        <v>0</v>
      </c>
      <c r="AG575" s="79" t="str">
        <f t="shared" si="63"/>
        <v/>
      </c>
      <c r="AH575" s="79" t="str">
        <f t="shared" si="64"/>
        <v/>
      </c>
      <c r="AI575" s="79" t="str">
        <f t="shared" si="65"/>
        <v/>
      </c>
      <c r="AJ575" s="79" t="str">
        <f t="shared" si="66"/>
        <v/>
      </c>
      <c r="AK575" s="80" t="str">
        <f t="shared" si="69"/>
        <v/>
      </c>
    </row>
    <row r="576" spans="27:37">
      <c r="AA576" s="81"/>
      <c r="AB576" s="81"/>
      <c r="AC576" s="82" t="str">
        <f t="shared" si="67"/>
        <v/>
      </c>
      <c r="AD576" s="90"/>
      <c r="AE576" s="90"/>
      <c r="AF576" s="82">
        <f t="shared" si="68"/>
        <v>0</v>
      </c>
      <c r="AG576" s="82" t="str">
        <f t="shared" si="63"/>
        <v/>
      </c>
      <c r="AH576" s="82" t="str">
        <f t="shared" si="64"/>
        <v/>
      </c>
      <c r="AI576" s="82" t="str">
        <f t="shared" si="65"/>
        <v/>
      </c>
      <c r="AJ576" s="82" t="str">
        <f t="shared" si="66"/>
        <v/>
      </c>
      <c r="AK576" s="83" t="str">
        <f t="shared" si="69"/>
        <v/>
      </c>
    </row>
    <row r="577" spans="27:37">
      <c r="AA577" s="78"/>
      <c r="AB577" s="78"/>
      <c r="AC577" s="79" t="str">
        <f t="shared" si="67"/>
        <v/>
      </c>
      <c r="AD577" s="89"/>
      <c r="AE577" s="89"/>
      <c r="AF577" s="79">
        <f t="shared" si="68"/>
        <v>0</v>
      </c>
      <c r="AG577" s="79" t="str">
        <f t="shared" si="63"/>
        <v/>
      </c>
      <c r="AH577" s="79" t="str">
        <f t="shared" si="64"/>
        <v/>
      </c>
      <c r="AI577" s="79" t="str">
        <f t="shared" si="65"/>
        <v/>
      </c>
      <c r="AJ577" s="79" t="str">
        <f t="shared" si="66"/>
        <v/>
      </c>
      <c r="AK577" s="80" t="str">
        <f t="shared" si="69"/>
        <v/>
      </c>
    </row>
    <row r="578" spans="27:37">
      <c r="AA578" s="81"/>
      <c r="AB578" s="81"/>
      <c r="AC578" s="82" t="str">
        <f t="shared" si="67"/>
        <v/>
      </c>
      <c r="AD578" s="90"/>
      <c r="AE578" s="90"/>
      <c r="AF578" s="82">
        <f t="shared" si="68"/>
        <v>0</v>
      </c>
      <c r="AG578" s="82" t="str">
        <f t="shared" si="63"/>
        <v/>
      </c>
      <c r="AH578" s="82" t="str">
        <f t="shared" si="64"/>
        <v/>
      </c>
      <c r="AI578" s="82" t="str">
        <f t="shared" si="65"/>
        <v/>
      </c>
      <c r="AJ578" s="82" t="str">
        <f t="shared" si="66"/>
        <v/>
      </c>
      <c r="AK578" s="83" t="str">
        <f t="shared" si="69"/>
        <v/>
      </c>
    </row>
    <row r="579" spans="27:37">
      <c r="AA579" s="78"/>
      <c r="AB579" s="78"/>
      <c r="AC579" s="79" t="str">
        <f t="shared" si="67"/>
        <v/>
      </c>
      <c r="AD579" s="89"/>
      <c r="AE579" s="89"/>
      <c r="AF579" s="79">
        <f t="shared" si="68"/>
        <v>0</v>
      </c>
      <c r="AG579" s="79" t="str">
        <f t="shared" si="63"/>
        <v/>
      </c>
      <c r="AH579" s="79" t="str">
        <f t="shared" si="64"/>
        <v/>
      </c>
      <c r="AI579" s="79" t="str">
        <f t="shared" si="65"/>
        <v/>
      </c>
      <c r="AJ579" s="79" t="str">
        <f t="shared" si="66"/>
        <v/>
      </c>
      <c r="AK579" s="80" t="str">
        <f t="shared" si="69"/>
        <v/>
      </c>
    </row>
    <row r="580" spans="27:37">
      <c r="AA580" s="81"/>
      <c r="AB580" s="81"/>
      <c r="AC580" s="82" t="str">
        <f t="shared" si="67"/>
        <v/>
      </c>
      <c r="AD580" s="90"/>
      <c r="AE580" s="90"/>
      <c r="AF580" s="82">
        <f t="shared" si="68"/>
        <v>0</v>
      </c>
      <c r="AG580" s="82" t="str">
        <f t="shared" si="63"/>
        <v/>
      </c>
      <c r="AH580" s="82" t="str">
        <f t="shared" si="64"/>
        <v/>
      </c>
      <c r="AI580" s="82" t="str">
        <f t="shared" si="65"/>
        <v/>
      </c>
      <c r="AJ580" s="82" t="str">
        <f t="shared" si="66"/>
        <v/>
      </c>
      <c r="AK580" s="83" t="str">
        <f t="shared" si="69"/>
        <v/>
      </c>
    </row>
    <row r="581" spans="27:37">
      <c r="AA581" s="78"/>
      <c r="AB581" s="78"/>
      <c r="AC581" s="79" t="str">
        <f t="shared" si="67"/>
        <v/>
      </c>
      <c r="AD581" s="89"/>
      <c r="AE581" s="89"/>
      <c r="AF581" s="79">
        <f t="shared" si="68"/>
        <v>0</v>
      </c>
      <c r="AG581" s="79" t="str">
        <f t="shared" si="63"/>
        <v/>
      </c>
      <c r="AH581" s="79" t="str">
        <f t="shared" si="64"/>
        <v/>
      </c>
      <c r="AI581" s="79" t="str">
        <f t="shared" si="65"/>
        <v/>
      </c>
      <c r="AJ581" s="79" t="str">
        <f t="shared" si="66"/>
        <v/>
      </c>
      <c r="AK581" s="80" t="str">
        <f t="shared" si="69"/>
        <v/>
      </c>
    </row>
    <row r="582" spans="27:37">
      <c r="AA582" s="81"/>
      <c r="AB582" s="81"/>
      <c r="AC582" s="82" t="str">
        <f t="shared" si="67"/>
        <v/>
      </c>
      <c r="AD582" s="90"/>
      <c r="AE582" s="90"/>
      <c r="AF582" s="82">
        <f t="shared" si="68"/>
        <v>0</v>
      </c>
      <c r="AG582" s="82" t="str">
        <f t="shared" si="63"/>
        <v/>
      </c>
      <c r="AH582" s="82" t="str">
        <f t="shared" si="64"/>
        <v/>
      </c>
      <c r="AI582" s="82" t="str">
        <f t="shared" si="65"/>
        <v/>
      </c>
      <c r="AJ582" s="82" t="str">
        <f t="shared" si="66"/>
        <v/>
      </c>
      <c r="AK582" s="83" t="str">
        <f t="shared" si="69"/>
        <v/>
      </c>
    </row>
    <row r="583" spans="27:37">
      <c r="AA583" s="78"/>
      <c r="AB583" s="78"/>
      <c r="AC583" s="79" t="str">
        <f t="shared" si="67"/>
        <v/>
      </c>
      <c r="AD583" s="89"/>
      <c r="AE583" s="89"/>
      <c r="AF583" s="79">
        <f t="shared" si="68"/>
        <v>0</v>
      </c>
      <c r="AG583" s="79" t="str">
        <f t="shared" si="63"/>
        <v/>
      </c>
      <c r="AH583" s="79" t="str">
        <f t="shared" si="64"/>
        <v/>
      </c>
      <c r="AI583" s="79" t="str">
        <f t="shared" si="65"/>
        <v/>
      </c>
      <c r="AJ583" s="79" t="str">
        <f t="shared" si="66"/>
        <v/>
      </c>
      <c r="AK583" s="80" t="str">
        <f t="shared" si="69"/>
        <v/>
      </c>
    </row>
    <row r="584" spans="27:37">
      <c r="AA584" s="81"/>
      <c r="AB584" s="81"/>
      <c r="AC584" s="82" t="str">
        <f t="shared" si="67"/>
        <v/>
      </c>
      <c r="AD584" s="90"/>
      <c r="AE584" s="90"/>
      <c r="AF584" s="82">
        <f t="shared" si="68"/>
        <v>0</v>
      </c>
      <c r="AG584" s="82" t="str">
        <f t="shared" si="63"/>
        <v/>
      </c>
      <c r="AH584" s="82" t="str">
        <f t="shared" si="64"/>
        <v/>
      </c>
      <c r="AI584" s="82" t="str">
        <f t="shared" si="65"/>
        <v/>
      </c>
      <c r="AJ584" s="82" t="str">
        <f t="shared" si="66"/>
        <v/>
      </c>
      <c r="AK584" s="83" t="str">
        <f t="shared" si="69"/>
        <v/>
      </c>
    </row>
    <row r="585" spans="27:37">
      <c r="AA585" s="78"/>
      <c r="AB585" s="78"/>
      <c r="AC585" s="79" t="str">
        <f t="shared" si="67"/>
        <v/>
      </c>
      <c r="AD585" s="89"/>
      <c r="AE585" s="89"/>
      <c r="AF585" s="79">
        <f t="shared" si="68"/>
        <v>0</v>
      </c>
      <c r="AG585" s="79" t="str">
        <f t="shared" si="63"/>
        <v/>
      </c>
      <c r="AH585" s="79" t="str">
        <f t="shared" si="64"/>
        <v/>
      </c>
      <c r="AI585" s="79" t="str">
        <f t="shared" si="65"/>
        <v/>
      </c>
      <c r="AJ585" s="79" t="str">
        <f t="shared" si="66"/>
        <v/>
      </c>
      <c r="AK585" s="80" t="str">
        <f t="shared" si="69"/>
        <v/>
      </c>
    </row>
    <row r="586" spans="27:37">
      <c r="AA586" s="81"/>
      <c r="AB586" s="81"/>
      <c r="AC586" s="82" t="str">
        <f t="shared" si="67"/>
        <v/>
      </c>
      <c r="AD586" s="90"/>
      <c r="AE586" s="90"/>
      <c r="AF586" s="82">
        <f t="shared" si="68"/>
        <v>0</v>
      </c>
      <c r="AG586" s="82" t="str">
        <f t="shared" si="63"/>
        <v/>
      </c>
      <c r="AH586" s="82" t="str">
        <f t="shared" si="64"/>
        <v/>
      </c>
      <c r="AI586" s="82" t="str">
        <f t="shared" si="65"/>
        <v/>
      </c>
      <c r="AJ586" s="82" t="str">
        <f t="shared" si="66"/>
        <v/>
      </c>
      <c r="AK586" s="83" t="str">
        <f t="shared" si="69"/>
        <v/>
      </c>
    </row>
    <row r="587" spans="27:37">
      <c r="AA587" s="78"/>
      <c r="AB587" s="78"/>
      <c r="AC587" s="79" t="str">
        <f t="shared" si="67"/>
        <v/>
      </c>
      <c r="AD587" s="89"/>
      <c r="AE587" s="89"/>
      <c r="AF587" s="79">
        <f t="shared" si="68"/>
        <v>0</v>
      </c>
      <c r="AG587" s="79" t="str">
        <f t="shared" ref="AG587:AG650" si="70">IF($AA587="","",IF(VLOOKUP($AA587,$AZ$17:$BD$42,2,0)=0,"",VLOOKUP($AA587,$AZ$17:$BD$42,2,0)*AF587))</f>
        <v/>
      </c>
      <c r="AH587" s="79" t="str">
        <f t="shared" ref="AH587:AH650" si="71">IF($AA587="","",IF(VLOOKUP($AA587,$AZ$17:$BD$42,3,0)=0,"",VLOOKUP($AA587,$AZ$17:$BD$42,3,0)*AF587))</f>
        <v/>
      </c>
      <c r="AI587" s="79" t="str">
        <f t="shared" ref="AI587:AI650" si="72">IF($AA587="","",IF(VLOOKUP($AA587,$AZ$17:$BD$42,4,0)=0,"",VLOOKUP($AA587,$AZ$17:$BD$42,4,0)*AF587))</f>
        <v/>
      </c>
      <c r="AJ587" s="79" t="str">
        <f t="shared" ref="AJ587:AJ650" si="73">IF($AA587="","",IF(VLOOKUP($AA587,$AZ$17:$BD$42,5,0)=0,"",VLOOKUP($AA587,$AZ$17:$BD$42,5,0)*AF587))</f>
        <v/>
      </c>
      <c r="AK587" s="80" t="str">
        <f t="shared" si="69"/>
        <v/>
      </c>
    </row>
    <row r="588" spans="27:37">
      <c r="AA588" s="81"/>
      <c r="AB588" s="81"/>
      <c r="AC588" s="82" t="str">
        <f t="shared" ref="AC588:AC651" si="74">IF(ISERROR(VLOOKUP($AA588,$A$13:$V$38,MATCH($AB588,$A$12:$V$12,0),0)),"",VLOOKUP($AA588,$A$13:$V$38,MATCH($AB588,$A$12:$V$12,0),0))</f>
        <v/>
      </c>
      <c r="AD588" s="90"/>
      <c r="AE588" s="90"/>
      <c r="AF588" s="82">
        <f t="shared" ref="AF588:AF651" si="75">IF(IF($AB588="",0,IF(AC588="",0,AC588-AD588-AE588))&lt;0,0,IF($AB588="",0,IF(AC588="",0,AC588-AD588-AE588)))</f>
        <v>0</v>
      </c>
      <c r="AG588" s="82" t="str">
        <f t="shared" si="70"/>
        <v/>
      </c>
      <c r="AH588" s="82" t="str">
        <f t="shared" si="71"/>
        <v/>
      </c>
      <c r="AI588" s="82" t="str">
        <f t="shared" si="72"/>
        <v/>
      </c>
      <c r="AJ588" s="82" t="str">
        <f t="shared" si="73"/>
        <v/>
      </c>
      <c r="AK588" s="83" t="str">
        <f t="shared" ref="AK588:AK651" si="76">IF($AF588=0,"",IF(VLOOKUP($AA588,$A$46:$Y$71,IF($AB588=3,2,IF($AB588&lt;4+1,6,IF($AB588&lt;5+1,10,IF($AB588&lt;6+1,14,IF($AB588&lt;7+1,18,IF($AB588&lt;8+1,22,0)))))),0)=0,"pas de crafteur",VLOOKUP($AA588,$A$46:$Y$71,IF($AB588=3,2,IF($AB588&lt;4+1,6,IF($AB588&lt;5+1,10,IF($AB588&lt;6+1,14,IF($AB588&lt;7+1,18,IF($AB588&lt;8+1,22,)))))),0)))</f>
        <v/>
      </c>
    </row>
    <row r="589" spans="27:37">
      <c r="AA589" s="78"/>
      <c r="AB589" s="78"/>
      <c r="AC589" s="79" t="str">
        <f t="shared" si="74"/>
        <v/>
      </c>
      <c r="AD589" s="89"/>
      <c r="AE589" s="89"/>
      <c r="AF589" s="79">
        <f t="shared" si="75"/>
        <v>0</v>
      </c>
      <c r="AG589" s="79" t="str">
        <f t="shared" si="70"/>
        <v/>
      </c>
      <c r="AH589" s="79" t="str">
        <f t="shared" si="71"/>
        <v/>
      </c>
      <c r="AI589" s="79" t="str">
        <f t="shared" si="72"/>
        <v/>
      </c>
      <c r="AJ589" s="79" t="str">
        <f t="shared" si="73"/>
        <v/>
      </c>
      <c r="AK589" s="80" t="str">
        <f t="shared" si="76"/>
        <v/>
      </c>
    </row>
    <row r="590" spans="27:37">
      <c r="AA590" s="81"/>
      <c r="AB590" s="81"/>
      <c r="AC590" s="82" t="str">
        <f t="shared" si="74"/>
        <v/>
      </c>
      <c r="AD590" s="90"/>
      <c r="AE590" s="90"/>
      <c r="AF590" s="82">
        <f t="shared" si="75"/>
        <v>0</v>
      </c>
      <c r="AG590" s="82" t="str">
        <f t="shared" si="70"/>
        <v/>
      </c>
      <c r="AH590" s="82" t="str">
        <f t="shared" si="71"/>
        <v/>
      </c>
      <c r="AI590" s="82" t="str">
        <f t="shared" si="72"/>
        <v/>
      </c>
      <c r="AJ590" s="82" t="str">
        <f t="shared" si="73"/>
        <v/>
      </c>
      <c r="AK590" s="83" t="str">
        <f t="shared" si="76"/>
        <v/>
      </c>
    </row>
    <row r="591" spans="27:37">
      <c r="AA591" s="78"/>
      <c r="AB591" s="78"/>
      <c r="AC591" s="79" t="str">
        <f t="shared" si="74"/>
        <v/>
      </c>
      <c r="AD591" s="89"/>
      <c r="AE591" s="89"/>
      <c r="AF591" s="79">
        <f t="shared" si="75"/>
        <v>0</v>
      </c>
      <c r="AG591" s="79" t="str">
        <f t="shared" si="70"/>
        <v/>
      </c>
      <c r="AH591" s="79" t="str">
        <f t="shared" si="71"/>
        <v/>
      </c>
      <c r="AI591" s="79" t="str">
        <f t="shared" si="72"/>
        <v/>
      </c>
      <c r="AJ591" s="79" t="str">
        <f t="shared" si="73"/>
        <v/>
      </c>
      <c r="AK591" s="80" t="str">
        <f t="shared" si="76"/>
        <v/>
      </c>
    </row>
    <row r="592" spans="27:37">
      <c r="AA592" s="81"/>
      <c r="AB592" s="81"/>
      <c r="AC592" s="82" t="str">
        <f t="shared" si="74"/>
        <v/>
      </c>
      <c r="AD592" s="90"/>
      <c r="AE592" s="90"/>
      <c r="AF592" s="82">
        <f t="shared" si="75"/>
        <v>0</v>
      </c>
      <c r="AG592" s="82" t="str">
        <f t="shared" si="70"/>
        <v/>
      </c>
      <c r="AH592" s="82" t="str">
        <f t="shared" si="71"/>
        <v/>
      </c>
      <c r="AI592" s="82" t="str">
        <f t="shared" si="72"/>
        <v/>
      </c>
      <c r="AJ592" s="82" t="str">
        <f t="shared" si="73"/>
        <v/>
      </c>
      <c r="AK592" s="83" t="str">
        <f t="shared" si="76"/>
        <v/>
      </c>
    </row>
    <row r="593" spans="27:37">
      <c r="AA593" s="78"/>
      <c r="AB593" s="78"/>
      <c r="AC593" s="79" t="str">
        <f t="shared" si="74"/>
        <v/>
      </c>
      <c r="AD593" s="89"/>
      <c r="AE593" s="89"/>
      <c r="AF593" s="79">
        <f t="shared" si="75"/>
        <v>0</v>
      </c>
      <c r="AG593" s="79" t="str">
        <f t="shared" si="70"/>
        <v/>
      </c>
      <c r="AH593" s="79" t="str">
        <f t="shared" si="71"/>
        <v/>
      </c>
      <c r="AI593" s="79" t="str">
        <f t="shared" si="72"/>
        <v/>
      </c>
      <c r="AJ593" s="79" t="str">
        <f t="shared" si="73"/>
        <v/>
      </c>
      <c r="AK593" s="80" t="str">
        <f t="shared" si="76"/>
        <v/>
      </c>
    </row>
    <row r="594" spans="27:37">
      <c r="AA594" s="81"/>
      <c r="AB594" s="81"/>
      <c r="AC594" s="82" t="str">
        <f t="shared" si="74"/>
        <v/>
      </c>
      <c r="AD594" s="90"/>
      <c r="AE594" s="90"/>
      <c r="AF594" s="82">
        <f t="shared" si="75"/>
        <v>0</v>
      </c>
      <c r="AG594" s="82" t="str">
        <f t="shared" si="70"/>
        <v/>
      </c>
      <c r="AH594" s="82" t="str">
        <f t="shared" si="71"/>
        <v/>
      </c>
      <c r="AI594" s="82" t="str">
        <f t="shared" si="72"/>
        <v/>
      </c>
      <c r="AJ594" s="82" t="str">
        <f t="shared" si="73"/>
        <v/>
      </c>
      <c r="AK594" s="83" t="str">
        <f t="shared" si="76"/>
        <v/>
      </c>
    </row>
    <row r="595" spans="27:37">
      <c r="AA595" s="78"/>
      <c r="AB595" s="78"/>
      <c r="AC595" s="79" t="str">
        <f t="shared" si="74"/>
        <v/>
      </c>
      <c r="AD595" s="89"/>
      <c r="AE595" s="89"/>
      <c r="AF595" s="79">
        <f t="shared" si="75"/>
        <v>0</v>
      </c>
      <c r="AG595" s="79" t="str">
        <f t="shared" si="70"/>
        <v/>
      </c>
      <c r="AH595" s="79" t="str">
        <f t="shared" si="71"/>
        <v/>
      </c>
      <c r="AI595" s="79" t="str">
        <f t="shared" si="72"/>
        <v/>
      </c>
      <c r="AJ595" s="79" t="str">
        <f t="shared" si="73"/>
        <v/>
      </c>
      <c r="AK595" s="80" t="str">
        <f t="shared" si="76"/>
        <v/>
      </c>
    </row>
    <row r="596" spans="27:37">
      <c r="AA596" s="81"/>
      <c r="AB596" s="81"/>
      <c r="AC596" s="82" t="str">
        <f t="shared" si="74"/>
        <v/>
      </c>
      <c r="AD596" s="90"/>
      <c r="AE596" s="90"/>
      <c r="AF596" s="82">
        <f t="shared" si="75"/>
        <v>0</v>
      </c>
      <c r="AG596" s="82" t="str">
        <f t="shared" si="70"/>
        <v/>
      </c>
      <c r="AH596" s="82" t="str">
        <f t="shared" si="71"/>
        <v/>
      </c>
      <c r="AI596" s="82" t="str">
        <f t="shared" si="72"/>
        <v/>
      </c>
      <c r="AJ596" s="82" t="str">
        <f t="shared" si="73"/>
        <v/>
      </c>
      <c r="AK596" s="83" t="str">
        <f t="shared" si="76"/>
        <v/>
      </c>
    </row>
    <row r="597" spans="27:37">
      <c r="AA597" s="78"/>
      <c r="AB597" s="78"/>
      <c r="AC597" s="79" t="str">
        <f t="shared" si="74"/>
        <v/>
      </c>
      <c r="AD597" s="89"/>
      <c r="AE597" s="89"/>
      <c r="AF597" s="79">
        <f t="shared" si="75"/>
        <v>0</v>
      </c>
      <c r="AG597" s="79" t="str">
        <f t="shared" si="70"/>
        <v/>
      </c>
      <c r="AH597" s="79" t="str">
        <f t="shared" si="71"/>
        <v/>
      </c>
      <c r="AI597" s="79" t="str">
        <f t="shared" si="72"/>
        <v/>
      </c>
      <c r="AJ597" s="79" t="str">
        <f t="shared" si="73"/>
        <v/>
      </c>
      <c r="AK597" s="80" t="str">
        <f t="shared" si="76"/>
        <v/>
      </c>
    </row>
    <row r="598" spans="27:37">
      <c r="AA598" s="81"/>
      <c r="AB598" s="81"/>
      <c r="AC598" s="82" t="str">
        <f t="shared" si="74"/>
        <v/>
      </c>
      <c r="AD598" s="90"/>
      <c r="AE598" s="90"/>
      <c r="AF598" s="82">
        <f t="shared" si="75"/>
        <v>0</v>
      </c>
      <c r="AG598" s="82" t="str">
        <f t="shared" si="70"/>
        <v/>
      </c>
      <c r="AH598" s="82" t="str">
        <f t="shared" si="71"/>
        <v/>
      </c>
      <c r="AI598" s="82" t="str">
        <f t="shared" si="72"/>
        <v/>
      </c>
      <c r="AJ598" s="82" t="str">
        <f t="shared" si="73"/>
        <v/>
      </c>
      <c r="AK598" s="83" t="str">
        <f t="shared" si="76"/>
        <v/>
      </c>
    </row>
    <row r="599" spans="27:37">
      <c r="AA599" s="78"/>
      <c r="AB599" s="78"/>
      <c r="AC599" s="79" t="str">
        <f t="shared" si="74"/>
        <v/>
      </c>
      <c r="AD599" s="89"/>
      <c r="AE599" s="89"/>
      <c r="AF599" s="79">
        <f t="shared" si="75"/>
        <v>0</v>
      </c>
      <c r="AG599" s="79" t="str">
        <f t="shared" si="70"/>
        <v/>
      </c>
      <c r="AH599" s="79" t="str">
        <f t="shared" si="71"/>
        <v/>
      </c>
      <c r="AI599" s="79" t="str">
        <f t="shared" si="72"/>
        <v/>
      </c>
      <c r="AJ599" s="79" t="str">
        <f t="shared" si="73"/>
        <v/>
      </c>
      <c r="AK599" s="80" t="str">
        <f t="shared" si="76"/>
        <v/>
      </c>
    </row>
    <row r="600" spans="27:37">
      <c r="AA600" s="81"/>
      <c r="AB600" s="81"/>
      <c r="AC600" s="82" t="str">
        <f t="shared" si="74"/>
        <v/>
      </c>
      <c r="AD600" s="90"/>
      <c r="AE600" s="90"/>
      <c r="AF600" s="82">
        <f t="shared" si="75"/>
        <v>0</v>
      </c>
      <c r="AG600" s="82" t="str">
        <f t="shared" si="70"/>
        <v/>
      </c>
      <c r="AH600" s="82" t="str">
        <f t="shared" si="71"/>
        <v/>
      </c>
      <c r="AI600" s="82" t="str">
        <f t="shared" si="72"/>
        <v/>
      </c>
      <c r="AJ600" s="82" t="str">
        <f t="shared" si="73"/>
        <v/>
      </c>
      <c r="AK600" s="83" t="str">
        <f t="shared" si="76"/>
        <v/>
      </c>
    </row>
    <row r="601" spans="27:37">
      <c r="AA601" s="78"/>
      <c r="AB601" s="78"/>
      <c r="AC601" s="79" t="str">
        <f t="shared" si="74"/>
        <v/>
      </c>
      <c r="AD601" s="89"/>
      <c r="AE601" s="89"/>
      <c r="AF601" s="79">
        <f t="shared" si="75"/>
        <v>0</v>
      </c>
      <c r="AG601" s="79" t="str">
        <f t="shared" si="70"/>
        <v/>
      </c>
      <c r="AH601" s="79" t="str">
        <f t="shared" si="71"/>
        <v/>
      </c>
      <c r="AI601" s="79" t="str">
        <f t="shared" si="72"/>
        <v/>
      </c>
      <c r="AJ601" s="79" t="str">
        <f t="shared" si="73"/>
        <v/>
      </c>
      <c r="AK601" s="80" t="str">
        <f t="shared" si="76"/>
        <v/>
      </c>
    </row>
    <row r="602" spans="27:37">
      <c r="AA602" s="81"/>
      <c r="AB602" s="81"/>
      <c r="AC602" s="82" t="str">
        <f t="shared" si="74"/>
        <v/>
      </c>
      <c r="AD602" s="90"/>
      <c r="AE602" s="90"/>
      <c r="AF602" s="82">
        <f t="shared" si="75"/>
        <v>0</v>
      </c>
      <c r="AG602" s="82" t="str">
        <f t="shared" si="70"/>
        <v/>
      </c>
      <c r="AH602" s="82" t="str">
        <f t="shared" si="71"/>
        <v/>
      </c>
      <c r="AI602" s="82" t="str">
        <f t="shared" si="72"/>
        <v/>
      </c>
      <c r="AJ602" s="82" t="str">
        <f t="shared" si="73"/>
        <v/>
      </c>
      <c r="AK602" s="83" t="str">
        <f t="shared" si="76"/>
        <v/>
      </c>
    </row>
    <row r="603" spans="27:37">
      <c r="AA603" s="78"/>
      <c r="AB603" s="78"/>
      <c r="AC603" s="79" t="str">
        <f t="shared" si="74"/>
        <v/>
      </c>
      <c r="AD603" s="89"/>
      <c r="AE603" s="89"/>
      <c r="AF603" s="79">
        <f t="shared" si="75"/>
        <v>0</v>
      </c>
      <c r="AG603" s="79" t="str">
        <f t="shared" si="70"/>
        <v/>
      </c>
      <c r="AH603" s="79" t="str">
        <f t="shared" si="71"/>
        <v/>
      </c>
      <c r="AI603" s="79" t="str">
        <f t="shared" si="72"/>
        <v/>
      </c>
      <c r="AJ603" s="79" t="str">
        <f t="shared" si="73"/>
        <v/>
      </c>
      <c r="AK603" s="80" t="str">
        <f t="shared" si="76"/>
        <v/>
      </c>
    </row>
    <row r="604" spans="27:37">
      <c r="AA604" s="81"/>
      <c r="AB604" s="81"/>
      <c r="AC604" s="82" t="str">
        <f t="shared" si="74"/>
        <v/>
      </c>
      <c r="AD604" s="90"/>
      <c r="AE604" s="90"/>
      <c r="AF604" s="82">
        <f t="shared" si="75"/>
        <v>0</v>
      </c>
      <c r="AG604" s="82" t="str">
        <f t="shared" si="70"/>
        <v/>
      </c>
      <c r="AH604" s="82" t="str">
        <f t="shared" si="71"/>
        <v/>
      </c>
      <c r="AI604" s="82" t="str">
        <f t="shared" si="72"/>
        <v/>
      </c>
      <c r="AJ604" s="82" t="str">
        <f t="shared" si="73"/>
        <v/>
      </c>
      <c r="AK604" s="83" t="str">
        <f t="shared" si="76"/>
        <v/>
      </c>
    </row>
    <row r="605" spans="27:37">
      <c r="AA605" s="78"/>
      <c r="AB605" s="78"/>
      <c r="AC605" s="79" t="str">
        <f t="shared" si="74"/>
        <v/>
      </c>
      <c r="AD605" s="89"/>
      <c r="AE605" s="89"/>
      <c r="AF605" s="79">
        <f t="shared" si="75"/>
        <v>0</v>
      </c>
      <c r="AG605" s="79" t="str">
        <f t="shared" si="70"/>
        <v/>
      </c>
      <c r="AH605" s="79" t="str">
        <f t="shared" si="71"/>
        <v/>
      </c>
      <c r="AI605" s="79" t="str">
        <f t="shared" si="72"/>
        <v/>
      </c>
      <c r="AJ605" s="79" t="str">
        <f t="shared" si="73"/>
        <v/>
      </c>
      <c r="AK605" s="80" t="str">
        <f t="shared" si="76"/>
        <v/>
      </c>
    </row>
    <row r="606" spans="27:37">
      <c r="AA606" s="81"/>
      <c r="AB606" s="81"/>
      <c r="AC606" s="82" t="str">
        <f t="shared" si="74"/>
        <v/>
      </c>
      <c r="AD606" s="90"/>
      <c r="AE606" s="90"/>
      <c r="AF606" s="82">
        <f t="shared" si="75"/>
        <v>0</v>
      </c>
      <c r="AG606" s="82" t="str">
        <f t="shared" si="70"/>
        <v/>
      </c>
      <c r="AH606" s="82" t="str">
        <f t="shared" si="71"/>
        <v/>
      </c>
      <c r="AI606" s="82" t="str">
        <f t="shared" si="72"/>
        <v/>
      </c>
      <c r="AJ606" s="82" t="str">
        <f t="shared" si="73"/>
        <v/>
      </c>
      <c r="AK606" s="83" t="str">
        <f t="shared" si="76"/>
        <v/>
      </c>
    </row>
    <row r="607" spans="27:37">
      <c r="AA607" s="78"/>
      <c r="AB607" s="78"/>
      <c r="AC607" s="79" t="str">
        <f t="shared" si="74"/>
        <v/>
      </c>
      <c r="AD607" s="89"/>
      <c r="AE607" s="89"/>
      <c r="AF607" s="79">
        <f t="shared" si="75"/>
        <v>0</v>
      </c>
      <c r="AG607" s="79" t="str">
        <f t="shared" si="70"/>
        <v/>
      </c>
      <c r="AH607" s="79" t="str">
        <f t="shared" si="71"/>
        <v/>
      </c>
      <c r="AI607" s="79" t="str">
        <f t="shared" si="72"/>
        <v/>
      </c>
      <c r="AJ607" s="79" t="str">
        <f t="shared" si="73"/>
        <v/>
      </c>
      <c r="AK607" s="80" t="str">
        <f t="shared" si="76"/>
        <v/>
      </c>
    </row>
    <row r="608" spans="27:37">
      <c r="AA608" s="81"/>
      <c r="AB608" s="81"/>
      <c r="AC608" s="82" t="str">
        <f t="shared" si="74"/>
        <v/>
      </c>
      <c r="AD608" s="90"/>
      <c r="AE608" s="90"/>
      <c r="AF608" s="82">
        <f t="shared" si="75"/>
        <v>0</v>
      </c>
      <c r="AG608" s="82" t="str">
        <f t="shared" si="70"/>
        <v/>
      </c>
      <c r="AH608" s="82" t="str">
        <f t="shared" si="71"/>
        <v/>
      </c>
      <c r="AI608" s="82" t="str">
        <f t="shared" si="72"/>
        <v/>
      </c>
      <c r="AJ608" s="82" t="str">
        <f t="shared" si="73"/>
        <v/>
      </c>
      <c r="AK608" s="83" t="str">
        <f t="shared" si="76"/>
        <v/>
      </c>
    </row>
    <row r="609" spans="27:37">
      <c r="AA609" s="78"/>
      <c r="AB609" s="78"/>
      <c r="AC609" s="79" t="str">
        <f t="shared" si="74"/>
        <v/>
      </c>
      <c r="AD609" s="89"/>
      <c r="AE609" s="89"/>
      <c r="AF609" s="79">
        <f t="shared" si="75"/>
        <v>0</v>
      </c>
      <c r="AG609" s="79" t="str">
        <f t="shared" si="70"/>
        <v/>
      </c>
      <c r="AH609" s="79" t="str">
        <f t="shared" si="71"/>
        <v/>
      </c>
      <c r="AI609" s="79" t="str">
        <f t="shared" si="72"/>
        <v/>
      </c>
      <c r="AJ609" s="79" t="str">
        <f t="shared" si="73"/>
        <v/>
      </c>
      <c r="AK609" s="80" t="str">
        <f t="shared" si="76"/>
        <v/>
      </c>
    </row>
    <row r="610" spans="27:37">
      <c r="AA610" s="81"/>
      <c r="AB610" s="81"/>
      <c r="AC610" s="82" t="str">
        <f t="shared" si="74"/>
        <v/>
      </c>
      <c r="AD610" s="90"/>
      <c r="AE610" s="90"/>
      <c r="AF610" s="82">
        <f t="shared" si="75"/>
        <v>0</v>
      </c>
      <c r="AG610" s="82" t="str">
        <f t="shared" si="70"/>
        <v/>
      </c>
      <c r="AH610" s="82" t="str">
        <f t="shared" si="71"/>
        <v/>
      </c>
      <c r="AI610" s="82" t="str">
        <f t="shared" si="72"/>
        <v/>
      </c>
      <c r="AJ610" s="82" t="str">
        <f t="shared" si="73"/>
        <v/>
      </c>
      <c r="AK610" s="83" t="str">
        <f t="shared" si="76"/>
        <v/>
      </c>
    </row>
    <row r="611" spans="27:37">
      <c r="AA611" s="78"/>
      <c r="AB611" s="78"/>
      <c r="AC611" s="79" t="str">
        <f t="shared" si="74"/>
        <v/>
      </c>
      <c r="AD611" s="89"/>
      <c r="AE611" s="89"/>
      <c r="AF611" s="79">
        <f t="shared" si="75"/>
        <v>0</v>
      </c>
      <c r="AG611" s="79" t="str">
        <f t="shared" si="70"/>
        <v/>
      </c>
      <c r="AH611" s="79" t="str">
        <f t="shared" si="71"/>
        <v/>
      </c>
      <c r="AI611" s="79" t="str">
        <f t="shared" si="72"/>
        <v/>
      </c>
      <c r="AJ611" s="79" t="str">
        <f t="shared" si="73"/>
        <v/>
      </c>
      <c r="AK611" s="80" t="str">
        <f t="shared" si="76"/>
        <v/>
      </c>
    </row>
    <row r="612" spans="27:37">
      <c r="AA612" s="81"/>
      <c r="AB612" s="81"/>
      <c r="AC612" s="82" t="str">
        <f t="shared" si="74"/>
        <v/>
      </c>
      <c r="AD612" s="90"/>
      <c r="AE612" s="90"/>
      <c r="AF612" s="82">
        <f t="shared" si="75"/>
        <v>0</v>
      </c>
      <c r="AG612" s="82" t="str">
        <f t="shared" si="70"/>
        <v/>
      </c>
      <c r="AH612" s="82" t="str">
        <f t="shared" si="71"/>
        <v/>
      </c>
      <c r="AI612" s="82" t="str">
        <f t="shared" si="72"/>
        <v/>
      </c>
      <c r="AJ612" s="82" t="str">
        <f t="shared" si="73"/>
        <v/>
      </c>
      <c r="AK612" s="83" t="str">
        <f t="shared" si="76"/>
        <v/>
      </c>
    </row>
    <row r="613" spans="27:37">
      <c r="AA613" s="78"/>
      <c r="AB613" s="78"/>
      <c r="AC613" s="79" t="str">
        <f t="shared" si="74"/>
        <v/>
      </c>
      <c r="AD613" s="89"/>
      <c r="AE613" s="89"/>
      <c r="AF613" s="79">
        <f t="shared" si="75"/>
        <v>0</v>
      </c>
      <c r="AG613" s="79" t="str">
        <f t="shared" si="70"/>
        <v/>
      </c>
      <c r="AH613" s="79" t="str">
        <f t="shared" si="71"/>
        <v/>
      </c>
      <c r="AI613" s="79" t="str">
        <f t="shared" si="72"/>
        <v/>
      </c>
      <c r="AJ613" s="79" t="str">
        <f t="shared" si="73"/>
        <v/>
      </c>
      <c r="AK613" s="80" t="str">
        <f t="shared" si="76"/>
        <v/>
      </c>
    </row>
    <row r="614" spans="27:37">
      <c r="AA614" s="81"/>
      <c r="AB614" s="81"/>
      <c r="AC614" s="82" t="str">
        <f t="shared" si="74"/>
        <v/>
      </c>
      <c r="AD614" s="90"/>
      <c r="AE614" s="90"/>
      <c r="AF614" s="82">
        <f t="shared" si="75"/>
        <v>0</v>
      </c>
      <c r="AG614" s="82" t="str">
        <f t="shared" si="70"/>
        <v/>
      </c>
      <c r="AH614" s="82" t="str">
        <f t="shared" si="71"/>
        <v/>
      </c>
      <c r="AI614" s="82" t="str">
        <f t="shared" si="72"/>
        <v/>
      </c>
      <c r="AJ614" s="82" t="str">
        <f t="shared" si="73"/>
        <v/>
      </c>
      <c r="AK614" s="83" t="str">
        <f t="shared" si="76"/>
        <v/>
      </c>
    </row>
    <row r="615" spans="27:37">
      <c r="AA615" s="78"/>
      <c r="AB615" s="78"/>
      <c r="AC615" s="79" t="str">
        <f t="shared" si="74"/>
        <v/>
      </c>
      <c r="AD615" s="89"/>
      <c r="AE615" s="89"/>
      <c r="AF615" s="79">
        <f t="shared" si="75"/>
        <v>0</v>
      </c>
      <c r="AG615" s="79" t="str">
        <f t="shared" si="70"/>
        <v/>
      </c>
      <c r="AH615" s="79" t="str">
        <f t="shared" si="71"/>
        <v/>
      </c>
      <c r="AI615" s="79" t="str">
        <f t="shared" si="72"/>
        <v/>
      </c>
      <c r="AJ615" s="79" t="str">
        <f t="shared" si="73"/>
        <v/>
      </c>
      <c r="AK615" s="80" t="str">
        <f t="shared" si="76"/>
        <v/>
      </c>
    </row>
    <row r="616" spans="27:37">
      <c r="AA616" s="81"/>
      <c r="AB616" s="81"/>
      <c r="AC616" s="82" t="str">
        <f t="shared" si="74"/>
        <v/>
      </c>
      <c r="AD616" s="90"/>
      <c r="AE616" s="90"/>
      <c r="AF616" s="82">
        <f t="shared" si="75"/>
        <v>0</v>
      </c>
      <c r="AG616" s="82" t="str">
        <f t="shared" si="70"/>
        <v/>
      </c>
      <c r="AH616" s="82" t="str">
        <f t="shared" si="71"/>
        <v/>
      </c>
      <c r="AI616" s="82" t="str">
        <f t="shared" si="72"/>
        <v/>
      </c>
      <c r="AJ616" s="82" t="str">
        <f t="shared" si="73"/>
        <v/>
      </c>
      <c r="AK616" s="83" t="str">
        <f t="shared" si="76"/>
        <v/>
      </c>
    </row>
    <row r="617" spans="27:37">
      <c r="AA617" s="78"/>
      <c r="AB617" s="78"/>
      <c r="AC617" s="79" t="str">
        <f t="shared" si="74"/>
        <v/>
      </c>
      <c r="AD617" s="89"/>
      <c r="AE617" s="89"/>
      <c r="AF617" s="79">
        <f t="shared" si="75"/>
        <v>0</v>
      </c>
      <c r="AG617" s="79" t="str">
        <f t="shared" si="70"/>
        <v/>
      </c>
      <c r="AH617" s="79" t="str">
        <f t="shared" si="71"/>
        <v/>
      </c>
      <c r="AI617" s="79" t="str">
        <f t="shared" si="72"/>
        <v/>
      </c>
      <c r="AJ617" s="79" t="str">
        <f t="shared" si="73"/>
        <v/>
      </c>
      <c r="AK617" s="80" t="str">
        <f t="shared" si="76"/>
        <v/>
      </c>
    </row>
    <row r="618" spans="27:37">
      <c r="AA618" s="81"/>
      <c r="AB618" s="81"/>
      <c r="AC618" s="82" t="str">
        <f t="shared" si="74"/>
        <v/>
      </c>
      <c r="AD618" s="90"/>
      <c r="AE618" s="90"/>
      <c r="AF618" s="82">
        <f t="shared" si="75"/>
        <v>0</v>
      </c>
      <c r="AG618" s="82" t="str">
        <f t="shared" si="70"/>
        <v/>
      </c>
      <c r="AH618" s="82" t="str">
        <f t="shared" si="71"/>
        <v/>
      </c>
      <c r="AI618" s="82" t="str">
        <f t="shared" si="72"/>
        <v/>
      </c>
      <c r="AJ618" s="82" t="str">
        <f t="shared" si="73"/>
        <v/>
      </c>
      <c r="AK618" s="83" t="str">
        <f t="shared" si="76"/>
        <v/>
      </c>
    </row>
    <row r="619" spans="27:37">
      <c r="AA619" s="78"/>
      <c r="AB619" s="78"/>
      <c r="AC619" s="79" t="str">
        <f t="shared" si="74"/>
        <v/>
      </c>
      <c r="AD619" s="89"/>
      <c r="AE619" s="89"/>
      <c r="AF619" s="79">
        <f t="shared" si="75"/>
        <v>0</v>
      </c>
      <c r="AG619" s="79" t="str">
        <f t="shared" si="70"/>
        <v/>
      </c>
      <c r="AH619" s="79" t="str">
        <f t="shared" si="71"/>
        <v/>
      </c>
      <c r="AI619" s="79" t="str">
        <f t="shared" si="72"/>
        <v/>
      </c>
      <c r="AJ619" s="79" t="str">
        <f t="shared" si="73"/>
        <v/>
      </c>
      <c r="AK619" s="80" t="str">
        <f t="shared" si="76"/>
        <v/>
      </c>
    </row>
    <row r="620" spans="27:37">
      <c r="AA620" s="81"/>
      <c r="AB620" s="81"/>
      <c r="AC620" s="82" t="str">
        <f t="shared" si="74"/>
        <v/>
      </c>
      <c r="AD620" s="90"/>
      <c r="AE620" s="90"/>
      <c r="AF620" s="82">
        <f t="shared" si="75"/>
        <v>0</v>
      </c>
      <c r="AG620" s="82" t="str">
        <f t="shared" si="70"/>
        <v/>
      </c>
      <c r="AH620" s="82" t="str">
        <f t="shared" si="71"/>
        <v/>
      </c>
      <c r="AI620" s="82" t="str">
        <f t="shared" si="72"/>
        <v/>
      </c>
      <c r="AJ620" s="82" t="str">
        <f t="shared" si="73"/>
        <v/>
      </c>
      <c r="AK620" s="83" t="str">
        <f t="shared" si="76"/>
        <v/>
      </c>
    </row>
    <row r="621" spans="27:37">
      <c r="AA621" s="78"/>
      <c r="AB621" s="78"/>
      <c r="AC621" s="79" t="str">
        <f t="shared" si="74"/>
        <v/>
      </c>
      <c r="AD621" s="89"/>
      <c r="AE621" s="89"/>
      <c r="AF621" s="79">
        <f t="shared" si="75"/>
        <v>0</v>
      </c>
      <c r="AG621" s="79" t="str">
        <f t="shared" si="70"/>
        <v/>
      </c>
      <c r="AH621" s="79" t="str">
        <f t="shared" si="71"/>
        <v/>
      </c>
      <c r="AI621" s="79" t="str">
        <f t="shared" si="72"/>
        <v/>
      </c>
      <c r="AJ621" s="79" t="str">
        <f t="shared" si="73"/>
        <v/>
      </c>
      <c r="AK621" s="80" t="str">
        <f t="shared" si="76"/>
        <v/>
      </c>
    </row>
    <row r="622" spans="27:37">
      <c r="AA622" s="81"/>
      <c r="AB622" s="81"/>
      <c r="AC622" s="82" t="str">
        <f t="shared" si="74"/>
        <v/>
      </c>
      <c r="AD622" s="90"/>
      <c r="AE622" s="90"/>
      <c r="AF622" s="82">
        <f t="shared" si="75"/>
        <v>0</v>
      </c>
      <c r="AG622" s="82" t="str">
        <f t="shared" si="70"/>
        <v/>
      </c>
      <c r="AH622" s="82" t="str">
        <f t="shared" si="71"/>
        <v/>
      </c>
      <c r="AI622" s="82" t="str">
        <f t="shared" si="72"/>
        <v/>
      </c>
      <c r="AJ622" s="82" t="str">
        <f t="shared" si="73"/>
        <v/>
      </c>
      <c r="AK622" s="83" t="str">
        <f t="shared" si="76"/>
        <v/>
      </c>
    </row>
    <row r="623" spans="27:37">
      <c r="AA623" s="78"/>
      <c r="AB623" s="78"/>
      <c r="AC623" s="79" t="str">
        <f t="shared" si="74"/>
        <v/>
      </c>
      <c r="AD623" s="89"/>
      <c r="AE623" s="89"/>
      <c r="AF623" s="79">
        <f t="shared" si="75"/>
        <v>0</v>
      </c>
      <c r="AG623" s="79" t="str">
        <f t="shared" si="70"/>
        <v/>
      </c>
      <c r="AH623" s="79" t="str">
        <f t="shared" si="71"/>
        <v/>
      </c>
      <c r="AI623" s="79" t="str">
        <f t="shared" si="72"/>
        <v/>
      </c>
      <c r="AJ623" s="79" t="str">
        <f t="shared" si="73"/>
        <v/>
      </c>
      <c r="AK623" s="80" t="str">
        <f t="shared" si="76"/>
        <v/>
      </c>
    </row>
    <row r="624" spans="27:37">
      <c r="AA624" s="81"/>
      <c r="AB624" s="81"/>
      <c r="AC624" s="82" t="str">
        <f t="shared" si="74"/>
        <v/>
      </c>
      <c r="AD624" s="90"/>
      <c r="AE624" s="90"/>
      <c r="AF624" s="82">
        <f t="shared" si="75"/>
        <v>0</v>
      </c>
      <c r="AG624" s="82" t="str">
        <f t="shared" si="70"/>
        <v/>
      </c>
      <c r="AH624" s="82" t="str">
        <f t="shared" si="71"/>
        <v/>
      </c>
      <c r="AI624" s="82" t="str">
        <f t="shared" si="72"/>
        <v/>
      </c>
      <c r="AJ624" s="82" t="str">
        <f t="shared" si="73"/>
        <v/>
      </c>
      <c r="AK624" s="83" t="str">
        <f t="shared" si="76"/>
        <v/>
      </c>
    </row>
    <row r="625" spans="27:37">
      <c r="AA625" s="78"/>
      <c r="AB625" s="78"/>
      <c r="AC625" s="79" t="str">
        <f t="shared" si="74"/>
        <v/>
      </c>
      <c r="AD625" s="89"/>
      <c r="AE625" s="89"/>
      <c r="AF625" s="79">
        <f t="shared" si="75"/>
        <v>0</v>
      </c>
      <c r="AG625" s="79" t="str">
        <f t="shared" si="70"/>
        <v/>
      </c>
      <c r="AH625" s="79" t="str">
        <f t="shared" si="71"/>
        <v/>
      </c>
      <c r="AI625" s="79" t="str">
        <f t="shared" si="72"/>
        <v/>
      </c>
      <c r="AJ625" s="79" t="str">
        <f t="shared" si="73"/>
        <v/>
      </c>
      <c r="AK625" s="80" t="str">
        <f t="shared" si="76"/>
        <v/>
      </c>
    </row>
    <row r="626" spans="27:37">
      <c r="AA626" s="81"/>
      <c r="AB626" s="81"/>
      <c r="AC626" s="82" t="str">
        <f t="shared" si="74"/>
        <v/>
      </c>
      <c r="AD626" s="90"/>
      <c r="AE626" s="90"/>
      <c r="AF626" s="82">
        <f t="shared" si="75"/>
        <v>0</v>
      </c>
      <c r="AG626" s="82" t="str">
        <f t="shared" si="70"/>
        <v/>
      </c>
      <c r="AH626" s="82" t="str">
        <f t="shared" si="71"/>
        <v/>
      </c>
      <c r="AI626" s="82" t="str">
        <f t="shared" si="72"/>
        <v/>
      </c>
      <c r="AJ626" s="82" t="str">
        <f t="shared" si="73"/>
        <v/>
      </c>
      <c r="AK626" s="83" t="str">
        <f t="shared" si="76"/>
        <v/>
      </c>
    </row>
    <row r="627" spans="27:37">
      <c r="AA627" s="78"/>
      <c r="AB627" s="78"/>
      <c r="AC627" s="79" t="str">
        <f t="shared" si="74"/>
        <v/>
      </c>
      <c r="AD627" s="89"/>
      <c r="AE627" s="89"/>
      <c r="AF627" s="79">
        <f t="shared" si="75"/>
        <v>0</v>
      </c>
      <c r="AG627" s="79" t="str">
        <f t="shared" si="70"/>
        <v/>
      </c>
      <c r="AH627" s="79" t="str">
        <f t="shared" si="71"/>
        <v/>
      </c>
      <c r="AI627" s="79" t="str">
        <f t="shared" si="72"/>
        <v/>
      </c>
      <c r="AJ627" s="79" t="str">
        <f t="shared" si="73"/>
        <v/>
      </c>
      <c r="AK627" s="80" t="str">
        <f t="shared" si="76"/>
        <v/>
      </c>
    </row>
    <row r="628" spans="27:37">
      <c r="AA628" s="81"/>
      <c r="AB628" s="81"/>
      <c r="AC628" s="82" t="str">
        <f t="shared" si="74"/>
        <v/>
      </c>
      <c r="AD628" s="90"/>
      <c r="AE628" s="90"/>
      <c r="AF628" s="82">
        <f t="shared" si="75"/>
        <v>0</v>
      </c>
      <c r="AG628" s="82" t="str">
        <f t="shared" si="70"/>
        <v/>
      </c>
      <c r="AH628" s="82" t="str">
        <f t="shared" si="71"/>
        <v/>
      </c>
      <c r="AI628" s="82" t="str">
        <f t="shared" si="72"/>
        <v/>
      </c>
      <c r="AJ628" s="82" t="str">
        <f t="shared" si="73"/>
        <v/>
      </c>
      <c r="AK628" s="83" t="str">
        <f t="shared" si="76"/>
        <v/>
      </c>
    </row>
    <row r="629" spans="27:37">
      <c r="AA629" s="78"/>
      <c r="AB629" s="78"/>
      <c r="AC629" s="79" t="str">
        <f t="shared" si="74"/>
        <v/>
      </c>
      <c r="AD629" s="89"/>
      <c r="AE629" s="89"/>
      <c r="AF629" s="79">
        <f t="shared" si="75"/>
        <v>0</v>
      </c>
      <c r="AG629" s="79" t="str">
        <f t="shared" si="70"/>
        <v/>
      </c>
      <c r="AH629" s="79" t="str">
        <f t="shared" si="71"/>
        <v/>
      </c>
      <c r="AI629" s="79" t="str">
        <f t="shared" si="72"/>
        <v/>
      </c>
      <c r="AJ629" s="79" t="str">
        <f t="shared" si="73"/>
        <v/>
      </c>
      <c r="AK629" s="80" t="str">
        <f t="shared" si="76"/>
        <v/>
      </c>
    </row>
    <row r="630" spans="27:37">
      <c r="AA630" s="81"/>
      <c r="AB630" s="81"/>
      <c r="AC630" s="82" t="str">
        <f t="shared" si="74"/>
        <v/>
      </c>
      <c r="AD630" s="90"/>
      <c r="AE630" s="90"/>
      <c r="AF630" s="82">
        <f t="shared" si="75"/>
        <v>0</v>
      </c>
      <c r="AG630" s="82" t="str">
        <f t="shared" si="70"/>
        <v/>
      </c>
      <c r="AH630" s="82" t="str">
        <f t="shared" si="71"/>
        <v/>
      </c>
      <c r="AI630" s="82" t="str">
        <f t="shared" si="72"/>
        <v/>
      </c>
      <c r="AJ630" s="82" t="str">
        <f t="shared" si="73"/>
        <v/>
      </c>
      <c r="AK630" s="83" t="str">
        <f t="shared" si="76"/>
        <v/>
      </c>
    </row>
    <row r="631" spans="27:37">
      <c r="AA631" s="78"/>
      <c r="AB631" s="78"/>
      <c r="AC631" s="79" t="str">
        <f t="shared" si="74"/>
        <v/>
      </c>
      <c r="AD631" s="89"/>
      <c r="AE631" s="89"/>
      <c r="AF631" s="79">
        <f t="shared" si="75"/>
        <v>0</v>
      </c>
      <c r="AG631" s="79" t="str">
        <f t="shared" si="70"/>
        <v/>
      </c>
      <c r="AH631" s="79" t="str">
        <f t="shared" si="71"/>
        <v/>
      </c>
      <c r="AI631" s="79" t="str">
        <f t="shared" si="72"/>
        <v/>
      </c>
      <c r="AJ631" s="79" t="str">
        <f t="shared" si="73"/>
        <v/>
      </c>
      <c r="AK631" s="80" t="str">
        <f t="shared" si="76"/>
        <v/>
      </c>
    </row>
    <row r="632" spans="27:37">
      <c r="AA632" s="81"/>
      <c r="AB632" s="81"/>
      <c r="AC632" s="82" t="str">
        <f t="shared" si="74"/>
        <v/>
      </c>
      <c r="AD632" s="90"/>
      <c r="AE632" s="90"/>
      <c r="AF632" s="82">
        <f t="shared" si="75"/>
        <v>0</v>
      </c>
      <c r="AG632" s="82" t="str">
        <f t="shared" si="70"/>
        <v/>
      </c>
      <c r="AH632" s="82" t="str">
        <f t="shared" si="71"/>
        <v/>
      </c>
      <c r="AI632" s="82" t="str">
        <f t="shared" si="72"/>
        <v/>
      </c>
      <c r="AJ632" s="82" t="str">
        <f t="shared" si="73"/>
        <v/>
      </c>
      <c r="AK632" s="83" t="str">
        <f t="shared" si="76"/>
        <v/>
      </c>
    </row>
    <row r="633" spans="27:37">
      <c r="AA633" s="78"/>
      <c r="AB633" s="78"/>
      <c r="AC633" s="79" t="str">
        <f t="shared" si="74"/>
        <v/>
      </c>
      <c r="AD633" s="89"/>
      <c r="AE633" s="89"/>
      <c r="AF633" s="79">
        <f t="shared" si="75"/>
        <v>0</v>
      </c>
      <c r="AG633" s="79" t="str">
        <f t="shared" si="70"/>
        <v/>
      </c>
      <c r="AH633" s="79" t="str">
        <f t="shared" si="71"/>
        <v/>
      </c>
      <c r="AI633" s="79" t="str">
        <f t="shared" si="72"/>
        <v/>
      </c>
      <c r="AJ633" s="79" t="str">
        <f t="shared" si="73"/>
        <v/>
      </c>
      <c r="AK633" s="80" t="str">
        <f t="shared" si="76"/>
        <v/>
      </c>
    </row>
    <row r="634" spans="27:37">
      <c r="AA634" s="81"/>
      <c r="AB634" s="81"/>
      <c r="AC634" s="82" t="str">
        <f t="shared" si="74"/>
        <v/>
      </c>
      <c r="AD634" s="90"/>
      <c r="AE634" s="90"/>
      <c r="AF634" s="82">
        <f t="shared" si="75"/>
        <v>0</v>
      </c>
      <c r="AG634" s="82" t="str">
        <f t="shared" si="70"/>
        <v/>
      </c>
      <c r="AH634" s="82" t="str">
        <f t="shared" si="71"/>
        <v/>
      </c>
      <c r="AI634" s="82" t="str">
        <f t="shared" si="72"/>
        <v/>
      </c>
      <c r="AJ634" s="82" t="str">
        <f t="shared" si="73"/>
        <v/>
      </c>
      <c r="AK634" s="83" t="str">
        <f t="shared" si="76"/>
        <v/>
      </c>
    </row>
    <row r="635" spans="27:37">
      <c r="AA635" s="78"/>
      <c r="AB635" s="78"/>
      <c r="AC635" s="79" t="str">
        <f t="shared" si="74"/>
        <v/>
      </c>
      <c r="AD635" s="89"/>
      <c r="AE635" s="89"/>
      <c r="AF635" s="79">
        <f t="shared" si="75"/>
        <v>0</v>
      </c>
      <c r="AG635" s="79" t="str">
        <f t="shared" si="70"/>
        <v/>
      </c>
      <c r="AH635" s="79" t="str">
        <f t="shared" si="71"/>
        <v/>
      </c>
      <c r="AI635" s="79" t="str">
        <f t="shared" si="72"/>
        <v/>
      </c>
      <c r="AJ635" s="79" t="str">
        <f t="shared" si="73"/>
        <v/>
      </c>
      <c r="AK635" s="80" t="str">
        <f t="shared" si="76"/>
        <v/>
      </c>
    </row>
    <row r="636" spans="27:37">
      <c r="AA636" s="81"/>
      <c r="AB636" s="81"/>
      <c r="AC636" s="82" t="str">
        <f t="shared" si="74"/>
        <v/>
      </c>
      <c r="AD636" s="90"/>
      <c r="AE636" s="90"/>
      <c r="AF636" s="82">
        <f t="shared" si="75"/>
        <v>0</v>
      </c>
      <c r="AG636" s="82" t="str">
        <f t="shared" si="70"/>
        <v/>
      </c>
      <c r="AH636" s="82" t="str">
        <f t="shared" si="71"/>
        <v/>
      </c>
      <c r="AI636" s="82" t="str">
        <f t="shared" si="72"/>
        <v/>
      </c>
      <c r="AJ636" s="82" t="str">
        <f t="shared" si="73"/>
        <v/>
      </c>
      <c r="AK636" s="83" t="str">
        <f t="shared" si="76"/>
        <v/>
      </c>
    </row>
    <row r="637" spans="27:37">
      <c r="AA637" s="78"/>
      <c r="AB637" s="78"/>
      <c r="AC637" s="79" t="str">
        <f t="shared" si="74"/>
        <v/>
      </c>
      <c r="AD637" s="89"/>
      <c r="AE637" s="89"/>
      <c r="AF637" s="79">
        <f t="shared" si="75"/>
        <v>0</v>
      </c>
      <c r="AG637" s="79" t="str">
        <f t="shared" si="70"/>
        <v/>
      </c>
      <c r="AH637" s="79" t="str">
        <f t="shared" si="71"/>
        <v/>
      </c>
      <c r="AI637" s="79" t="str">
        <f t="shared" si="72"/>
        <v/>
      </c>
      <c r="AJ637" s="79" t="str">
        <f t="shared" si="73"/>
        <v/>
      </c>
      <c r="AK637" s="80" t="str">
        <f t="shared" si="76"/>
        <v/>
      </c>
    </row>
    <row r="638" spans="27:37">
      <c r="AA638" s="81"/>
      <c r="AB638" s="81"/>
      <c r="AC638" s="82" t="str">
        <f t="shared" si="74"/>
        <v/>
      </c>
      <c r="AD638" s="90"/>
      <c r="AE638" s="90"/>
      <c r="AF638" s="82">
        <f t="shared" si="75"/>
        <v>0</v>
      </c>
      <c r="AG638" s="82" t="str">
        <f t="shared" si="70"/>
        <v/>
      </c>
      <c r="AH638" s="82" t="str">
        <f t="shared" si="71"/>
        <v/>
      </c>
      <c r="AI638" s="82" t="str">
        <f t="shared" si="72"/>
        <v/>
      </c>
      <c r="AJ638" s="82" t="str">
        <f t="shared" si="73"/>
        <v/>
      </c>
      <c r="AK638" s="83" t="str">
        <f t="shared" si="76"/>
        <v/>
      </c>
    </row>
    <row r="639" spans="27:37">
      <c r="AA639" s="78"/>
      <c r="AB639" s="78"/>
      <c r="AC639" s="79" t="str">
        <f t="shared" si="74"/>
        <v/>
      </c>
      <c r="AD639" s="89"/>
      <c r="AE639" s="89"/>
      <c r="AF639" s="79">
        <f t="shared" si="75"/>
        <v>0</v>
      </c>
      <c r="AG639" s="79" t="str">
        <f t="shared" si="70"/>
        <v/>
      </c>
      <c r="AH639" s="79" t="str">
        <f t="shared" si="71"/>
        <v/>
      </c>
      <c r="AI639" s="79" t="str">
        <f t="shared" si="72"/>
        <v/>
      </c>
      <c r="AJ639" s="79" t="str">
        <f t="shared" si="73"/>
        <v/>
      </c>
      <c r="AK639" s="80" t="str">
        <f t="shared" si="76"/>
        <v/>
      </c>
    </row>
    <row r="640" spans="27:37">
      <c r="AA640" s="81"/>
      <c r="AB640" s="81"/>
      <c r="AC640" s="82" t="str">
        <f t="shared" si="74"/>
        <v/>
      </c>
      <c r="AD640" s="90"/>
      <c r="AE640" s="90"/>
      <c r="AF640" s="82">
        <f t="shared" si="75"/>
        <v>0</v>
      </c>
      <c r="AG640" s="82" t="str">
        <f t="shared" si="70"/>
        <v/>
      </c>
      <c r="AH640" s="82" t="str">
        <f t="shared" si="71"/>
        <v/>
      </c>
      <c r="AI640" s="82" t="str">
        <f t="shared" si="72"/>
        <v/>
      </c>
      <c r="AJ640" s="82" t="str">
        <f t="shared" si="73"/>
        <v/>
      </c>
      <c r="AK640" s="83" t="str">
        <f t="shared" si="76"/>
        <v/>
      </c>
    </row>
    <row r="641" spans="27:37">
      <c r="AA641" s="78"/>
      <c r="AB641" s="78"/>
      <c r="AC641" s="79" t="str">
        <f t="shared" si="74"/>
        <v/>
      </c>
      <c r="AD641" s="89"/>
      <c r="AE641" s="89"/>
      <c r="AF641" s="79">
        <f t="shared" si="75"/>
        <v>0</v>
      </c>
      <c r="AG641" s="79" t="str">
        <f t="shared" si="70"/>
        <v/>
      </c>
      <c r="AH641" s="79" t="str">
        <f t="shared" si="71"/>
        <v/>
      </c>
      <c r="AI641" s="79" t="str">
        <f t="shared" si="72"/>
        <v/>
      </c>
      <c r="AJ641" s="79" t="str">
        <f t="shared" si="73"/>
        <v/>
      </c>
      <c r="AK641" s="80" t="str">
        <f t="shared" si="76"/>
        <v/>
      </c>
    </row>
    <row r="642" spans="27:37">
      <c r="AA642" s="81"/>
      <c r="AB642" s="81"/>
      <c r="AC642" s="82" t="str">
        <f t="shared" si="74"/>
        <v/>
      </c>
      <c r="AD642" s="90"/>
      <c r="AE642" s="90"/>
      <c r="AF642" s="82">
        <f t="shared" si="75"/>
        <v>0</v>
      </c>
      <c r="AG642" s="82" t="str">
        <f t="shared" si="70"/>
        <v/>
      </c>
      <c r="AH642" s="82" t="str">
        <f t="shared" si="71"/>
        <v/>
      </c>
      <c r="AI642" s="82" t="str">
        <f t="shared" si="72"/>
        <v/>
      </c>
      <c r="AJ642" s="82" t="str">
        <f t="shared" si="73"/>
        <v/>
      </c>
      <c r="AK642" s="83" t="str">
        <f t="shared" si="76"/>
        <v/>
      </c>
    </row>
    <row r="643" spans="27:37">
      <c r="AA643" s="78"/>
      <c r="AB643" s="78"/>
      <c r="AC643" s="79" t="str">
        <f t="shared" si="74"/>
        <v/>
      </c>
      <c r="AD643" s="89"/>
      <c r="AE643" s="89"/>
      <c r="AF643" s="79">
        <f t="shared" si="75"/>
        <v>0</v>
      </c>
      <c r="AG643" s="79" t="str">
        <f t="shared" si="70"/>
        <v/>
      </c>
      <c r="AH643" s="79" t="str">
        <f t="shared" si="71"/>
        <v/>
      </c>
      <c r="AI643" s="79" t="str">
        <f t="shared" si="72"/>
        <v/>
      </c>
      <c r="AJ643" s="79" t="str">
        <f t="shared" si="73"/>
        <v/>
      </c>
      <c r="AK643" s="80" t="str">
        <f t="shared" si="76"/>
        <v/>
      </c>
    </row>
    <row r="644" spans="27:37">
      <c r="AA644" s="81"/>
      <c r="AB644" s="81"/>
      <c r="AC644" s="82" t="str">
        <f t="shared" si="74"/>
        <v/>
      </c>
      <c r="AD644" s="90"/>
      <c r="AE644" s="90"/>
      <c r="AF644" s="82">
        <f t="shared" si="75"/>
        <v>0</v>
      </c>
      <c r="AG644" s="82" t="str">
        <f t="shared" si="70"/>
        <v/>
      </c>
      <c r="AH644" s="82" t="str">
        <f t="shared" si="71"/>
        <v/>
      </c>
      <c r="AI644" s="82" t="str">
        <f t="shared" si="72"/>
        <v/>
      </c>
      <c r="AJ644" s="82" t="str">
        <f t="shared" si="73"/>
        <v/>
      </c>
      <c r="AK644" s="83" t="str">
        <f t="shared" si="76"/>
        <v/>
      </c>
    </row>
    <row r="645" spans="27:37">
      <c r="AA645" s="78"/>
      <c r="AB645" s="78"/>
      <c r="AC645" s="79" t="str">
        <f t="shared" si="74"/>
        <v/>
      </c>
      <c r="AD645" s="89"/>
      <c r="AE645" s="89"/>
      <c r="AF645" s="79">
        <f t="shared" si="75"/>
        <v>0</v>
      </c>
      <c r="AG645" s="79" t="str">
        <f t="shared" si="70"/>
        <v/>
      </c>
      <c r="AH645" s="79" t="str">
        <f t="shared" si="71"/>
        <v/>
      </c>
      <c r="AI645" s="79" t="str">
        <f t="shared" si="72"/>
        <v/>
      </c>
      <c r="AJ645" s="79" t="str">
        <f t="shared" si="73"/>
        <v/>
      </c>
      <c r="AK645" s="80" t="str">
        <f t="shared" si="76"/>
        <v/>
      </c>
    </row>
    <row r="646" spans="27:37">
      <c r="AA646" s="81"/>
      <c r="AB646" s="81"/>
      <c r="AC646" s="82" t="str">
        <f t="shared" si="74"/>
        <v/>
      </c>
      <c r="AD646" s="90"/>
      <c r="AE646" s="90"/>
      <c r="AF646" s="82">
        <f t="shared" si="75"/>
        <v>0</v>
      </c>
      <c r="AG646" s="82" t="str">
        <f t="shared" si="70"/>
        <v/>
      </c>
      <c r="AH646" s="82" t="str">
        <f t="shared" si="71"/>
        <v/>
      </c>
      <c r="AI646" s="82" t="str">
        <f t="shared" si="72"/>
        <v/>
      </c>
      <c r="AJ646" s="82" t="str">
        <f t="shared" si="73"/>
        <v/>
      </c>
      <c r="AK646" s="83" t="str">
        <f t="shared" si="76"/>
        <v/>
      </c>
    </row>
    <row r="647" spans="27:37">
      <c r="AA647" s="78"/>
      <c r="AB647" s="78"/>
      <c r="AC647" s="79" t="str">
        <f t="shared" si="74"/>
        <v/>
      </c>
      <c r="AD647" s="89"/>
      <c r="AE647" s="89"/>
      <c r="AF647" s="79">
        <f t="shared" si="75"/>
        <v>0</v>
      </c>
      <c r="AG647" s="79" t="str">
        <f t="shared" si="70"/>
        <v/>
      </c>
      <c r="AH647" s="79" t="str">
        <f t="shared" si="71"/>
        <v/>
      </c>
      <c r="AI647" s="79" t="str">
        <f t="shared" si="72"/>
        <v/>
      </c>
      <c r="AJ647" s="79" t="str">
        <f t="shared" si="73"/>
        <v/>
      </c>
      <c r="AK647" s="80" t="str">
        <f t="shared" si="76"/>
        <v/>
      </c>
    </row>
    <row r="648" spans="27:37">
      <c r="AA648" s="81"/>
      <c r="AB648" s="81"/>
      <c r="AC648" s="82" t="str">
        <f t="shared" si="74"/>
        <v/>
      </c>
      <c r="AD648" s="90"/>
      <c r="AE648" s="90"/>
      <c r="AF648" s="82">
        <f t="shared" si="75"/>
        <v>0</v>
      </c>
      <c r="AG648" s="82" t="str">
        <f t="shared" si="70"/>
        <v/>
      </c>
      <c r="AH648" s="82" t="str">
        <f t="shared" si="71"/>
        <v/>
      </c>
      <c r="AI648" s="82" t="str">
        <f t="shared" si="72"/>
        <v/>
      </c>
      <c r="AJ648" s="82" t="str">
        <f t="shared" si="73"/>
        <v/>
      </c>
      <c r="AK648" s="83" t="str">
        <f t="shared" si="76"/>
        <v/>
      </c>
    </row>
    <row r="649" spans="27:37">
      <c r="AA649" s="78"/>
      <c r="AB649" s="78"/>
      <c r="AC649" s="79" t="str">
        <f t="shared" si="74"/>
        <v/>
      </c>
      <c r="AD649" s="89"/>
      <c r="AE649" s="89"/>
      <c r="AF649" s="79">
        <f t="shared" si="75"/>
        <v>0</v>
      </c>
      <c r="AG649" s="79" t="str">
        <f t="shared" si="70"/>
        <v/>
      </c>
      <c r="AH649" s="79" t="str">
        <f t="shared" si="71"/>
        <v/>
      </c>
      <c r="AI649" s="79" t="str">
        <f t="shared" si="72"/>
        <v/>
      </c>
      <c r="AJ649" s="79" t="str">
        <f t="shared" si="73"/>
        <v/>
      </c>
      <c r="AK649" s="80" t="str">
        <f t="shared" si="76"/>
        <v/>
      </c>
    </row>
    <row r="650" spans="27:37">
      <c r="AA650" s="81"/>
      <c r="AB650" s="81"/>
      <c r="AC650" s="82" t="str">
        <f t="shared" si="74"/>
        <v/>
      </c>
      <c r="AD650" s="90"/>
      <c r="AE650" s="90"/>
      <c r="AF650" s="82">
        <f t="shared" si="75"/>
        <v>0</v>
      </c>
      <c r="AG650" s="82" t="str">
        <f t="shared" si="70"/>
        <v/>
      </c>
      <c r="AH650" s="82" t="str">
        <f t="shared" si="71"/>
        <v/>
      </c>
      <c r="AI650" s="82" t="str">
        <f t="shared" si="72"/>
        <v/>
      </c>
      <c r="AJ650" s="82" t="str">
        <f t="shared" si="73"/>
        <v/>
      </c>
      <c r="AK650" s="83" t="str">
        <f t="shared" si="76"/>
        <v/>
      </c>
    </row>
    <row r="651" spans="27:37">
      <c r="AA651" s="78"/>
      <c r="AB651" s="78"/>
      <c r="AC651" s="79" t="str">
        <f t="shared" si="74"/>
        <v/>
      </c>
      <c r="AD651" s="89"/>
      <c r="AE651" s="89"/>
      <c r="AF651" s="79">
        <f t="shared" si="75"/>
        <v>0</v>
      </c>
      <c r="AG651" s="79" t="str">
        <f t="shared" ref="AG651:AG714" si="77">IF($AA651="","",IF(VLOOKUP($AA651,$AZ$17:$BD$42,2,0)=0,"",VLOOKUP($AA651,$AZ$17:$BD$42,2,0)*AF651))</f>
        <v/>
      </c>
      <c r="AH651" s="79" t="str">
        <f t="shared" ref="AH651:AH714" si="78">IF($AA651="","",IF(VLOOKUP($AA651,$AZ$17:$BD$42,3,0)=0,"",VLOOKUP($AA651,$AZ$17:$BD$42,3,0)*AF651))</f>
        <v/>
      </c>
      <c r="AI651" s="79" t="str">
        <f t="shared" ref="AI651:AI714" si="79">IF($AA651="","",IF(VLOOKUP($AA651,$AZ$17:$BD$42,4,0)=0,"",VLOOKUP($AA651,$AZ$17:$BD$42,4,0)*AF651))</f>
        <v/>
      </c>
      <c r="AJ651" s="79" t="str">
        <f t="shared" ref="AJ651:AJ714" si="80">IF($AA651="","",IF(VLOOKUP($AA651,$AZ$17:$BD$42,5,0)=0,"",VLOOKUP($AA651,$AZ$17:$BD$42,5,0)*AF651))</f>
        <v/>
      </c>
      <c r="AK651" s="80" t="str">
        <f t="shared" si="76"/>
        <v/>
      </c>
    </row>
    <row r="652" spans="27:37">
      <c r="AA652" s="81"/>
      <c r="AB652" s="81"/>
      <c r="AC652" s="82" t="str">
        <f t="shared" ref="AC652:AC715" si="81">IF(ISERROR(VLOOKUP($AA652,$A$13:$V$38,MATCH($AB652,$A$12:$V$12,0),0)),"",VLOOKUP($AA652,$A$13:$V$38,MATCH($AB652,$A$12:$V$12,0),0))</f>
        <v/>
      </c>
      <c r="AD652" s="90"/>
      <c r="AE652" s="90"/>
      <c r="AF652" s="82">
        <f t="shared" ref="AF652:AF715" si="82">IF(IF($AB652="",0,IF(AC652="",0,AC652-AD652-AE652))&lt;0,0,IF($AB652="",0,IF(AC652="",0,AC652-AD652-AE652)))</f>
        <v>0</v>
      </c>
      <c r="AG652" s="82" t="str">
        <f t="shared" si="77"/>
        <v/>
      </c>
      <c r="AH652" s="82" t="str">
        <f t="shared" si="78"/>
        <v/>
      </c>
      <c r="AI652" s="82" t="str">
        <f t="shared" si="79"/>
        <v/>
      </c>
      <c r="AJ652" s="82" t="str">
        <f t="shared" si="80"/>
        <v/>
      </c>
      <c r="AK652" s="83" t="str">
        <f t="shared" ref="AK652:AK715" si="83">IF($AF652=0,"",IF(VLOOKUP($AA652,$A$46:$Y$71,IF($AB652=3,2,IF($AB652&lt;4+1,6,IF($AB652&lt;5+1,10,IF($AB652&lt;6+1,14,IF($AB652&lt;7+1,18,IF($AB652&lt;8+1,22,0)))))),0)=0,"pas de crafteur",VLOOKUP($AA652,$A$46:$Y$71,IF($AB652=3,2,IF($AB652&lt;4+1,6,IF($AB652&lt;5+1,10,IF($AB652&lt;6+1,14,IF($AB652&lt;7+1,18,IF($AB652&lt;8+1,22,)))))),0)))</f>
        <v/>
      </c>
    </row>
    <row r="653" spans="27:37">
      <c r="AA653" s="78"/>
      <c r="AB653" s="78"/>
      <c r="AC653" s="79" t="str">
        <f t="shared" si="81"/>
        <v/>
      </c>
      <c r="AD653" s="89"/>
      <c r="AE653" s="89"/>
      <c r="AF653" s="79">
        <f t="shared" si="82"/>
        <v>0</v>
      </c>
      <c r="AG653" s="79" t="str">
        <f t="shared" si="77"/>
        <v/>
      </c>
      <c r="AH653" s="79" t="str">
        <f t="shared" si="78"/>
        <v/>
      </c>
      <c r="AI653" s="79" t="str">
        <f t="shared" si="79"/>
        <v/>
      </c>
      <c r="AJ653" s="79" t="str">
        <f t="shared" si="80"/>
        <v/>
      </c>
      <c r="AK653" s="80" t="str">
        <f t="shared" si="83"/>
        <v/>
      </c>
    </row>
    <row r="654" spans="27:37">
      <c r="AA654" s="81"/>
      <c r="AB654" s="81"/>
      <c r="AC654" s="82" t="str">
        <f t="shared" si="81"/>
        <v/>
      </c>
      <c r="AD654" s="90"/>
      <c r="AE654" s="90"/>
      <c r="AF654" s="82">
        <f t="shared" si="82"/>
        <v>0</v>
      </c>
      <c r="AG654" s="82" t="str">
        <f t="shared" si="77"/>
        <v/>
      </c>
      <c r="AH654" s="82" t="str">
        <f t="shared" si="78"/>
        <v/>
      </c>
      <c r="AI654" s="82" t="str">
        <f t="shared" si="79"/>
        <v/>
      </c>
      <c r="AJ654" s="82" t="str">
        <f t="shared" si="80"/>
        <v/>
      </c>
      <c r="AK654" s="83" t="str">
        <f t="shared" si="83"/>
        <v/>
      </c>
    </row>
    <row r="655" spans="27:37">
      <c r="AA655" s="78"/>
      <c r="AB655" s="78"/>
      <c r="AC655" s="79" t="str">
        <f t="shared" si="81"/>
        <v/>
      </c>
      <c r="AD655" s="89"/>
      <c r="AE655" s="89"/>
      <c r="AF655" s="79">
        <f t="shared" si="82"/>
        <v>0</v>
      </c>
      <c r="AG655" s="79" t="str">
        <f t="shared" si="77"/>
        <v/>
      </c>
      <c r="AH655" s="79" t="str">
        <f t="shared" si="78"/>
        <v/>
      </c>
      <c r="AI655" s="79" t="str">
        <f t="shared" si="79"/>
        <v/>
      </c>
      <c r="AJ655" s="79" t="str">
        <f t="shared" si="80"/>
        <v/>
      </c>
      <c r="AK655" s="80" t="str">
        <f t="shared" si="83"/>
        <v/>
      </c>
    </row>
    <row r="656" spans="27:37">
      <c r="AA656" s="81"/>
      <c r="AB656" s="81"/>
      <c r="AC656" s="82" t="str">
        <f t="shared" si="81"/>
        <v/>
      </c>
      <c r="AD656" s="90"/>
      <c r="AE656" s="90"/>
      <c r="AF656" s="82">
        <f t="shared" si="82"/>
        <v>0</v>
      </c>
      <c r="AG656" s="82" t="str">
        <f t="shared" si="77"/>
        <v/>
      </c>
      <c r="AH656" s="82" t="str">
        <f t="shared" si="78"/>
        <v/>
      </c>
      <c r="AI656" s="82" t="str">
        <f t="shared" si="79"/>
        <v/>
      </c>
      <c r="AJ656" s="82" t="str">
        <f t="shared" si="80"/>
        <v/>
      </c>
      <c r="AK656" s="83" t="str">
        <f t="shared" si="83"/>
        <v/>
      </c>
    </row>
    <row r="657" spans="27:37">
      <c r="AA657" s="78"/>
      <c r="AB657" s="78"/>
      <c r="AC657" s="79" t="str">
        <f t="shared" si="81"/>
        <v/>
      </c>
      <c r="AD657" s="89"/>
      <c r="AE657" s="89"/>
      <c r="AF657" s="79">
        <f t="shared" si="82"/>
        <v>0</v>
      </c>
      <c r="AG657" s="79" t="str">
        <f t="shared" si="77"/>
        <v/>
      </c>
      <c r="AH657" s="79" t="str">
        <f t="shared" si="78"/>
        <v/>
      </c>
      <c r="AI657" s="79" t="str">
        <f t="shared" si="79"/>
        <v/>
      </c>
      <c r="AJ657" s="79" t="str">
        <f t="shared" si="80"/>
        <v/>
      </c>
      <c r="AK657" s="80" t="str">
        <f t="shared" si="83"/>
        <v/>
      </c>
    </row>
    <row r="658" spans="27:37">
      <c r="AA658" s="81"/>
      <c r="AB658" s="81"/>
      <c r="AC658" s="82" t="str">
        <f t="shared" si="81"/>
        <v/>
      </c>
      <c r="AD658" s="90"/>
      <c r="AE658" s="90"/>
      <c r="AF658" s="82">
        <f t="shared" si="82"/>
        <v>0</v>
      </c>
      <c r="AG658" s="82" t="str">
        <f t="shared" si="77"/>
        <v/>
      </c>
      <c r="AH658" s="82" t="str">
        <f t="shared" si="78"/>
        <v/>
      </c>
      <c r="AI658" s="82" t="str">
        <f t="shared" si="79"/>
        <v/>
      </c>
      <c r="AJ658" s="82" t="str">
        <f t="shared" si="80"/>
        <v/>
      </c>
      <c r="AK658" s="83" t="str">
        <f t="shared" si="83"/>
        <v/>
      </c>
    </row>
    <row r="659" spans="27:37">
      <c r="AA659" s="78"/>
      <c r="AB659" s="78"/>
      <c r="AC659" s="79" t="str">
        <f t="shared" si="81"/>
        <v/>
      </c>
      <c r="AD659" s="89"/>
      <c r="AE659" s="89"/>
      <c r="AF659" s="79">
        <f t="shared" si="82"/>
        <v>0</v>
      </c>
      <c r="AG659" s="79" t="str">
        <f t="shared" si="77"/>
        <v/>
      </c>
      <c r="AH659" s="79" t="str">
        <f t="shared" si="78"/>
        <v/>
      </c>
      <c r="AI659" s="79" t="str">
        <f t="shared" si="79"/>
        <v/>
      </c>
      <c r="AJ659" s="79" t="str">
        <f t="shared" si="80"/>
        <v/>
      </c>
      <c r="AK659" s="80" t="str">
        <f t="shared" si="83"/>
        <v/>
      </c>
    </row>
    <row r="660" spans="27:37">
      <c r="AA660" s="81"/>
      <c r="AB660" s="81"/>
      <c r="AC660" s="82" t="str">
        <f t="shared" si="81"/>
        <v/>
      </c>
      <c r="AD660" s="90"/>
      <c r="AE660" s="90"/>
      <c r="AF660" s="82">
        <f t="shared" si="82"/>
        <v>0</v>
      </c>
      <c r="AG660" s="82" t="str">
        <f t="shared" si="77"/>
        <v/>
      </c>
      <c r="AH660" s="82" t="str">
        <f t="shared" si="78"/>
        <v/>
      </c>
      <c r="AI660" s="82" t="str">
        <f t="shared" si="79"/>
        <v/>
      </c>
      <c r="AJ660" s="82" t="str">
        <f t="shared" si="80"/>
        <v/>
      </c>
      <c r="AK660" s="83" t="str">
        <f t="shared" si="83"/>
        <v/>
      </c>
    </row>
    <row r="661" spans="27:37">
      <c r="AA661" s="78"/>
      <c r="AB661" s="78"/>
      <c r="AC661" s="79" t="str">
        <f t="shared" si="81"/>
        <v/>
      </c>
      <c r="AD661" s="89"/>
      <c r="AE661" s="89"/>
      <c r="AF661" s="79">
        <f t="shared" si="82"/>
        <v>0</v>
      </c>
      <c r="AG661" s="79" t="str">
        <f t="shared" si="77"/>
        <v/>
      </c>
      <c r="AH661" s="79" t="str">
        <f t="shared" si="78"/>
        <v/>
      </c>
      <c r="AI661" s="79" t="str">
        <f t="shared" si="79"/>
        <v/>
      </c>
      <c r="AJ661" s="79" t="str">
        <f t="shared" si="80"/>
        <v/>
      </c>
      <c r="AK661" s="80" t="str">
        <f t="shared" si="83"/>
        <v/>
      </c>
    </row>
    <row r="662" spans="27:37">
      <c r="AA662" s="81"/>
      <c r="AB662" s="81"/>
      <c r="AC662" s="82" t="str">
        <f t="shared" si="81"/>
        <v/>
      </c>
      <c r="AD662" s="90"/>
      <c r="AE662" s="90"/>
      <c r="AF662" s="82">
        <f t="shared" si="82"/>
        <v>0</v>
      </c>
      <c r="AG662" s="82" t="str">
        <f t="shared" si="77"/>
        <v/>
      </c>
      <c r="AH662" s="82" t="str">
        <f t="shared" si="78"/>
        <v/>
      </c>
      <c r="AI662" s="82" t="str">
        <f t="shared" si="79"/>
        <v/>
      </c>
      <c r="AJ662" s="82" t="str">
        <f t="shared" si="80"/>
        <v/>
      </c>
      <c r="AK662" s="83" t="str">
        <f t="shared" si="83"/>
        <v/>
      </c>
    </row>
    <row r="663" spans="27:37">
      <c r="AA663" s="78"/>
      <c r="AB663" s="78"/>
      <c r="AC663" s="79" t="str">
        <f t="shared" si="81"/>
        <v/>
      </c>
      <c r="AD663" s="89"/>
      <c r="AE663" s="89"/>
      <c r="AF663" s="79">
        <f t="shared" si="82"/>
        <v>0</v>
      </c>
      <c r="AG663" s="79" t="str">
        <f t="shared" si="77"/>
        <v/>
      </c>
      <c r="AH663" s="79" t="str">
        <f t="shared" si="78"/>
        <v/>
      </c>
      <c r="AI663" s="79" t="str">
        <f t="shared" si="79"/>
        <v/>
      </c>
      <c r="AJ663" s="79" t="str">
        <f t="shared" si="80"/>
        <v/>
      </c>
      <c r="AK663" s="80" t="str">
        <f t="shared" si="83"/>
        <v/>
      </c>
    </row>
    <row r="664" spans="27:37">
      <c r="AA664" s="81"/>
      <c r="AB664" s="81"/>
      <c r="AC664" s="82" t="str">
        <f t="shared" si="81"/>
        <v/>
      </c>
      <c r="AD664" s="90"/>
      <c r="AE664" s="90"/>
      <c r="AF664" s="82">
        <f t="shared" si="82"/>
        <v>0</v>
      </c>
      <c r="AG664" s="82" t="str">
        <f t="shared" si="77"/>
        <v/>
      </c>
      <c r="AH664" s="82" t="str">
        <f t="shared" si="78"/>
        <v/>
      </c>
      <c r="AI664" s="82" t="str">
        <f t="shared" si="79"/>
        <v/>
      </c>
      <c r="AJ664" s="82" t="str">
        <f t="shared" si="80"/>
        <v/>
      </c>
      <c r="AK664" s="83" t="str">
        <f t="shared" si="83"/>
        <v/>
      </c>
    </row>
    <row r="665" spans="27:37">
      <c r="AA665" s="78"/>
      <c r="AB665" s="78"/>
      <c r="AC665" s="79" t="str">
        <f t="shared" si="81"/>
        <v/>
      </c>
      <c r="AD665" s="89"/>
      <c r="AE665" s="89"/>
      <c r="AF665" s="79">
        <f t="shared" si="82"/>
        <v>0</v>
      </c>
      <c r="AG665" s="79" t="str">
        <f t="shared" si="77"/>
        <v/>
      </c>
      <c r="AH665" s="79" t="str">
        <f t="shared" si="78"/>
        <v/>
      </c>
      <c r="AI665" s="79" t="str">
        <f t="shared" si="79"/>
        <v/>
      </c>
      <c r="AJ665" s="79" t="str">
        <f t="shared" si="80"/>
        <v/>
      </c>
      <c r="AK665" s="80" t="str">
        <f t="shared" si="83"/>
        <v/>
      </c>
    </row>
    <row r="666" spans="27:37">
      <c r="AA666" s="81"/>
      <c r="AB666" s="81"/>
      <c r="AC666" s="82" t="str">
        <f t="shared" si="81"/>
        <v/>
      </c>
      <c r="AD666" s="90"/>
      <c r="AE666" s="90"/>
      <c r="AF666" s="82">
        <f t="shared" si="82"/>
        <v>0</v>
      </c>
      <c r="AG666" s="82" t="str">
        <f t="shared" si="77"/>
        <v/>
      </c>
      <c r="AH666" s="82" t="str">
        <f t="shared" si="78"/>
        <v/>
      </c>
      <c r="AI666" s="82" t="str">
        <f t="shared" si="79"/>
        <v/>
      </c>
      <c r="AJ666" s="82" t="str">
        <f t="shared" si="80"/>
        <v/>
      </c>
      <c r="AK666" s="83" t="str">
        <f t="shared" si="83"/>
        <v/>
      </c>
    </row>
    <row r="667" spans="27:37">
      <c r="AA667" s="78"/>
      <c r="AB667" s="78"/>
      <c r="AC667" s="79" t="str">
        <f t="shared" si="81"/>
        <v/>
      </c>
      <c r="AD667" s="89"/>
      <c r="AE667" s="89"/>
      <c r="AF667" s="79">
        <f t="shared" si="82"/>
        <v>0</v>
      </c>
      <c r="AG667" s="79" t="str">
        <f t="shared" si="77"/>
        <v/>
      </c>
      <c r="AH667" s="79" t="str">
        <f t="shared" si="78"/>
        <v/>
      </c>
      <c r="AI667" s="79" t="str">
        <f t="shared" si="79"/>
        <v/>
      </c>
      <c r="AJ667" s="79" t="str">
        <f t="shared" si="80"/>
        <v/>
      </c>
      <c r="AK667" s="80" t="str">
        <f t="shared" si="83"/>
        <v/>
      </c>
    </row>
    <row r="668" spans="27:37">
      <c r="AA668" s="81"/>
      <c r="AB668" s="81"/>
      <c r="AC668" s="82" t="str">
        <f t="shared" si="81"/>
        <v/>
      </c>
      <c r="AD668" s="90"/>
      <c r="AE668" s="90"/>
      <c r="AF668" s="82">
        <f t="shared" si="82"/>
        <v>0</v>
      </c>
      <c r="AG668" s="82" t="str">
        <f t="shared" si="77"/>
        <v/>
      </c>
      <c r="AH668" s="82" t="str">
        <f t="shared" si="78"/>
        <v/>
      </c>
      <c r="AI668" s="82" t="str">
        <f t="shared" si="79"/>
        <v/>
      </c>
      <c r="AJ668" s="82" t="str">
        <f t="shared" si="80"/>
        <v/>
      </c>
      <c r="AK668" s="83" t="str">
        <f t="shared" si="83"/>
        <v/>
      </c>
    </row>
    <row r="669" spans="27:37">
      <c r="AA669" s="78"/>
      <c r="AB669" s="78"/>
      <c r="AC669" s="79" t="str">
        <f t="shared" si="81"/>
        <v/>
      </c>
      <c r="AD669" s="89"/>
      <c r="AE669" s="89"/>
      <c r="AF669" s="79">
        <f t="shared" si="82"/>
        <v>0</v>
      </c>
      <c r="AG669" s="79" t="str">
        <f t="shared" si="77"/>
        <v/>
      </c>
      <c r="AH669" s="79" t="str">
        <f t="shared" si="78"/>
        <v/>
      </c>
      <c r="AI669" s="79" t="str">
        <f t="shared" si="79"/>
        <v/>
      </c>
      <c r="AJ669" s="79" t="str">
        <f t="shared" si="80"/>
        <v/>
      </c>
      <c r="AK669" s="80" t="str">
        <f t="shared" si="83"/>
        <v/>
      </c>
    </row>
    <row r="670" spans="27:37">
      <c r="AA670" s="81"/>
      <c r="AB670" s="81"/>
      <c r="AC670" s="82" t="str">
        <f t="shared" si="81"/>
        <v/>
      </c>
      <c r="AD670" s="90"/>
      <c r="AE670" s="90"/>
      <c r="AF670" s="82">
        <f t="shared" si="82"/>
        <v>0</v>
      </c>
      <c r="AG670" s="82" t="str">
        <f t="shared" si="77"/>
        <v/>
      </c>
      <c r="AH670" s="82" t="str">
        <f t="shared" si="78"/>
        <v/>
      </c>
      <c r="AI670" s="82" t="str">
        <f t="shared" si="79"/>
        <v/>
      </c>
      <c r="AJ670" s="82" t="str">
        <f t="shared" si="80"/>
        <v/>
      </c>
      <c r="AK670" s="83" t="str">
        <f t="shared" si="83"/>
        <v/>
      </c>
    </row>
    <row r="671" spans="27:37">
      <c r="AA671" s="78"/>
      <c r="AB671" s="78"/>
      <c r="AC671" s="79" t="str">
        <f t="shared" si="81"/>
        <v/>
      </c>
      <c r="AD671" s="89"/>
      <c r="AE671" s="89"/>
      <c r="AF671" s="79">
        <f t="shared" si="82"/>
        <v>0</v>
      </c>
      <c r="AG671" s="79" t="str">
        <f t="shared" si="77"/>
        <v/>
      </c>
      <c r="AH671" s="79" t="str">
        <f t="shared" si="78"/>
        <v/>
      </c>
      <c r="AI671" s="79" t="str">
        <f t="shared" si="79"/>
        <v/>
      </c>
      <c r="AJ671" s="79" t="str">
        <f t="shared" si="80"/>
        <v/>
      </c>
      <c r="AK671" s="80" t="str">
        <f t="shared" si="83"/>
        <v/>
      </c>
    </row>
    <row r="672" spans="27:37">
      <c r="AA672" s="81"/>
      <c r="AB672" s="81"/>
      <c r="AC672" s="82" t="str">
        <f t="shared" si="81"/>
        <v/>
      </c>
      <c r="AD672" s="90"/>
      <c r="AE672" s="90"/>
      <c r="AF672" s="82">
        <f t="shared" si="82"/>
        <v>0</v>
      </c>
      <c r="AG672" s="82" t="str">
        <f t="shared" si="77"/>
        <v/>
      </c>
      <c r="AH672" s="82" t="str">
        <f t="shared" si="78"/>
        <v/>
      </c>
      <c r="AI672" s="82" t="str">
        <f t="shared" si="79"/>
        <v/>
      </c>
      <c r="AJ672" s="82" t="str">
        <f t="shared" si="80"/>
        <v/>
      </c>
      <c r="AK672" s="83" t="str">
        <f t="shared" si="83"/>
        <v/>
      </c>
    </row>
    <row r="673" spans="27:37">
      <c r="AA673" s="78"/>
      <c r="AB673" s="78"/>
      <c r="AC673" s="79" t="str">
        <f t="shared" si="81"/>
        <v/>
      </c>
      <c r="AD673" s="89"/>
      <c r="AE673" s="89"/>
      <c r="AF673" s="79">
        <f t="shared" si="82"/>
        <v>0</v>
      </c>
      <c r="AG673" s="79" t="str">
        <f t="shared" si="77"/>
        <v/>
      </c>
      <c r="AH673" s="79" t="str">
        <f t="shared" si="78"/>
        <v/>
      </c>
      <c r="AI673" s="79" t="str">
        <f t="shared" si="79"/>
        <v/>
      </c>
      <c r="AJ673" s="79" t="str">
        <f t="shared" si="80"/>
        <v/>
      </c>
      <c r="AK673" s="80" t="str">
        <f t="shared" si="83"/>
        <v/>
      </c>
    </row>
    <row r="674" spans="27:37">
      <c r="AA674" s="81"/>
      <c r="AB674" s="81"/>
      <c r="AC674" s="82" t="str">
        <f t="shared" si="81"/>
        <v/>
      </c>
      <c r="AD674" s="90"/>
      <c r="AE674" s="90"/>
      <c r="AF674" s="82">
        <f t="shared" si="82"/>
        <v>0</v>
      </c>
      <c r="AG674" s="82" t="str">
        <f t="shared" si="77"/>
        <v/>
      </c>
      <c r="AH674" s="82" t="str">
        <f t="shared" si="78"/>
        <v/>
      </c>
      <c r="AI674" s="82" t="str">
        <f t="shared" si="79"/>
        <v/>
      </c>
      <c r="AJ674" s="82" t="str">
        <f t="shared" si="80"/>
        <v/>
      </c>
      <c r="AK674" s="83" t="str">
        <f t="shared" si="83"/>
        <v/>
      </c>
    </row>
    <row r="675" spans="27:37">
      <c r="AA675" s="78"/>
      <c r="AB675" s="78"/>
      <c r="AC675" s="79" t="str">
        <f t="shared" si="81"/>
        <v/>
      </c>
      <c r="AD675" s="89"/>
      <c r="AE675" s="89"/>
      <c r="AF675" s="79">
        <f t="shared" si="82"/>
        <v>0</v>
      </c>
      <c r="AG675" s="79" t="str">
        <f t="shared" si="77"/>
        <v/>
      </c>
      <c r="AH675" s="79" t="str">
        <f t="shared" si="78"/>
        <v/>
      </c>
      <c r="AI675" s="79" t="str">
        <f t="shared" si="79"/>
        <v/>
      </c>
      <c r="AJ675" s="79" t="str">
        <f t="shared" si="80"/>
        <v/>
      </c>
      <c r="AK675" s="80" t="str">
        <f t="shared" si="83"/>
        <v/>
      </c>
    </row>
    <row r="676" spans="27:37">
      <c r="AA676" s="81"/>
      <c r="AB676" s="81"/>
      <c r="AC676" s="82" t="str">
        <f t="shared" si="81"/>
        <v/>
      </c>
      <c r="AD676" s="90"/>
      <c r="AE676" s="90"/>
      <c r="AF676" s="82">
        <f t="shared" si="82"/>
        <v>0</v>
      </c>
      <c r="AG676" s="82" t="str">
        <f t="shared" si="77"/>
        <v/>
      </c>
      <c r="AH676" s="82" t="str">
        <f t="shared" si="78"/>
        <v/>
      </c>
      <c r="AI676" s="82" t="str">
        <f t="shared" si="79"/>
        <v/>
      </c>
      <c r="AJ676" s="82" t="str">
        <f t="shared" si="80"/>
        <v/>
      </c>
      <c r="AK676" s="83" t="str">
        <f t="shared" si="83"/>
        <v/>
      </c>
    </row>
    <row r="677" spans="27:37">
      <c r="AA677" s="78"/>
      <c r="AB677" s="78"/>
      <c r="AC677" s="79" t="str">
        <f t="shared" si="81"/>
        <v/>
      </c>
      <c r="AD677" s="89"/>
      <c r="AE677" s="89"/>
      <c r="AF677" s="79">
        <f t="shared" si="82"/>
        <v>0</v>
      </c>
      <c r="AG677" s="79" t="str">
        <f t="shared" si="77"/>
        <v/>
      </c>
      <c r="AH677" s="79" t="str">
        <f t="shared" si="78"/>
        <v/>
      </c>
      <c r="AI677" s="79" t="str">
        <f t="shared" si="79"/>
        <v/>
      </c>
      <c r="AJ677" s="79" t="str">
        <f t="shared" si="80"/>
        <v/>
      </c>
      <c r="AK677" s="80" t="str">
        <f t="shared" si="83"/>
        <v/>
      </c>
    </row>
    <row r="678" spans="27:37">
      <c r="AA678" s="81"/>
      <c r="AB678" s="81"/>
      <c r="AC678" s="82" t="str">
        <f t="shared" si="81"/>
        <v/>
      </c>
      <c r="AD678" s="90"/>
      <c r="AE678" s="90"/>
      <c r="AF678" s="82">
        <f t="shared" si="82"/>
        <v>0</v>
      </c>
      <c r="AG678" s="82" t="str">
        <f t="shared" si="77"/>
        <v/>
      </c>
      <c r="AH678" s="82" t="str">
        <f t="shared" si="78"/>
        <v/>
      </c>
      <c r="AI678" s="82" t="str">
        <f t="shared" si="79"/>
        <v/>
      </c>
      <c r="AJ678" s="82" t="str">
        <f t="shared" si="80"/>
        <v/>
      </c>
      <c r="AK678" s="83" t="str">
        <f t="shared" si="83"/>
        <v/>
      </c>
    </row>
    <row r="679" spans="27:37">
      <c r="AA679" s="78"/>
      <c r="AB679" s="78"/>
      <c r="AC679" s="79" t="str">
        <f t="shared" si="81"/>
        <v/>
      </c>
      <c r="AD679" s="89"/>
      <c r="AE679" s="89"/>
      <c r="AF679" s="79">
        <f t="shared" si="82"/>
        <v>0</v>
      </c>
      <c r="AG679" s="79" t="str">
        <f t="shared" si="77"/>
        <v/>
      </c>
      <c r="AH679" s="79" t="str">
        <f t="shared" si="78"/>
        <v/>
      </c>
      <c r="AI679" s="79" t="str">
        <f t="shared" si="79"/>
        <v/>
      </c>
      <c r="AJ679" s="79" t="str">
        <f t="shared" si="80"/>
        <v/>
      </c>
      <c r="AK679" s="80" t="str">
        <f t="shared" si="83"/>
        <v/>
      </c>
    </row>
    <row r="680" spans="27:37">
      <c r="AA680" s="81"/>
      <c r="AB680" s="81"/>
      <c r="AC680" s="82" t="str">
        <f t="shared" si="81"/>
        <v/>
      </c>
      <c r="AD680" s="90"/>
      <c r="AE680" s="90"/>
      <c r="AF680" s="82">
        <f t="shared" si="82"/>
        <v>0</v>
      </c>
      <c r="AG680" s="82" t="str">
        <f t="shared" si="77"/>
        <v/>
      </c>
      <c r="AH680" s="82" t="str">
        <f t="shared" si="78"/>
        <v/>
      </c>
      <c r="AI680" s="82" t="str">
        <f t="shared" si="79"/>
        <v/>
      </c>
      <c r="AJ680" s="82" t="str">
        <f t="shared" si="80"/>
        <v/>
      </c>
      <c r="AK680" s="83" t="str">
        <f t="shared" si="83"/>
        <v/>
      </c>
    </row>
    <row r="681" spans="27:37">
      <c r="AA681" s="78"/>
      <c r="AB681" s="78"/>
      <c r="AC681" s="79" t="str">
        <f t="shared" si="81"/>
        <v/>
      </c>
      <c r="AD681" s="89"/>
      <c r="AE681" s="89"/>
      <c r="AF681" s="79">
        <f t="shared" si="82"/>
        <v>0</v>
      </c>
      <c r="AG681" s="79" t="str">
        <f t="shared" si="77"/>
        <v/>
      </c>
      <c r="AH681" s="79" t="str">
        <f t="shared" si="78"/>
        <v/>
      </c>
      <c r="AI681" s="79" t="str">
        <f t="shared" si="79"/>
        <v/>
      </c>
      <c r="AJ681" s="79" t="str">
        <f t="shared" si="80"/>
        <v/>
      </c>
      <c r="AK681" s="80" t="str">
        <f t="shared" si="83"/>
        <v/>
      </c>
    </row>
    <row r="682" spans="27:37">
      <c r="AA682" s="81"/>
      <c r="AB682" s="81"/>
      <c r="AC682" s="82" t="str">
        <f t="shared" si="81"/>
        <v/>
      </c>
      <c r="AD682" s="90"/>
      <c r="AE682" s="90"/>
      <c r="AF682" s="82">
        <f t="shared" si="82"/>
        <v>0</v>
      </c>
      <c r="AG682" s="82" t="str">
        <f t="shared" si="77"/>
        <v/>
      </c>
      <c r="AH682" s="82" t="str">
        <f t="shared" si="78"/>
        <v/>
      </c>
      <c r="AI682" s="82" t="str">
        <f t="shared" si="79"/>
        <v/>
      </c>
      <c r="AJ682" s="82" t="str">
        <f t="shared" si="80"/>
        <v/>
      </c>
      <c r="AK682" s="83" t="str">
        <f t="shared" si="83"/>
        <v/>
      </c>
    </row>
    <row r="683" spans="27:37">
      <c r="AA683" s="78"/>
      <c r="AB683" s="78"/>
      <c r="AC683" s="79" t="str">
        <f t="shared" si="81"/>
        <v/>
      </c>
      <c r="AD683" s="89"/>
      <c r="AE683" s="89"/>
      <c r="AF683" s="79">
        <f t="shared" si="82"/>
        <v>0</v>
      </c>
      <c r="AG683" s="79" t="str">
        <f t="shared" si="77"/>
        <v/>
      </c>
      <c r="AH683" s="79" t="str">
        <f t="shared" si="78"/>
        <v/>
      </c>
      <c r="AI683" s="79" t="str">
        <f t="shared" si="79"/>
        <v/>
      </c>
      <c r="AJ683" s="79" t="str">
        <f t="shared" si="80"/>
        <v/>
      </c>
      <c r="AK683" s="80" t="str">
        <f t="shared" si="83"/>
        <v/>
      </c>
    </row>
    <row r="684" spans="27:37">
      <c r="AA684" s="81"/>
      <c r="AB684" s="81"/>
      <c r="AC684" s="82" t="str">
        <f t="shared" si="81"/>
        <v/>
      </c>
      <c r="AD684" s="90"/>
      <c r="AE684" s="90"/>
      <c r="AF684" s="82">
        <f t="shared" si="82"/>
        <v>0</v>
      </c>
      <c r="AG684" s="82" t="str">
        <f t="shared" si="77"/>
        <v/>
      </c>
      <c r="AH684" s="82" t="str">
        <f t="shared" si="78"/>
        <v/>
      </c>
      <c r="AI684" s="82" t="str">
        <f t="shared" si="79"/>
        <v/>
      </c>
      <c r="AJ684" s="82" t="str">
        <f t="shared" si="80"/>
        <v/>
      </c>
      <c r="AK684" s="83" t="str">
        <f t="shared" si="83"/>
        <v/>
      </c>
    </row>
    <row r="685" spans="27:37">
      <c r="AA685" s="78"/>
      <c r="AB685" s="78"/>
      <c r="AC685" s="79" t="str">
        <f t="shared" si="81"/>
        <v/>
      </c>
      <c r="AD685" s="89"/>
      <c r="AE685" s="89"/>
      <c r="AF685" s="79">
        <f t="shared" si="82"/>
        <v>0</v>
      </c>
      <c r="AG685" s="79" t="str">
        <f t="shared" si="77"/>
        <v/>
      </c>
      <c r="AH685" s="79" t="str">
        <f t="shared" si="78"/>
        <v/>
      </c>
      <c r="AI685" s="79" t="str">
        <f t="shared" si="79"/>
        <v/>
      </c>
      <c r="AJ685" s="79" t="str">
        <f t="shared" si="80"/>
        <v/>
      </c>
      <c r="AK685" s="80" t="str">
        <f t="shared" si="83"/>
        <v/>
      </c>
    </row>
    <row r="686" spans="27:37">
      <c r="AA686" s="81"/>
      <c r="AB686" s="81"/>
      <c r="AC686" s="82" t="str">
        <f t="shared" si="81"/>
        <v/>
      </c>
      <c r="AD686" s="90"/>
      <c r="AE686" s="90"/>
      <c r="AF686" s="82">
        <f t="shared" si="82"/>
        <v>0</v>
      </c>
      <c r="AG686" s="82" t="str">
        <f t="shared" si="77"/>
        <v/>
      </c>
      <c r="AH686" s="82" t="str">
        <f t="shared" si="78"/>
        <v/>
      </c>
      <c r="AI686" s="82" t="str">
        <f t="shared" si="79"/>
        <v/>
      </c>
      <c r="AJ686" s="82" t="str">
        <f t="shared" si="80"/>
        <v/>
      </c>
      <c r="AK686" s="83" t="str">
        <f t="shared" si="83"/>
        <v/>
      </c>
    </row>
    <row r="687" spans="27:37">
      <c r="AA687" s="78"/>
      <c r="AB687" s="78"/>
      <c r="AC687" s="79" t="str">
        <f t="shared" si="81"/>
        <v/>
      </c>
      <c r="AD687" s="89"/>
      <c r="AE687" s="89"/>
      <c r="AF687" s="79">
        <f t="shared" si="82"/>
        <v>0</v>
      </c>
      <c r="AG687" s="79" t="str">
        <f t="shared" si="77"/>
        <v/>
      </c>
      <c r="AH687" s="79" t="str">
        <f t="shared" si="78"/>
        <v/>
      </c>
      <c r="AI687" s="79" t="str">
        <f t="shared" si="79"/>
        <v/>
      </c>
      <c r="AJ687" s="79" t="str">
        <f t="shared" si="80"/>
        <v/>
      </c>
      <c r="AK687" s="80" t="str">
        <f t="shared" si="83"/>
        <v/>
      </c>
    </row>
    <row r="688" spans="27:37">
      <c r="AA688" s="81"/>
      <c r="AB688" s="81"/>
      <c r="AC688" s="82" t="str">
        <f t="shared" si="81"/>
        <v/>
      </c>
      <c r="AD688" s="90"/>
      <c r="AE688" s="90"/>
      <c r="AF688" s="82">
        <f t="shared" si="82"/>
        <v>0</v>
      </c>
      <c r="AG688" s="82" t="str">
        <f t="shared" si="77"/>
        <v/>
      </c>
      <c r="AH688" s="82" t="str">
        <f t="shared" si="78"/>
        <v/>
      </c>
      <c r="AI688" s="82" t="str">
        <f t="shared" si="79"/>
        <v/>
      </c>
      <c r="AJ688" s="82" t="str">
        <f t="shared" si="80"/>
        <v/>
      </c>
      <c r="AK688" s="83" t="str">
        <f t="shared" si="83"/>
        <v/>
      </c>
    </row>
    <row r="689" spans="27:37">
      <c r="AA689" s="78"/>
      <c r="AB689" s="78"/>
      <c r="AC689" s="79" t="str">
        <f t="shared" si="81"/>
        <v/>
      </c>
      <c r="AD689" s="89"/>
      <c r="AE689" s="89"/>
      <c r="AF689" s="79">
        <f t="shared" si="82"/>
        <v>0</v>
      </c>
      <c r="AG689" s="79" t="str">
        <f t="shared" si="77"/>
        <v/>
      </c>
      <c r="AH689" s="79" t="str">
        <f t="shared" si="78"/>
        <v/>
      </c>
      <c r="AI689" s="79" t="str">
        <f t="shared" si="79"/>
        <v/>
      </c>
      <c r="AJ689" s="79" t="str">
        <f t="shared" si="80"/>
        <v/>
      </c>
      <c r="AK689" s="80" t="str">
        <f t="shared" si="83"/>
        <v/>
      </c>
    </row>
    <row r="690" spans="27:37">
      <c r="AA690" s="81"/>
      <c r="AB690" s="81"/>
      <c r="AC690" s="82" t="str">
        <f t="shared" si="81"/>
        <v/>
      </c>
      <c r="AD690" s="90"/>
      <c r="AE690" s="90"/>
      <c r="AF690" s="82">
        <f t="shared" si="82"/>
        <v>0</v>
      </c>
      <c r="AG690" s="82" t="str">
        <f t="shared" si="77"/>
        <v/>
      </c>
      <c r="AH690" s="82" t="str">
        <f t="shared" si="78"/>
        <v/>
      </c>
      <c r="AI690" s="82" t="str">
        <f t="shared" si="79"/>
        <v/>
      </c>
      <c r="AJ690" s="82" t="str">
        <f t="shared" si="80"/>
        <v/>
      </c>
      <c r="AK690" s="83" t="str">
        <f t="shared" si="83"/>
        <v/>
      </c>
    </row>
    <row r="691" spans="27:37">
      <c r="AA691" s="78"/>
      <c r="AB691" s="78"/>
      <c r="AC691" s="79" t="str">
        <f t="shared" si="81"/>
        <v/>
      </c>
      <c r="AD691" s="89"/>
      <c r="AE691" s="89"/>
      <c r="AF691" s="79">
        <f t="shared" si="82"/>
        <v>0</v>
      </c>
      <c r="AG691" s="79" t="str">
        <f t="shared" si="77"/>
        <v/>
      </c>
      <c r="AH691" s="79" t="str">
        <f t="shared" si="78"/>
        <v/>
      </c>
      <c r="AI691" s="79" t="str">
        <f t="shared" si="79"/>
        <v/>
      </c>
      <c r="AJ691" s="79" t="str">
        <f t="shared" si="80"/>
        <v/>
      </c>
      <c r="AK691" s="80" t="str">
        <f t="shared" si="83"/>
        <v/>
      </c>
    </row>
    <row r="692" spans="27:37">
      <c r="AA692" s="81"/>
      <c r="AB692" s="81"/>
      <c r="AC692" s="82" t="str">
        <f t="shared" si="81"/>
        <v/>
      </c>
      <c r="AD692" s="90"/>
      <c r="AE692" s="90"/>
      <c r="AF692" s="82">
        <f t="shared" si="82"/>
        <v>0</v>
      </c>
      <c r="AG692" s="82" t="str">
        <f t="shared" si="77"/>
        <v/>
      </c>
      <c r="AH692" s="82" t="str">
        <f t="shared" si="78"/>
        <v/>
      </c>
      <c r="AI692" s="82" t="str">
        <f t="shared" si="79"/>
        <v/>
      </c>
      <c r="AJ692" s="82" t="str">
        <f t="shared" si="80"/>
        <v/>
      </c>
      <c r="AK692" s="83" t="str">
        <f t="shared" si="83"/>
        <v/>
      </c>
    </row>
    <row r="693" spans="27:37">
      <c r="AA693" s="78"/>
      <c r="AB693" s="78"/>
      <c r="AC693" s="79" t="str">
        <f t="shared" si="81"/>
        <v/>
      </c>
      <c r="AD693" s="89"/>
      <c r="AE693" s="89"/>
      <c r="AF693" s="79">
        <f t="shared" si="82"/>
        <v>0</v>
      </c>
      <c r="AG693" s="79" t="str">
        <f t="shared" si="77"/>
        <v/>
      </c>
      <c r="AH693" s="79" t="str">
        <f t="shared" si="78"/>
        <v/>
      </c>
      <c r="AI693" s="79" t="str">
        <f t="shared" si="79"/>
        <v/>
      </c>
      <c r="AJ693" s="79" t="str">
        <f t="shared" si="80"/>
        <v/>
      </c>
      <c r="AK693" s="80" t="str">
        <f t="shared" si="83"/>
        <v/>
      </c>
    </row>
    <row r="694" spans="27:37">
      <c r="AA694" s="81"/>
      <c r="AB694" s="81"/>
      <c r="AC694" s="82" t="str">
        <f t="shared" si="81"/>
        <v/>
      </c>
      <c r="AD694" s="90"/>
      <c r="AE694" s="90"/>
      <c r="AF694" s="82">
        <f t="shared" si="82"/>
        <v>0</v>
      </c>
      <c r="AG694" s="82" t="str">
        <f t="shared" si="77"/>
        <v/>
      </c>
      <c r="AH694" s="82" t="str">
        <f t="shared" si="78"/>
        <v/>
      </c>
      <c r="AI694" s="82" t="str">
        <f t="shared" si="79"/>
        <v/>
      </c>
      <c r="AJ694" s="82" t="str">
        <f t="shared" si="80"/>
        <v/>
      </c>
      <c r="AK694" s="83" t="str">
        <f t="shared" si="83"/>
        <v/>
      </c>
    </row>
    <row r="695" spans="27:37">
      <c r="AA695" s="78"/>
      <c r="AB695" s="78"/>
      <c r="AC695" s="79" t="str">
        <f t="shared" si="81"/>
        <v/>
      </c>
      <c r="AD695" s="89"/>
      <c r="AE695" s="89"/>
      <c r="AF695" s="79">
        <f t="shared" si="82"/>
        <v>0</v>
      </c>
      <c r="AG695" s="79" t="str">
        <f t="shared" si="77"/>
        <v/>
      </c>
      <c r="AH695" s="79" t="str">
        <f t="shared" si="78"/>
        <v/>
      </c>
      <c r="AI695" s="79" t="str">
        <f t="shared" si="79"/>
        <v/>
      </c>
      <c r="AJ695" s="79" t="str">
        <f t="shared" si="80"/>
        <v/>
      </c>
      <c r="AK695" s="80" t="str">
        <f t="shared" si="83"/>
        <v/>
      </c>
    </row>
    <row r="696" spans="27:37">
      <c r="AA696" s="81"/>
      <c r="AB696" s="81"/>
      <c r="AC696" s="82" t="str">
        <f t="shared" si="81"/>
        <v/>
      </c>
      <c r="AD696" s="90"/>
      <c r="AE696" s="90"/>
      <c r="AF696" s="82">
        <f t="shared" si="82"/>
        <v>0</v>
      </c>
      <c r="AG696" s="82" t="str">
        <f t="shared" si="77"/>
        <v/>
      </c>
      <c r="AH696" s="82" t="str">
        <f t="shared" si="78"/>
        <v/>
      </c>
      <c r="AI696" s="82" t="str">
        <f t="shared" si="79"/>
        <v/>
      </c>
      <c r="AJ696" s="82" t="str">
        <f t="shared" si="80"/>
        <v/>
      </c>
      <c r="AK696" s="83" t="str">
        <f t="shared" si="83"/>
        <v/>
      </c>
    </row>
    <row r="697" spans="27:37">
      <c r="AA697" s="78"/>
      <c r="AB697" s="78"/>
      <c r="AC697" s="79" t="str">
        <f t="shared" si="81"/>
        <v/>
      </c>
      <c r="AD697" s="89"/>
      <c r="AE697" s="89"/>
      <c r="AF697" s="79">
        <f t="shared" si="82"/>
        <v>0</v>
      </c>
      <c r="AG697" s="79" t="str">
        <f t="shared" si="77"/>
        <v/>
      </c>
      <c r="AH697" s="79" t="str">
        <f t="shared" si="78"/>
        <v/>
      </c>
      <c r="AI697" s="79" t="str">
        <f t="shared" si="79"/>
        <v/>
      </c>
      <c r="AJ697" s="79" t="str">
        <f t="shared" si="80"/>
        <v/>
      </c>
      <c r="AK697" s="80" t="str">
        <f t="shared" si="83"/>
        <v/>
      </c>
    </row>
    <row r="698" spans="27:37">
      <c r="AA698" s="81"/>
      <c r="AB698" s="81"/>
      <c r="AC698" s="82" t="str">
        <f t="shared" si="81"/>
        <v/>
      </c>
      <c r="AD698" s="90"/>
      <c r="AE698" s="90"/>
      <c r="AF698" s="82">
        <f t="shared" si="82"/>
        <v>0</v>
      </c>
      <c r="AG698" s="82" t="str">
        <f t="shared" si="77"/>
        <v/>
      </c>
      <c r="AH698" s="82" t="str">
        <f t="shared" si="78"/>
        <v/>
      </c>
      <c r="AI698" s="82" t="str">
        <f t="shared" si="79"/>
        <v/>
      </c>
      <c r="AJ698" s="82" t="str">
        <f t="shared" si="80"/>
        <v/>
      </c>
      <c r="AK698" s="83" t="str">
        <f t="shared" si="83"/>
        <v/>
      </c>
    </row>
    <row r="699" spans="27:37">
      <c r="AA699" s="78"/>
      <c r="AB699" s="78"/>
      <c r="AC699" s="79" t="str">
        <f t="shared" si="81"/>
        <v/>
      </c>
      <c r="AD699" s="89"/>
      <c r="AE699" s="89"/>
      <c r="AF699" s="79">
        <f t="shared" si="82"/>
        <v>0</v>
      </c>
      <c r="AG699" s="79" t="str">
        <f t="shared" si="77"/>
        <v/>
      </c>
      <c r="AH699" s="79" t="str">
        <f t="shared" si="78"/>
        <v/>
      </c>
      <c r="AI699" s="79" t="str">
        <f t="shared" si="79"/>
        <v/>
      </c>
      <c r="AJ699" s="79" t="str">
        <f t="shared" si="80"/>
        <v/>
      </c>
      <c r="AK699" s="80" t="str">
        <f t="shared" si="83"/>
        <v/>
      </c>
    </row>
    <row r="700" spans="27:37">
      <c r="AA700" s="81"/>
      <c r="AB700" s="81"/>
      <c r="AC700" s="82" t="str">
        <f t="shared" si="81"/>
        <v/>
      </c>
      <c r="AD700" s="90"/>
      <c r="AE700" s="90"/>
      <c r="AF700" s="82">
        <f t="shared" si="82"/>
        <v>0</v>
      </c>
      <c r="AG700" s="82" t="str">
        <f t="shared" si="77"/>
        <v/>
      </c>
      <c r="AH700" s="82" t="str">
        <f t="shared" si="78"/>
        <v/>
      </c>
      <c r="AI700" s="82" t="str">
        <f t="shared" si="79"/>
        <v/>
      </c>
      <c r="AJ700" s="82" t="str">
        <f t="shared" si="80"/>
        <v/>
      </c>
      <c r="AK700" s="83" t="str">
        <f t="shared" si="83"/>
        <v/>
      </c>
    </row>
    <row r="701" spans="27:37">
      <c r="AA701" s="78"/>
      <c r="AB701" s="78"/>
      <c r="AC701" s="79" t="str">
        <f t="shared" si="81"/>
        <v/>
      </c>
      <c r="AD701" s="89"/>
      <c r="AE701" s="89"/>
      <c r="AF701" s="79">
        <f t="shared" si="82"/>
        <v>0</v>
      </c>
      <c r="AG701" s="79" t="str">
        <f t="shared" si="77"/>
        <v/>
      </c>
      <c r="AH701" s="79" t="str">
        <f t="shared" si="78"/>
        <v/>
      </c>
      <c r="AI701" s="79" t="str">
        <f t="shared" si="79"/>
        <v/>
      </c>
      <c r="AJ701" s="79" t="str">
        <f t="shared" si="80"/>
        <v/>
      </c>
      <c r="AK701" s="80" t="str">
        <f t="shared" si="83"/>
        <v/>
      </c>
    </row>
    <row r="702" spans="27:37">
      <c r="AA702" s="81"/>
      <c r="AB702" s="81"/>
      <c r="AC702" s="82" t="str">
        <f t="shared" si="81"/>
        <v/>
      </c>
      <c r="AD702" s="90"/>
      <c r="AE702" s="90"/>
      <c r="AF702" s="82">
        <f t="shared" si="82"/>
        <v>0</v>
      </c>
      <c r="AG702" s="82" t="str">
        <f t="shared" si="77"/>
        <v/>
      </c>
      <c r="AH702" s="82" t="str">
        <f t="shared" si="78"/>
        <v/>
      </c>
      <c r="AI702" s="82" t="str">
        <f t="shared" si="79"/>
        <v/>
      </c>
      <c r="AJ702" s="82" t="str">
        <f t="shared" si="80"/>
        <v/>
      </c>
      <c r="AK702" s="83" t="str">
        <f t="shared" si="83"/>
        <v/>
      </c>
    </row>
    <row r="703" spans="27:37">
      <c r="AA703" s="78"/>
      <c r="AB703" s="78"/>
      <c r="AC703" s="79" t="str">
        <f t="shared" si="81"/>
        <v/>
      </c>
      <c r="AD703" s="89"/>
      <c r="AE703" s="89"/>
      <c r="AF703" s="79">
        <f t="shared" si="82"/>
        <v>0</v>
      </c>
      <c r="AG703" s="79" t="str">
        <f t="shared" si="77"/>
        <v/>
      </c>
      <c r="AH703" s="79" t="str">
        <f t="shared" si="78"/>
        <v/>
      </c>
      <c r="AI703" s="79" t="str">
        <f t="shared" si="79"/>
        <v/>
      </c>
      <c r="AJ703" s="79" t="str">
        <f t="shared" si="80"/>
        <v/>
      </c>
      <c r="AK703" s="80" t="str">
        <f t="shared" si="83"/>
        <v/>
      </c>
    </row>
    <row r="704" spans="27:37">
      <c r="AA704" s="81"/>
      <c r="AB704" s="81"/>
      <c r="AC704" s="82" t="str">
        <f t="shared" si="81"/>
        <v/>
      </c>
      <c r="AD704" s="90"/>
      <c r="AE704" s="90"/>
      <c r="AF704" s="82">
        <f t="shared" si="82"/>
        <v>0</v>
      </c>
      <c r="AG704" s="82" t="str">
        <f t="shared" si="77"/>
        <v/>
      </c>
      <c r="AH704" s="82" t="str">
        <f t="shared" si="78"/>
        <v/>
      </c>
      <c r="AI704" s="82" t="str">
        <f t="shared" si="79"/>
        <v/>
      </c>
      <c r="AJ704" s="82" t="str">
        <f t="shared" si="80"/>
        <v/>
      </c>
      <c r="AK704" s="83" t="str">
        <f t="shared" si="83"/>
        <v/>
      </c>
    </row>
    <row r="705" spans="27:37">
      <c r="AA705" s="78"/>
      <c r="AB705" s="78"/>
      <c r="AC705" s="79" t="str">
        <f t="shared" si="81"/>
        <v/>
      </c>
      <c r="AD705" s="89"/>
      <c r="AE705" s="89"/>
      <c r="AF705" s="79">
        <f t="shared" si="82"/>
        <v>0</v>
      </c>
      <c r="AG705" s="79" t="str">
        <f t="shared" si="77"/>
        <v/>
      </c>
      <c r="AH705" s="79" t="str">
        <f t="shared" si="78"/>
        <v/>
      </c>
      <c r="AI705" s="79" t="str">
        <f t="shared" si="79"/>
        <v/>
      </c>
      <c r="AJ705" s="79" t="str">
        <f t="shared" si="80"/>
        <v/>
      </c>
      <c r="AK705" s="80" t="str">
        <f t="shared" si="83"/>
        <v/>
      </c>
    </row>
    <row r="706" spans="27:37">
      <c r="AA706" s="81"/>
      <c r="AB706" s="81"/>
      <c r="AC706" s="82" t="str">
        <f t="shared" si="81"/>
        <v/>
      </c>
      <c r="AD706" s="90"/>
      <c r="AE706" s="90"/>
      <c r="AF706" s="82">
        <f t="shared" si="82"/>
        <v>0</v>
      </c>
      <c r="AG706" s="82" t="str">
        <f t="shared" si="77"/>
        <v/>
      </c>
      <c r="AH706" s="82" t="str">
        <f t="shared" si="78"/>
        <v/>
      </c>
      <c r="AI706" s="82" t="str">
        <f t="shared" si="79"/>
        <v/>
      </c>
      <c r="AJ706" s="82" t="str">
        <f t="shared" si="80"/>
        <v/>
      </c>
      <c r="AK706" s="83" t="str">
        <f t="shared" si="83"/>
        <v/>
      </c>
    </row>
    <row r="707" spans="27:37">
      <c r="AA707" s="78"/>
      <c r="AB707" s="78"/>
      <c r="AC707" s="79" t="str">
        <f t="shared" si="81"/>
        <v/>
      </c>
      <c r="AD707" s="89"/>
      <c r="AE707" s="89"/>
      <c r="AF707" s="79">
        <f t="shared" si="82"/>
        <v>0</v>
      </c>
      <c r="AG707" s="79" t="str">
        <f t="shared" si="77"/>
        <v/>
      </c>
      <c r="AH707" s="79" t="str">
        <f t="shared" si="78"/>
        <v/>
      </c>
      <c r="AI707" s="79" t="str">
        <f t="shared" si="79"/>
        <v/>
      </c>
      <c r="AJ707" s="79" t="str">
        <f t="shared" si="80"/>
        <v/>
      </c>
      <c r="AK707" s="80" t="str">
        <f t="shared" si="83"/>
        <v/>
      </c>
    </row>
    <row r="708" spans="27:37">
      <c r="AA708" s="81"/>
      <c r="AB708" s="81"/>
      <c r="AC708" s="82" t="str">
        <f t="shared" si="81"/>
        <v/>
      </c>
      <c r="AD708" s="90"/>
      <c r="AE708" s="90"/>
      <c r="AF708" s="82">
        <f t="shared" si="82"/>
        <v>0</v>
      </c>
      <c r="AG708" s="82" t="str">
        <f t="shared" si="77"/>
        <v/>
      </c>
      <c r="AH708" s="82" t="str">
        <f t="shared" si="78"/>
        <v/>
      </c>
      <c r="AI708" s="82" t="str">
        <f t="shared" si="79"/>
        <v/>
      </c>
      <c r="AJ708" s="82" t="str">
        <f t="shared" si="80"/>
        <v/>
      </c>
      <c r="AK708" s="83" t="str">
        <f t="shared" si="83"/>
        <v/>
      </c>
    </row>
    <row r="709" spans="27:37">
      <c r="AA709" s="78"/>
      <c r="AB709" s="78"/>
      <c r="AC709" s="79" t="str">
        <f t="shared" si="81"/>
        <v/>
      </c>
      <c r="AD709" s="89"/>
      <c r="AE709" s="89"/>
      <c r="AF709" s="79">
        <f t="shared" si="82"/>
        <v>0</v>
      </c>
      <c r="AG709" s="79" t="str">
        <f t="shared" si="77"/>
        <v/>
      </c>
      <c r="AH709" s="79" t="str">
        <f t="shared" si="78"/>
        <v/>
      </c>
      <c r="AI709" s="79" t="str">
        <f t="shared" si="79"/>
        <v/>
      </c>
      <c r="AJ709" s="79" t="str">
        <f t="shared" si="80"/>
        <v/>
      </c>
      <c r="AK709" s="80" t="str">
        <f t="shared" si="83"/>
        <v/>
      </c>
    </row>
    <row r="710" spans="27:37">
      <c r="AA710" s="81"/>
      <c r="AB710" s="81"/>
      <c r="AC710" s="82" t="str">
        <f t="shared" si="81"/>
        <v/>
      </c>
      <c r="AD710" s="90"/>
      <c r="AE710" s="90"/>
      <c r="AF710" s="82">
        <f t="shared" si="82"/>
        <v>0</v>
      </c>
      <c r="AG710" s="82" t="str">
        <f t="shared" si="77"/>
        <v/>
      </c>
      <c r="AH710" s="82" t="str">
        <f t="shared" si="78"/>
        <v/>
      </c>
      <c r="AI710" s="82" t="str">
        <f t="shared" si="79"/>
        <v/>
      </c>
      <c r="AJ710" s="82" t="str">
        <f t="shared" si="80"/>
        <v/>
      </c>
      <c r="AK710" s="83" t="str">
        <f t="shared" si="83"/>
        <v/>
      </c>
    </row>
    <row r="711" spans="27:37">
      <c r="AA711" s="78"/>
      <c r="AB711" s="78"/>
      <c r="AC711" s="79" t="str">
        <f t="shared" si="81"/>
        <v/>
      </c>
      <c r="AD711" s="89"/>
      <c r="AE711" s="89"/>
      <c r="AF711" s="79">
        <f t="shared" si="82"/>
        <v>0</v>
      </c>
      <c r="AG711" s="79" t="str">
        <f t="shared" si="77"/>
        <v/>
      </c>
      <c r="AH711" s="79" t="str">
        <f t="shared" si="78"/>
        <v/>
      </c>
      <c r="AI711" s="79" t="str">
        <f t="shared" si="79"/>
        <v/>
      </c>
      <c r="AJ711" s="79" t="str">
        <f t="shared" si="80"/>
        <v/>
      </c>
      <c r="AK711" s="80" t="str">
        <f t="shared" si="83"/>
        <v/>
      </c>
    </row>
    <row r="712" spans="27:37">
      <c r="AA712" s="81"/>
      <c r="AB712" s="81"/>
      <c r="AC712" s="82" t="str">
        <f t="shared" si="81"/>
        <v/>
      </c>
      <c r="AD712" s="90"/>
      <c r="AE712" s="90"/>
      <c r="AF712" s="82">
        <f t="shared" si="82"/>
        <v>0</v>
      </c>
      <c r="AG712" s="82" t="str">
        <f t="shared" si="77"/>
        <v/>
      </c>
      <c r="AH712" s="82" t="str">
        <f t="shared" si="78"/>
        <v/>
      </c>
      <c r="AI712" s="82" t="str">
        <f t="shared" si="79"/>
        <v/>
      </c>
      <c r="AJ712" s="82" t="str">
        <f t="shared" si="80"/>
        <v/>
      </c>
      <c r="AK712" s="83" t="str">
        <f t="shared" si="83"/>
        <v/>
      </c>
    </row>
    <row r="713" spans="27:37">
      <c r="AA713" s="78"/>
      <c r="AB713" s="78"/>
      <c r="AC713" s="79" t="str">
        <f t="shared" si="81"/>
        <v/>
      </c>
      <c r="AD713" s="89"/>
      <c r="AE713" s="89"/>
      <c r="AF713" s="79">
        <f t="shared" si="82"/>
        <v>0</v>
      </c>
      <c r="AG713" s="79" t="str">
        <f t="shared" si="77"/>
        <v/>
      </c>
      <c r="AH713" s="79" t="str">
        <f t="shared" si="78"/>
        <v/>
      </c>
      <c r="AI713" s="79" t="str">
        <f t="shared" si="79"/>
        <v/>
      </c>
      <c r="AJ713" s="79" t="str">
        <f t="shared" si="80"/>
        <v/>
      </c>
      <c r="AK713" s="80" t="str">
        <f t="shared" si="83"/>
        <v/>
      </c>
    </row>
    <row r="714" spans="27:37">
      <c r="AA714" s="81"/>
      <c r="AB714" s="81"/>
      <c r="AC714" s="82" t="str">
        <f t="shared" si="81"/>
        <v/>
      </c>
      <c r="AD714" s="90"/>
      <c r="AE714" s="90"/>
      <c r="AF714" s="82">
        <f t="shared" si="82"/>
        <v>0</v>
      </c>
      <c r="AG714" s="82" t="str">
        <f t="shared" si="77"/>
        <v/>
      </c>
      <c r="AH714" s="82" t="str">
        <f t="shared" si="78"/>
        <v/>
      </c>
      <c r="AI714" s="82" t="str">
        <f t="shared" si="79"/>
        <v/>
      </c>
      <c r="AJ714" s="82" t="str">
        <f t="shared" si="80"/>
        <v/>
      </c>
      <c r="AK714" s="83" t="str">
        <f t="shared" si="83"/>
        <v/>
      </c>
    </row>
    <row r="715" spans="27:37">
      <c r="AA715" s="78"/>
      <c r="AB715" s="78"/>
      <c r="AC715" s="79" t="str">
        <f t="shared" si="81"/>
        <v/>
      </c>
      <c r="AD715" s="89"/>
      <c r="AE715" s="89"/>
      <c r="AF715" s="79">
        <f t="shared" si="82"/>
        <v>0</v>
      </c>
      <c r="AG715" s="79" t="str">
        <f t="shared" ref="AG715:AG778" si="84">IF($AA715="","",IF(VLOOKUP($AA715,$AZ$17:$BD$42,2,0)=0,"",VLOOKUP($AA715,$AZ$17:$BD$42,2,0)*AF715))</f>
        <v/>
      </c>
      <c r="AH715" s="79" t="str">
        <f t="shared" ref="AH715:AH778" si="85">IF($AA715="","",IF(VLOOKUP($AA715,$AZ$17:$BD$42,3,0)=0,"",VLOOKUP($AA715,$AZ$17:$BD$42,3,0)*AF715))</f>
        <v/>
      </c>
      <c r="AI715" s="79" t="str">
        <f t="shared" ref="AI715:AI778" si="86">IF($AA715="","",IF(VLOOKUP($AA715,$AZ$17:$BD$42,4,0)=0,"",VLOOKUP($AA715,$AZ$17:$BD$42,4,0)*AF715))</f>
        <v/>
      </c>
      <c r="AJ715" s="79" t="str">
        <f t="shared" ref="AJ715:AJ778" si="87">IF($AA715="","",IF(VLOOKUP($AA715,$AZ$17:$BD$42,5,0)=0,"",VLOOKUP($AA715,$AZ$17:$BD$42,5,0)*AF715))</f>
        <v/>
      </c>
      <c r="AK715" s="80" t="str">
        <f t="shared" si="83"/>
        <v/>
      </c>
    </row>
    <row r="716" spans="27:37">
      <c r="AA716" s="81"/>
      <c r="AB716" s="81"/>
      <c r="AC716" s="82" t="str">
        <f t="shared" ref="AC716:AC779" si="88">IF(ISERROR(VLOOKUP($AA716,$A$13:$V$38,MATCH($AB716,$A$12:$V$12,0),0)),"",VLOOKUP($AA716,$A$13:$V$38,MATCH($AB716,$A$12:$V$12,0),0))</f>
        <v/>
      </c>
      <c r="AD716" s="90"/>
      <c r="AE716" s="90"/>
      <c r="AF716" s="82">
        <f t="shared" ref="AF716:AF779" si="89">IF(IF($AB716="",0,IF(AC716="",0,AC716-AD716-AE716))&lt;0,0,IF($AB716="",0,IF(AC716="",0,AC716-AD716-AE716)))</f>
        <v>0</v>
      </c>
      <c r="AG716" s="82" t="str">
        <f t="shared" si="84"/>
        <v/>
      </c>
      <c r="AH716" s="82" t="str">
        <f t="shared" si="85"/>
        <v/>
      </c>
      <c r="AI716" s="82" t="str">
        <f t="shared" si="86"/>
        <v/>
      </c>
      <c r="AJ716" s="82" t="str">
        <f t="shared" si="87"/>
        <v/>
      </c>
      <c r="AK716" s="83" t="str">
        <f t="shared" ref="AK716:AK779" si="90">IF($AF716=0,"",IF(VLOOKUP($AA716,$A$46:$Y$71,IF($AB716=3,2,IF($AB716&lt;4+1,6,IF($AB716&lt;5+1,10,IF($AB716&lt;6+1,14,IF($AB716&lt;7+1,18,IF($AB716&lt;8+1,22,0)))))),0)=0,"pas de crafteur",VLOOKUP($AA716,$A$46:$Y$71,IF($AB716=3,2,IF($AB716&lt;4+1,6,IF($AB716&lt;5+1,10,IF($AB716&lt;6+1,14,IF($AB716&lt;7+1,18,IF($AB716&lt;8+1,22,)))))),0)))</f>
        <v/>
      </c>
    </row>
    <row r="717" spans="27:37">
      <c r="AA717" s="78"/>
      <c r="AB717" s="78"/>
      <c r="AC717" s="79" t="str">
        <f t="shared" si="88"/>
        <v/>
      </c>
      <c r="AD717" s="89"/>
      <c r="AE717" s="89"/>
      <c r="AF717" s="79">
        <f t="shared" si="89"/>
        <v>0</v>
      </c>
      <c r="AG717" s="79" t="str">
        <f t="shared" si="84"/>
        <v/>
      </c>
      <c r="AH717" s="79" t="str">
        <f t="shared" si="85"/>
        <v/>
      </c>
      <c r="AI717" s="79" t="str">
        <f t="shared" si="86"/>
        <v/>
      </c>
      <c r="AJ717" s="79" t="str">
        <f t="shared" si="87"/>
        <v/>
      </c>
      <c r="AK717" s="80" t="str">
        <f t="shared" si="90"/>
        <v/>
      </c>
    </row>
    <row r="718" spans="27:37">
      <c r="AA718" s="81"/>
      <c r="AB718" s="81"/>
      <c r="AC718" s="82" t="str">
        <f t="shared" si="88"/>
        <v/>
      </c>
      <c r="AD718" s="90"/>
      <c r="AE718" s="90"/>
      <c r="AF718" s="82">
        <f t="shared" si="89"/>
        <v>0</v>
      </c>
      <c r="AG718" s="82" t="str">
        <f t="shared" si="84"/>
        <v/>
      </c>
      <c r="AH718" s="82" t="str">
        <f t="shared" si="85"/>
        <v/>
      </c>
      <c r="AI718" s="82" t="str">
        <f t="shared" si="86"/>
        <v/>
      </c>
      <c r="AJ718" s="82" t="str">
        <f t="shared" si="87"/>
        <v/>
      </c>
      <c r="AK718" s="83" t="str">
        <f t="shared" si="90"/>
        <v/>
      </c>
    </row>
    <row r="719" spans="27:37">
      <c r="AA719" s="78"/>
      <c r="AB719" s="78"/>
      <c r="AC719" s="79" t="str">
        <f t="shared" si="88"/>
        <v/>
      </c>
      <c r="AD719" s="89"/>
      <c r="AE719" s="89"/>
      <c r="AF719" s="79">
        <f t="shared" si="89"/>
        <v>0</v>
      </c>
      <c r="AG719" s="79" t="str">
        <f t="shared" si="84"/>
        <v/>
      </c>
      <c r="AH719" s="79" t="str">
        <f t="shared" si="85"/>
        <v/>
      </c>
      <c r="AI719" s="79" t="str">
        <f t="shared" si="86"/>
        <v/>
      </c>
      <c r="AJ719" s="79" t="str">
        <f t="shared" si="87"/>
        <v/>
      </c>
      <c r="AK719" s="80" t="str">
        <f t="shared" si="90"/>
        <v/>
      </c>
    </row>
    <row r="720" spans="27:37">
      <c r="AA720" s="81"/>
      <c r="AB720" s="81"/>
      <c r="AC720" s="82" t="str">
        <f t="shared" si="88"/>
        <v/>
      </c>
      <c r="AD720" s="90"/>
      <c r="AE720" s="90"/>
      <c r="AF720" s="82">
        <f t="shared" si="89"/>
        <v>0</v>
      </c>
      <c r="AG720" s="82" t="str">
        <f t="shared" si="84"/>
        <v/>
      </c>
      <c r="AH720" s="82" t="str">
        <f t="shared" si="85"/>
        <v/>
      </c>
      <c r="AI720" s="82" t="str">
        <f t="shared" si="86"/>
        <v/>
      </c>
      <c r="AJ720" s="82" t="str">
        <f t="shared" si="87"/>
        <v/>
      </c>
      <c r="AK720" s="83" t="str">
        <f t="shared" si="90"/>
        <v/>
      </c>
    </row>
    <row r="721" spans="27:37">
      <c r="AA721" s="78"/>
      <c r="AB721" s="78"/>
      <c r="AC721" s="79" t="str">
        <f t="shared" si="88"/>
        <v/>
      </c>
      <c r="AD721" s="89"/>
      <c r="AE721" s="89"/>
      <c r="AF721" s="79">
        <f t="shared" si="89"/>
        <v>0</v>
      </c>
      <c r="AG721" s="79" t="str">
        <f t="shared" si="84"/>
        <v/>
      </c>
      <c r="AH721" s="79" t="str">
        <f t="shared" si="85"/>
        <v/>
      </c>
      <c r="AI721" s="79" t="str">
        <f t="shared" si="86"/>
        <v/>
      </c>
      <c r="AJ721" s="79" t="str">
        <f t="shared" si="87"/>
        <v/>
      </c>
      <c r="AK721" s="80" t="str">
        <f t="shared" si="90"/>
        <v/>
      </c>
    </row>
    <row r="722" spans="27:37">
      <c r="AA722" s="81"/>
      <c r="AB722" s="81"/>
      <c r="AC722" s="82" t="str">
        <f t="shared" si="88"/>
        <v/>
      </c>
      <c r="AD722" s="90"/>
      <c r="AE722" s="90"/>
      <c r="AF722" s="82">
        <f t="shared" si="89"/>
        <v>0</v>
      </c>
      <c r="AG722" s="82" t="str">
        <f t="shared" si="84"/>
        <v/>
      </c>
      <c r="AH722" s="82" t="str">
        <f t="shared" si="85"/>
        <v/>
      </c>
      <c r="AI722" s="82" t="str">
        <f t="shared" si="86"/>
        <v/>
      </c>
      <c r="AJ722" s="82" t="str">
        <f t="shared" si="87"/>
        <v/>
      </c>
      <c r="AK722" s="83" t="str">
        <f t="shared" si="90"/>
        <v/>
      </c>
    </row>
    <row r="723" spans="27:37">
      <c r="AA723" s="78"/>
      <c r="AB723" s="78"/>
      <c r="AC723" s="79" t="str">
        <f t="shared" si="88"/>
        <v/>
      </c>
      <c r="AD723" s="89"/>
      <c r="AE723" s="89"/>
      <c r="AF723" s="79">
        <f t="shared" si="89"/>
        <v>0</v>
      </c>
      <c r="AG723" s="79" t="str">
        <f t="shared" si="84"/>
        <v/>
      </c>
      <c r="AH723" s="79" t="str">
        <f t="shared" si="85"/>
        <v/>
      </c>
      <c r="AI723" s="79" t="str">
        <f t="shared" si="86"/>
        <v/>
      </c>
      <c r="AJ723" s="79" t="str">
        <f t="shared" si="87"/>
        <v/>
      </c>
      <c r="AK723" s="80" t="str">
        <f t="shared" si="90"/>
        <v/>
      </c>
    </row>
    <row r="724" spans="27:37">
      <c r="AA724" s="81"/>
      <c r="AB724" s="81"/>
      <c r="AC724" s="82" t="str">
        <f t="shared" si="88"/>
        <v/>
      </c>
      <c r="AD724" s="90"/>
      <c r="AE724" s="90"/>
      <c r="AF724" s="82">
        <f t="shared" si="89"/>
        <v>0</v>
      </c>
      <c r="AG724" s="82" t="str">
        <f t="shared" si="84"/>
        <v/>
      </c>
      <c r="AH724" s="82" t="str">
        <f t="shared" si="85"/>
        <v/>
      </c>
      <c r="AI724" s="82" t="str">
        <f t="shared" si="86"/>
        <v/>
      </c>
      <c r="AJ724" s="82" t="str">
        <f t="shared" si="87"/>
        <v/>
      </c>
      <c r="AK724" s="83" t="str">
        <f t="shared" si="90"/>
        <v/>
      </c>
    </row>
    <row r="725" spans="27:37">
      <c r="AA725" s="78"/>
      <c r="AB725" s="78"/>
      <c r="AC725" s="79" t="str">
        <f t="shared" si="88"/>
        <v/>
      </c>
      <c r="AD725" s="89"/>
      <c r="AE725" s="89"/>
      <c r="AF725" s="79">
        <f t="shared" si="89"/>
        <v>0</v>
      </c>
      <c r="AG725" s="79" t="str">
        <f t="shared" si="84"/>
        <v/>
      </c>
      <c r="AH725" s="79" t="str">
        <f t="shared" si="85"/>
        <v/>
      </c>
      <c r="AI725" s="79" t="str">
        <f t="shared" si="86"/>
        <v/>
      </c>
      <c r="AJ725" s="79" t="str">
        <f t="shared" si="87"/>
        <v/>
      </c>
      <c r="AK725" s="80" t="str">
        <f t="shared" si="90"/>
        <v/>
      </c>
    </row>
    <row r="726" spans="27:37">
      <c r="AA726" s="81"/>
      <c r="AB726" s="81"/>
      <c r="AC726" s="82" t="str">
        <f t="shared" si="88"/>
        <v/>
      </c>
      <c r="AD726" s="90"/>
      <c r="AE726" s="90"/>
      <c r="AF726" s="82">
        <f t="shared" si="89"/>
        <v>0</v>
      </c>
      <c r="AG726" s="82" t="str">
        <f t="shared" si="84"/>
        <v/>
      </c>
      <c r="AH726" s="82" t="str">
        <f t="shared" si="85"/>
        <v/>
      </c>
      <c r="AI726" s="82" t="str">
        <f t="shared" si="86"/>
        <v/>
      </c>
      <c r="AJ726" s="82" t="str">
        <f t="shared" si="87"/>
        <v/>
      </c>
      <c r="AK726" s="83" t="str">
        <f t="shared" si="90"/>
        <v/>
      </c>
    </row>
    <row r="727" spans="27:37">
      <c r="AA727" s="78"/>
      <c r="AB727" s="78"/>
      <c r="AC727" s="79" t="str">
        <f t="shared" si="88"/>
        <v/>
      </c>
      <c r="AD727" s="89"/>
      <c r="AE727" s="89"/>
      <c r="AF727" s="79">
        <f t="shared" si="89"/>
        <v>0</v>
      </c>
      <c r="AG727" s="79" t="str">
        <f t="shared" si="84"/>
        <v/>
      </c>
      <c r="AH727" s="79" t="str">
        <f t="shared" si="85"/>
        <v/>
      </c>
      <c r="AI727" s="79" t="str">
        <f t="shared" si="86"/>
        <v/>
      </c>
      <c r="AJ727" s="79" t="str">
        <f t="shared" si="87"/>
        <v/>
      </c>
      <c r="AK727" s="80" t="str">
        <f t="shared" si="90"/>
        <v/>
      </c>
    </row>
    <row r="728" spans="27:37">
      <c r="AA728" s="81"/>
      <c r="AB728" s="81"/>
      <c r="AC728" s="82" t="str">
        <f t="shared" si="88"/>
        <v/>
      </c>
      <c r="AD728" s="90"/>
      <c r="AE728" s="90"/>
      <c r="AF728" s="82">
        <f t="shared" si="89"/>
        <v>0</v>
      </c>
      <c r="AG728" s="82" t="str">
        <f t="shared" si="84"/>
        <v/>
      </c>
      <c r="AH728" s="82" t="str">
        <f t="shared" si="85"/>
        <v/>
      </c>
      <c r="AI728" s="82" t="str">
        <f t="shared" si="86"/>
        <v/>
      </c>
      <c r="AJ728" s="82" t="str">
        <f t="shared" si="87"/>
        <v/>
      </c>
      <c r="AK728" s="83" t="str">
        <f t="shared" si="90"/>
        <v/>
      </c>
    </row>
    <row r="729" spans="27:37">
      <c r="AA729" s="78"/>
      <c r="AB729" s="78"/>
      <c r="AC729" s="79" t="str">
        <f t="shared" si="88"/>
        <v/>
      </c>
      <c r="AD729" s="89"/>
      <c r="AE729" s="89"/>
      <c r="AF729" s="79">
        <f t="shared" si="89"/>
        <v>0</v>
      </c>
      <c r="AG729" s="79" t="str">
        <f t="shared" si="84"/>
        <v/>
      </c>
      <c r="AH729" s="79" t="str">
        <f t="shared" si="85"/>
        <v/>
      </c>
      <c r="AI729" s="79" t="str">
        <f t="shared" si="86"/>
        <v/>
      </c>
      <c r="AJ729" s="79" t="str">
        <f t="shared" si="87"/>
        <v/>
      </c>
      <c r="AK729" s="80" t="str">
        <f t="shared" si="90"/>
        <v/>
      </c>
    </row>
    <row r="730" spans="27:37">
      <c r="AA730" s="81"/>
      <c r="AB730" s="81"/>
      <c r="AC730" s="82" t="str">
        <f t="shared" si="88"/>
        <v/>
      </c>
      <c r="AD730" s="90"/>
      <c r="AE730" s="90"/>
      <c r="AF730" s="82">
        <f t="shared" si="89"/>
        <v>0</v>
      </c>
      <c r="AG730" s="82" t="str">
        <f t="shared" si="84"/>
        <v/>
      </c>
      <c r="AH730" s="82" t="str">
        <f t="shared" si="85"/>
        <v/>
      </c>
      <c r="AI730" s="82" t="str">
        <f t="shared" si="86"/>
        <v/>
      </c>
      <c r="AJ730" s="82" t="str">
        <f t="shared" si="87"/>
        <v/>
      </c>
      <c r="AK730" s="83" t="str">
        <f t="shared" si="90"/>
        <v/>
      </c>
    </row>
    <row r="731" spans="27:37">
      <c r="AA731" s="78"/>
      <c r="AB731" s="78"/>
      <c r="AC731" s="79" t="str">
        <f t="shared" si="88"/>
        <v/>
      </c>
      <c r="AD731" s="89"/>
      <c r="AE731" s="89"/>
      <c r="AF731" s="79">
        <f t="shared" si="89"/>
        <v>0</v>
      </c>
      <c r="AG731" s="79" t="str">
        <f t="shared" si="84"/>
        <v/>
      </c>
      <c r="AH731" s="79" t="str">
        <f t="shared" si="85"/>
        <v/>
      </c>
      <c r="AI731" s="79" t="str">
        <f t="shared" si="86"/>
        <v/>
      </c>
      <c r="AJ731" s="79" t="str">
        <f t="shared" si="87"/>
        <v/>
      </c>
      <c r="AK731" s="80" t="str">
        <f t="shared" si="90"/>
        <v/>
      </c>
    </row>
    <row r="732" spans="27:37">
      <c r="AA732" s="81"/>
      <c r="AB732" s="81"/>
      <c r="AC732" s="82" t="str">
        <f t="shared" si="88"/>
        <v/>
      </c>
      <c r="AD732" s="90"/>
      <c r="AE732" s="90"/>
      <c r="AF732" s="82">
        <f t="shared" si="89"/>
        <v>0</v>
      </c>
      <c r="AG732" s="82" t="str">
        <f t="shared" si="84"/>
        <v/>
      </c>
      <c r="AH732" s="82" t="str">
        <f t="shared" si="85"/>
        <v/>
      </c>
      <c r="AI732" s="82" t="str">
        <f t="shared" si="86"/>
        <v/>
      </c>
      <c r="AJ732" s="82" t="str">
        <f t="shared" si="87"/>
        <v/>
      </c>
      <c r="AK732" s="83" t="str">
        <f t="shared" si="90"/>
        <v/>
      </c>
    </row>
    <row r="733" spans="27:37">
      <c r="AA733" s="78"/>
      <c r="AB733" s="78"/>
      <c r="AC733" s="79" t="str">
        <f t="shared" si="88"/>
        <v/>
      </c>
      <c r="AD733" s="89"/>
      <c r="AE733" s="89"/>
      <c r="AF733" s="79">
        <f t="shared" si="89"/>
        <v>0</v>
      </c>
      <c r="AG733" s="79" t="str">
        <f t="shared" si="84"/>
        <v/>
      </c>
      <c r="AH733" s="79" t="str">
        <f t="shared" si="85"/>
        <v/>
      </c>
      <c r="AI733" s="79" t="str">
        <f t="shared" si="86"/>
        <v/>
      </c>
      <c r="AJ733" s="79" t="str">
        <f t="shared" si="87"/>
        <v/>
      </c>
      <c r="AK733" s="80" t="str">
        <f t="shared" si="90"/>
        <v/>
      </c>
    </row>
    <row r="734" spans="27:37">
      <c r="AA734" s="81"/>
      <c r="AB734" s="81"/>
      <c r="AC734" s="82" t="str">
        <f t="shared" si="88"/>
        <v/>
      </c>
      <c r="AD734" s="90"/>
      <c r="AE734" s="90"/>
      <c r="AF734" s="82">
        <f t="shared" si="89"/>
        <v>0</v>
      </c>
      <c r="AG734" s="82" t="str">
        <f t="shared" si="84"/>
        <v/>
      </c>
      <c r="AH734" s="82" t="str">
        <f t="shared" si="85"/>
        <v/>
      </c>
      <c r="AI734" s="82" t="str">
        <f t="shared" si="86"/>
        <v/>
      </c>
      <c r="AJ734" s="82" t="str">
        <f t="shared" si="87"/>
        <v/>
      </c>
      <c r="AK734" s="83" t="str">
        <f t="shared" si="90"/>
        <v/>
      </c>
    </row>
    <row r="735" spans="27:37">
      <c r="AA735" s="78"/>
      <c r="AB735" s="78"/>
      <c r="AC735" s="79" t="str">
        <f t="shared" si="88"/>
        <v/>
      </c>
      <c r="AD735" s="89"/>
      <c r="AE735" s="89"/>
      <c r="AF735" s="79">
        <f t="shared" si="89"/>
        <v>0</v>
      </c>
      <c r="AG735" s="79" t="str">
        <f t="shared" si="84"/>
        <v/>
      </c>
      <c r="AH735" s="79" t="str">
        <f t="shared" si="85"/>
        <v/>
      </c>
      <c r="AI735" s="79" t="str">
        <f t="shared" si="86"/>
        <v/>
      </c>
      <c r="AJ735" s="79" t="str">
        <f t="shared" si="87"/>
        <v/>
      </c>
      <c r="AK735" s="80" t="str">
        <f t="shared" si="90"/>
        <v/>
      </c>
    </row>
    <row r="736" spans="27:37">
      <c r="AA736" s="81"/>
      <c r="AB736" s="81"/>
      <c r="AC736" s="82" t="str">
        <f t="shared" si="88"/>
        <v/>
      </c>
      <c r="AD736" s="90"/>
      <c r="AE736" s="90"/>
      <c r="AF736" s="82">
        <f t="shared" si="89"/>
        <v>0</v>
      </c>
      <c r="AG736" s="82" t="str">
        <f t="shared" si="84"/>
        <v/>
      </c>
      <c r="AH736" s="82" t="str">
        <f t="shared" si="85"/>
        <v/>
      </c>
      <c r="AI736" s="82" t="str">
        <f t="shared" si="86"/>
        <v/>
      </c>
      <c r="AJ736" s="82" t="str">
        <f t="shared" si="87"/>
        <v/>
      </c>
      <c r="AK736" s="83" t="str">
        <f t="shared" si="90"/>
        <v/>
      </c>
    </row>
    <row r="737" spans="27:37">
      <c r="AA737" s="78"/>
      <c r="AB737" s="78"/>
      <c r="AC737" s="79" t="str">
        <f t="shared" si="88"/>
        <v/>
      </c>
      <c r="AD737" s="89"/>
      <c r="AE737" s="89"/>
      <c r="AF737" s="79">
        <f t="shared" si="89"/>
        <v>0</v>
      </c>
      <c r="AG737" s="79" t="str">
        <f t="shared" si="84"/>
        <v/>
      </c>
      <c r="AH737" s="79" t="str">
        <f t="shared" si="85"/>
        <v/>
      </c>
      <c r="AI737" s="79" t="str">
        <f t="shared" si="86"/>
        <v/>
      </c>
      <c r="AJ737" s="79" t="str">
        <f t="shared" si="87"/>
        <v/>
      </c>
      <c r="AK737" s="80" t="str">
        <f t="shared" si="90"/>
        <v/>
      </c>
    </row>
    <row r="738" spans="27:37">
      <c r="AA738" s="81"/>
      <c r="AB738" s="81"/>
      <c r="AC738" s="82" t="str">
        <f t="shared" si="88"/>
        <v/>
      </c>
      <c r="AD738" s="90"/>
      <c r="AE738" s="90"/>
      <c r="AF738" s="82">
        <f t="shared" si="89"/>
        <v>0</v>
      </c>
      <c r="AG738" s="82" t="str">
        <f t="shared" si="84"/>
        <v/>
      </c>
      <c r="AH738" s="82" t="str">
        <f t="shared" si="85"/>
        <v/>
      </c>
      <c r="AI738" s="82" t="str">
        <f t="shared" si="86"/>
        <v/>
      </c>
      <c r="AJ738" s="82" t="str">
        <f t="shared" si="87"/>
        <v/>
      </c>
      <c r="AK738" s="83" t="str">
        <f t="shared" si="90"/>
        <v/>
      </c>
    </row>
    <row r="739" spans="27:37">
      <c r="AA739" s="78"/>
      <c r="AB739" s="78"/>
      <c r="AC739" s="79" t="str">
        <f t="shared" si="88"/>
        <v/>
      </c>
      <c r="AD739" s="89"/>
      <c r="AE739" s="89"/>
      <c r="AF739" s="79">
        <f t="shared" si="89"/>
        <v>0</v>
      </c>
      <c r="AG739" s="79" t="str">
        <f t="shared" si="84"/>
        <v/>
      </c>
      <c r="AH739" s="79" t="str">
        <f t="shared" si="85"/>
        <v/>
      </c>
      <c r="AI739" s="79" t="str">
        <f t="shared" si="86"/>
        <v/>
      </c>
      <c r="AJ739" s="79" t="str">
        <f t="shared" si="87"/>
        <v/>
      </c>
      <c r="AK739" s="80" t="str">
        <f t="shared" si="90"/>
        <v/>
      </c>
    </row>
    <row r="740" spans="27:37">
      <c r="AA740" s="81"/>
      <c r="AB740" s="81"/>
      <c r="AC740" s="82" t="str">
        <f t="shared" si="88"/>
        <v/>
      </c>
      <c r="AD740" s="90"/>
      <c r="AE740" s="90"/>
      <c r="AF740" s="82">
        <f t="shared" si="89"/>
        <v>0</v>
      </c>
      <c r="AG740" s="82" t="str">
        <f t="shared" si="84"/>
        <v/>
      </c>
      <c r="AH740" s="82" t="str">
        <f t="shared" si="85"/>
        <v/>
      </c>
      <c r="AI740" s="82" t="str">
        <f t="shared" si="86"/>
        <v/>
      </c>
      <c r="AJ740" s="82" t="str">
        <f t="shared" si="87"/>
        <v/>
      </c>
      <c r="AK740" s="83" t="str">
        <f t="shared" si="90"/>
        <v/>
      </c>
    </row>
    <row r="741" spans="27:37">
      <c r="AA741" s="78"/>
      <c r="AB741" s="78"/>
      <c r="AC741" s="79" t="str">
        <f t="shared" si="88"/>
        <v/>
      </c>
      <c r="AD741" s="89"/>
      <c r="AE741" s="89"/>
      <c r="AF741" s="79">
        <f t="shared" si="89"/>
        <v>0</v>
      </c>
      <c r="AG741" s="79" t="str">
        <f t="shared" si="84"/>
        <v/>
      </c>
      <c r="AH741" s="79" t="str">
        <f t="shared" si="85"/>
        <v/>
      </c>
      <c r="AI741" s="79" t="str">
        <f t="shared" si="86"/>
        <v/>
      </c>
      <c r="AJ741" s="79" t="str">
        <f t="shared" si="87"/>
        <v/>
      </c>
      <c r="AK741" s="80" t="str">
        <f t="shared" si="90"/>
        <v/>
      </c>
    </row>
    <row r="742" spans="27:37">
      <c r="AA742" s="81"/>
      <c r="AB742" s="81"/>
      <c r="AC742" s="82" t="str">
        <f t="shared" si="88"/>
        <v/>
      </c>
      <c r="AD742" s="90"/>
      <c r="AE742" s="90"/>
      <c r="AF742" s="82">
        <f t="shared" si="89"/>
        <v>0</v>
      </c>
      <c r="AG742" s="82" t="str">
        <f t="shared" si="84"/>
        <v/>
      </c>
      <c r="AH742" s="82" t="str">
        <f t="shared" si="85"/>
        <v/>
      </c>
      <c r="AI742" s="82" t="str">
        <f t="shared" si="86"/>
        <v/>
      </c>
      <c r="AJ742" s="82" t="str">
        <f t="shared" si="87"/>
        <v/>
      </c>
      <c r="AK742" s="83" t="str">
        <f t="shared" si="90"/>
        <v/>
      </c>
    </row>
    <row r="743" spans="27:37">
      <c r="AA743" s="78"/>
      <c r="AB743" s="78"/>
      <c r="AC743" s="79" t="str">
        <f t="shared" si="88"/>
        <v/>
      </c>
      <c r="AD743" s="89"/>
      <c r="AE743" s="89"/>
      <c r="AF743" s="79">
        <f t="shared" si="89"/>
        <v>0</v>
      </c>
      <c r="AG743" s="79" t="str">
        <f t="shared" si="84"/>
        <v/>
      </c>
      <c r="AH743" s="79" t="str">
        <f t="shared" si="85"/>
        <v/>
      </c>
      <c r="AI743" s="79" t="str">
        <f t="shared" si="86"/>
        <v/>
      </c>
      <c r="AJ743" s="79" t="str">
        <f t="shared" si="87"/>
        <v/>
      </c>
      <c r="AK743" s="80" t="str">
        <f t="shared" si="90"/>
        <v/>
      </c>
    </row>
    <row r="744" spans="27:37">
      <c r="AA744" s="81"/>
      <c r="AB744" s="81"/>
      <c r="AC744" s="82" t="str">
        <f t="shared" si="88"/>
        <v/>
      </c>
      <c r="AD744" s="90"/>
      <c r="AE744" s="90"/>
      <c r="AF744" s="82">
        <f t="shared" si="89"/>
        <v>0</v>
      </c>
      <c r="AG744" s="82" t="str">
        <f t="shared" si="84"/>
        <v/>
      </c>
      <c r="AH744" s="82" t="str">
        <f t="shared" si="85"/>
        <v/>
      </c>
      <c r="AI744" s="82" t="str">
        <f t="shared" si="86"/>
        <v/>
      </c>
      <c r="AJ744" s="82" t="str">
        <f t="shared" si="87"/>
        <v/>
      </c>
      <c r="AK744" s="83" t="str">
        <f t="shared" si="90"/>
        <v/>
      </c>
    </row>
    <row r="745" spans="27:37">
      <c r="AA745" s="78"/>
      <c r="AB745" s="78"/>
      <c r="AC745" s="79" t="str">
        <f t="shared" si="88"/>
        <v/>
      </c>
      <c r="AD745" s="89"/>
      <c r="AE745" s="89"/>
      <c r="AF745" s="79">
        <f t="shared" si="89"/>
        <v>0</v>
      </c>
      <c r="AG745" s="79" t="str">
        <f t="shared" si="84"/>
        <v/>
      </c>
      <c r="AH745" s="79" t="str">
        <f t="shared" si="85"/>
        <v/>
      </c>
      <c r="AI745" s="79" t="str">
        <f t="shared" si="86"/>
        <v/>
      </c>
      <c r="AJ745" s="79" t="str">
        <f t="shared" si="87"/>
        <v/>
      </c>
      <c r="AK745" s="80" t="str">
        <f t="shared" si="90"/>
        <v/>
      </c>
    </row>
    <row r="746" spans="27:37">
      <c r="AA746" s="81"/>
      <c r="AB746" s="81"/>
      <c r="AC746" s="82" t="str">
        <f t="shared" si="88"/>
        <v/>
      </c>
      <c r="AD746" s="90"/>
      <c r="AE746" s="90"/>
      <c r="AF746" s="82">
        <f t="shared" si="89"/>
        <v>0</v>
      </c>
      <c r="AG746" s="82" t="str">
        <f t="shared" si="84"/>
        <v/>
      </c>
      <c r="AH746" s="82" t="str">
        <f t="shared" si="85"/>
        <v/>
      </c>
      <c r="AI746" s="82" t="str">
        <f t="shared" si="86"/>
        <v/>
      </c>
      <c r="AJ746" s="82" t="str">
        <f t="shared" si="87"/>
        <v/>
      </c>
      <c r="AK746" s="83" t="str">
        <f t="shared" si="90"/>
        <v/>
      </c>
    </row>
    <row r="747" spans="27:37">
      <c r="AA747" s="78"/>
      <c r="AB747" s="78"/>
      <c r="AC747" s="79" t="str">
        <f t="shared" si="88"/>
        <v/>
      </c>
      <c r="AD747" s="89"/>
      <c r="AE747" s="89"/>
      <c r="AF747" s="79">
        <f t="shared" si="89"/>
        <v>0</v>
      </c>
      <c r="AG747" s="79" t="str">
        <f t="shared" si="84"/>
        <v/>
      </c>
      <c r="AH747" s="79" t="str">
        <f t="shared" si="85"/>
        <v/>
      </c>
      <c r="AI747" s="79" t="str">
        <f t="shared" si="86"/>
        <v/>
      </c>
      <c r="AJ747" s="79" t="str">
        <f t="shared" si="87"/>
        <v/>
      </c>
      <c r="AK747" s="80" t="str">
        <f t="shared" si="90"/>
        <v/>
      </c>
    </row>
    <row r="748" spans="27:37">
      <c r="AA748" s="81"/>
      <c r="AB748" s="81"/>
      <c r="AC748" s="82" t="str">
        <f t="shared" si="88"/>
        <v/>
      </c>
      <c r="AD748" s="90"/>
      <c r="AE748" s="90"/>
      <c r="AF748" s="82">
        <f t="shared" si="89"/>
        <v>0</v>
      </c>
      <c r="AG748" s="82" t="str">
        <f t="shared" si="84"/>
        <v/>
      </c>
      <c r="AH748" s="82" t="str">
        <f t="shared" si="85"/>
        <v/>
      </c>
      <c r="AI748" s="82" t="str">
        <f t="shared" si="86"/>
        <v/>
      </c>
      <c r="AJ748" s="82" t="str">
        <f t="shared" si="87"/>
        <v/>
      </c>
      <c r="AK748" s="83" t="str">
        <f t="shared" si="90"/>
        <v/>
      </c>
    </row>
    <row r="749" spans="27:37">
      <c r="AA749" s="78"/>
      <c r="AB749" s="78"/>
      <c r="AC749" s="79" t="str">
        <f t="shared" si="88"/>
        <v/>
      </c>
      <c r="AD749" s="89"/>
      <c r="AE749" s="89"/>
      <c r="AF749" s="79">
        <f t="shared" si="89"/>
        <v>0</v>
      </c>
      <c r="AG749" s="79" t="str">
        <f t="shared" si="84"/>
        <v/>
      </c>
      <c r="AH749" s="79" t="str">
        <f t="shared" si="85"/>
        <v/>
      </c>
      <c r="AI749" s="79" t="str">
        <f t="shared" si="86"/>
        <v/>
      </c>
      <c r="AJ749" s="79" t="str">
        <f t="shared" si="87"/>
        <v/>
      </c>
      <c r="AK749" s="80" t="str">
        <f t="shared" si="90"/>
        <v/>
      </c>
    </row>
    <row r="750" spans="27:37">
      <c r="AA750" s="81"/>
      <c r="AB750" s="81"/>
      <c r="AC750" s="82" t="str">
        <f t="shared" si="88"/>
        <v/>
      </c>
      <c r="AD750" s="90"/>
      <c r="AE750" s="90"/>
      <c r="AF750" s="82">
        <f t="shared" si="89"/>
        <v>0</v>
      </c>
      <c r="AG750" s="82" t="str">
        <f t="shared" si="84"/>
        <v/>
      </c>
      <c r="AH750" s="82" t="str">
        <f t="shared" si="85"/>
        <v/>
      </c>
      <c r="AI750" s="82" t="str">
        <f t="shared" si="86"/>
        <v/>
      </c>
      <c r="AJ750" s="82" t="str">
        <f t="shared" si="87"/>
        <v/>
      </c>
      <c r="AK750" s="83" t="str">
        <f t="shared" si="90"/>
        <v/>
      </c>
    </row>
    <row r="751" spans="27:37">
      <c r="AA751" s="78"/>
      <c r="AB751" s="78"/>
      <c r="AC751" s="79" t="str">
        <f t="shared" si="88"/>
        <v/>
      </c>
      <c r="AD751" s="89"/>
      <c r="AE751" s="89"/>
      <c r="AF751" s="79">
        <f t="shared" si="89"/>
        <v>0</v>
      </c>
      <c r="AG751" s="79" t="str">
        <f t="shared" si="84"/>
        <v/>
      </c>
      <c r="AH751" s="79" t="str">
        <f t="shared" si="85"/>
        <v/>
      </c>
      <c r="AI751" s="79" t="str">
        <f t="shared" si="86"/>
        <v/>
      </c>
      <c r="AJ751" s="79" t="str">
        <f t="shared" si="87"/>
        <v/>
      </c>
      <c r="AK751" s="80" t="str">
        <f t="shared" si="90"/>
        <v/>
      </c>
    </row>
    <row r="752" spans="27:37">
      <c r="AA752" s="81"/>
      <c r="AB752" s="81"/>
      <c r="AC752" s="82" t="str">
        <f t="shared" si="88"/>
        <v/>
      </c>
      <c r="AD752" s="90"/>
      <c r="AE752" s="90"/>
      <c r="AF752" s="82">
        <f t="shared" si="89"/>
        <v>0</v>
      </c>
      <c r="AG752" s="82" t="str">
        <f t="shared" si="84"/>
        <v/>
      </c>
      <c r="AH752" s="82" t="str">
        <f t="shared" si="85"/>
        <v/>
      </c>
      <c r="AI752" s="82" t="str">
        <f t="shared" si="86"/>
        <v/>
      </c>
      <c r="AJ752" s="82" t="str">
        <f t="shared" si="87"/>
        <v/>
      </c>
      <c r="AK752" s="83" t="str">
        <f t="shared" si="90"/>
        <v/>
      </c>
    </row>
    <row r="753" spans="27:37">
      <c r="AA753" s="78"/>
      <c r="AB753" s="78"/>
      <c r="AC753" s="79" t="str">
        <f t="shared" si="88"/>
        <v/>
      </c>
      <c r="AD753" s="89"/>
      <c r="AE753" s="89"/>
      <c r="AF753" s="79">
        <f t="shared" si="89"/>
        <v>0</v>
      </c>
      <c r="AG753" s="79" t="str">
        <f t="shared" si="84"/>
        <v/>
      </c>
      <c r="AH753" s="79" t="str">
        <f t="shared" si="85"/>
        <v/>
      </c>
      <c r="AI753" s="79" t="str">
        <f t="shared" si="86"/>
        <v/>
      </c>
      <c r="AJ753" s="79" t="str">
        <f t="shared" si="87"/>
        <v/>
      </c>
      <c r="AK753" s="80" t="str">
        <f t="shared" si="90"/>
        <v/>
      </c>
    </row>
    <row r="754" spans="27:37">
      <c r="AA754" s="81"/>
      <c r="AB754" s="81"/>
      <c r="AC754" s="82" t="str">
        <f t="shared" si="88"/>
        <v/>
      </c>
      <c r="AD754" s="90"/>
      <c r="AE754" s="90"/>
      <c r="AF754" s="82">
        <f t="shared" si="89"/>
        <v>0</v>
      </c>
      <c r="AG754" s="82" t="str">
        <f t="shared" si="84"/>
        <v/>
      </c>
      <c r="AH754" s="82" t="str">
        <f t="shared" si="85"/>
        <v/>
      </c>
      <c r="AI754" s="82" t="str">
        <f t="shared" si="86"/>
        <v/>
      </c>
      <c r="AJ754" s="82" t="str">
        <f t="shared" si="87"/>
        <v/>
      </c>
      <c r="AK754" s="83" t="str">
        <f t="shared" si="90"/>
        <v/>
      </c>
    </row>
    <row r="755" spans="27:37">
      <c r="AA755" s="78"/>
      <c r="AB755" s="78"/>
      <c r="AC755" s="79" t="str">
        <f t="shared" si="88"/>
        <v/>
      </c>
      <c r="AD755" s="89"/>
      <c r="AE755" s="89"/>
      <c r="AF755" s="79">
        <f t="shared" si="89"/>
        <v>0</v>
      </c>
      <c r="AG755" s="79" t="str">
        <f t="shared" si="84"/>
        <v/>
      </c>
      <c r="AH755" s="79" t="str">
        <f t="shared" si="85"/>
        <v/>
      </c>
      <c r="AI755" s="79" t="str">
        <f t="shared" si="86"/>
        <v/>
      </c>
      <c r="AJ755" s="79" t="str">
        <f t="shared" si="87"/>
        <v/>
      </c>
      <c r="AK755" s="80" t="str">
        <f t="shared" si="90"/>
        <v/>
      </c>
    </row>
    <row r="756" spans="27:37">
      <c r="AA756" s="81"/>
      <c r="AB756" s="81"/>
      <c r="AC756" s="82" t="str">
        <f t="shared" si="88"/>
        <v/>
      </c>
      <c r="AD756" s="90"/>
      <c r="AE756" s="90"/>
      <c r="AF756" s="82">
        <f t="shared" si="89"/>
        <v>0</v>
      </c>
      <c r="AG756" s="82" t="str">
        <f t="shared" si="84"/>
        <v/>
      </c>
      <c r="AH756" s="82" t="str">
        <f t="shared" si="85"/>
        <v/>
      </c>
      <c r="AI756" s="82" t="str">
        <f t="shared" si="86"/>
        <v/>
      </c>
      <c r="AJ756" s="82" t="str">
        <f t="shared" si="87"/>
        <v/>
      </c>
      <c r="AK756" s="83" t="str">
        <f t="shared" si="90"/>
        <v/>
      </c>
    </row>
    <row r="757" spans="27:37">
      <c r="AA757" s="78"/>
      <c r="AB757" s="78"/>
      <c r="AC757" s="79" t="str">
        <f t="shared" si="88"/>
        <v/>
      </c>
      <c r="AD757" s="89"/>
      <c r="AE757" s="89"/>
      <c r="AF757" s="79">
        <f t="shared" si="89"/>
        <v>0</v>
      </c>
      <c r="AG757" s="79" t="str">
        <f t="shared" si="84"/>
        <v/>
      </c>
      <c r="AH757" s="79" t="str">
        <f t="shared" si="85"/>
        <v/>
      </c>
      <c r="AI757" s="79" t="str">
        <f t="shared" si="86"/>
        <v/>
      </c>
      <c r="AJ757" s="79" t="str">
        <f t="shared" si="87"/>
        <v/>
      </c>
      <c r="AK757" s="80" t="str">
        <f t="shared" si="90"/>
        <v/>
      </c>
    </row>
    <row r="758" spans="27:37">
      <c r="AA758" s="81"/>
      <c r="AB758" s="81"/>
      <c r="AC758" s="82" t="str">
        <f t="shared" si="88"/>
        <v/>
      </c>
      <c r="AD758" s="90"/>
      <c r="AE758" s="90"/>
      <c r="AF758" s="82">
        <f t="shared" si="89"/>
        <v>0</v>
      </c>
      <c r="AG758" s="82" t="str">
        <f t="shared" si="84"/>
        <v/>
      </c>
      <c r="AH758" s="82" t="str">
        <f t="shared" si="85"/>
        <v/>
      </c>
      <c r="AI758" s="82" t="str">
        <f t="shared" si="86"/>
        <v/>
      </c>
      <c r="AJ758" s="82" t="str">
        <f t="shared" si="87"/>
        <v/>
      </c>
      <c r="AK758" s="83" t="str">
        <f t="shared" si="90"/>
        <v/>
      </c>
    </row>
    <row r="759" spans="27:37">
      <c r="AA759" s="78"/>
      <c r="AB759" s="78"/>
      <c r="AC759" s="79" t="str">
        <f t="shared" si="88"/>
        <v/>
      </c>
      <c r="AD759" s="89"/>
      <c r="AE759" s="89"/>
      <c r="AF759" s="79">
        <f t="shared" si="89"/>
        <v>0</v>
      </c>
      <c r="AG759" s="79" t="str">
        <f t="shared" si="84"/>
        <v/>
      </c>
      <c r="AH759" s="79" t="str">
        <f t="shared" si="85"/>
        <v/>
      </c>
      <c r="AI759" s="79" t="str">
        <f t="shared" si="86"/>
        <v/>
      </c>
      <c r="AJ759" s="79" t="str">
        <f t="shared" si="87"/>
        <v/>
      </c>
      <c r="AK759" s="80" t="str">
        <f t="shared" si="90"/>
        <v/>
      </c>
    </row>
    <row r="760" spans="27:37">
      <c r="AA760" s="81"/>
      <c r="AB760" s="81"/>
      <c r="AC760" s="82" t="str">
        <f t="shared" si="88"/>
        <v/>
      </c>
      <c r="AD760" s="90"/>
      <c r="AE760" s="90"/>
      <c r="AF760" s="82">
        <f t="shared" si="89"/>
        <v>0</v>
      </c>
      <c r="AG760" s="82" t="str">
        <f t="shared" si="84"/>
        <v/>
      </c>
      <c r="AH760" s="82" t="str">
        <f t="shared" si="85"/>
        <v/>
      </c>
      <c r="AI760" s="82" t="str">
        <f t="shared" si="86"/>
        <v/>
      </c>
      <c r="AJ760" s="82" t="str">
        <f t="shared" si="87"/>
        <v/>
      </c>
      <c r="AK760" s="83" t="str">
        <f t="shared" si="90"/>
        <v/>
      </c>
    </row>
    <row r="761" spans="27:37">
      <c r="AA761" s="78"/>
      <c r="AB761" s="78"/>
      <c r="AC761" s="79" t="str">
        <f t="shared" si="88"/>
        <v/>
      </c>
      <c r="AD761" s="89"/>
      <c r="AE761" s="89"/>
      <c r="AF761" s="79">
        <f t="shared" si="89"/>
        <v>0</v>
      </c>
      <c r="AG761" s="79" t="str">
        <f t="shared" si="84"/>
        <v/>
      </c>
      <c r="AH761" s="79" t="str">
        <f t="shared" si="85"/>
        <v/>
      </c>
      <c r="AI761" s="79" t="str">
        <f t="shared" si="86"/>
        <v/>
      </c>
      <c r="AJ761" s="79" t="str">
        <f t="shared" si="87"/>
        <v/>
      </c>
      <c r="AK761" s="80" t="str">
        <f t="shared" si="90"/>
        <v/>
      </c>
    </row>
    <row r="762" spans="27:37">
      <c r="AA762" s="81"/>
      <c r="AB762" s="81"/>
      <c r="AC762" s="82" t="str">
        <f t="shared" si="88"/>
        <v/>
      </c>
      <c r="AD762" s="90"/>
      <c r="AE762" s="90"/>
      <c r="AF762" s="82">
        <f t="shared" si="89"/>
        <v>0</v>
      </c>
      <c r="AG762" s="82" t="str">
        <f t="shared" si="84"/>
        <v/>
      </c>
      <c r="AH762" s="82" t="str">
        <f t="shared" si="85"/>
        <v/>
      </c>
      <c r="AI762" s="82" t="str">
        <f t="shared" si="86"/>
        <v/>
      </c>
      <c r="AJ762" s="82" t="str">
        <f t="shared" si="87"/>
        <v/>
      </c>
      <c r="AK762" s="83" t="str">
        <f t="shared" si="90"/>
        <v/>
      </c>
    </row>
    <row r="763" spans="27:37">
      <c r="AA763" s="78"/>
      <c r="AB763" s="78"/>
      <c r="AC763" s="79" t="str">
        <f t="shared" si="88"/>
        <v/>
      </c>
      <c r="AD763" s="89"/>
      <c r="AE763" s="89"/>
      <c r="AF763" s="79">
        <f t="shared" si="89"/>
        <v>0</v>
      </c>
      <c r="AG763" s="79" t="str">
        <f t="shared" si="84"/>
        <v/>
      </c>
      <c r="AH763" s="79" t="str">
        <f t="shared" si="85"/>
        <v/>
      </c>
      <c r="AI763" s="79" t="str">
        <f t="shared" si="86"/>
        <v/>
      </c>
      <c r="AJ763" s="79" t="str">
        <f t="shared" si="87"/>
        <v/>
      </c>
      <c r="AK763" s="80" t="str">
        <f t="shared" si="90"/>
        <v/>
      </c>
    </row>
    <row r="764" spans="27:37">
      <c r="AA764" s="81"/>
      <c r="AB764" s="81"/>
      <c r="AC764" s="82" t="str">
        <f t="shared" si="88"/>
        <v/>
      </c>
      <c r="AD764" s="90"/>
      <c r="AE764" s="90"/>
      <c r="AF764" s="82">
        <f t="shared" si="89"/>
        <v>0</v>
      </c>
      <c r="AG764" s="82" t="str">
        <f t="shared" si="84"/>
        <v/>
      </c>
      <c r="AH764" s="82" t="str">
        <f t="shared" si="85"/>
        <v/>
      </c>
      <c r="AI764" s="82" t="str">
        <f t="shared" si="86"/>
        <v/>
      </c>
      <c r="AJ764" s="82" t="str">
        <f t="shared" si="87"/>
        <v/>
      </c>
      <c r="AK764" s="83" t="str">
        <f t="shared" si="90"/>
        <v/>
      </c>
    </row>
    <row r="765" spans="27:37">
      <c r="AA765" s="78"/>
      <c r="AB765" s="78"/>
      <c r="AC765" s="79" t="str">
        <f t="shared" si="88"/>
        <v/>
      </c>
      <c r="AD765" s="89"/>
      <c r="AE765" s="89"/>
      <c r="AF765" s="79">
        <f t="shared" si="89"/>
        <v>0</v>
      </c>
      <c r="AG765" s="79" t="str">
        <f t="shared" si="84"/>
        <v/>
      </c>
      <c r="AH765" s="79" t="str">
        <f t="shared" si="85"/>
        <v/>
      </c>
      <c r="AI765" s="79" t="str">
        <f t="shared" si="86"/>
        <v/>
      </c>
      <c r="AJ765" s="79" t="str">
        <f t="shared" si="87"/>
        <v/>
      </c>
      <c r="AK765" s="80" t="str">
        <f t="shared" si="90"/>
        <v/>
      </c>
    </row>
    <row r="766" spans="27:37">
      <c r="AA766" s="81"/>
      <c r="AB766" s="81"/>
      <c r="AC766" s="82" t="str">
        <f t="shared" si="88"/>
        <v/>
      </c>
      <c r="AD766" s="90"/>
      <c r="AE766" s="90"/>
      <c r="AF766" s="82">
        <f t="shared" si="89"/>
        <v>0</v>
      </c>
      <c r="AG766" s="82" t="str">
        <f t="shared" si="84"/>
        <v/>
      </c>
      <c r="AH766" s="82" t="str">
        <f t="shared" si="85"/>
        <v/>
      </c>
      <c r="AI766" s="82" t="str">
        <f t="shared" si="86"/>
        <v/>
      </c>
      <c r="AJ766" s="82" t="str">
        <f t="shared" si="87"/>
        <v/>
      </c>
      <c r="AK766" s="83" t="str">
        <f t="shared" si="90"/>
        <v/>
      </c>
    </row>
    <row r="767" spans="27:37">
      <c r="AA767" s="78"/>
      <c r="AB767" s="78"/>
      <c r="AC767" s="79" t="str">
        <f t="shared" si="88"/>
        <v/>
      </c>
      <c r="AD767" s="89"/>
      <c r="AE767" s="89"/>
      <c r="AF767" s="79">
        <f t="shared" si="89"/>
        <v>0</v>
      </c>
      <c r="AG767" s="79" t="str">
        <f t="shared" si="84"/>
        <v/>
      </c>
      <c r="AH767" s="79" t="str">
        <f t="shared" si="85"/>
        <v/>
      </c>
      <c r="AI767" s="79" t="str">
        <f t="shared" si="86"/>
        <v/>
      </c>
      <c r="AJ767" s="79" t="str">
        <f t="shared" si="87"/>
        <v/>
      </c>
      <c r="AK767" s="80" t="str">
        <f t="shared" si="90"/>
        <v/>
      </c>
    </row>
    <row r="768" spans="27:37">
      <c r="AA768" s="81"/>
      <c r="AB768" s="81"/>
      <c r="AC768" s="82" t="str">
        <f t="shared" si="88"/>
        <v/>
      </c>
      <c r="AD768" s="90"/>
      <c r="AE768" s="90"/>
      <c r="AF768" s="82">
        <f t="shared" si="89"/>
        <v>0</v>
      </c>
      <c r="AG768" s="82" t="str">
        <f t="shared" si="84"/>
        <v/>
      </c>
      <c r="AH768" s="82" t="str">
        <f t="shared" si="85"/>
        <v/>
      </c>
      <c r="AI768" s="82" t="str">
        <f t="shared" si="86"/>
        <v/>
      </c>
      <c r="AJ768" s="82" t="str">
        <f t="shared" si="87"/>
        <v/>
      </c>
      <c r="AK768" s="83" t="str">
        <f t="shared" si="90"/>
        <v/>
      </c>
    </row>
    <row r="769" spans="27:37">
      <c r="AA769" s="78"/>
      <c r="AB769" s="78"/>
      <c r="AC769" s="79" t="str">
        <f t="shared" si="88"/>
        <v/>
      </c>
      <c r="AD769" s="89"/>
      <c r="AE769" s="89"/>
      <c r="AF769" s="79">
        <f t="shared" si="89"/>
        <v>0</v>
      </c>
      <c r="AG769" s="79" t="str">
        <f t="shared" si="84"/>
        <v/>
      </c>
      <c r="AH769" s="79" t="str">
        <f t="shared" si="85"/>
        <v/>
      </c>
      <c r="AI769" s="79" t="str">
        <f t="shared" si="86"/>
        <v/>
      </c>
      <c r="AJ769" s="79" t="str">
        <f t="shared" si="87"/>
        <v/>
      </c>
      <c r="AK769" s="80" t="str">
        <f t="shared" si="90"/>
        <v/>
      </c>
    </row>
    <row r="770" spans="27:37">
      <c r="AA770" s="81"/>
      <c r="AB770" s="81"/>
      <c r="AC770" s="82" t="str">
        <f t="shared" si="88"/>
        <v/>
      </c>
      <c r="AD770" s="90"/>
      <c r="AE770" s="90"/>
      <c r="AF770" s="82">
        <f t="shared" si="89"/>
        <v>0</v>
      </c>
      <c r="AG770" s="82" t="str">
        <f t="shared" si="84"/>
        <v/>
      </c>
      <c r="AH770" s="82" t="str">
        <f t="shared" si="85"/>
        <v/>
      </c>
      <c r="AI770" s="82" t="str">
        <f t="shared" si="86"/>
        <v/>
      </c>
      <c r="AJ770" s="82" t="str">
        <f t="shared" si="87"/>
        <v/>
      </c>
      <c r="AK770" s="83" t="str">
        <f t="shared" si="90"/>
        <v/>
      </c>
    </row>
    <row r="771" spans="27:37">
      <c r="AA771" s="78"/>
      <c r="AB771" s="78"/>
      <c r="AC771" s="79" t="str">
        <f t="shared" si="88"/>
        <v/>
      </c>
      <c r="AD771" s="89"/>
      <c r="AE771" s="89"/>
      <c r="AF771" s="79">
        <f t="shared" si="89"/>
        <v>0</v>
      </c>
      <c r="AG771" s="79" t="str">
        <f t="shared" si="84"/>
        <v/>
      </c>
      <c r="AH771" s="79" t="str">
        <f t="shared" si="85"/>
        <v/>
      </c>
      <c r="AI771" s="79" t="str">
        <f t="shared" si="86"/>
        <v/>
      </c>
      <c r="AJ771" s="79" t="str">
        <f t="shared" si="87"/>
        <v/>
      </c>
      <c r="AK771" s="80" t="str">
        <f t="shared" si="90"/>
        <v/>
      </c>
    </row>
    <row r="772" spans="27:37">
      <c r="AA772" s="81"/>
      <c r="AB772" s="81"/>
      <c r="AC772" s="82" t="str">
        <f t="shared" si="88"/>
        <v/>
      </c>
      <c r="AD772" s="90"/>
      <c r="AE772" s="90"/>
      <c r="AF772" s="82">
        <f t="shared" si="89"/>
        <v>0</v>
      </c>
      <c r="AG772" s="82" t="str">
        <f t="shared" si="84"/>
        <v/>
      </c>
      <c r="AH772" s="82" t="str">
        <f t="shared" si="85"/>
        <v/>
      </c>
      <c r="AI772" s="82" t="str">
        <f t="shared" si="86"/>
        <v/>
      </c>
      <c r="AJ772" s="82" t="str">
        <f t="shared" si="87"/>
        <v/>
      </c>
      <c r="AK772" s="83" t="str">
        <f t="shared" si="90"/>
        <v/>
      </c>
    </row>
    <row r="773" spans="27:37">
      <c r="AA773" s="78"/>
      <c r="AB773" s="78"/>
      <c r="AC773" s="79" t="str">
        <f t="shared" si="88"/>
        <v/>
      </c>
      <c r="AD773" s="89"/>
      <c r="AE773" s="89"/>
      <c r="AF773" s="79">
        <f t="shared" si="89"/>
        <v>0</v>
      </c>
      <c r="AG773" s="79" t="str">
        <f t="shared" si="84"/>
        <v/>
      </c>
      <c r="AH773" s="79" t="str">
        <f t="shared" si="85"/>
        <v/>
      </c>
      <c r="AI773" s="79" t="str">
        <f t="shared" si="86"/>
        <v/>
      </c>
      <c r="AJ773" s="79" t="str">
        <f t="shared" si="87"/>
        <v/>
      </c>
      <c r="AK773" s="80" t="str">
        <f t="shared" si="90"/>
        <v/>
      </c>
    </row>
    <row r="774" spans="27:37">
      <c r="AA774" s="81"/>
      <c r="AB774" s="81"/>
      <c r="AC774" s="82" t="str">
        <f t="shared" si="88"/>
        <v/>
      </c>
      <c r="AD774" s="90"/>
      <c r="AE774" s="90"/>
      <c r="AF774" s="82">
        <f t="shared" si="89"/>
        <v>0</v>
      </c>
      <c r="AG774" s="82" t="str">
        <f t="shared" si="84"/>
        <v/>
      </c>
      <c r="AH774" s="82" t="str">
        <f t="shared" si="85"/>
        <v/>
      </c>
      <c r="AI774" s="82" t="str">
        <f t="shared" si="86"/>
        <v/>
      </c>
      <c r="AJ774" s="82" t="str">
        <f t="shared" si="87"/>
        <v/>
      </c>
      <c r="AK774" s="83" t="str">
        <f t="shared" si="90"/>
        <v/>
      </c>
    </row>
    <row r="775" spans="27:37">
      <c r="AA775" s="78"/>
      <c r="AB775" s="78"/>
      <c r="AC775" s="79" t="str">
        <f t="shared" si="88"/>
        <v/>
      </c>
      <c r="AD775" s="89"/>
      <c r="AE775" s="89"/>
      <c r="AF775" s="79">
        <f t="shared" si="89"/>
        <v>0</v>
      </c>
      <c r="AG775" s="79" t="str">
        <f t="shared" si="84"/>
        <v/>
      </c>
      <c r="AH775" s="79" t="str">
        <f t="shared" si="85"/>
        <v/>
      </c>
      <c r="AI775" s="79" t="str">
        <f t="shared" si="86"/>
        <v/>
      </c>
      <c r="AJ775" s="79" t="str">
        <f t="shared" si="87"/>
        <v/>
      </c>
      <c r="AK775" s="80" t="str">
        <f t="shared" si="90"/>
        <v/>
      </c>
    </row>
    <row r="776" spans="27:37">
      <c r="AA776" s="81"/>
      <c r="AB776" s="81"/>
      <c r="AC776" s="82" t="str">
        <f t="shared" si="88"/>
        <v/>
      </c>
      <c r="AD776" s="90"/>
      <c r="AE776" s="90"/>
      <c r="AF776" s="82">
        <f t="shared" si="89"/>
        <v>0</v>
      </c>
      <c r="AG776" s="82" t="str">
        <f t="shared" si="84"/>
        <v/>
      </c>
      <c r="AH776" s="82" t="str">
        <f t="shared" si="85"/>
        <v/>
      </c>
      <c r="AI776" s="82" t="str">
        <f t="shared" si="86"/>
        <v/>
      </c>
      <c r="AJ776" s="82" t="str">
        <f t="shared" si="87"/>
        <v/>
      </c>
      <c r="AK776" s="83" t="str">
        <f t="shared" si="90"/>
        <v/>
      </c>
    </row>
    <row r="777" spans="27:37">
      <c r="AA777" s="78"/>
      <c r="AB777" s="78"/>
      <c r="AC777" s="79" t="str">
        <f t="shared" si="88"/>
        <v/>
      </c>
      <c r="AD777" s="89"/>
      <c r="AE777" s="89"/>
      <c r="AF777" s="79">
        <f t="shared" si="89"/>
        <v>0</v>
      </c>
      <c r="AG777" s="79" t="str">
        <f t="shared" si="84"/>
        <v/>
      </c>
      <c r="AH777" s="79" t="str">
        <f t="shared" si="85"/>
        <v/>
      </c>
      <c r="AI777" s="79" t="str">
        <f t="shared" si="86"/>
        <v/>
      </c>
      <c r="AJ777" s="79" t="str">
        <f t="shared" si="87"/>
        <v/>
      </c>
      <c r="AK777" s="80" t="str">
        <f t="shared" si="90"/>
        <v/>
      </c>
    </row>
    <row r="778" spans="27:37">
      <c r="AA778" s="81"/>
      <c r="AB778" s="81"/>
      <c r="AC778" s="82" t="str">
        <f t="shared" si="88"/>
        <v/>
      </c>
      <c r="AD778" s="90"/>
      <c r="AE778" s="90"/>
      <c r="AF778" s="82">
        <f t="shared" si="89"/>
        <v>0</v>
      </c>
      <c r="AG778" s="82" t="str">
        <f t="shared" si="84"/>
        <v/>
      </c>
      <c r="AH778" s="82" t="str">
        <f t="shared" si="85"/>
        <v/>
      </c>
      <c r="AI778" s="82" t="str">
        <f t="shared" si="86"/>
        <v/>
      </c>
      <c r="AJ778" s="82" t="str">
        <f t="shared" si="87"/>
        <v/>
      </c>
      <c r="AK778" s="83" t="str">
        <f t="shared" si="90"/>
        <v/>
      </c>
    </row>
    <row r="779" spans="27:37">
      <c r="AA779" s="78"/>
      <c r="AB779" s="78"/>
      <c r="AC779" s="79" t="str">
        <f t="shared" si="88"/>
        <v/>
      </c>
      <c r="AD779" s="89"/>
      <c r="AE779" s="89"/>
      <c r="AF779" s="79">
        <f t="shared" si="89"/>
        <v>0</v>
      </c>
      <c r="AG779" s="79" t="str">
        <f t="shared" ref="AG779:AG842" si="91">IF($AA779="","",IF(VLOOKUP($AA779,$AZ$17:$BD$42,2,0)=0,"",VLOOKUP($AA779,$AZ$17:$BD$42,2,0)*AF779))</f>
        <v/>
      </c>
      <c r="AH779" s="79" t="str">
        <f t="shared" ref="AH779:AH842" si="92">IF($AA779="","",IF(VLOOKUP($AA779,$AZ$17:$BD$42,3,0)=0,"",VLOOKUP($AA779,$AZ$17:$BD$42,3,0)*AF779))</f>
        <v/>
      </c>
      <c r="AI779" s="79" t="str">
        <f t="shared" ref="AI779:AI842" si="93">IF($AA779="","",IF(VLOOKUP($AA779,$AZ$17:$BD$42,4,0)=0,"",VLOOKUP($AA779,$AZ$17:$BD$42,4,0)*AF779))</f>
        <v/>
      </c>
      <c r="AJ779" s="79" t="str">
        <f t="shared" ref="AJ779:AJ842" si="94">IF($AA779="","",IF(VLOOKUP($AA779,$AZ$17:$BD$42,5,0)=0,"",VLOOKUP($AA779,$AZ$17:$BD$42,5,0)*AF779))</f>
        <v/>
      </c>
      <c r="AK779" s="80" t="str">
        <f t="shared" si="90"/>
        <v/>
      </c>
    </row>
    <row r="780" spans="27:37">
      <c r="AA780" s="81"/>
      <c r="AB780" s="81"/>
      <c r="AC780" s="82" t="str">
        <f t="shared" ref="AC780:AC843" si="95">IF(ISERROR(VLOOKUP($AA780,$A$13:$V$38,MATCH($AB780,$A$12:$V$12,0),0)),"",VLOOKUP($AA780,$A$13:$V$38,MATCH($AB780,$A$12:$V$12,0),0))</f>
        <v/>
      </c>
      <c r="AD780" s="90"/>
      <c r="AE780" s="90"/>
      <c r="AF780" s="82">
        <f t="shared" ref="AF780:AF843" si="96">IF(IF($AB780="",0,IF(AC780="",0,AC780-AD780-AE780))&lt;0,0,IF($AB780="",0,IF(AC780="",0,AC780-AD780-AE780)))</f>
        <v>0</v>
      </c>
      <c r="AG780" s="82" t="str">
        <f t="shared" si="91"/>
        <v/>
      </c>
      <c r="AH780" s="82" t="str">
        <f t="shared" si="92"/>
        <v/>
      </c>
      <c r="AI780" s="82" t="str">
        <f t="shared" si="93"/>
        <v/>
      </c>
      <c r="AJ780" s="82" t="str">
        <f t="shared" si="94"/>
        <v/>
      </c>
      <c r="AK780" s="83" t="str">
        <f t="shared" ref="AK780:AK843" si="97">IF($AF780=0,"",IF(VLOOKUP($AA780,$A$46:$Y$71,IF($AB780=3,2,IF($AB780&lt;4+1,6,IF($AB780&lt;5+1,10,IF($AB780&lt;6+1,14,IF($AB780&lt;7+1,18,IF($AB780&lt;8+1,22,0)))))),0)=0,"pas de crafteur",VLOOKUP($AA780,$A$46:$Y$71,IF($AB780=3,2,IF($AB780&lt;4+1,6,IF($AB780&lt;5+1,10,IF($AB780&lt;6+1,14,IF($AB780&lt;7+1,18,IF($AB780&lt;8+1,22,)))))),0)))</f>
        <v/>
      </c>
    </row>
    <row r="781" spans="27:37">
      <c r="AA781" s="78"/>
      <c r="AB781" s="78"/>
      <c r="AC781" s="79" t="str">
        <f t="shared" si="95"/>
        <v/>
      </c>
      <c r="AD781" s="89"/>
      <c r="AE781" s="89"/>
      <c r="AF781" s="79">
        <f t="shared" si="96"/>
        <v>0</v>
      </c>
      <c r="AG781" s="79" t="str">
        <f t="shared" si="91"/>
        <v/>
      </c>
      <c r="AH781" s="79" t="str">
        <f t="shared" si="92"/>
        <v/>
      </c>
      <c r="AI781" s="79" t="str">
        <f t="shared" si="93"/>
        <v/>
      </c>
      <c r="AJ781" s="79" t="str">
        <f t="shared" si="94"/>
        <v/>
      </c>
      <c r="AK781" s="80" t="str">
        <f t="shared" si="97"/>
        <v/>
      </c>
    </row>
    <row r="782" spans="27:37">
      <c r="AA782" s="81"/>
      <c r="AB782" s="81"/>
      <c r="AC782" s="82" t="str">
        <f t="shared" si="95"/>
        <v/>
      </c>
      <c r="AD782" s="90"/>
      <c r="AE782" s="90"/>
      <c r="AF782" s="82">
        <f t="shared" si="96"/>
        <v>0</v>
      </c>
      <c r="AG782" s="82" t="str">
        <f t="shared" si="91"/>
        <v/>
      </c>
      <c r="AH782" s="82" t="str">
        <f t="shared" si="92"/>
        <v/>
      </c>
      <c r="AI782" s="82" t="str">
        <f t="shared" si="93"/>
        <v/>
      </c>
      <c r="AJ782" s="82" t="str">
        <f t="shared" si="94"/>
        <v/>
      </c>
      <c r="AK782" s="83" t="str">
        <f t="shared" si="97"/>
        <v/>
      </c>
    </row>
    <row r="783" spans="27:37">
      <c r="AA783" s="78"/>
      <c r="AB783" s="78"/>
      <c r="AC783" s="79" t="str">
        <f t="shared" si="95"/>
        <v/>
      </c>
      <c r="AD783" s="89"/>
      <c r="AE783" s="89"/>
      <c r="AF783" s="79">
        <f t="shared" si="96"/>
        <v>0</v>
      </c>
      <c r="AG783" s="79" t="str">
        <f t="shared" si="91"/>
        <v/>
      </c>
      <c r="AH783" s="79" t="str">
        <f t="shared" si="92"/>
        <v/>
      </c>
      <c r="AI783" s="79" t="str">
        <f t="shared" si="93"/>
        <v/>
      </c>
      <c r="AJ783" s="79" t="str">
        <f t="shared" si="94"/>
        <v/>
      </c>
      <c r="AK783" s="80" t="str">
        <f t="shared" si="97"/>
        <v/>
      </c>
    </row>
    <row r="784" spans="27:37">
      <c r="AA784" s="81"/>
      <c r="AB784" s="81"/>
      <c r="AC784" s="82" t="str">
        <f t="shared" si="95"/>
        <v/>
      </c>
      <c r="AD784" s="90"/>
      <c r="AE784" s="90"/>
      <c r="AF784" s="82">
        <f t="shared" si="96"/>
        <v>0</v>
      </c>
      <c r="AG784" s="82" t="str">
        <f t="shared" si="91"/>
        <v/>
      </c>
      <c r="AH784" s="82" t="str">
        <f t="shared" si="92"/>
        <v/>
      </c>
      <c r="AI784" s="82" t="str">
        <f t="shared" si="93"/>
        <v/>
      </c>
      <c r="AJ784" s="82" t="str">
        <f t="shared" si="94"/>
        <v/>
      </c>
      <c r="AK784" s="83" t="str">
        <f t="shared" si="97"/>
        <v/>
      </c>
    </row>
    <row r="785" spans="27:37">
      <c r="AA785" s="78"/>
      <c r="AB785" s="78"/>
      <c r="AC785" s="79" t="str">
        <f t="shared" si="95"/>
        <v/>
      </c>
      <c r="AD785" s="89"/>
      <c r="AE785" s="89"/>
      <c r="AF785" s="79">
        <f t="shared" si="96"/>
        <v>0</v>
      </c>
      <c r="AG785" s="79" t="str">
        <f t="shared" si="91"/>
        <v/>
      </c>
      <c r="AH785" s="79" t="str">
        <f t="shared" si="92"/>
        <v/>
      </c>
      <c r="AI785" s="79" t="str">
        <f t="shared" si="93"/>
        <v/>
      </c>
      <c r="AJ785" s="79" t="str">
        <f t="shared" si="94"/>
        <v/>
      </c>
      <c r="AK785" s="80" t="str">
        <f t="shared" si="97"/>
        <v/>
      </c>
    </row>
    <row r="786" spans="27:37">
      <c r="AA786" s="81"/>
      <c r="AB786" s="81"/>
      <c r="AC786" s="82" t="str">
        <f t="shared" si="95"/>
        <v/>
      </c>
      <c r="AD786" s="90"/>
      <c r="AE786" s="90"/>
      <c r="AF786" s="82">
        <f t="shared" si="96"/>
        <v>0</v>
      </c>
      <c r="AG786" s="82" t="str">
        <f t="shared" si="91"/>
        <v/>
      </c>
      <c r="AH786" s="82" t="str">
        <f t="shared" si="92"/>
        <v/>
      </c>
      <c r="AI786" s="82" t="str">
        <f t="shared" si="93"/>
        <v/>
      </c>
      <c r="AJ786" s="82" t="str">
        <f t="shared" si="94"/>
        <v/>
      </c>
      <c r="AK786" s="83" t="str">
        <f t="shared" si="97"/>
        <v/>
      </c>
    </row>
    <row r="787" spans="27:37">
      <c r="AA787" s="78"/>
      <c r="AB787" s="78"/>
      <c r="AC787" s="79" t="str">
        <f t="shared" si="95"/>
        <v/>
      </c>
      <c r="AD787" s="89"/>
      <c r="AE787" s="89"/>
      <c r="AF787" s="79">
        <f t="shared" si="96"/>
        <v>0</v>
      </c>
      <c r="AG787" s="79" t="str">
        <f t="shared" si="91"/>
        <v/>
      </c>
      <c r="AH787" s="79" t="str">
        <f t="shared" si="92"/>
        <v/>
      </c>
      <c r="AI787" s="79" t="str">
        <f t="shared" si="93"/>
        <v/>
      </c>
      <c r="AJ787" s="79" t="str">
        <f t="shared" si="94"/>
        <v/>
      </c>
      <c r="AK787" s="80" t="str">
        <f t="shared" si="97"/>
        <v/>
      </c>
    </row>
    <row r="788" spans="27:37">
      <c r="AA788" s="81"/>
      <c r="AB788" s="81"/>
      <c r="AC788" s="82" t="str">
        <f t="shared" si="95"/>
        <v/>
      </c>
      <c r="AD788" s="90"/>
      <c r="AE788" s="90"/>
      <c r="AF788" s="82">
        <f t="shared" si="96"/>
        <v>0</v>
      </c>
      <c r="AG788" s="82" t="str">
        <f t="shared" si="91"/>
        <v/>
      </c>
      <c r="AH788" s="82" t="str">
        <f t="shared" si="92"/>
        <v/>
      </c>
      <c r="AI788" s="82" t="str">
        <f t="shared" si="93"/>
        <v/>
      </c>
      <c r="AJ788" s="82" t="str">
        <f t="shared" si="94"/>
        <v/>
      </c>
      <c r="AK788" s="83" t="str">
        <f t="shared" si="97"/>
        <v/>
      </c>
    </row>
    <row r="789" spans="27:37">
      <c r="AA789" s="78"/>
      <c r="AB789" s="78"/>
      <c r="AC789" s="79" t="str">
        <f t="shared" si="95"/>
        <v/>
      </c>
      <c r="AD789" s="89"/>
      <c r="AE789" s="89"/>
      <c r="AF789" s="79">
        <f t="shared" si="96"/>
        <v>0</v>
      </c>
      <c r="AG789" s="79" t="str">
        <f t="shared" si="91"/>
        <v/>
      </c>
      <c r="AH789" s="79" t="str">
        <f t="shared" si="92"/>
        <v/>
      </c>
      <c r="AI789" s="79" t="str">
        <f t="shared" si="93"/>
        <v/>
      </c>
      <c r="AJ789" s="79" t="str">
        <f t="shared" si="94"/>
        <v/>
      </c>
      <c r="AK789" s="80" t="str">
        <f t="shared" si="97"/>
        <v/>
      </c>
    </row>
    <row r="790" spans="27:37">
      <c r="AA790" s="81"/>
      <c r="AB790" s="81"/>
      <c r="AC790" s="82" t="str">
        <f t="shared" si="95"/>
        <v/>
      </c>
      <c r="AD790" s="90"/>
      <c r="AE790" s="90"/>
      <c r="AF790" s="82">
        <f t="shared" si="96"/>
        <v>0</v>
      </c>
      <c r="AG790" s="82" t="str">
        <f t="shared" si="91"/>
        <v/>
      </c>
      <c r="AH790" s="82" t="str">
        <f t="shared" si="92"/>
        <v/>
      </c>
      <c r="AI790" s="82" t="str">
        <f t="shared" si="93"/>
        <v/>
      </c>
      <c r="AJ790" s="82" t="str">
        <f t="shared" si="94"/>
        <v/>
      </c>
      <c r="AK790" s="83" t="str">
        <f t="shared" si="97"/>
        <v/>
      </c>
    </row>
    <row r="791" spans="27:37">
      <c r="AA791" s="78"/>
      <c r="AB791" s="78"/>
      <c r="AC791" s="79" t="str">
        <f t="shared" si="95"/>
        <v/>
      </c>
      <c r="AD791" s="89"/>
      <c r="AE791" s="89"/>
      <c r="AF791" s="79">
        <f t="shared" si="96"/>
        <v>0</v>
      </c>
      <c r="AG791" s="79" t="str">
        <f t="shared" si="91"/>
        <v/>
      </c>
      <c r="AH791" s="79" t="str">
        <f t="shared" si="92"/>
        <v/>
      </c>
      <c r="AI791" s="79" t="str">
        <f t="shared" si="93"/>
        <v/>
      </c>
      <c r="AJ791" s="79" t="str">
        <f t="shared" si="94"/>
        <v/>
      </c>
      <c r="AK791" s="80" t="str">
        <f t="shared" si="97"/>
        <v/>
      </c>
    </row>
    <row r="792" spans="27:37">
      <c r="AA792" s="81"/>
      <c r="AB792" s="81"/>
      <c r="AC792" s="82" t="str">
        <f t="shared" si="95"/>
        <v/>
      </c>
      <c r="AD792" s="90"/>
      <c r="AE792" s="90"/>
      <c r="AF792" s="82">
        <f t="shared" si="96"/>
        <v>0</v>
      </c>
      <c r="AG792" s="82" t="str">
        <f t="shared" si="91"/>
        <v/>
      </c>
      <c r="AH792" s="82" t="str">
        <f t="shared" si="92"/>
        <v/>
      </c>
      <c r="AI792" s="82" t="str">
        <f t="shared" si="93"/>
        <v/>
      </c>
      <c r="AJ792" s="82" t="str">
        <f t="shared" si="94"/>
        <v/>
      </c>
      <c r="AK792" s="83" t="str">
        <f t="shared" si="97"/>
        <v/>
      </c>
    </row>
    <row r="793" spans="27:37">
      <c r="AA793" s="78"/>
      <c r="AB793" s="78"/>
      <c r="AC793" s="79" t="str">
        <f t="shared" si="95"/>
        <v/>
      </c>
      <c r="AD793" s="89"/>
      <c r="AE793" s="89"/>
      <c r="AF793" s="79">
        <f t="shared" si="96"/>
        <v>0</v>
      </c>
      <c r="AG793" s="79" t="str">
        <f t="shared" si="91"/>
        <v/>
      </c>
      <c r="AH793" s="79" t="str">
        <f t="shared" si="92"/>
        <v/>
      </c>
      <c r="AI793" s="79" t="str">
        <f t="shared" si="93"/>
        <v/>
      </c>
      <c r="AJ793" s="79" t="str">
        <f t="shared" si="94"/>
        <v/>
      </c>
      <c r="AK793" s="80" t="str">
        <f t="shared" si="97"/>
        <v/>
      </c>
    </row>
    <row r="794" spans="27:37">
      <c r="AA794" s="81"/>
      <c r="AB794" s="81"/>
      <c r="AC794" s="82" t="str">
        <f t="shared" si="95"/>
        <v/>
      </c>
      <c r="AD794" s="90"/>
      <c r="AE794" s="90"/>
      <c r="AF794" s="82">
        <f t="shared" si="96"/>
        <v>0</v>
      </c>
      <c r="AG794" s="82" t="str">
        <f t="shared" si="91"/>
        <v/>
      </c>
      <c r="AH794" s="82" t="str">
        <f t="shared" si="92"/>
        <v/>
      </c>
      <c r="AI794" s="82" t="str">
        <f t="shared" si="93"/>
        <v/>
      </c>
      <c r="AJ794" s="82" t="str">
        <f t="shared" si="94"/>
        <v/>
      </c>
      <c r="AK794" s="83" t="str">
        <f t="shared" si="97"/>
        <v/>
      </c>
    </row>
    <row r="795" spans="27:37">
      <c r="AA795" s="78"/>
      <c r="AB795" s="78"/>
      <c r="AC795" s="79" t="str">
        <f t="shared" si="95"/>
        <v/>
      </c>
      <c r="AD795" s="89"/>
      <c r="AE795" s="89"/>
      <c r="AF795" s="79">
        <f t="shared" si="96"/>
        <v>0</v>
      </c>
      <c r="AG795" s="79" t="str">
        <f t="shared" si="91"/>
        <v/>
      </c>
      <c r="AH795" s="79" t="str">
        <f t="shared" si="92"/>
        <v/>
      </c>
      <c r="AI795" s="79" t="str">
        <f t="shared" si="93"/>
        <v/>
      </c>
      <c r="AJ795" s="79" t="str">
        <f t="shared" si="94"/>
        <v/>
      </c>
      <c r="AK795" s="80" t="str">
        <f t="shared" si="97"/>
        <v/>
      </c>
    </row>
    <row r="796" spans="27:37">
      <c r="AA796" s="81"/>
      <c r="AB796" s="81"/>
      <c r="AC796" s="82" t="str">
        <f t="shared" si="95"/>
        <v/>
      </c>
      <c r="AD796" s="90"/>
      <c r="AE796" s="90"/>
      <c r="AF796" s="82">
        <f t="shared" si="96"/>
        <v>0</v>
      </c>
      <c r="AG796" s="82" t="str">
        <f t="shared" si="91"/>
        <v/>
      </c>
      <c r="AH796" s="82" t="str">
        <f t="shared" si="92"/>
        <v/>
      </c>
      <c r="AI796" s="82" t="str">
        <f t="shared" si="93"/>
        <v/>
      </c>
      <c r="AJ796" s="82" t="str">
        <f t="shared" si="94"/>
        <v/>
      </c>
      <c r="AK796" s="83" t="str">
        <f t="shared" si="97"/>
        <v/>
      </c>
    </row>
    <row r="797" spans="27:37">
      <c r="AA797" s="78"/>
      <c r="AB797" s="78"/>
      <c r="AC797" s="79" t="str">
        <f t="shared" si="95"/>
        <v/>
      </c>
      <c r="AD797" s="89"/>
      <c r="AE797" s="89"/>
      <c r="AF797" s="79">
        <f t="shared" si="96"/>
        <v>0</v>
      </c>
      <c r="AG797" s="79" t="str">
        <f t="shared" si="91"/>
        <v/>
      </c>
      <c r="AH797" s="79" t="str">
        <f t="shared" si="92"/>
        <v/>
      </c>
      <c r="AI797" s="79" t="str">
        <f t="shared" si="93"/>
        <v/>
      </c>
      <c r="AJ797" s="79" t="str">
        <f t="shared" si="94"/>
        <v/>
      </c>
      <c r="AK797" s="80" t="str">
        <f t="shared" si="97"/>
        <v/>
      </c>
    </row>
    <row r="798" spans="27:37">
      <c r="AA798" s="81"/>
      <c r="AB798" s="81"/>
      <c r="AC798" s="82" t="str">
        <f t="shared" si="95"/>
        <v/>
      </c>
      <c r="AD798" s="90"/>
      <c r="AE798" s="90"/>
      <c r="AF798" s="82">
        <f t="shared" si="96"/>
        <v>0</v>
      </c>
      <c r="AG798" s="82" t="str">
        <f t="shared" si="91"/>
        <v/>
      </c>
      <c r="AH798" s="82" t="str">
        <f t="shared" si="92"/>
        <v/>
      </c>
      <c r="AI798" s="82" t="str">
        <f t="shared" si="93"/>
        <v/>
      </c>
      <c r="AJ798" s="82" t="str">
        <f t="shared" si="94"/>
        <v/>
      </c>
      <c r="AK798" s="83" t="str">
        <f t="shared" si="97"/>
        <v/>
      </c>
    </row>
    <row r="799" spans="27:37">
      <c r="AA799" s="78"/>
      <c r="AB799" s="78"/>
      <c r="AC799" s="79" t="str">
        <f t="shared" si="95"/>
        <v/>
      </c>
      <c r="AD799" s="89"/>
      <c r="AE799" s="89"/>
      <c r="AF799" s="79">
        <f t="shared" si="96"/>
        <v>0</v>
      </c>
      <c r="AG799" s="79" t="str">
        <f t="shared" si="91"/>
        <v/>
      </c>
      <c r="AH799" s="79" t="str">
        <f t="shared" si="92"/>
        <v/>
      </c>
      <c r="AI799" s="79" t="str">
        <f t="shared" si="93"/>
        <v/>
      </c>
      <c r="AJ799" s="79" t="str">
        <f t="shared" si="94"/>
        <v/>
      </c>
      <c r="AK799" s="80" t="str">
        <f t="shared" si="97"/>
        <v/>
      </c>
    </row>
    <row r="800" spans="27:37">
      <c r="AA800" s="81"/>
      <c r="AB800" s="81"/>
      <c r="AC800" s="82" t="str">
        <f t="shared" si="95"/>
        <v/>
      </c>
      <c r="AD800" s="90"/>
      <c r="AE800" s="90"/>
      <c r="AF800" s="82">
        <f t="shared" si="96"/>
        <v>0</v>
      </c>
      <c r="AG800" s="82" t="str">
        <f t="shared" si="91"/>
        <v/>
      </c>
      <c r="AH800" s="82" t="str">
        <f t="shared" si="92"/>
        <v/>
      </c>
      <c r="AI800" s="82" t="str">
        <f t="shared" si="93"/>
        <v/>
      </c>
      <c r="AJ800" s="82" t="str">
        <f t="shared" si="94"/>
        <v/>
      </c>
      <c r="AK800" s="83" t="str">
        <f t="shared" si="97"/>
        <v/>
      </c>
    </row>
    <row r="801" spans="27:37">
      <c r="AA801" s="78"/>
      <c r="AB801" s="78"/>
      <c r="AC801" s="79" t="str">
        <f t="shared" si="95"/>
        <v/>
      </c>
      <c r="AD801" s="89"/>
      <c r="AE801" s="89"/>
      <c r="AF801" s="79">
        <f t="shared" si="96"/>
        <v>0</v>
      </c>
      <c r="AG801" s="79" t="str">
        <f t="shared" si="91"/>
        <v/>
      </c>
      <c r="AH801" s="79" t="str">
        <f t="shared" si="92"/>
        <v/>
      </c>
      <c r="AI801" s="79" t="str">
        <f t="shared" si="93"/>
        <v/>
      </c>
      <c r="AJ801" s="79" t="str">
        <f t="shared" si="94"/>
        <v/>
      </c>
      <c r="AK801" s="80" t="str">
        <f t="shared" si="97"/>
        <v/>
      </c>
    </row>
    <row r="802" spans="27:37">
      <c r="AA802" s="81"/>
      <c r="AB802" s="81"/>
      <c r="AC802" s="82" t="str">
        <f t="shared" si="95"/>
        <v/>
      </c>
      <c r="AD802" s="90"/>
      <c r="AE802" s="90"/>
      <c r="AF802" s="82">
        <f t="shared" si="96"/>
        <v>0</v>
      </c>
      <c r="AG802" s="82" t="str">
        <f t="shared" si="91"/>
        <v/>
      </c>
      <c r="AH802" s="82" t="str">
        <f t="shared" si="92"/>
        <v/>
      </c>
      <c r="AI802" s="82" t="str">
        <f t="shared" si="93"/>
        <v/>
      </c>
      <c r="AJ802" s="82" t="str">
        <f t="shared" si="94"/>
        <v/>
      </c>
      <c r="AK802" s="83" t="str">
        <f t="shared" si="97"/>
        <v/>
      </c>
    </row>
    <row r="803" spans="27:37">
      <c r="AA803" s="78"/>
      <c r="AB803" s="78"/>
      <c r="AC803" s="79" t="str">
        <f t="shared" si="95"/>
        <v/>
      </c>
      <c r="AD803" s="89"/>
      <c r="AE803" s="89"/>
      <c r="AF803" s="79">
        <f t="shared" si="96"/>
        <v>0</v>
      </c>
      <c r="AG803" s="79" t="str">
        <f t="shared" si="91"/>
        <v/>
      </c>
      <c r="AH803" s="79" t="str">
        <f t="shared" si="92"/>
        <v/>
      </c>
      <c r="AI803" s="79" t="str">
        <f t="shared" si="93"/>
        <v/>
      </c>
      <c r="AJ803" s="79" t="str">
        <f t="shared" si="94"/>
        <v/>
      </c>
      <c r="AK803" s="80" t="str">
        <f t="shared" si="97"/>
        <v/>
      </c>
    </row>
    <row r="804" spans="27:37">
      <c r="AA804" s="81"/>
      <c r="AB804" s="81"/>
      <c r="AC804" s="82" t="str">
        <f t="shared" si="95"/>
        <v/>
      </c>
      <c r="AD804" s="90"/>
      <c r="AE804" s="90"/>
      <c r="AF804" s="82">
        <f t="shared" si="96"/>
        <v>0</v>
      </c>
      <c r="AG804" s="82" t="str">
        <f t="shared" si="91"/>
        <v/>
      </c>
      <c r="AH804" s="82" t="str">
        <f t="shared" si="92"/>
        <v/>
      </c>
      <c r="AI804" s="82" t="str">
        <f t="shared" si="93"/>
        <v/>
      </c>
      <c r="AJ804" s="82" t="str">
        <f t="shared" si="94"/>
        <v/>
      </c>
      <c r="AK804" s="83" t="str">
        <f t="shared" si="97"/>
        <v/>
      </c>
    </row>
    <row r="805" spans="27:37">
      <c r="AA805" s="78"/>
      <c r="AB805" s="78"/>
      <c r="AC805" s="79" t="str">
        <f t="shared" si="95"/>
        <v/>
      </c>
      <c r="AD805" s="89"/>
      <c r="AE805" s="89"/>
      <c r="AF805" s="79">
        <f t="shared" si="96"/>
        <v>0</v>
      </c>
      <c r="AG805" s="79" t="str">
        <f t="shared" si="91"/>
        <v/>
      </c>
      <c r="AH805" s="79" t="str">
        <f t="shared" si="92"/>
        <v/>
      </c>
      <c r="AI805" s="79" t="str">
        <f t="shared" si="93"/>
        <v/>
      </c>
      <c r="AJ805" s="79" t="str">
        <f t="shared" si="94"/>
        <v/>
      </c>
      <c r="AK805" s="80" t="str">
        <f t="shared" si="97"/>
        <v/>
      </c>
    </row>
    <row r="806" spans="27:37">
      <c r="AA806" s="81"/>
      <c r="AB806" s="81"/>
      <c r="AC806" s="82" t="str">
        <f t="shared" si="95"/>
        <v/>
      </c>
      <c r="AD806" s="90"/>
      <c r="AE806" s="90"/>
      <c r="AF806" s="82">
        <f t="shared" si="96"/>
        <v>0</v>
      </c>
      <c r="AG806" s="82" t="str">
        <f t="shared" si="91"/>
        <v/>
      </c>
      <c r="AH806" s="82" t="str">
        <f t="shared" si="92"/>
        <v/>
      </c>
      <c r="AI806" s="82" t="str">
        <f t="shared" si="93"/>
        <v/>
      </c>
      <c r="AJ806" s="82" t="str">
        <f t="shared" si="94"/>
        <v/>
      </c>
      <c r="AK806" s="83" t="str">
        <f t="shared" si="97"/>
        <v/>
      </c>
    </row>
    <row r="807" spans="27:37">
      <c r="AA807" s="78"/>
      <c r="AB807" s="78"/>
      <c r="AC807" s="79" t="str">
        <f t="shared" si="95"/>
        <v/>
      </c>
      <c r="AD807" s="89"/>
      <c r="AE807" s="89"/>
      <c r="AF807" s="79">
        <f t="shared" si="96"/>
        <v>0</v>
      </c>
      <c r="AG807" s="79" t="str">
        <f t="shared" si="91"/>
        <v/>
      </c>
      <c r="AH807" s="79" t="str">
        <f t="shared" si="92"/>
        <v/>
      </c>
      <c r="AI807" s="79" t="str">
        <f t="shared" si="93"/>
        <v/>
      </c>
      <c r="AJ807" s="79" t="str">
        <f t="shared" si="94"/>
        <v/>
      </c>
      <c r="AK807" s="80" t="str">
        <f t="shared" si="97"/>
        <v/>
      </c>
    </row>
    <row r="808" spans="27:37">
      <c r="AA808" s="81"/>
      <c r="AB808" s="81"/>
      <c r="AC808" s="82" t="str">
        <f t="shared" si="95"/>
        <v/>
      </c>
      <c r="AD808" s="90"/>
      <c r="AE808" s="90"/>
      <c r="AF808" s="82">
        <f t="shared" si="96"/>
        <v>0</v>
      </c>
      <c r="AG808" s="82" t="str">
        <f t="shared" si="91"/>
        <v/>
      </c>
      <c r="AH808" s="82" t="str">
        <f t="shared" si="92"/>
        <v/>
      </c>
      <c r="AI808" s="82" t="str">
        <f t="shared" si="93"/>
        <v/>
      </c>
      <c r="AJ808" s="82" t="str">
        <f t="shared" si="94"/>
        <v/>
      </c>
      <c r="AK808" s="83" t="str">
        <f t="shared" si="97"/>
        <v/>
      </c>
    </row>
    <row r="809" spans="27:37">
      <c r="AA809" s="78"/>
      <c r="AB809" s="78"/>
      <c r="AC809" s="79" t="str">
        <f t="shared" si="95"/>
        <v/>
      </c>
      <c r="AD809" s="89"/>
      <c r="AE809" s="89"/>
      <c r="AF809" s="79">
        <f t="shared" si="96"/>
        <v>0</v>
      </c>
      <c r="AG809" s="79" t="str">
        <f t="shared" si="91"/>
        <v/>
      </c>
      <c r="AH809" s="79" t="str">
        <f t="shared" si="92"/>
        <v/>
      </c>
      <c r="AI809" s="79" t="str">
        <f t="shared" si="93"/>
        <v/>
      </c>
      <c r="AJ809" s="79" t="str">
        <f t="shared" si="94"/>
        <v/>
      </c>
      <c r="AK809" s="80" t="str">
        <f t="shared" si="97"/>
        <v/>
      </c>
    </row>
    <row r="810" spans="27:37">
      <c r="AA810" s="81"/>
      <c r="AB810" s="81"/>
      <c r="AC810" s="82" t="str">
        <f t="shared" si="95"/>
        <v/>
      </c>
      <c r="AD810" s="90"/>
      <c r="AE810" s="90"/>
      <c r="AF810" s="82">
        <f t="shared" si="96"/>
        <v>0</v>
      </c>
      <c r="AG810" s="82" t="str">
        <f t="shared" si="91"/>
        <v/>
      </c>
      <c r="AH810" s="82" t="str">
        <f t="shared" si="92"/>
        <v/>
      </c>
      <c r="AI810" s="82" t="str">
        <f t="shared" si="93"/>
        <v/>
      </c>
      <c r="AJ810" s="82" t="str">
        <f t="shared" si="94"/>
        <v/>
      </c>
      <c r="AK810" s="83" t="str">
        <f t="shared" si="97"/>
        <v/>
      </c>
    </row>
    <row r="811" spans="27:37">
      <c r="AA811" s="78"/>
      <c r="AB811" s="78"/>
      <c r="AC811" s="79" t="str">
        <f t="shared" si="95"/>
        <v/>
      </c>
      <c r="AD811" s="89"/>
      <c r="AE811" s="89"/>
      <c r="AF811" s="79">
        <f t="shared" si="96"/>
        <v>0</v>
      </c>
      <c r="AG811" s="79" t="str">
        <f t="shared" si="91"/>
        <v/>
      </c>
      <c r="AH811" s="79" t="str">
        <f t="shared" si="92"/>
        <v/>
      </c>
      <c r="AI811" s="79" t="str">
        <f t="shared" si="93"/>
        <v/>
      </c>
      <c r="AJ811" s="79" t="str">
        <f t="shared" si="94"/>
        <v/>
      </c>
      <c r="AK811" s="80" t="str">
        <f t="shared" si="97"/>
        <v/>
      </c>
    </row>
    <row r="812" spans="27:37">
      <c r="AA812" s="81"/>
      <c r="AB812" s="81"/>
      <c r="AC812" s="82" t="str">
        <f t="shared" si="95"/>
        <v/>
      </c>
      <c r="AD812" s="90"/>
      <c r="AE812" s="90"/>
      <c r="AF812" s="82">
        <f t="shared" si="96"/>
        <v>0</v>
      </c>
      <c r="AG812" s="82" t="str">
        <f t="shared" si="91"/>
        <v/>
      </c>
      <c r="AH812" s="82" t="str">
        <f t="shared" si="92"/>
        <v/>
      </c>
      <c r="AI812" s="82" t="str">
        <f t="shared" si="93"/>
        <v/>
      </c>
      <c r="AJ812" s="82" t="str">
        <f t="shared" si="94"/>
        <v/>
      </c>
      <c r="AK812" s="83" t="str">
        <f t="shared" si="97"/>
        <v/>
      </c>
    </row>
    <row r="813" spans="27:37">
      <c r="AA813" s="78"/>
      <c r="AB813" s="78"/>
      <c r="AC813" s="79" t="str">
        <f t="shared" si="95"/>
        <v/>
      </c>
      <c r="AD813" s="89"/>
      <c r="AE813" s="89"/>
      <c r="AF813" s="79">
        <f t="shared" si="96"/>
        <v>0</v>
      </c>
      <c r="AG813" s="79" t="str">
        <f t="shared" si="91"/>
        <v/>
      </c>
      <c r="AH813" s="79" t="str">
        <f t="shared" si="92"/>
        <v/>
      </c>
      <c r="AI813" s="79" t="str">
        <f t="shared" si="93"/>
        <v/>
      </c>
      <c r="AJ813" s="79" t="str">
        <f t="shared" si="94"/>
        <v/>
      </c>
      <c r="AK813" s="80" t="str">
        <f t="shared" si="97"/>
        <v/>
      </c>
    </row>
    <row r="814" spans="27:37">
      <c r="AA814" s="81"/>
      <c r="AB814" s="81"/>
      <c r="AC814" s="82" t="str">
        <f t="shared" si="95"/>
        <v/>
      </c>
      <c r="AD814" s="90"/>
      <c r="AE814" s="90"/>
      <c r="AF814" s="82">
        <f t="shared" si="96"/>
        <v>0</v>
      </c>
      <c r="AG814" s="82" t="str">
        <f t="shared" si="91"/>
        <v/>
      </c>
      <c r="AH814" s="82" t="str">
        <f t="shared" si="92"/>
        <v/>
      </c>
      <c r="AI814" s="82" t="str">
        <f t="shared" si="93"/>
        <v/>
      </c>
      <c r="AJ814" s="82" t="str">
        <f t="shared" si="94"/>
        <v/>
      </c>
      <c r="AK814" s="83" t="str">
        <f t="shared" si="97"/>
        <v/>
      </c>
    </row>
    <row r="815" spans="27:37">
      <c r="AA815" s="78"/>
      <c r="AB815" s="78"/>
      <c r="AC815" s="79" t="str">
        <f t="shared" si="95"/>
        <v/>
      </c>
      <c r="AD815" s="89"/>
      <c r="AE815" s="89"/>
      <c r="AF815" s="79">
        <f t="shared" si="96"/>
        <v>0</v>
      </c>
      <c r="AG815" s="79" t="str">
        <f t="shared" si="91"/>
        <v/>
      </c>
      <c r="AH815" s="79" t="str">
        <f t="shared" si="92"/>
        <v/>
      </c>
      <c r="AI815" s="79" t="str">
        <f t="shared" si="93"/>
        <v/>
      </c>
      <c r="AJ815" s="79" t="str">
        <f t="shared" si="94"/>
        <v/>
      </c>
      <c r="AK815" s="80" t="str">
        <f t="shared" si="97"/>
        <v/>
      </c>
    </row>
    <row r="816" spans="27:37">
      <c r="AA816" s="81"/>
      <c r="AB816" s="81"/>
      <c r="AC816" s="82" t="str">
        <f t="shared" si="95"/>
        <v/>
      </c>
      <c r="AD816" s="90"/>
      <c r="AE816" s="90"/>
      <c r="AF816" s="82">
        <f t="shared" si="96"/>
        <v>0</v>
      </c>
      <c r="AG816" s="82" t="str">
        <f t="shared" si="91"/>
        <v/>
      </c>
      <c r="AH816" s="82" t="str">
        <f t="shared" si="92"/>
        <v/>
      </c>
      <c r="AI816" s="82" t="str">
        <f t="shared" si="93"/>
        <v/>
      </c>
      <c r="AJ816" s="82" t="str">
        <f t="shared" si="94"/>
        <v/>
      </c>
      <c r="AK816" s="83" t="str">
        <f t="shared" si="97"/>
        <v/>
      </c>
    </row>
    <row r="817" spans="27:37">
      <c r="AA817" s="78"/>
      <c r="AB817" s="78"/>
      <c r="AC817" s="79" t="str">
        <f t="shared" si="95"/>
        <v/>
      </c>
      <c r="AD817" s="89"/>
      <c r="AE817" s="89"/>
      <c r="AF817" s="79">
        <f t="shared" si="96"/>
        <v>0</v>
      </c>
      <c r="AG817" s="79" t="str">
        <f t="shared" si="91"/>
        <v/>
      </c>
      <c r="AH817" s="79" t="str">
        <f t="shared" si="92"/>
        <v/>
      </c>
      <c r="AI817" s="79" t="str">
        <f t="shared" si="93"/>
        <v/>
      </c>
      <c r="AJ817" s="79" t="str">
        <f t="shared" si="94"/>
        <v/>
      </c>
      <c r="AK817" s="80" t="str">
        <f t="shared" si="97"/>
        <v/>
      </c>
    </row>
    <row r="818" spans="27:37">
      <c r="AA818" s="81"/>
      <c r="AB818" s="81"/>
      <c r="AC818" s="82" t="str">
        <f t="shared" si="95"/>
        <v/>
      </c>
      <c r="AD818" s="90"/>
      <c r="AE818" s="90"/>
      <c r="AF818" s="82">
        <f t="shared" si="96"/>
        <v>0</v>
      </c>
      <c r="AG818" s="82" t="str">
        <f t="shared" si="91"/>
        <v/>
      </c>
      <c r="AH818" s="82" t="str">
        <f t="shared" si="92"/>
        <v/>
      </c>
      <c r="AI818" s="82" t="str">
        <f t="shared" si="93"/>
        <v/>
      </c>
      <c r="AJ818" s="82" t="str">
        <f t="shared" si="94"/>
        <v/>
      </c>
      <c r="AK818" s="83" t="str">
        <f t="shared" si="97"/>
        <v/>
      </c>
    </row>
    <row r="819" spans="27:37">
      <c r="AA819" s="78"/>
      <c r="AB819" s="78"/>
      <c r="AC819" s="79" t="str">
        <f t="shared" si="95"/>
        <v/>
      </c>
      <c r="AD819" s="89"/>
      <c r="AE819" s="89"/>
      <c r="AF819" s="79">
        <f t="shared" si="96"/>
        <v>0</v>
      </c>
      <c r="AG819" s="79" t="str">
        <f t="shared" si="91"/>
        <v/>
      </c>
      <c r="AH819" s="79" t="str">
        <f t="shared" si="92"/>
        <v/>
      </c>
      <c r="AI819" s="79" t="str">
        <f t="shared" si="93"/>
        <v/>
      </c>
      <c r="AJ819" s="79" t="str">
        <f t="shared" si="94"/>
        <v/>
      </c>
      <c r="AK819" s="80" t="str">
        <f t="shared" si="97"/>
        <v/>
      </c>
    </row>
    <row r="820" spans="27:37">
      <c r="AA820" s="81"/>
      <c r="AB820" s="81"/>
      <c r="AC820" s="82" t="str">
        <f t="shared" si="95"/>
        <v/>
      </c>
      <c r="AD820" s="90"/>
      <c r="AE820" s="90"/>
      <c r="AF820" s="82">
        <f t="shared" si="96"/>
        <v>0</v>
      </c>
      <c r="AG820" s="82" t="str">
        <f t="shared" si="91"/>
        <v/>
      </c>
      <c r="AH820" s="82" t="str">
        <f t="shared" si="92"/>
        <v/>
      </c>
      <c r="AI820" s="82" t="str">
        <f t="shared" si="93"/>
        <v/>
      </c>
      <c r="AJ820" s="82" t="str">
        <f t="shared" si="94"/>
        <v/>
      </c>
      <c r="AK820" s="83" t="str">
        <f t="shared" si="97"/>
        <v/>
      </c>
    </row>
    <row r="821" spans="27:37">
      <c r="AA821" s="78"/>
      <c r="AB821" s="78"/>
      <c r="AC821" s="79" t="str">
        <f t="shared" si="95"/>
        <v/>
      </c>
      <c r="AD821" s="89"/>
      <c r="AE821" s="89"/>
      <c r="AF821" s="79">
        <f t="shared" si="96"/>
        <v>0</v>
      </c>
      <c r="AG821" s="79" t="str">
        <f t="shared" si="91"/>
        <v/>
      </c>
      <c r="AH821" s="79" t="str">
        <f t="shared" si="92"/>
        <v/>
      </c>
      <c r="AI821" s="79" t="str">
        <f t="shared" si="93"/>
        <v/>
      </c>
      <c r="AJ821" s="79" t="str">
        <f t="shared" si="94"/>
        <v/>
      </c>
      <c r="AK821" s="80" t="str">
        <f t="shared" si="97"/>
        <v/>
      </c>
    </row>
    <row r="822" spans="27:37">
      <c r="AA822" s="81"/>
      <c r="AB822" s="81"/>
      <c r="AC822" s="82" t="str">
        <f t="shared" si="95"/>
        <v/>
      </c>
      <c r="AD822" s="90"/>
      <c r="AE822" s="90"/>
      <c r="AF822" s="82">
        <f t="shared" si="96"/>
        <v>0</v>
      </c>
      <c r="AG822" s="82" t="str">
        <f t="shared" si="91"/>
        <v/>
      </c>
      <c r="AH822" s="82" t="str">
        <f t="shared" si="92"/>
        <v/>
      </c>
      <c r="AI822" s="82" t="str">
        <f t="shared" si="93"/>
        <v/>
      </c>
      <c r="AJ822" s="82" t="str">
        <f t="shared" si="94"/>
        <v/>
      </c>
      <c r="AK822" s="83" t="str">
        <f t="shared" si="97"/>
        <v/>
      </c>
    </row>
    <row r="823" spans="27:37">
      <c r="AA823" s="78"/>
      <c r="AB823" s="78"/>
      <c r="AC823" s="79" t="str">
        <f t="shared" si="95"/>
        <v/>
      </c>
      <c r="AD823" s="89"/>
      <c r="AE823" s="89"/>
      <c r="AF823" s="79">
        <f t="shared" si="96"/>
        <v>0</v>
      </c>
      <c r="AG823" s="79" t="str">
        <f t="shared" si="91"/>
        <v/>
      </c>
      <c r="AH823" s="79" t="str">
        <f t="shared" si="92"/>
        <v/>
      </c>
      <c r="AI823" s="79" t="str">
        <f t="shared" si="93"/>
        <v/>
      </c>
      <c r="AJ823" s="79" t="str">
        <f t="shared" si="94"/>
        <v/>
      </c>
      <c r="AK823" s="80" t="str">
        <f t="shared" si="97"/>
        <v/>
      </c>
    </row>
    <row r="824" spans="27:37">
      <c r="AA824" s="81"/>
      <c r="AB824" s="81"/>
      <c r="AC824" s="82" t="str">
        <f t="shared" si="95"/>
        <v/>
      </c>
      <c r="AD824" s="90"/>
      <c r="AE824" s="90"/>
      <c r="AF824" s="82">
        <f t="shared" si="96"/>
        <v>0</v>
      </c>
      <c r="AG824" s="82" t="str">
        <f t="shared" si="91"/>
        <v/>
      </c>
      <c r="AH824" s="82" t="str">
        <f t="shared" si="92"/>
        <v/>
      </c>
      <c r="AI824" s="82" t="str">
        <f t="shared" si="93"/>
        <v/>
      </c>
      <c r="AJ824" s="82" t="str">
        <f t="shared" si="94"/>
        <v/>
      </c>
      <c r="AK824" s="83" t="str">
        <f t="shared" si="97"/>
        <v/>
      </c>
    </row>
    <row r="825" spans="27:37">
      <c r="AA825" s="78"/>
      <c r="AB825" s="78"/>
      <c r="AC825" s="79" t="str">
        <f t="shared" si="95"/>
        <v/>
      </c>
      <c r="AD825" s="89"/>
      <c r="AE825" s="89"/>
      <c r="AF825" s="79">
        <f t="shared" si="96"/>
        <v>0</v>
      </c>
      <c r="AG825" s="79" t="str">
        <f t="shared" si="91"/>
        <v/>
      </c>
      <c r="AH825" s="79" t="str">
        <f t="shared" si="92"/>
        <v/>
      </c>
      <c r="AI825" s="79" t="str">
        <f t="shared" si="93"/>
        <v/>
      </c>
      <c r="AJ825" s="79" t="str">
        <f t="shared" si="94"/>
        <v/>
      </c>
      <c r="AK825" s="80" t="str">
        <f t="shared" si="97"/>
        <v/>
      </c>
    </row>
    <row r="826" spans="27:37">
      <c r="AA826" s="81"/>
      <c r="AB826" s="81"/>
      <c r="AC826" s="82" t="str">
        <f t="shared" si="95"/>
        <v/>
      </c>
      <c r="AD826" s="90"/>
      <c r="AE826" s="90"/>
      <c r="AF826" s="82">
        <f t="shared" si="96"/>
        <v>0</v>
      </c>
      <c r="AG826" s="82" t="str">
        <f t="shared" si="91"/>
        <v/>
      </c>
      <c r="AH826" s="82" t="str">
        <f t="shared" si="92"/>
        <v/>
      </c>
      <c r="AI826" s="82" t="str">
        <f t="shared" si="93"/>
        <v/>
      </c>
      <c r="AJ826" s="82" t="str">
        <f t="shared" si="94"/>
        <v/>
      </c>
      <c r="AK826" s="83" t="str">
        <f t="shared" si="97"/>
        <v/>
      </c>
    </row>
    <row r="827" spans="27:37">
      <c r="AA827" s="78"/>
      <c r="AB827" s="78"/>
      <c r="AC827" s="79" t="str">
        <f t="shared" si="95"/>
        <v/>
      </c>
      <c r="AD827" s="89"/>
      <c r="AE827" s="89"/>
      <c r="AF827" s="79">
        <f t="shared" si="96"/>
        <v>0</v>
      </c>
      <c r="AG827" s="79" t="str">
        <f t="shared" si="91"/>
        <v/>
      </c>
      <c r="AH827" s="79" t="str">
        <f t="shared" si="92"/>
        <v/>
      </c>
      <c r="AI827" s="79" t="str">
        <f t="shared" si="93"/>
        <v/>
      </c>
      <c r="AJ827" s="79" t="str">
        <f t="shared" si="94"/>
        <v/>
      </c>
      <c r="AK827" s="80" t="str">
        <f t="shared" si="97"/>
        <v/>
      </c>
    </row>
    <row r="828" spans="27:37">
      <c r="AA828" s="81"/>
      <c r="AB828" s="81"/>
      <c r="AC828" s="82" t="str">
        <f t="shared" si="95"/>
        <v/>
      </c>
      <c r="AD828" s="90"/>
      <c r="AE828" s="90"/>
      <c r="AF828" s="82">
        <f t="shared" si="96"/>
        <v>0</v>
      </c>
      <c r="AG828" s="82" t="str">
        <f t="shared" si="91"/>
        <v/>
      </c>
      <c r="AH828" s="82" t="str">
        <f t="shared" si="92"/>
        <v/>
      </c>
      <c r="AI828" s="82" t="str">
        <f t="shared" si="93"/>
        <v/>
      </c>
      <c r="AJ828" s="82" t="str">
        <f t="shared" si="94"/>
        <v/>
      </c>
      <c r="AK828" s="83" t="str">
        <f t="shared" si="97"/>
        <v/>
      </c>
    </row>
    <row r="829" spans="27:37">
      <c r="AA829" s="78"/>
      <c r="AB829" s="78"/>
      <c r="AC829" s="79" t="str">
        <f t="shared" si="95"/>
        <v/>
      </c>
      <c r="AD829" s="89"/>
      <c r="AE829" s="89"/>
      <c r="AF829" s="79">
        <f t="shared" si="96"/>
        <v>0</v>
      </c>
      <c r="AG829" s="79" t="str">
        <f t="shared" si="91"/>
        <v/>
      </c>
      <c r="AH829" s="79" t="str">
        <f t="shared" si="92"/>
        <v/>
      </c>
      <c r="AI829" s="79" t="str">
        <f t="shared" si="93"/>
        <v/>
      </c>
      <c r="AJ829" s="79" t="str">
        <f t="shared" si="94"/>
        <v/>
      </c>
      <c r="AK829" s="80" t="str">
        <f t="shared" si="97"/>
        <v/>
      </c>
    </row>
    <row r="830" spans="27:37">
      <c r="AA830" s="81"/>
      <c r="AB830" s="81"/>
      <c r="AC830" s="82" t="str">
        <f t="shared" si="95"/>
        <v/>
      </c>
      <c r="AD830" s="90"/>
      <c r="AE830" s="90"/>
      <c r="AF830" s="82">
        <f t="shared" si="96"/>
        <v>0</v>
      </c>
      <c r="AG830" s="82" t="str">
        <f t="shared" si="91"/>
        <v/>
      </c>
      <c r="AH830" s="82" t="str">
        <f t="shared" si="92"/>
        <v/>
      </c>
      <c r="AI830" s="82" t="str">
        <f t="shared" si="93"/>
        <v/>
      </c>
      <c r="AJ830" s="82" t="str">
        <f t="shared" si="94"/>
        <v/>
      </c>
      <c r="AK830" s="83" t="str">
        <f t="shared" si="97"/>
        <v/>
      </c>
    </row>
    <row r="831" spans="27:37">
      <c r="AA831" s="78"/>
      <c r="AB831" s="78"/>
      <c r="AC831" s="79" t="str">
        <f t="shared" si="95"/>
        <v/>
      </c>
      <c r="AD831" s="89"/>
      <c r="AE831" s="89"/>
      <c r="AF831" s="79">
        <f t="shared" si="96"/>
        <v>0</v>
      </c>
      <c r="AG831" s="79" t="str">
        <f t="shared" si="91"/>
        <v/>
      </c>
      <c r="AH831" s="79" t="str">
        <f t="shared" si="92"/>
        <v/>
      </c>
      <c r="AI831" s="79" t="str">
        <f t="shared" si="93"/>
        <v/>
      </c>
      <c r="AJ831" s="79" t="str">
        <f t="shared" si="94"/>
        <v/>
      </c>
      <c r="AK831" s="80" t="str">
        <f t="shared" si="97"/>
        <v/>
      </c>
    </row>
    <row r="832" spans="27:37">
      <c r="AA832" s="81"/>
      <c r="AB832" s="81"/>
      <c r="AC832" s="82" t="str">
        <f t="shared" si="95"/>
        <v/>
      </c>
      <c r="AD832" s="90"/>
      <c r="AE832" s="90"/>
      <c r="AF832" s="82">
        <f t="shared" si="96"/>
        <v>0</v>
      </c>
      <c r="AG832" s="82" t="str">
        <f t="shared" si="91"/>
        <v/>
      </c>
      <c r="AH832" s="82" t="str">
        <f t="shared" si="92"/>
        <v/>
      </c>
      <c r="AI832" s="82" t="str">
        <f t="shared" si="93"/>
        <v/>
      </c>
      <c r="AJ832" s="82" t="str">
        <f t="shared" si="94"/>
        <v/>
      </c>
      <c r="AK832" s="83" t="str">
        <f t="shared" si="97"/>
        <v/>
      </c>
    </row>
    <row r="833" spans="27:37">
      <c r="AA833" s="78"/>
      <c r="AB833" s="78"/>
      <c r="AC833" s="79" t="str">
        <f t="shared" si="95"/>
        <v/>
      </c>
      <c r="AD833" s="89"/>
      <c r="AE833" s="89"/>
      <c r="AF833" s="79">
        <f t="shared" si="96"/>
        <v>0</v>
      </c>
      <c r="AG833" s="79" t="str">
        <f t="shared" si="91"/>
        <v/>
      </c>
      <c r="AH833" s="79" t="str">
        <f t="shared" si="92"/>
        <v/>
      </c>
      <c r="AI833" s="79" t="str">
        <f t="shared" si="93"/>
        <v/>
      </c>
      <c r="AJ833" s="79" t="str">
        <f t="shared" si="94"/>
        <v/>
      </c>
      <c r="AK833" s="80" t="str">
        <f t="shared" si="97"/>
        <v/>
      </c>
    </row>
    <row r="834" spans="27:37">
      <c r="AA834" s="81"/>
      <c r="AB834" s="81"/>
      <c r="AC834" s="82" t="str">
        <f t="shared" si="95"/>
        <v/>
      </c>
      <c r="AD834" s="90"/>
      <c r="AE834" s="90"/>
      <c r="AF834" s="82">
        <f t="shared" si="96"/>
        <v>0</v>
      </c>
      <c r="AG834" s="82" t="str">
        <f t="shared" si="91"/>
        <v/>
      </c>
      <c r="AH834" s="82" t="str">
        <f t="shared" si="92"/>
        <v/>
      </c>
      <c r="AI834" s="82" t="str">
        <f t="shared" si="93"/>
        <v/>
      </c>
      <c r="AJ834" s="82" t="str">
        <f t="shared" si="94"/>
        <v/>
      </c>
      <c r="AK834" s="83" t="str">
        <f t="shared" si="97"/>
        <v/>
      </c>
    </row>
    <row r="835" spans="27:37">
      <c r="AA835" s="78"/>
      <c r="AB835" s="78"/>
      <c r="AC835" s="79" t="str">
        <f t="shared" si="95"/>
        <v/>
      </c>
      <c r="AD835" s="89"/>
      <c r="AE835" s="89"/>
      <c r="AF835" s="79">
        <f t="shared" si="96"/>
        <v>0</v>
      </c>
      <c r="AG835" s="79" t="str">
        <f t="shared" si="91"/>
        <v/>
      </c>
      <c r="AH835" s="79" t="str">
        <f t="shared" si="92"/>
        <v/>
      </c>
      <c r="AI835" s="79" t="str">
        <f t="shared" si="93"/>
        <v/>
      </c>
      <c r="AJ835" s="79" t="str">
        <f t="shared" si="94"/>
        <v/>
      </c>
      <c r="AK835" s="80" t="str">
        <f t="shared" si="97"/>
        <v/>
      </c>
    </row>
    <row r="836" spans="27:37">
      <c r="AA836" s="81"/>
      <c r="AB836" s="81"/>
      <c r="AC836" s="82" t="str">
        <f t="shared" si="95"/>
        <v/>
      </c>
      <c r="AD836" s="90"/>
      <c r="AE836" s="90"/>
      <c r="AF836" s="82">
        <f t="shared" si="96"/>
        <v>0</v>
      </c>
      <c r="AG836" s="82" t="str">
        <f t="shared" si="91"/>
        <v/>
      </c>
      <c r="AH836" s="82" t="str">
        <f t="shared" si="92"/>
        <v/>
      </c>
      <c r="AI836" s="82" t="str">
        <f t="shared" si="93"/>
        <v/>
      </c>
      <c r="AJ836" s="82" t="str">
        <f t="shared" si="94"/>
        <v/>
      </c>
      <c r="AK836" s="83" t="str">
        <f t="shared" si="97"/>
        <v/>
      </c>
    </row>
    <row r="837" spans="27:37">
      <c r="AA837" s="78"/>
      <c r="AB837" s="78"/>
      <c r="AC837" s="79" t="str">
        <f t="shared" si="95"/>
        <v/>
      </c>
      <c r="AD837" s="89"/>
      <c r="AE837" s="89"/>
      <c r="AF837" s="79">
        <f t="shared" si="96"/>
        <v>0</v>
      </c>
      <c r="AG837" s="79" t="str">
        <f t="shared" si="91"/>
        <v/>
      </c>
      <c r="AH837" s="79" t="str">
        <f t="shared" si="92"/>
        <v/>
      </c>
      <c r="AI837" s="79" t="str">
        <f t="shared" si="93"/>
        <v/>
      </c>
      <c r="AJ837" s="79" t="str">
        <f t="shared" si="94"/>
        <v/>
      </c>
      <c r="AK837" s="80" t="str">
        <f t="shared" si="97"/>
        <v/>
      </c>
    </row>
    <row r="838" spans="27:37">
      <c r="AA838" s="81"/>
      <c r="AB838" s="81"/>
      <c r="AC838" s="82" t="str">
        <f t="shared" si="95"/>
        <v/>
      </c>
      <c r="AD838" s="90"/>
      <c r="AE838" s="90"/>
      <c r="AF838" s="82">
        <f t="shared" si="96"/>
        <v>0</v>
      </c>
      <c r="AG838" s="82" t="str">
        <f t="shared" si="91"/>
        <v/>
      </c>
      <c r="AH838" s="82" t="str">
        <f t="shared" si="92"/>
        <v/>
      </c>
      <c r="AI838" s="82" t="str">
        <f t="shared" si="93"/>
        <v/>
      </c>
      <c r="AJ838" s="82" t="str">
        <f t="shared" si="94"/>
        <v/>
      </c>
      <c r="AK838" s="83" t="str">
        <f t="shared" si="97"/>
        <v/>
      </c>
    </row>
    <row r="839" spans="27:37">
      <c r="AA839" s="78"/>
      <c r="AB839" s="78"/>
      <c r="AC839" s="79" t="str">
        <f t="shared" si="95"/>
        <v/>
      </c>
      <c r="AD839" s="89"/>
      <c r="AE839" s="89"/>
      <c r="AF839" s="79">
        <f t="shared" si="96"/>
        <v>0</v>
      </c>
      <c r="AG839" s="79" t="str">
        <f t="shared" si="91"/>
        <v/>
      </c>
      <c r="AH839" s="79" t="str">
        <f t="shared" si="92"/>
        <v/>
      </c>
      <c r="AI839" s="79" t="str">
        <f t="shared" si="93"/>
        <v/>
      </c>
      <c r="AJ839" s="79" t="str">
        <f t="shared" si="94"/>
        <v/>
      </c>
      <c r="AK839" s="80" t="str">
        <f t="shared" si="97"/>
        <v/>
      </c>
    </row>
    <row r="840" spans="27:37">
      <c r="AA840" s="81"/>
      <c r="AB840" s="81"/>
      <c r="AC840" s="82" t="str">
        <f t="shared" si="95"/>
        <v/>
      </c>
      <c r="AD840" s="90"/>
      <c r="AE840" s="90"/>
      <c r="AF840" s="82">
        <f t="shared" si="96"/>
        <v>0</v>
      </c>
      <c r="AG840" s="82" t="str">
        <f t="shared" si="91"/>
        <v/>
      </c>
      <c r="AH840" s="82" t="str">
        <f t="shared" si="92"/>
        <v/>
      </c>
      <c r="AI840" s="82" t="str">
        <f t="shared" si="93"/>
        <v/>
      </c>
      <c r="AJ840" s="82" t="str">
        <f t="shared" si="94"/>
        <v/>
      </c>
      <c r="AK840" s="83" t="str">
        <f t="shared" si="97"/>
        <v/>
      </c>
    </row>
    <row r="841" spans="27:37">
      <c r="AA841" s="78"/>
      <c r="AB841" s="78"/>
      <c r="AC841" s="79" t="str">
        <f t="shared" si="95"/>
        <v/>
      </c>
      <c r="AD841" s="89"/>
      <c r="AE841" s="89"/>
      <c r="AF841" s="79">
        <f t="shared" si="96"/>
        <v>0</v>
      </c>
      <c r="AG841" s="79" t="str">
        <f t="shared" si="91"/>
        <v/>
      </c>
      <c r="AH841" s="79" t="str">
        <f t="shared" si="92"/>
        <v/>
      </c>
      <c r="AI841" s="79" t="str">
        <f t="shared" si="93"/>
        <v/>
      </c>
      <c r="AJ841" s="79" t="str">
        <f t="shared" si="94"/>
        <v/>
      </c>
      <c r="AK841" s="80" t="str">
        <f t="shared" si="97"/>
        <v/>
      </c>
    </row>
    <row r="842" spans="27:37">
      <c r="AA842" s="81"/>
      <c r="AB842" s="81"/>
      <c r="AC842" s="82" t="str">
        <f t="shared" si="95"/>
        <v/>
      </c>
      <c r="AD842" s="90"/>
      <c r="AE842" s="90"/>
      <c r="AF842" s="82">
        <f t="shared" si="96"/>
        <v>0</v>
      </c>
      <c r="AG842" s="82" t="str">
        <f t="shared" si="91"/>
        <v/>
      </c>
      <c r="AH842" s="82" t="str">
        <f t="shared" si="92"/>
        <v/>
      </c>
      <c r="AI842" s="82" t="str">
        <f t="shared" si="93"/>
        <v/>
      </c>
      <c r="AJ842" s="82" t="str">
        <f t="shared" si="94"/>
        <v/>
      </c>
      <c r="AK842" s="83" t="str">
        <f t="shared" si="97"/>
        <v/>
      </c>
    </row>
    <row r="843" spans="27:37">
      <c r="AA843" s="78"/>
      <c r="AB843" s="78"/>
      <c r="AC843" s="79" t="str">
        <f t="shared" si="95"/>
        <v/>
      </c>
      <c r="AD843" s="89"/>
      <c r="AE843" s="89"/>
      <c r="AF843" s="79">
        <f t="shared" si="96"/>
        <v>0</v>
      </c>
      <c r="AG843" s="79" t="str">
        <f t="shared" ref="AG843:AG906" si="98">IF($AA843="","",IF(VLOOKUP($AA843,$AZ$17:$BD$42,2,0)=0,"",VLOOKUP($AA843,$AZ$17:$BD$42,2,0)*AF843))</f>
        <v/>
      </c>
      <c r="AH843" s="79" t="str">
        <f t="shared" ref="AH843:AH906" si="99">IF($AA843="","",IF(VLOOKUP($AA843,$AZ$17:$BD$42,3,0)=0,"",VLOOKUP($AA843,$AZ$17:$BD$42,3,0)*AF843))</f>
        <v/>
      </c>
      <c r="AI843" s="79" t="str">
        <f t="shared" ref="AI843:AI906" si="100">IF($AA843="","",IF(VLOOKUP($AA843,$AZ$17:$BD$42,4,0)=0,"",VLOOKUP($AA843,$AZ$17:$BD$42,4,0)*AF843))</f>
        <v/>
      </c>
      <c r="AJ843" s="79" t="str">
        <f t="shared" ref="AJ843:AJ906" si="101">IF($AA843="","",IF(VLOOKUP($AA843,$AZ$17:$BD$42,5,0)=0,"",VLOOKUP($AA843,$AZ$17:$BD$42,5,0)*AF843))</f>
        <v/>
      </c>
      <c r="AK843" s="80" t="str">
        <f t="shared" si="97"/>
        <v/>
      </c>
    </row>
    <row r="844" spans="27:37">
      <c r="AA844" s="81"/>
      <c r="AB844" s="81"/>
      <c r="AC844" s="82" t="str">
        <f t="shared" ref="AC844:AC907" si="102">IF(ISERROR(VLOOKUP($AA844,$A$13:$V$38,MATCH($AB844,$A$12:$V$12,0),0)),"",VLOOKUP($AA844,$A$13:$V$38,MATCH($AB844,$A$12:$V$12,0),0))</f>
        <v/>
      </c>
      <c r="AD844" s="90"/>
      <c r="AE844" s="90"/>
      <c r="AF844" s="82">
        <f t="shared" ref="AF844:AF907" si="103">IF(IF($AB844="",0,IF(AC844="",0,AC844-AD844-AE844))&lt;0,0,IF($AB844="",0,IF(AC844="",0,AC844-AD844-AE844)))</f>
        <v>0</v>
      </c>
      <c r="AG844" s="82" t="str">
        <f t="shared" si="98"/>
        <v/>
      </c>
      <c r="AH844" s="82" t="str">
        <f t="shared" si="99"/>
        <v/>
      </c>
      <c r="AI844" s="82" t="str">
        <f t="shared" si="100"/>
        <v/>
      </c>
      <c r="AJ844" s="82" t="str">
        <f t="shared" si="101"/>
        <v/>
      </c>
      <c r="AK844" s="83" t="str">
        <f t="shared" ref="AK844:AK907" si="104">IF($AF844=0,"",IF(VLOOKUP($AA844,$A$46:$Y$71,IF($AB844=3,2,IF($AB844&lt;4+1,6,IF($AB844&lt;5+1,10,IF($AB844&lt;6+1,14,IF($AB844&lt;7+1,18,IF($AB844&lt;8+1,22,0)))))),0)=0,"pas de crafteur",VLOOKUP($AA844,$A$46:$Y$71,IF($AB844=3,2,IF($AB844&lt;4+1,6,IF($AB844&lt;5+1,10,IF($AB844&lt;6+1,14,IF($AB844&lt;7+1,18,IF($AB844&lt;8+1,22,)))))),0)))</f>
        <v/>
      </c>
    </row>
    <row r="845" spans="27:37">
      <c r="AA845" s="78"/>
      <c r="AB845" s="78"/>
      <c r="AC845" s="79" t="str">
        <f t="shared" si="102"/>
        <v/>
      </c>
      <c r="AD845" s="89"/>
      <c r="AE845" s="89"/>
      <c r="AF845" s="79">
        <f t="shared" si="103"/>
        <v>0</v>
      </c>
      <c r="AG845" s="79" t="str">
        <f t="shared" si="98"/>
        <v/>
      </c>
      <c r="AH845" s="79" t="str">
        <f t="shared" si="99"/>
        <v/>
      </c>
      <c r="AI845" s="79" t="str">
        <f t="shared" si="100"/>
        <v/>
      </c>
      <c r="AJ845" s="79" t="str">
        <f t="shared" si="101"/>
        <v/>
      </c>
      <c r="AK845" s="80" t="str">
        <f t="shared" si="104"/>
        <v/>
      </c>
    </row>
    <row r="846" spans="27:37">
      <c r="AA846" s="81"/>
      <c r="AB846" s="81"/>
      <c r="AC846" s="82" t="str">
        <f t="shared" si="102"/>
        <v/>
      </c>
      <c r="AD846" s="90"/>
      <c r="AE846" s="90"/>
      <c r="AF846" s="82">
        <f t="shared" si="103"/>
        <v>0</v>
      </c>
      <c r="AG846" s="82" t="str">
        <f t="shared" si="98"/>
        <v/>
      </c>
      <c r="AH846" s="82" t="str">
        <f t="shared" si="99"/>
        <v/>
      </c>
      <c r="AI846" s="82" t="str">
        <f t="shared" si="100"/>
        <v/>
      </c>
      <c r="AJ846" s="82" t="str">
        <f t="shared" si="101"/>
        <v/>
      </c>
      <c r="AK846" s="83" t="str">
        <f t="shared" si="104"/>
        <v/>
      </c>
    </row>
    <row r="847" spans="27:37">
      <c r="AA847" s="78"/>
      <c r="AB847" s="78"/>
      <c r="AC847" s="79" t="str">
        <f t="shared" si="102"/>
        <v/>
      </c>
      <c r="AD847" s="89"/>
      <c r="AE847" s="89"/>
      <c r="AF847" s="79">
        <f t="shared" si="103"/>
        <v>0</v>
      </c>
      <c r="AG847" s="79" t="str">
        <f t="shared" si="98"/>
        <v/>
      </c>
      <c r="AH847" s="79" t="str">
        <f t="shared" si="99"/>
        <v/>
      </c>
      <c r="AI847" s="79" t="str">
        <f t="shared" si="100"/>
        <v/>
      </c>
      <c r="AJ847" s="79" t="str">
        <f t="shared" si="101"/>
        <v/>
      </c>
      <c r="AK847" s="80" t="str">
        <f t="shared" si="104"/>
        <v/>
      </c>
    </row>
    <row r="848" spans="27:37">
      <c r="AA848" s="81"/>
      <c r="AB848" s="81"/>
      <c r="AC848" s="82" t="str">
        <f t="shared" si="102"/>
        <v/>
      </c>
      <c r="AD848" s="90"/>
      <c r="AE848" s="90"/>
      <c r="AF848" s="82">
        <f t="shared" si="103"/>
        <v>0</v>
      </c>
      <c r="AG848" s="82" t="str">
        <f t="shared" si="98"/>
        <v/>
      </c>
      <c r="AH848" s="82" t="str">
        <f t="shared" si="99"/>
        <v/>
      </c>
      <c r="AI848" s="82" t="str">
        <f t="shared" si="100"/>
        <v/>
      </c>
      <c r="AJ848" s="82" t="str">
        <f t="shared" si="101"/>
        <v/>
      </c>
      <c r="AK848" s="83" t="str">
        <f t="shared" si="104"/>
        <v/>
      </c>
    </row>
    <row r="849" spans="27:37">
      <c r="AA849" s="78"/>
      <c r="AB849" s="78"/>
      <c r="AC849" s="79" t="str">
        <f t="shared" si="102"/>
        <v/>
      </c>
      <c r="AD849" s="89"/>
      <c r="AE849" s="89"/>
      <c r="AF849" s="79">
        <f t="shared" si="103"/>
        <v>0</v>
      </c>
      <c r="AG849" s="79" t="str">
        <f t="shared" si="98"/>
        <v/>
      </c>
      <c r="AH849" s="79" t="str">
        <f t="shared" si="99"/>
        <v/>
      </c>
      <c r="AI849" s="79" t="str">
        <f t="shared" si="100"/>
        <v/>
      </c>
      <c r="AJ849" s="79" t="str">
        <f t="shared" si="101"/>
        <v/>
      </c>
      <c r="AK849" s="80" t="str">
        <f t="shared" si="104"/>
        <v/>
      </c>
    </row>
    <row r="850" spans="27:37">
      <c r="AA850" s="81"/>
      <c r="AB850" s="81"/>
      <c r="AC850" s="82" t="str">
        <f t="shared" si="102"/>
        <v/>
      </c>
      <c r="AD850" s="90"/>
      <c r="AE850" s="90"/>
      <c r="AF850" s="82">
        <f t="shared" si="103"/>
        <v>0</v>
      </c>
      <c r="AG850" s="82" t="str">
        <f t="shared" si="98"/>
        <v/>
      </c>
      <c r="AH850" s="82" t="str">
        <f t="shared" si="99"/>
        <v/>
      </c>
      <c r="AI850" s="82" t="str">
        <f t="shared" si="100"/>
        <v/>
      </c>
      <c r="AJ850" s="82" t="str">
        <f t="shared" si="101"/>
        <v/>
      </c>
      <c r="AK850" s="83" t="str">
        <f t="shared" si="104"/>
        <v/>
      </c>
    </row>
    <row r="851" spans="27:37">
      <c r="AA851" s="78"/>
      <c r="AB851" s="78"/>
      <c r="AC851" s="79" t="str">
        <f t="shared" si="102"/>
        <v/>
      </c>
      <c r="AD851" s="89"/>
      <c r="AE851" s="89"/>
      <c r="AF851" s="79">
        <f t="shared" si="103"/>
        <v>0</v>
      </c>
      <c r="AG851" s="79" t="str">
        <f t="shared" si="98"/>
        <v/>
      </c>
      <c r="AH851" s="79" t="str">
        <f t="shared" si="99"/>
        <v/>
      </c>
      <c r="AI851" s="79" t="str">
        <f t="shared" si="100"/>
        <v/>
      </c>
      <c r="AJ851" s="79" t="str">
        <f t="shared" si="101"/>
        <v/>
      </c>
      <c r="AK851" s="80" t="str">
        <f t="shared" si="104"/>
        <v/>
      </c>
    </row>
    <row r="852" spans="27:37">
      <c r="AA852" s="81"/>
      <c r="AB852" s="81"/>
      <c r="AC852" s="82" t="str">
        <f t="shared" si="102"/>
        <v/>
      </c>
      <c r="AD852" s="90"/>
      <c r="AE852" s="90"/>
      <c r="AF852" s="82">
        <f t="shared" si="103"/>
        <v>0</v>
      </c>
      <c r="AG852" s="82" t="str">
        <f t="shared" si="98"/>
        <v/>
      </c>
      <c r="AH852" s="82" t="str">
        <f t="shared" si="99"/>
        <v/>
      </c>
      <c r="AI852" s="82" t="str">
        <f t="shared" si="100"/>
        <v/>
      </c>
      <c r="AJ852" s="82" t="str">
        <f t="shared" si="101"/>
        <v/>
      </c>
      <c r="AK852" s="83" t="str">
        <f t="shared" si="104"/>
        <v/>
      </c>
    </row>
    <row r="853" spans="27:37">
      <c r="AA853" s="78"/>
      <c r="AB853" s="78"/>
      <c r="AC853" s="79" t="str">
        <f t="shared" si="102"/>
        <v/>
      </c>
      <c r="AD853" s="89"/>
      <c r="AE853" s="89"/>
      <c r="AF853" s="79">
        <f t="shared" si="103"/>
        <v>0</v>
      </c>
      <c r="AG853" s="79" t="str">
        <f t="shared" si="98"/>
        <v/>
      </c>
      <c r="AH853" s="79" t="str">
        <f t="shared" si="99"/>
        <v/>
      </c>
      <c r="AI853" s="79" t="str">
        <f t="shared" si="100"/>
        <v/>
      </c>
      <c r="AJ853" s="79" t="str">
        <f t="shared" si="101"/>
        <v/>
      </c>
      <c r="AK853" s="80" t="str">
        <f t="shared" si="104"/>
        <v/>
      </c>
    </row>
    <row r="854" spans="27:37">
      <c r="AA854" s="81"/>
      <c r="AB854" s="81"/>
      <c r="AC854" s="82" t="str">
        <f t="shared" si="102"/>
        <v/>
      </c>
      <c r="AD854" s="90"/>
      <c r="AE854" s="90"/>
      <c r="AF854" s="82">
        <f t="shared" si="103"/>
        <v>0</v>
      </c>
      <c r="AG854" s="82" t="str">
        <f t="shared" si="98"/>
        <v/>
      </c>
      <c r="AH854" s="82" t="str">
        <f t="shared" si="99"/>
        <v/>
      </c>
      <c r="AI854" s="82" t="str">
        <f t="shared" si="100"/>
        <v/>
      </c>
      <c r="AJ854" s="82" t="str">
        <f t="shared" si="101"/>
        <v/>
      </c>
      <c r="AK854" s="83" t="str">
        <f t="shared" si="104"/>
        <v/>
      </c>
    </row>
    <row r="855" spans="27:37">
      <c r="AA855" s="78"/>
      <c r="AB855" s="78"/>
      <c r="AC855" s="79" t="str">
        <f t="shared" si="102"/>
        <v/>
      </c>
      <c r="AD855" s="89"/>
      <c r="AE855" s="89"/>
      <c r="AF855" s="79">
        <f t="shared" si="103"/>
        <v>0</v>
      </c>
      <c r="AG855" s="79" t="str">
        <f t="shared" si="98"/>
        <v/>
      </c>
      <c r="AH855" s="79" t="str">
        <f t="shared" si="99"/>
        <v/>
      </c>
      <c r="AI855" s="79" t="str">
        <f t="shared" si="100"/>
        <v/>
      </c>
      <c r="AJ855" s="79" t="str">
        <f t="shared" si="101"/>
        <v/>
      </c>
      <c r="AK855" s="80" t="str">
        <f t="shared" si="104"/>
        <v/>
      </c>
    </row>
    <row r="856" spans="27:37">
      <c r="AA856" s="81"/>
      <c r="AB856" s="81"/>
      <c r="AC856" s="82" t="str">
        <f t="shared" si="102"/>
        <v/>
      </c>
      <c r="AD856" s="90"/>
      <c r="AE856" s="90"/>
      <c r="AF856" s="82">
        <f t="shared" si="103"/>
        <v>0</v>
      </c>
      <c r="AG856" s="82" t="str">
        <f t="shared" si="98"/>
        <v/>
      </c>
      <c r="AH856" s="82" t="str">
        <f t="shared" si="99"/>
        <v/>
      </c>
      <c r="AI856" s="82" t="str">
        <f t="shared" si="100"/>
        <v/>
      </c>
      <c r="AJ856" s="82" t="str">
        <f t="shared" si="101"/>
        <v/>
      </c>
      <c r="AK856" s="83" t="str">
        <f t="shared" si="104"/>
        <v/>
      </c>
    </row>
    <row r="857" spans="27:37">
      <c r="AA857" s="78"/>
      <c r="AB857" s="78"/>
      <c r="AC857" s="79" t="str">
        <f t="shared" si="102"/>
        <v/>
      </c>
      <c r="AD857" s="89"/>
      <c r="AE857" s="89"/>
      <c r="AF857" s="79">
        <f t="shared" si="103"/>
        <v>0</v>
      </c>
      <c r="AG857" s="79" t="str">
        <f t="shared" si="98"/>
        <v/>
      </c>
      <c r="AH857" s="79" t="str">
        <f t="shared" si="99"/>
        <v/>
      </c>
      <c r="AI857" s="79" t="str">
        <f t="shared" si="100"/>
        <v/>
      </c>
      <c r="AJ857" s="79" t="str">
        <f t="shared" si="101"/>
        <v/>
      </c>
      <c r="AK857" s="80" t="str">
        <f t="shared" si="104"/>
        <v/>
      </c>
    </row>
    <row r="858" spans="27:37">
      <c r="AA858" s="81"/>
      <c r="AB858" s="81"/>
      <c r="AC858" s="82" t="str">
        <f t="shared" si="102"/>
        <v/>
      </c>
      <c r="AD858" s="90"/>
      <c r="AE858" s="90"/>
      <c r="AF858" s="82">
        <f t="shared" si="103"/>
        <v>0</v>
      </c>
      <c r="AG858" s="82" t="str">
        <f t="shared" si="98"/>
        <v/>
      </c>
      <c r="AH858" s="82" t="str">
        <f t="shared" si="99"/>
        <v/>
      </c>
      <c r="AI858" s="82" t="str">
        <f t="shared" si="100"/>
        <v/>
      </c>
      <c r="AJ858" s="82" t="str">
        <f t="shared" si="101"/>
        <v/>
      </c>
      <c r="AK858" s="83" t="str">
        <f t="shared" si="104"/>
        <v/>
      </c>
    </row>
    <row r="859" spans="27:37">
      <c r="AA859" s="78"/>
      <c r="AB859" s="78"/>
      <c r="AC859" s="79" t="str">
        <f t="shared" si="102"/>
        <v/>
      </c>
      <c r="AD859" s="89"/>
      <c r="AE859" s="89"/>
      <c r="AF859" s="79">
        <f t="shared" si="103"/>
        <v>0</v>
      </c>
      <c r="AG859" s="79" t="str">
        <f t="shared" si="98"/>
        <v/>
      </c>
      <c r="AH859" s="79" t="str">
        <f t="shared" si="99"/>
        <v/>
      </c>
      <c r="AI859" s="79" t="str">
        <f t="shared" si="100"/>
        <v/>
      </c>
      <c r="AJ859" s="79" t="str">
        <f t="shared" si="101"/>
        <v/>
      </c>
      <c r="AK859" s="80" t="str">
        <f t="shared" si="104"/>
        <v/>
      </c>
    </row>
    <row r="860" spans="27:37">
      <c r="AA860" s="81"/>
      <c r="AB860" s="81"/>
      <c r="AC860" s="82" t="str">
        <f t="shared" si="102"/>
        <v/>
      </c>
      <c r="AD860" s="90"/>
      <c r="AE860" s="90"/>
      <c r="AF860" s="82">
        <f t="shared" si="103"/>
        <v>0</v>
      </c>
      <c r="AG860" s="82" t="str">
        <f t="shared" si="98"/>
        <v/>
      </c>
      <c r="AH860" s="82" t="str">
        <f t="shared" si="99"/>
        <v/>
      </c>
      <c r="AI860" s="82" t="str">
        <f t="shared" si="100"/>
        <v/>
      </c>
      <c r="AJ860" s="82" t="str">
        <f t="shared" si="101"/>
        <v/>
      </c>
      <c r="AK860" s="83" t="str">
        <f t="shared" si="104"/>
        <v/>
      </c>
    </row>
    <row r="861" spans="27:37">
      <c r="AA861" s="78"/>
      <c r="AB861" s="78"/>
      <c r="AC861" s="79" t="str">
        <f t="shared" si="102"/>
        <v/>
      </c>
      <c r="AD861" s="89"/>
      <c r="AE861" s="89"/>
      <c r="AF861" s="79">
        <f t="shared" si="103"/>
        <v>0</v>
      </c>
      <c r="AG861" s="79" t="str">
        <f t="shared" si="98"/>
        <v/>
      </c>
      <c r="AH861" s="79" t="str">
        <f t="shared" si="99"/>
        <v/>
      </c>
      <c r="AI861" s="79" t="str">
        <f t="shared" si="100"/>
        <v/>
      </c>
      <c r="AJ861" s="79" t="str">
        <f t="shared" si="101"/>
        <v/>
      </c>
      <c r="AK861" s="80" t="str">
        <f t="shared" si="104"/>
        <v/>
      </c>
    </row>
    <row r="862" spans="27:37">
      <c r="AA862" s="81"/>
      <c r="AB862" s="81"/>
      <c r="AC862" s="82" t="str">
        <f t="shared" si="102"/>
        <v/>
      </c>
      <c r="AD862" s="90"/>
      <c r="AE862" s="90"/>
      <c r="AF862" s="82">
        <f t="shared" si="103"/>
        <v>0</v>
      </c>
      <c r="AG862" s="82" t="str">
        <f t="shared" si="98"/>
        <v/>
      </c>
      <c r="AH862" s="82" t="str">
        <f t="shared" si="99"/>
        <v/>
      </c>
      <c r="AI862" s="82" t="str">
        <f t="shared" si="100"/>
        <v/>
      </c>
      <c r="AJ862" s="82" t="str">
        <f t="shared" si="101"/>
        <v/>
      </c>
      <c r="AK862" s="83" t="str">
        <f t="shared" si="104"/>
        <v/>
      </c>
    </row>
    <row r="863" spans="27:37">
      <c r="AA863" s="78"/>
      <c r="AB863" s="78"/>
      <c r="AC863" s="79" t="str">
        <f t="shared" si="102"/>
        <v/>
      </c>
      <c r="AD863" s="89"/>
      <c r="AE863" s="89"/>
      <c r="AF863" s="79">
        <f t="shared" si="103"/>
        <v>0</v>
      </c>
      <c r="AG863" s="79" t="str">
        <f t="shared" si="98"/>
        <v/>
      </c>
      <c r="AH863" s="79" t="str">
        <f t="shared" si="99"/>
        <v/>
      </c>
      <c r="AI863" s="79" t="str">
        <f t="shared" si="100"/>
        <v/>
      </c>
      <c r="AJ863" s="79" t="str">
        <f t="shared" si="101"/>
        <v/>
      </c>
      <c r="AK863" s="80" t="str">
        <f t="shared" si="104"/>
        <v/>
      </c>
    </row>
    <row r="864" spans="27:37">
      <c r="AA864" s="81"/>
      <c r="AB864" s="81"/>
      <c r="AC864" s="82" t="str">
        <f t="shared" si="102"/>
        <v/>
      </c>
      <c r="AD864" s="90"/>
      <c r="AE864" s="90"/>
      <c r="AF864" s="82">
        <f t="shared" si="103"/>
        <v>0</v>
      </c>
      <c r="AG864" s="82" t="str">
        <f t="shared" si="98"/>
        <v/>
      </c>
      <c r="AH864" s="82" t="str">
        <f t="shared" si="99"/>
        <v/>
      </c>
      <c r="AI864" s="82" t="str">
        <f t="shared" si="100"/>
        <v/>
      </c>
      <c r="AJ864" s="82" t="str">
        <f t="shared" si="101"/>
        <v/>
      </c>
      <c r="AK864" s="83" t="str">
        <f t="shared" si="104"/>
        <v/>
      </c>
    </row>
    <row r="865" spans="27:37">
      <c r="AA865" s="78"/>
      <c r="AB865" s="78"/>
      <c r="AC865" s="79" t="str">
        <f t="shared" si="102"/>
        <v/>
      </c>
      <c r="AD865" s="89"/>
      <c r="AE865" s="89"/>
      <c r="AF865" s="79">
        <f t="shared" si="103"/>
        <v>0</v>
      </c>
      <c r="AG865" s="79" t="str">
        <f t="shared" si="98"/>
        <v/>
      </c>
      <c r="AH865" s="79" t="str">
        <f t="shared" si="99"/>
        <v/>
      </c>
      <c r="AI865" s="79" t="str">
        <f t="shared" si="100"/>
        <v/>
      </c>
      <c r="AJ865" s="79" t="str">
        <f t="shared" si="101"/>
        <v/>
      </c>
      <c r="AK865" s="80" t="str">
        <f t="shared" si="104"/>
        <v/>
      </c>
    </row>
    <row r="866" spans="27:37">
      <c r="AA866" s="81"/>
      <c r="AB866" s="81"/>
      <c r="AC866" s="82" t="str">
        <f t="shared" si="102"/>
        <v/>
      </c>
      <c r="AD866" s="90"/>
      <c r="AE866" s="90"/>
      <c r="AF866" s="82">
        <f t="shared" si="103"/>
        <v>0</v>
      </c>
      <c r="AG866" s="82" t="str">
        <f t="shared" si="98"/>
        <v/>
      </c>
      <c r="AH866" s="82" t="str">
        <f t="shared" si="99"/>
        <v/>
      </c>
      <c r="AI866" s="82" t="str">
        <f t="shared" si="100"/>
        <v/>
      </c>
      <c r="AJ866" s="82" t="str">
        <f t="shared" si="101"/>
        <v/>
      </c>
      <c r="AK866" s="83" t="str">
        <f t="shared" si="104"/>
        <v/>
      </c>
    </row>
    <row r="867" spans="27:37">
      <c r="AA867" s="78"/>
      <c r="AB867" s="78"/>
      <c r="AC867" s="79" t="str">
        <f t="shared" si="102"/>
        <v/>
      </c>
      <c r="AD867" s="89"/>
      <c r="AE867" s="89"/>
      <c r="AF867" s="79">
        <f t="shared" si="103"/>
        <v>0</v>
      </c>
      <c r="AG867" s="79" t="str">
        <f t="shared" si="98"/>
        <v/>
      </c>
      <c r="AH867" s="79" t="str">
        <f t="shared" si="99"/>
        <v/>
      </c>
      <c r="AI867" s="79" t="str">
        <f t="shared" si="100"/>
        <v/>
      </c>
      <c r="AJ867" s="79" t="str">
        <f t="shared" si="101"/>
        <v/>
      </c>
      <c r="AK867" s="80" t="str">
        <f t="shared" si="104"/>
        <v/>
      </c>
    </row>
    <row r="868" spans="27:37">
      <c r="AA868" s="81"/>
      <c r="AB868" s="81"/>
      <c r="AC868" s="82" t="str">
        <f t="shared" si="102"/>
        <v/>
      </c>
      <c r="AD868" s="90"/>
      <c r="AE868" s="90"/>
      <c r="AF868" s="82">
        <f t="shared" si="103"/>
        <v>0</v>
      </c>
      <c r="AG868" s="82" t="str">
        <f t="shared" si="98"/>
        <v/>
      </c>
      <c r="AH868" s="82" t="str">
        <f t="shared" si="99"/>
        <v/>
      </c>
      <c r="AI868" s="82" t="str">
        <f t="shared" si="100"/>
        <v/>
      </c>
      <c r="AJ868" s="82" t="str">
        <f t="shared" si="101"/>
        <v/>
      </c>
      <c r="AK868" s="83" t="str">
        <f t="shared" si="104"/>
        <v/>
      </c>
    </row>
    <row r="869" spans="27:37">
      <c r="AA869" s="78"/>
      <c r="AB869" s="78"/>
      <c r="AC869" s="79" t="str">
        <f t="shared" si="102"/>
        <v/>
      </c>
      <c r="AD869" s="89"/>
      <c r="AE869" s="89"/>
      <c r="AF869" s="79">
        <f t="shared" si="103"/>
        <v>0</v>
      </c>
      <c r="AG869" s="79" t="str">
        <f t="shared" si="98"/>
        <v/>
      </c>
      <c r="AH869" s="79" t="str">
        <f t="shared" si="99"/>
        <v/>
      </c>
      <c r="AI869" s="79" t="str">
        <f t="shared" si="100"/>
        <v/>
      </c>
      <c r="AJ869" s="79" t="str">
        <f t="shared" si="101"/>
        <v/>
      </c>
      <c r="AK869" s="80" t="str">
        <f t="shared" si="104"/>
        <v/>
      </c>
    </row>
    <row r="870" spans="27:37">
      <c r="AA870" s="81"/>
      <c r="AB870" s="81"/>
      <c r="AC870" s="82" t="str">
        <f t="shared" si="102"/>
        <v/>
      </c>
      <c r="AD870" s="90"/>
      <c r="AE870" s="90"/>
      <c r="AF870" s="82">
        <f t="shared" si="103"/>
        <v>0</v>
      </c>
      <c r="AG870" s="82" t="str">
        <f t="shared" si="98"/>
        <v/>
      </c>
      <c r="AH870" s="82" t="str">
        <f t="shared" si="99"/>
        <v/>
      </c>
      <c r="AI870" s="82" t="str">
        <f t="shared" si="100"/>
        <v/>
      </c>
      <c r="AJ870" s="82" t="str">
        <f t="shared" si="101"/>
        <v/>
      </c>
      <c r="AK870" s="83" t="str">
        <f t="shared" si="104"/>
        <v/>
      </c>
    </row>
    <row r="871" spans="27:37">
      <c r="AA871" s="78"/>
      <c r="AB871" s="78"/>
      <c r="AC871" s="79" t="str">
        <f t="shared" si="102"/>
        <v/>
      </c>
      <c r="AD871" s="89"/>
      <c r="AE871" s="89"/>
      <c r="AF871" s="79">
        <f t="shared" si="103"/>
        <v>0</v>
      </c>
      <c r="AG871" s="79" t="str">
        <f t="shared" si="98"/>
        <v/>
      </c>
      <c r="AH871" s="79" t="str">
        <f t="shared" si="99"/>
        <v/>
      </c>
      <c r="AI871" s="79" t="str">
        <f t="shared" si="100"/>
        <v/>
      </c>
      <c r="AJ871" s="79" t="str">
        <f t="shared" si="101"/>
        <v/>
      </c>
      <c r="AK871" s="80" t="str">
        <f t="shared" si="104"/>
        <v/>
      </c>
    </row>
    <row r="872" spans="27:37">
      <c r="AA872" s="81"/>
      <c r="AB872" s="81"/>
      <c r="AC872" s="82" t="str">
        <f t="shared" si="102"/>
        <v/>
      </c>
      <c r="AD872" s="90"/>
      <c r="AE872" s="90"/>
      <c r="AF872" s="82">
        <f t="shared" si="103"/>
        <v>0</v>
      </c>
      <c r="AG872" s="82" t="str">
        <f t="shared" si="98"/>
        <v/>
      </c>
      <c r="AH872" s="82" t="str">
        <f t="shared" si="99"/>
        <v/>
      </c>
      <c r="AI872" s="82" t="str">
        <f t="shared" si="100"/>
        <v/>
      </c>
      <c r="AJ872" s="82" t="str">
        <f t="shared" si="101"/>
        <v/>
      </c>
      <c r="AK872" s="83" t="str">
        <f t="shared" si="104"/>
        <v/>
      </c>
    </row>
    <row r="873" spans="27:37">
      <c r="AA873" s="78"/>
      <c r="AB873" s="78"/>
      <c r="AC873" s="79" t="str">
        <f t="shared" si="102"/>
        <v/>
      </c>
      <c r="AD873" s="89"/>
      <c r="AE873" s="89"/>
      <c r="AF873" s="79">
        <f t="shared" si="103"/>
        <v>0</v>
      </c>
      <c r="AG873" s="79" t="str">
        <f t="shared" si="98"/>
        <v/>
      </c>
      <c r="AH873" s="79" t="str">
        <f t="shared" si="99"/>
        <v/>
      </c>
      <c r="AI873" s="79" t="str">
        <f t="shared" si="100"/>
        <v/>
      </c>
      <c r="AJ873" s="79" t="str">
        <f t="shared" si="101"/>
        <v/>
      </c>
      <c r="AK873" s="80" t="str">
        <f t="shared" si="104"/>
        <v/>
      </c>
    </row>
    <row r="874" spans="27:37">
      <c r="AA874" s="81"/>
      <c r="AB874" s="81"/>
      <c r="AC874" s="82" t="str">
        <f t="shared" si="102"/>
        <v/>
      </c>
      <c r="AD874" s="90"/>
      <c r="AE874" s="90"/>
      <c r="AF874" s="82">
        <f t="shared" si="103"/>
        <v>0</v>
      </c>
      <c r="AG874" s="82" t="str">
        <f t="shared" si="98"/>
        <v/>
      </c>
      <c r="AH874" s="82" t="str">
        <f t="shared" si="99"/>
        <v/>
      </c>
      <c r="AI874" s="82" t="str">
        <f t="shared" si="100"/>
        <v/>
      </c>
      <c r="AJ874" s="82" t="str">
        <f t="shared" si="101"/>
        <v/>
      </c>
      <c r="AK874" s="83" t="str">
        <f t="shared" si="104"/>
        <v/>
      </c>
    </row>
    <row r="875" spans="27:37">
      <c r="AA875" s="78"/>
      <c r="AB875" s="78"/>
      <c r="AC875" s="79" t="str">
        <f t="shared" si="102"/>
        <v/>
      </c>
      <c r="AD875" s="89"/>
      <c r="AE875" s="89"/>
      <c r="AF875" s="79">
        <f t="shared" si="103"/>
        <v>0</v>
      </c>
      <c r="AG875" s="79" t="str">
        <f t="shared" si="98"/>
        <v/>
      </c>
      <c r="AH875" s="79" t="str">
        <f t="shared" si="99"/>
        <v/>
      </c>
      <c r="AI875" s="79" t="str">
        <f t="shared" si="100"/>
        <v/>
      </c>
      <c r="AJ875" s="79" t="str">
        <f t="shared" si="101"/>
        <v/>
      </c>
      <c r="AK875" s="80" t="str">
        <f t="shared" si="104"/>
        <v/>
      </c>
    </row>
    <row r="876" spans="27:37">
      <c r="AA876" s="81"/>
      <c r="AB876" s="81"/>
      <c r="AC876" s="82" t="str">
        <f t="shared" si="102"/>
        <v/>
      </c>
      <c r="AD876" s="90"/>
      <c r="AE876" s="90"/>
      <c r="AF876" s="82">
        <f t="shared" si="103"/>
        <v>0</v>
      </c>
      <c r="AG876" s="82" t="str">
        <f t="shared" si="98"/>
        <v/>
      </c>
      <c r="AH876" s="82" t="str">
        <f t="shared" si="99"/>
        <v/>
      </c>
      <c r="AI876" s="82" t="str">
        <f t="shared" si="100"/>
        <v/>
      </c>
      <c r="AJ876" s="82" t="str">
        <f t="shared" si="101"/>
        <v/>
      </c>
      <c r="AK876" s="83" t="str">
        <f t="shared" si="104"/>
        <v/>
      </c>
    </row>
    <row r="877" spans="27:37">
      <c r="AA877" s="78"/>
      <c r="AB877" s="78"/>
      <c r="AC877" s="79" t="str">
        <f t="shared" si="102"/>
        <v/>
      </c>
      <c r="AD877" s="89"/>
      <c r="AE877" s="89"/>
      <c r="AF877" s="79">
        <f t="shared" si="103"/>
        <v>0</v>
      </c>
      <c r="AG877" s="79" t="str">
        <f t="shared" si="98"/>
        <v/>
      </c>
      <c r="AH877" s="79" t="str">
        <f t="shared" si="99"/>
        <v/>
      </c>
      <c r="AI877" s="79" t="str">
        <f t="shared" si="100"/>
        <v/>
      </c>
      <c r="AJ877" s="79" t="str">
        <f t="shared" si="101"/>
        <v/>
      </c>
      <c r="AK877" s="80" t="str">
        <f t="shared" si="104"/>
        <v/>
      </c>
    </row>
    <row r="878" spans="27:37">
      <c r="AA878" s="81"/>
      <c r="AB878" s="81"/>
      <c r="AC878" s="82" t="str">
        <f t="shared" si="102"/>
        <v/>
      </c>
      <c r="AD878" s="90"/>
      <c r="AE878" s="90"/>
      <c r="AF878" s="82">
        <f t="shared" si="103"/>
        <v>0</v>
      </c>
      <c r="AG878" s="82" t="str">
        <f t="shared" si="98"/>
        <v/>
      </c>
      <c r="AH878" s="82" t="str">
        <f t="shared" si="99"/>
        <v/>
      </c>
      <c r="AI878" s="82" t="str">
        <f t="shared" si="100"/>
        <v/>
      </c>
      <c r="AJ878" s="82" t="str">
        <f t="shared" si="101"/>
        <v/>
      </c>
      <c r="AK878" s="83" t="str">
        <f t="shared" si="104"/>
        <v/>
      </c>
    </row>
    <row r="879" spans="27:37">
      <c r="AA879" s="78"/>
      <c r="AB879" s="78"/>
      <c r="AC879" s="79" t="str">
        <f t="shared" si="102"/>
        <v/>
      </c>
      <c r="AD879" s="89"/>
      <c r="AE879" s="89"/>
      <c r="AF879" s="79">
        <f t="shared" si="103"/>
        <v>0</v>
      </c>
      <c r="AG879" s="79" t="str">
        <f t="shared" si="98"/>
        <v/>
      </c>
      <c r="AH879" s="79" t="str">
        <f t="shared" si="99"/>
        <v/>
      </c>
      <c r="AI879" s="79" t="str">
        <f t="shared" si="100"/>
        <v/>
      </c>
      <c r="AJ879" s="79" t="str">
        <f t="shared" si="101"/>
        <v/>
      </c>
      <c r="AK879" s="80" t="str">
        <f t="shared" si="104"/>
        <v/>
      </c>
    </row>
    <row r="880" spans="27:37">
      <c r="AA880" s="81"/>
      <c r="AB880" s="81"/>
      <c r="AC880" s="82" t="str">
        <f t="shared" si="102"/>
        <v/>
      </c>
      <c r="AD880" s="90"/>
      <c r="AE880" s="90"/>
      <c r="AF880" s="82">
        <f t="shared" si="103"/>
        <v>0</v>
      </c>
      <c r="AG880" s="82" t="str">
        <f t="shared" si="98"/>
        <v/>
      </c>
      <c r="AH880" s="82" t="str">
        <f t="shared" si="99"/>
        <v/>
      </c>
      <c r="AI880" s="82" t="str">
        <f t="shared" si="100"/>
        <v/>
      </c>
      <c r="AJ880" s="82" t="str">
        <f t="shared" si="101"/>
        <v/>
      </c>
      <c r="AK880" s="83" t="str">
        <f t="shared" si="104"/>
        <v/>
      </c>
    </row>
    <row r="881" spans="27:37">
      <c r="AA881" s="78"/>
      <c r="AB881" s="78"/>
      <c r="AC881" s="79" t="str">
        <f t="shared" si="102"/>
        <v/>
      </c>
      <c r="AD881" s="89"/>
      <c r="AE881" s="89"/>
      <c r="AF881" s="79">
        <f t="shared" si="103"/>
        <v>0</v>
      </c>
      <c r="AG881" s="79" t="str">
        <f t="shared" si="98"/>
        <v/>
      </c>
      <c r="AH881" s="79" t="str">
        <f t="shared" si="99"/>
        <v/>
      </c>
      <c r="AI881" s="79" t="str">
        <f t="shared" si="100"/>
        <v/>
      </c>
      <c r="AJ881" s="79" t="str">
        <f t="shared" si="101"/>
        <v/>
      </c>
      <c r="AK881" s="80" t="str">
        <f t="shared" si="104"/>
        <v/>
      </c>
    </row>
    <row r="882" spans="27:37">
      <c r="AA882" s="81"/>
      <c r="AB882" s="81"/>
      <c r="AC882" s="82" t="str">
        <f t="shared" si="102"/>
        <v/>
      </c>
      <c r="AD882" s="90"/>
      <c r="AE882" s="90"/>
      <c r="AF882" s="82">
        <f t="shared" si="103"/>
        <v>0</v>
      </c>
      <c r="AG882" s="82" t="str">
        <f t="shared" si="98"/>
        <v/>
      </c>
      <c r="AH882" s="82" t="str">
        <f t="shared" si="99"/>
        <v/>
      </c>
      <c r="AI882" s="82" t="str">
        <f t="shared" si="100"/>
        <v/>
      </c>
      <c r="AJ882" s="82" t="str">
        <f t="shared" si="101"/>
        <v/>
      </c>
      <c r="AK882" s="83" t="str">
        <f t="shared" si="104"/>
        <v/>
      </c>
    </row>
    <row r="883" spans="27:37">
      <c r="AA883" s="78"/>
      <c r="AB883" s="78"/>
      <c r="AC883" s="79" t="str">
        <f t="shared" si="102"/>
        <v/>
      </c>
      <c r="AD883" s="89"/>
      <c r="AE883" s="89"/>
      <c r="AF883" s="79">
        <f t="shared" si="103"/>
        <v>0</v>
      </c>
      <c r="AG883" s="79" t="str">
        <f t="shared" si="98"/>
        <v/>
      </c>
      <c r="AH883" s="79" t="str">
        <f t="shared" si="99"/>
        <v/>
      </c>
      <c r="AI883" s="79" t="str">
        <f t="shared" si="100"/>
        <v/>
      </c>
      <c r="AJ883" s="79" t="str">
        <f t="shared" si="101"/>
        <v/>
      </c>
      <c r="AK883" s="80" t="str">
        <f t="shared" si="104"/>
        <v/>
      </c>
    </row>
    <row r="884" spans="27:37">
      <c r="AA884" s="81"/>
      <c r="AB884" s="81"/>
      <c r="AC884" s="82" t="str">
        <f t="shared" si="102"/>
        <v/>
      </c>
      <c r="AD884" s="90"/>
      <c r="AE884" s="90"/>
      <c r="AF884" s="82">
        <f t="shared" si="103"/>
        <v>0</v>
      </c>
      <c r="AG884" s="82" t="str">
        <f t="shared" si="98"/>
        <v/>
      </c>
      <c r="AH884" s="82" t="str">
        <f t="shared" si="99"/>
        <v/>
      </c>
      <c r="AI884" s="82" t="str">
        <f t="shared" si="100"/>
        <v/>
      </c>
      <c r="AJ884" s="82" t="str">
        <f t="shared" si="101"/>
        <v/>
      </c>
      <c r="AK884" s="83" t="str">
        <f t="shared" si="104"/>
        <v/>
      </c>
    </row>
    <row r="885" spans="27:37">
      <c r="AA885" s="78"/>
      <c r="AB885" s="78"/>
      <c r="AC885" s="79" t="str">
        <f t="shared" si="102"/>
        <v/>
      </c>
      <c r="AD885" s="89"/>
      <c r="AE885" s="89"/>
      <c r="AF885" s="79">
        <f t="shared" si="103"/>
        <v>0</v>
      </c>
      <c r="AG885" s="79" t="str">
        <f t="shared" si="98"/>
        <v/>
      </c>
      <c r="AH885" s="79" t="str">
        <f t="shared" si="99"/>
        <v/>
      </c>
      <c r="AI885" s="79" t="str">
        <f t="shared" si="100"/>
        <v/>
      </c>
      <c r="AJ885" s="79" t="str">
        <f t="shared" si="101"/>
        <v/>
      </c>
      <c r="AK885" s="80" t="str">
        <f t="shared" si="104"/>
        <v/>
      </c>
    </row>
    <row r="886" spans="27:37">
      <c r="AA886" s="81"/>
      <c r="AB886" s="81"/>
      <c r="AC886" s="82" t="str">
        <f t="shared" si="102"/>
        <v/>
      </c>
      <c r="AD886" s="90"/>
      <c r="AE886" s="90"/>
      <c r="AF886" s="82">
        <f t="shared" si="103"/>
        <v>0</v>
      </c>
      <c r="AG886" s="82" t="str">
        <f t="shared" si="98"/>
        <v/>
      </c>
      <c r="AH886" s="82" t="str">
        <f t="shared" si="99"/>
        <v/>
      </c>
      <c r="AI886" s="82" t="str">
        <f t="shared" si="100"/>
        <v/>
      </c>
      <c r="AJ886" s="82" t="str">
        <f t="shared" si="101"/>
        <v/>
      </c>
      <c r="AK886" s="83" t="str">
        <f t="shared" si="104"/>
        <v/>
      </c>
    </row>
    <row r="887" spans="27:37">
      <c r="AA887" s="78"/>
      <c r="AB887" s="78"/>
      <c r="AC887" s="79" t="str">
        <f t="shared" si="102"/>
        <v/>
      </c>
      <c r="AD887" s="89"/>
      <c r="AE887" s="89"/>
      <c r="AF887" s="79">
        <f t="shared" si="103"/>
        <v>0</v>
      </c>
      <c r="AG887" s="79" t="str">
        <f t="shared" si="98"/>
        <v/>
      </c>
      <c r="AH887" s="79" t="str">
        <f t="shared" si="99"/>
        <v/>
      </c>
      <c r="AI887" s="79" t="str">
        <f t="shared" si="100"/>
        <v/>
      </c>
      <c r="AJ887" s="79" t="str">
        <f t="shared" si="101"/>
        <v/>
      </c>
      <c r="AK887" s="80" t="str">
        <f t="shared" si="104"/>
        <v/>
      </c>
    </row>
    <row r="888" spans="27:37">
      <c r="AA888" s="81"/>
      <c r="AB888" s="81"/>
      <c r="AC888" s="82" t="str">
        <f t="shared" si="102"/>
        <v/>
      </c>
      <c r="AD888" s="90"/>
      <c r="AE888" s="90"/>
      <c r="AF888" s="82">
        <f t="shared" si="103"/>
        <v>0</v>
      </c>
      <c r="AG888" s="82" t="str">
        <f t="shared" si="98"/>
        <v/>
      </c>
      <c r="AH888" s="82" t="str">
        <f t="shared" si="99"/>
        <v/>
      </c>
      <c r="AI888" s="82" t="str">
        <f t="shared" si="100"/>
        <v/>
      </c>
      <c r="AJ888" s="82" t="str">
        <f t="shared" si="101"/>
        <v/>
      </c>
      <c r="AK888" s="83" t="str">
        <f t="shared" si="104"/>
        <v/>
      </c>
    </row>
    <row r="889" spans="27:37">
      <c r="AA889" s="78"/>
      <c r="AB889" s="78"/>
      <c r="AC889" s="79" t="str">
        <f t="shared" si="102"/>
        <v/>
      </c>
      <c r="AD889" s="89"/>
      <c r="AE889" s="89"/>
      <c r="AF889" s="79">
        <f t="shared" si="103"/>
        <v>0</v>
      </c>
      <c r="AG889" s="79" t="str">
        <f t="shared" si="98"/>
        <v/>
      </c>
      <c r="AH889" s="79" t="str">
        <f t="shared" si="99"/>
        <v/>
      </c>
      <c r="AI889" s="79" t="str">
        <f t="shared" si="100"/>
        <v/>
      </c>
      <c r="AJ889" s="79" t="str">
        <f t="shared" si="101"/>
        <v/>
      </c>
      <c r="AK889" s="80" t="str">
        <f t="shared" si="104"/>
        <v/>
      </c>
    </row>
    <row r="890" spans="27:37">
      <c r="AA890" s="81"/>
      <c r="AB890" s="81"/>
      <c r="AC890" s="82" t="str">
        <f t="shared" si="102"/>
        <v/>
      </c>
      <c r="AD890" s="90"/>
      <c r="AE890" s="90"/>
      <c r="AF890" s="82">
        <f t="shared" si="103"/>
        <v>0</v>
      </c>
      <c r="AG890" s="82" t="str">
        <f t="shared" si="98"/>
        <v/>
      </c>
      <c r="AH890" s="82" t="str">
        <f t="shared" si="99"/>
        <v/>
      </c>
      <c r="AI890" s="82" t="str">
        <f t="shared" si="100"/>
        <v/>
      </c>
      <c r="AJ890" s="82" t="str">
        <f t="shared" si="101"/>
        <v/>
      </c>
      <c r="AK890" s="83" t="str">
        <f t="shared" si="104"/>
        <v/>
      </c>
    </row>
    <row r="891" spans="27:37">
      <c r="AA891" s="78"/>
      <c r="AB891" s="78"/>
      <c r="AC891" s="79" t="str">
        <f t="shared" si="102"/>
        <v/>
      </c>
      <c r="AD891" s="89"/>
      <c r="AE891" s="89"/>
      <c r="AF891" s="79">
        <f t="shared" si="103"/>
        <v>0</v>
      </c>
      <c r="AG891" s="79" t="str">
        <f t="shared" si="98"/>
        <v/>
      </c>
      <c r="AH891" s="79" t="str">
        <f t="shared" si="99"/>
        <v/>
      </c>
      <c r="AI891" s="79" t="str">
        <f t="shared" si="100"/>
        <v/>
      </c>
      <c r="AJ891" s="79" t="str">
        <f t="shared" si="101"/>
        <v/>
      </c>
      <c r="AK891" s="80" t="str">
        <f t="shared" si="104"/>
        <v/>
      </c>
    </row>
    <row r="892" spans="27:37">
      <c r="AA892" s="81"/>
      <c r="AB892" s="81"/>
      <c r="AC892" s="82" t="str">
        <f t="shared" si="102"/>
        <v/>
      </c>
      <c r="AD892" s="90"/>
      <c r="AE892" s="90"/>
      <c r="AF892" s="82">
        <f t="shared" si="103"/>
        <v>0</v>
      </c>
      <c r="AG892" s="82" t="str">
        <f t="shared" si="98"/>
        <v/>
      </c>
      <c r="AH892" s="82" t="str">
        <f t="shared" si="99"/>
        <v/>
      </c>
      <c r="AI892" s="82" t="str">
        <f t="shared" si="100"/>
        <v/>
      </c>
      <c r="AJ892" s="82" t="str">
        <f t="shared" si="101"/>
        <v/>
      </c>
      <c r="AK892" s="83" t="str">
        <f t="shared" si="104"/>
        <v/>
      </c>
    </row>
    <row r="893" spans="27:37">
      <c r="AA893" s="78"/>
      <c r="AB893" s="78"/>
      <c r="AC893" s="79" t="str">
        <f t="shared" si="102"/>
        <v/>
      </c>
      <c r="AD893" s="89"/>
      <c r="AE893" s="89"/>
      <c r="AF893" s="79">
        <f t="shared" si="103"/>
        <v>0</v>
      </c>
      <c r="AG893" s="79" t="str">
        <f t="shared" si="98"/>
        <v/>
      </c>
      <c r="AH893" s="79" t="str">
        <f t="shared" si="99"/>
        <v/>
      </c>
      <c r="AI893" s="79" t="str">
        <f t="shared" si="100"/>
        <v/>
      </c>
      <c r="AJ893" s="79" t="str">
        <f t="shared" si="101"/>
        <v/>
      </c>
      <c r="AK893" s="80" t="str">
        <f t="shared" si="104"/>
        <v/>
      </c>
    </row>
    <row r="894" spans="27:37">
      <c r="AA894" s="81"/>
      <c r="AB894" s="81"/>
      <c r="AC894" s="82" t="str">
        <f t="shared" si="102"/>
        <v/>
      </c>
      <c r="AD894" s="90"/>
      <c r="AE894" s="90"/>
      <c r="AF894" s="82">
        <f t="shared" si="103"/>
        <v>0</v>
      </c>
      <c r="AG894" s="82" t="str">
        <f t="shared" si="98"/>
        <v/>
      </c>
      <c r="AH894" s="82" t="str">
        <f t="shared" si="99"/>
        <v/>
      </c>
      <c r="AI894" s="82" t="str">
        <f t="shared" si="100"/>
        <v/>
      </c>
      <c r="AJ894" s="82" t="str">
        <f t="shared" si="101"/>
        <v/>
      </c>
      <c r="AK894" s="83" t="str">
        <f t="shared" si="104"/>
        <v/>
      </c>
    </row>
    <row r="895" spans="27:37">
      <c r="AA895" s="78"/>
      <c r="AB895" s="78"/>
      <c r="AC895" s="79" t="str">
        <f t="shared" si="102"/>
        <v/>
      </c>
      <c r="AD895" s="89"/>
      <c r="AE895" s="89"/>
      <c r="AF895" s="79">
        <f t="shared" si="103"/>
        <v>0</v>
      </c>
      <c r="AG895" s="79" t="str">
        <f t="shared" si="98"/>
        <v/>
      </c>
      <c r="AH895" s="79" t="str">
        <f t="shared" si="99"/>
        <v/>
      </c>
      <c r="AI895" s="79" t="str">
        <f t="shared" si="100"/>
        <v/>
      </c>
      <c r="AJ895" s="79" t="str">
        <f t="shared" si="101"/>
        <v/>
      </c>
      <c r="AK895" s="80" t="str">
        <f t="shared" si="104"/>
        <v/>
      </c>
    </row>
    <row r="896" spans="27:37">
      <c r="AA896" s="81"/>
      <c r="AB896" s="81"/>
      <c r="AC896" s="82" t="str">
        <f t="shared" si="102"/>
        <v/>
      </c>
      <c r="AD896" s="90"/>
      <c r="AE896" s="90"/>
      <c r="AF896" s="82">
        <f t="shared" si="103"/>
        <v>0</v>
      </c>
      <c r="AG896" s="82" t="str">
        <f t="shared" si="98"/>
        <v/>
      </c>
      <c r="AH896" s="82" t="str">
        <f t="shared" si="99"/>
        <v/>
      </c>
      <c r="AI896" s="82" t="str">
        <f t="shared" si="100"/>
        <v/>
      </c>
      <c r="AJ896" s="82" t="str">
        <f t="shared" si="101"/>
        <v/>
      </c>
      <c r="AK896" s="83" t="str">
        <f t="shared" si="104"/>
        <v/>
      </c>
    </row>
    <row r="897" spans="27:37">
      <c r="AA897" s="78"/>
      <c r="AB897" s="78"/>
      <c r="AC897" s="79" t="str">
        <f t="shared" si="102"/>
        <v/>
      </c>
      <c r="AD897" s="89"/>
      <c r="AE897" s="89"/>
      <c r="AF897" s="79">
        <f t="shared" si="103"/>
        <v>0</v>
      </c>
      <c r="AG897" s="79" t="str">
        <f t="shared" si="98"/>
        <v/>
      </c>
      <c r="AH897" s="79" t="str">
        <f t="shared" si="99"/>
        <v/>
      </c>
      <c r="AI897" s="79" t="str">
        <f t="shared" si="100"/>
        <v/>
      </c>
      <c r="AJ897" s="79" t="str">
        <f t="shared" si="101"/>
        <v/>
      </c>
      <c r="AK897" s="80" t="str">
        <f t="shared" si="104"/>
        <v/>
      </c>
    </row>
    <row r="898" spans="27:37">
      <c r="AA898" s="81"/>
      <c r="AB898" s="81"/>
      <c r="AC898" s="82" t="str">
        <f t="shared" si="102"/>
        <v/>
      </c>
      <c r="AD898" s="90"/>
      <c r="AE898" s="90"/>
      <c r="AF898" s="82">
        <f t="shared" si="103"/>
        <v>0</v>
      </c>
      <c r="AG898" s="82" t="str">
        <f t="shared" si="98"/>
        <v/>
      </c>
      <c r="AH898" s="82" t="str">
        <f t="shared" si="99"/>
        <v/>
      </c>
      <c r="AI898" s="82" t="str">
        <f t="shared" si="100"/>
        <v/>
      </c>
      <c r="AJ898" s="82" t="str">
        <f t="shared" si="101"/>
        <v/>
      </c>
      <c r="AK898" s="83" t="str">
        <f t="shared" si="104"/>
        <v/>
      </c>
    </row>
    <row r="899" spans="27:37">
      <c r="AA899" s="78"/>
      <c r="AB899" s="78"/>
      <c r="AC899" s="79" t="str">
        <f t="shared" si="102"/>
        <v/>
      </c>
      <c r="AD899" s="89"/>
      <c r="AE899" s="89"/>
      <c r="AF899" s="79">
        <f t="shared" si="103"/>
        <v>0</v>
      </c>
      <c r="AG899" s="79" t="str">
        <f t="shared" si="98"/>
        <v/>
      </c>
      <c r="AH899" s="79" t="str">
        <f t="shared" si="99"/>
        <v/>
      </c>
      <c r="AI899" s="79" t="str">
        <f t="shared" si="100"/>
        <v/>
      </c>
      <c r="AJ899" s="79" t="str">
        <f t="shared" si="101"/>
        <v/>
      </c>
      <c r="AK899" s="80" t="str">
        <f t="shared" si="104"/>
        <v/>
      </c>
    </row>
    <row r="900" spans="27:37">
      <c r="AA900" s="81"/>
      <c r="AB900" s="81"/>
      <c r="AC900" s="82" t="str">
        <f t="shared" si="102"/>
        <v/>
      </c>
      <c r="AD900" s="90"/>
      <c r="AE900" s="90"/>
      <c r="AF900" s="82">
        <f t="shared" si="103"/>
        <v>0</v>
      </c>
      <c r="AG900" s="82" t="str">
        <f t="shared" si="98"/>
        <v/>
      </c>
      <c r="AH900" s="82" t="str">
        <f t="shared" si="99"/>
        <v/>
      </c>
      <c r="AI900" s="82" t="str">
        <f t="shared" si="100"/>
        <v/>
      </c>
      <c r="AJ900" s="82" t="str">
        <f t="shared" si="101"/>
        <v/>
      </c>
      <c r="AK900" s="83" t="str">
        <f t="shared" si="104"/>
        <v/>
      </c>
    </row>
    <row r="901" spans="27:37">
      <c r="AA901" s="78"/>
      <c r="AB901" s="78"/>
      <c r="AC901" s="79" t="str">
        <f t="shared" si="102"/>
        <v/>
      </c>
      <c r="AD901" s="89"/>
      <c r="AE901" s="89"/>
      <c r="AF901" s="79">
        <f t="shared" si="103"/>
        <v>0</v>
      </c>
      <c r="AG901" s="79" t="str">
        <f t="shared" si="98"/>
        <v/>
      </c>
      <c r="AH901" s="79" t="str">
        <f t="shared" si="99"/>
        <v/>
      </c>
      <c r="AI901" s="79" t="str">
        <f t="shared" si="100"/>
        <v/>
      </c>
      <c r="AJ901" s="79" t="str">
        <f t="shared" si="101"/>
        <v/>
      </c>
      <c r="AK901" s="80" t="str">
        <f t="shared" si="104"/>
        <v/>
      </c>
    </row>
    <row r="902" spans="27:37">
      <c r="AA902" s="81"/>
      <c r="AB902" s="81"/>
      <c r="AC902" s="82" t="str">
        <f t="shared" si="102"/>
        <v/>
      </c>
      <c r="AD902" s="90"/>
      <c r="AE902" s="90"/>
      <c r="AF902" s="82">
        <f t="shared" si="103"/>
        <v>0</v>
      </c>
      <c r="AG902" s="82" t="str">
        <f t="shared" si="98"/>
        <v/>
      </c>
      <c r="AH902" s="82" t="str">
        <f t="shared" si="99"/>
        <v/>
      </c>
      <c r="AI902" s="82" t="str">
        <f t="shared" si="100"/>
        <v/>
      </c>
      <c r="AJ902" s="82" t="str">
        <f t="shared" si="101"/>
        <v/>
      </c>
      <c r="AK902" s="83" t="str">
        <f t="shared" si="104"/>
        <v/>
      </c>
    </row>
    <row r="903" spans="27:37">
      <c r="AA903" s="78"/>
      <c r="AB903" s="78"/>
      <c r="AC903" s="79" t="str">
        <f t="shared" si="102"/>
        <v/>
      </c>
      <c r="AD903" s="89"/>
      <c r="AE903" s="89"/>
      <c r="AF903" s="79">
        <f t="shared" si="103"/>
        <v>0</v>
      </c>
      <c r="AG903" s="79" t="str">
        <f t="shared" si="98"/>
        <v/>
      </c>
      <c r="AH903" s="79" t="str">
        <f t="shared" si="99"/>
        <v/>
      </c>
      <c r="AI903" s="79" t="str">
        <f t="shared" si="100"/>
        <v/>
      </c>
      <c r="AJ903" s="79" t="str">
        <f t="shared" si="101"/>
        <v/>
      </c>
      <c r="AK903" s="80" t="str">
        <f t="shared" si="104"/>
        <v/>
      </c>
    </row>
    <row r="904" spans="27:37">
      <c r="AA904" s="81"/>
      <c r="AB904" s="81"/>
      <c r="AC904" s="82" t="str">
        <f t="shared" si="102"/>
        <v/>
      </c>
      <c r="AD904" s="90"/>
      <c r="AE904" s="90"/>
      <c r="AF904" s="82">
        <f t="shared" si="103"/>
        <v>0</v>
      </c>
      <c r="AG904" s="82" t="str">
        <f t="shared" si="98"/>
        <v/>
      </c>
      <c r="AH904" s="82" t="str">
        <f t="shared" si="99"/>
        <v/>
      </c>
      <c r="AI904" s="82" t="str">
        <f t="shared" si="100"/>
        <v/>
      </c>
      <c r="AJ904" s="82" t="str">
        <f t="shared" si="101"/>
        <v/>
      </c>
      <c r="AK904" s="83" t="str">
        <f t="shared" si="104"/>
        <v/>
      </c>
    </row>
    <row r="905" spans="27:37">
      <c r="AA905" s="78"/>
      <c r="AB905" s="78"/>
      <c r="AC905" s="79" t="str">
        <f t="shared" si="102"/>
        <v/>
      </c>
      <c r="AD905" s="89"/>
      <c r="AE905" s="89"/>
      <c r="AF905" s="79">
        <f t="shared" si="103"/>
        <v>0</v>
      </c>
      <c r="AG905" s="79" t="str">
        <f t="shared" si="98"/>
        <v/>
      </c>
      <c r="AH905" s="79" t="str">
        <f t="shared" si="99"/>
        <v/>
      </c>
      <c r="AI905" s="79" t="str">
        <f t="shared" si="100"/>
        <v/>
      </c>
      <c r="AJ905" s="79" t="str">
        <f t="shared" si="101"/>
        <v/>
      </c>
      <c r="AK905" s="80" t="str">
        <f t="shared" si="104"/>
        <v/>
      </c>
    </row>
    <row r="906" spans="27:37">
      <c r="AA906" s="81"/>
      <c r="AB906" s="81"/>
      <c r="AC906" s="82" t="str">
        <f t="shared" si="102"/>
        <v/>
      </c>
      <c r="AD906" s="90"/>
      <c r="AE906" s="90"/>
      <c r="AF906" s="82">
        <f t="shared" si="103"/>
        <v>0</v>
      </c>
      <c r="AG906" s="82" t="str">
        <f t="shared" si="98"/>
        <v/>
      </c>
      <c r="AH906" s="82" t="str">
        <f t="shared" si="99"/>
        <v/>
      </c>
      <c r="AI906" s="82" t="str">
        <f t="shared" si="100"/>
        <v/>
      </c>
      <c r="AJ906" s="82" t="str">
        <f t="shared" si="101"/>
        <v/>
      </c>
      <c r="AK906" s="83" t="str">
        <f t="shared" si="104"/>
        <v/>
      </c>
    </row>
    <row r="907" spans="27:37">
      <c r="AA907" s="78"/>
      <c r="AB907" s="78"/>
      <c r="AC907" s="79" t="str">
        <f t="shared" si="102"/>
        <v/>
      </c>
      <c r="AD907" s="89"/>
      <c r="AE907" s="89"/>
      <c r="AF907" s="79">
        <f t="shared" si="103"/>
        <v>0</v>
      </c>
      <c r="AG907" s="79" t="str">
        <f t="shared" ref="AG907:AG970" si="105">IF($AA907="","",IF(VLOOKUP($AA907,$AZ$17:$BD$42,2,0)=0,"",VLOOKUP($AA907,$AZ$17:$BD$42,2,0)*AF907))</f>
        <v/>
      </c>
      <c r="AH907" s="79" t="str">
        <f t="shared" ref="AH907:AH970" si="106">IF($AA907="","",IF(VLOOKUP($AA907,$AZ$17:$BD$42,3,0)=0,"",VLOOKUP($AA907,$AZ$17:$BD$42,3,0)*AF907))</f>
        <v/>
      </c>
      <c r="AI907" s="79" t="str">
        <f t="shared" ref="AI907:AI970" si="107">IF($AA907="","",IF(VLOOKUP($AA907,$AZ$17:$BD$42,4,0)=0,"",VLOOKUP($AA907,$AZ$17:$BD$42,4,0)*AF907))</f>
        <v/>
      </c>
      <c r="AJ907" s="79" t="str">
        <f t="shared" ref="AJ907:AJ970" si="108">IF($AA907="","",IF(VLOOKUP($AA907,$AZ$17:$BD$42,5,0)=0,"",VLOOKUP($AA907,$AZ$17:$BD$42,5,0)*AF907))</f>
        <v/>
      </c>
      <c r="AK907" s="80" t="str">
        <f t="shared" si="104"/>
        <v/>
      </c>
    </row>
    <row r="908" spans="27:37">
      <c r="AA908" s="81"/>
      <c r="AB908" s="81"/>
      <c r="AC908" s="82" t="str">
        <f t="shared" ref="AC908:AC971" si="109">IF(ISERROR(VLOOKUP($AA908,$A$13:$V$38,MATCH($AB908,$A$12:$V$12,0),0)),"",VLOOKUP($AA908,$A$13:$V$38,MATCH($AB908,$A$12:$V$12,0),0))</f>
        <v/>
      </c>
      <c r="AD908" s="90"/>
      <c r="AE908" s="90"/>
      <c r="AF908" s="82">
        <f t="shared" ref="AF908:AF971" si="110">IF(IF($AB908="",0,IF(AC908="",0,AC908-AD908-AE908))&lt;0,0,IF($AB908="",0,IF(AC908="",0,AC908-AD908-AE908)))</f>
        <v>0</v>
      </c>
      <c r="AG908" s="82" t="str">
        <f t="shared" si="105"/>
        <v/>
      </c>
      <c r="AH908" s="82" t="str">
        <f t="shared" si="106"/>
        <v/>
      </c>
      <c r="AI908" s="82" t="str">
        <f t="shared" si="107"/>
        <v/>
      </c>
      <c r="AJ908" s="82" t="str">
        <f t="shared" si="108"/>
        <v/>
      </c>
      <c r="AK908" s="83" t="str">
        <f t="shared" ref="AK908:AK971" si="111">IF($AF908=0,"",IF(VLOOKUP($AA908,$A$46:$Y$71,IF($AB908=3,2,IF($AB908&lt;4+1,6,IF($AB908&lt;5+1,10,IF($AB908&lt;6+1,14,IF($AB908&lt;7+1,18,IF($AB908&lt;8+1,22,0)))))),0)=0,"pas de crafteur",VLOOKUP($AA908,$A$46:$Y$71,IF($AB908=3,2,IF($AB908&lt;4+1,6,IF($AB908&lt;5+1,10,IF($AB908&lt;6+1,14,IF($AB908&lt;7+1,18,IF($AB908&lt;8+1,22,)))))),0)))</f>
        <v/>
      </c>
    </row>
    <row r="909" spans="27:37">
      <c r="AA909" s="78"/>
      <c r="AB909" s="78"/>
      <c r="AC909" s="79" t="str">
        <f t="shared" si="109"/>
        <v/>
      </c>
      <c r="AD909" s="89"/>
      <c r="AE909" s="89"/>
      <c r="AF909" s="79">
        <f t="shared" si="110"/>
        <v>0</v>
      </c>
      <c r="AG909" s="79" t="str">
        <f t="shared" si="105"/>
        <v/>
      </c>
      <c r="AH909" s="79" t="str">
        <f t="shared" si="106"/>
        <v/>
      </c>
      <c r="AI909" s="79" t="str">
        <f t="shared" si="107"/>
        <v/>
      </c>
      <c r="AJ909" s="79" t="str">
        <f t="shared" si="108"/>
        <v/>
      </c>
      <c r="AK909" s="80" t="str">
        <f t="shared" si="111"/>
        <v/>
      </c>
    </row>
    <row r="910" spans="27:37">
      <c r="AA910" s="81"/>
      <c r="AB910" s="81"/>
      <c r="AC910" s="82" t="str">
        <f t="shared" si="109"/>
        <v/>
      </c>
      <c r="AD910" s="90"/>
      <c r="AE910" s="90"/>
      <c r="AF910" s="82">
        <f t="shared" si="110"/>
        <v>0</v>
      </c>
      <c r="AG910" s="82" t="str">
        <f t="shared" si="105"/>
        <v/>
      </c>
      <c r="AH910" s="82" t="str">
        <f t="shared" si="106"/>
        <v/>
      </c>
      <c r="AI910" s="82" t="str">
        <f t="shared" si="107"/>
        <v/>
      </c>
      <c r="AJ910" s="82" t="str">
        <f t="shared" si="108"/>
        <v/>
      </c>
      <c r="AK910" s="83" t="str">
        <f t="shared" si="111"/>
        <v/>
      </c>
    </row>
    <row r="911" spans="27:37">
      <c r="AA911" s="78"/>
      <c r="AB911" s="78"/>
      <c r="AC911" s="79" t="str">
        <f t="shared" si="109"/>
        <v/>
      </c>
      <c r="AD911" s="89"/>
      <c r="AE911" s="89"/>
      <c r="AF911" s="79">
        <f t="shared" si="110"/>
        <v>0</v>
      </c>
      <c r="AG911" s="79" t="str">
        <f t="shared" si="105"/>
        <v/>
      </c>
      <c r="AH911" s="79" t="str">
        <f t="shared" si="106"/>
        <v/>
      </c>
      <c r="AI911" s="79" t="str">
        <f t="shared" si="107"/>
        <v/>
      </c>
      <c r="AJ911" s="79" t="str">
        <f t="shared" si="108"/>
        <v/>
      </c>
      <c r="AK911" s="80" t="str">
        <f t="shared" si="111"/>
        <v/>
      </c>
    </row>
    <row r="912" spans="27:37">
      <c r="AA912" s="81"/>
      <c r="AB912" s="81"/>
      <c r="AC912" s="82" t="str">
        <f t="shared" si="109"/>
        <v/>
      </c>
      <c r="AD912" s="90"/>
      <c r="AE912" s="90"/>
      <c r="AF912" s="82">
        <f t="shared" si="110"/>
        <v>0</v>
      </c>
      <c r="AG912" s="82" t="str">
        <f t="shared" si="105"/>
        <v/>
      </c>
      <c r="AH912" s="82" t="str">
        <f t="shared" si="106"/>
        <v/>
      </c>
      <c r="AI912" s="82" t="str">
        <f t="shared" si="107"/>
        <v/>
      </c>
      <c r="AJ912" s="82" t="str">
        <f t="shared" si="108"/>
        <v/>
      </c>
      <c r="AK912" s="83" t="str">
        <f t="shared" si="111"/>
        <v/>
      </c>
    </row>
    <row r="913" spans="27:37">
      <c r="AA913" s="78"/>
      <c r="AB913" s="78"/>
      <c r="AC913" s="79" t="str">
        <f t="shared" si="109"/>
        <v/>
      </c>
      <c r="AD913" s="89"/>
      <c r="AE913" s="89"/>
      <c r="AF913" s="79">
        <f t="shared" si="110"/>
        <v>0</v>
      </c>
      <c r="AG913" s="79" t="str">
        <f t="shared" si="105"/>
        <v/>
      </c>
      <c r="AH913" s="79" t="str">
        <f t="shared" si="106"/>
        <v/>
      </c>
      <c r="AI913" s="79" t="str">
        <f t="shared" si="107"/>
        <v/>
      </c>
      <c r="AJ913" s="79" t="str">
        <f t="shared" si="108"/>
        <v/>
      </c>
      <c r="AK913" s="80" t="str">
        <f t="shared" si="111"/>
        <v/>
      </c>
    </row>
    <row r="914" spans="27:37">
      <c r="AA914" s="81"/>
      <c r="AB914" s="81"/>
      <c r="AC914" s="82" t="str">
        <f t="shared" si="109"/>
        <v/>
      </c>
      <c r="AD914" s="90"/>
      <c r="AE914" s="90"/>
      <c r="AF914" s="82">
        <f t="shared" si="110"/>
        <v>0</v>
      </c>
      <c r="AG914" s="82" t="str">
        <f t="shared" si="105"/>
        <v/>
      </c>
      <c r="AH914" s="82" t="str">
        <f t="shared" si="106"/>
        <v/>
      </c>
      <c r="AI914" s="82" t="str">
        <f t="shared" si="107"/>
        <v/>
      </c>
      <c r="AJ914" s="82" t="str">
        <f t="shared" si="108"/>
        <v/>
      </c>
      <c r="AK914" s="83" t="str">
        <f t="shared" si="111"/>
        <v/>
      </c>
    </row>
    <row r="915" spans="27:37">
      <c r="AA915" s="78"/>
      <c r="AB915" s="78"/>
      <c r="AC915" s="79" t="str">
        <f t="shared" si="109"/>
        <v/>
      </c>
      <c r="AD915" s="89"/>
      <c r="AE915" s="89"/>
      <c r="AF915" s="79">
        <f t="shared" si="110"/>
        <v>0</v>
      </c>
      <c r="AG915" s="79" t="str">
        <f t="shared" si="105"/>
        <v/>
      </c>
      <c r="AH915" s="79" t="str">
        <f t="shared" si="106"/>
        <v/>
      </c>
      <c r="AI915" s="79" t="str">
        <f t="shared" si="107"/>
        <v/>
      </c>
      <c r="AJ915" s="79" t="str">
        <f t="shared" si="108"/>
        <v/>
      </c>
      <c r="AK915" s="80" t="str">
        <f t="shared" si="111"/>
        <v/>
      </c>
    </row>
    <row r="916" spans="27:37">
      <c r="AA916" s="81"/>
      <c r="AB916" s="81"/>
      <c r="AC916" s="82" t="str">
        <f t="shared" si="109"/>
        <v/>
      </c>
      <c r="AD916" s="90"/>
      <c r="AE916" s="90"/>
      <c r="AF916" s="82">
        <f t="shared" si="110"/>
        <v>0</v>
      </c>
      <c r="AG916" s="82" t="str">
        <f t="shared" si="105"/>
        <v/>
      </c>
      <c r="AH916" s="82" t="str">
        <f t="shared" si="106"/>
        <v/>
      </c>
      <c r="AI916" s="82" t="str">
        <f t="shared" si="107"/>
        <v/>
      </c>
      <c r="AJ916" s="82" t="str">
        <f t="shared" si="108"/>
        <v/>
      </c>
      <c r="AK916" s="83" t="str">
        <f t="shared" si="111"/>
        <v/>
      </c>
    </row>
    <row r="917" spans="27:37">
      <c r="AA917" s="78"/>
      <c r="AB917" s="78"/>
      <c r="AC917" s="79" t="str">
        <f t="shared" si="109"/>
        <v/>
      </c>
      <c r="AD917" s="89"/>
      <c r="AE917" s="89"/>
      <c r="AF917" s="79">
        <f t="shared" si="110"/>
        <v>0</v>
      </c>
      <c r="AG917" s="79" t="str">
        <f t="shared" si="105"/>
        <v/>
      </c>
      <c r="AH917" s="79" t="str">
        <f t="shared" si="106"/>
        <v/>
      </c>
      <c r="AI917" s="79" t="str">
        <f t="shared" si="107"/>
        <v/>
      </c>
      <c r="AJ917" s="79" t="str">
        <f t="shared" si="108"/>
        <v/>
      </c>
      <c r="AK917" s="80" t="str">
        <f t="shared" si="111"/>
        <v/>
      </c>
    </row>
    <row r="918" spans="27:37">
      <c r="AA918" s="81"/>
      <c r="AB918" s="81"/>
      <c r="AC918" s="82" t="str">
        <f t="shared" si="109"/>
        <v/>
      </c>
      <c r="AD918" s="90"/>
      <c r="AE918" s="90"/>
      <c r="AF918" s="82">
        <f t="shared" si="110"/>
        <v>0</v>
      </c>
      <c r="AG918" s="82" t="str">
        <f t="shared" si="105"/>
        <v/>
      </c>
      <c r="AH918" s="82" t="str">
        <f t="shared" si="106"/>
        <v/>
      </c>
      <c r="AI918" s="82" t="str">
        <f t="shared" si="107"/>
        <v/>
      </c>
      <c r="AJ918" s="82" t="str">
        <f t="shared" si="108"/>
        <v/>
      </c>
      <c r="AK918" s="83" t="str">
        <f t="shared" si="111"/>
        <v/>
      </c>
    </row>
    <row r="919" spans="27:37">
      <c r="AA919" s="78"/>
      <c r="AB919" s="78"/>
      <c r="AC919" s="79" t="str">
        <f t="shared" si="109"/>
        <v/>
      </c>
      <c r="AD919" s="89"/>
      <c r="AE919" s="89"/>
      <c r="AF919" s="79">
        <f t="shared" si="110"/>
        <v>0</v>
      </c>
      <c r="AG919" s="79" t="str">
        <f t="shared" si="105"/>
        <v/>
      </c>
      <c r="AH919" s="79" t="str">
        <f t="shared" si="106"/>
        <v/>
      </c>
      <c r="AI919" s="79" t="str">
        <f t="shared" si="107"/>
        <v/>
      </c>
      <c r="AJ919" s="79" t="str">
        <f t="shared" si="108"/>
        <v/>
      </c>
      <c r="AK919" s="80" t="str">
        <f t="shared" si="111"/>
        <v/>
      </c>
    </row>
    <row r="920" spans="27:37">
      <c r="AA920" s="81"/>
      <c r="AB920" s="81"/>
      <c r="AC920" s="82" t="str">
        <f t="shared" si="109"/>
        <v/>
      </c>
      <c r="AD920" s="90"/>
      <c r="AE920" s="90"/>
      <c r="AF920" s="82">
        <f t="shared" si="110"/>
        <v>0</v>
      </c>
      <c r="AG920" s="82" t="str">
        <f t="shared" si="105"/>
        <v/>
      </c>
      <c r="AH920" s="82" t="str">
        <f t="shared" si="106"/>
        <v/>
      </c>
      <c r="AI920" s="82" t="str">
        <f t="shared" si="107"/>
        <v/>
      </c>
      <c r="AJ920" s="82" t="str">
        <f t="shared" si="108"/>
        <v/>
      </c>
      <c r="AK920" s="83" t="str">
        <f t="shared" si="111"/>
        <v/>
      </c>
    </row>
    <row r="921" spans="27:37">
      <c r="AA921" s="78"/>
      <c r="AB921" s="78"/>
      <c r="AC921" s="79" t="str">
        <f t="shared" si="109"/>
        <v/>
      </c>
      <c r="AD921" s="89"/>
      <c r="AE921" s="89"/>
      <c r="AF921" s="79">
        <f t="shared" si="110"/>
        <v>0</v>
      </c>
      <c r="AG921" s="79" t="str">
        <f t="shared" si="105"/>
        <v/>
      </c>
      <c r="AH921" s="79" t="str">
        <f t="shared" si="106"/>
        <v/>
      </c>
      <c r="AI921" s="79" t="str">
        <f t="shared" si="107"/>
        <v/>
      </c>
      <c r="AJ921" s="79" t="str">
        <f t="shared" si="108"/>
        <v/>
      </c>
      <c r="AK921" s="80" t="str">
        <f t="shared" si="111"/>
        <v/>
      </c>
    </row>
    <row r="922" spans="27:37">
      <c r="AA922" s="81"/>
      <c r="AB922" s="81"/>
      <c r="AC922" s="82" t="str">
        <f t="shared" si="109"/>
        <v/>
      </c>
      <c r="AD922" s="90"/>
      <c r="AE922" s="90"/>
      <c r="AF922" s="82">
        <f t="shared" si="110"/>
        <v>0</v>
      </c>
      <c r="AG922" s="82" t="str">
        <f t="shared" si="105"/>
        <v/>
      </c>
      <c r="AH922" s="82" t="str">
        <f t="shared" si="106"/>
        <v/>
      </c>
      <c r="AI922" s="82" t="str">
        <f t="shared" si="107"/>
        <v/>
      </c>
      <c r="AJ922" s="82" t="str">
        <f t="shared" si="108"/>
        <v/>
      </c>
      <c r="AK922" s="83" t="str">
        <f t="shared" si="111"/>
        <v/>
      </c>
    </row>
    <row r="923" spans="27:37">
      <c r="AA923" s="78"/>
      <c r="AB923" s="78"/>
      <c r="AC923" s="79" t="str">
        <f t="shared" si="109"/>
        <v/>
      </c>
      <c r="AD923" s="89"/>
      <c r="AE923" s="89"/>
      <c r="AF923" s="79">
        <f t="shared" si="110"/>
        <v>0</v>
      </c>
      <c r="AG923" s="79" t="str">
        <f t="shared" si="105"/>
        <v/>
      </c>
      <c r="AH923" s="79" t="str">
        <f t="shared" si="106"/>
        <v/>
      </c>
      <c r="AI923" s="79" t="str">
        <f t="shared" si="107"/>
        <v/>
      </c>
      <c r="AJ923" s="79" t="str">
        <f t="shared" si="108"/>
        <v/>
      </c>
      <c r="AK923" s="80" t="str">
        <f t="shared" si="111"/>
        <v/>
      </c>
    </row>
    <row r="924" spans="27:37">
      <c r="AA924" s="81"/>
      <c r="AB924" s="81"/>
      <c r="AC924" s="82" t="str">
        <f t="shared" si="109"/>
        <v/>
      </c>
      <c r="AD924" s="90"/>
      <c r="AE924" s="90"/>
      <c r="AF924" s="82">
        <f t="shared" si="110"/>
        <v>0</v>
      </c>
      <c r="AG924" s="82" t="str">
        <f t="shared" si="105"/>
        <v/>
      </c>
      <c r="AH924" s="82" t="str">
        <f t="shared" si="106"/>
        <v/>
      </c>
      <c r="AI924" s="82" t="str">
        <f t="shared" si="107"/>
        <v/>
      </c>
      <c r="AJ924" s="82" t="str">
        <f t="shared" si="108"/>
        <v/>
      </c>
      <c r="AK924" s="83" t="str">
        <f t="shared" si="111"/>
        <v/>
      </c>
    </row>
    <row r="925" spans="27:37">
      <c r="AA925" s="78"/>
      <c r="AB925" s="78"/>
      <c r="AC925" s="79" t="str">
        <f t="shared" si="109"/>
        <v/>
      </c>
      <c r="AD925" s="89"/>
      <c r="AE925" s="89"/>
      <c r="AF925" s="79">
        <f t="shared" si="110"/>
        <v>0</v>
      </c>
      <c r="AG925" s="79" t="str">
        <f t="shared" si="105"/>
        <v/>
      </c>
      <c r="AH925" s="79" t="str">
        <f t="shared" si="106"/>
        <v/>
      </c>
      <c r="AI925" s="79" t="str">
        <f t="shared" si="107"/>
        <v/>
      </c>
      <c r="AJ925" s="79" t="str">
        <f t="shared" si="108"/>
        <v/>
      </c>
      <c r="AK925" s="80" t="str">
        <f t="shared" si="111"/>
        <v/>
      </c>
    </row>
    <row r="926" spans="27:37">
      <c r="AA926" s="81"/>
      <c r="AB926" s="81"/>
      <c r="AC926" s="82" t="str">
        <f t="shared" si="109"/>
        <v/>
      </c>
      <c r="AD926" s="90"/>
      <c r="AE926" s="90"/>
      <c r="AF926" s="82">
        <f t="shared" si="110"/>
        <v>0</v>
      </c>
      <c r="AG926" s="82" t="str">
        <f t="shared" si="105"/>
        <v/>
      </c>
      <c r="AH926" s="82" t="str">
        <f t="shared" si="106"/>
        <v/>
      </c>
      <c r="AI926" s="82" t="str">
        <f t="shared" si="107"/>
        <v/>
      </c>
      <c r="AJ926" s="82" t="str">
        <f t="shared" si="108"/>
        <v/>
      </c>
      <c r="AK926" s="83" t="str">
        <f t="shared" si="111"/>
        <v/>
      </c>
    </row>
    <row r="927" spans="27:37">
      <c r="AA927" s="78"/>
      <c r="AB927" s="78"/>
      <c r="AC927" s="79" t="str">
        <f t="shared" si="109"/>
        <v/>
      </c>
      <c r="AD927" s="89"/>
      <c r="AE927" s="89"/>
      <c r="AF927" s="79">
        <f t="shared" si="110"/>
        <v>0</v>
      </c>
      <c r="AG927" s="79" t="str">
        <f t="shared" si="105"/>
        <v/>
      </c>
      <c r="AH927" s="79" t="str">
        <f t="shared" si="106"/>
        <v/>
      </c>
      <c r="AI927" s="79" t="str">
        <f t="shared" si="107"/>
        <v/>
      </c>
      <c r="AJ927" s="79" t="str">
        <f t="shared" si="108"/>
        <v/>
      </c>
      <c r="AK927" s="80" t="str">
        <f t="shared" si="111"/>
        <v/>
      </c>
    </row>
    <row r="928" spans="27:37">
      <c r="AA928" s="81"/>
      <c r="AB928" s="81"/>
      <c r="AC928" s="82" t="str">
        <f t="shared" si="109"/>
        <v/>
      </c>
      <c r="AD928" s="90"/>
      <c r="AE928" s="90"/>
      <c r="AF928" s="82">
        <f t="shared" si="110"/>
        <v>0</v>
      </c>
      <c r="AG928" s="82" t="str">
        <f t="shared" si="105"/>
        <v/>
      </c>
      <c r="AH928" s="82" t="str">
        <f t="shared" si="106"/>
        <v/>
      </c>
      <c r="AI928" s="82" t="str">
        <f t="shared" si="107"/>
        <v/>
      </c>
      <c r="AJ928" s="82" t="str">
        <f t="shared" si="108"/>
        <v/>
      </c>
      <c r="AK928" s="83" t="str">
        <f t="shared" si="111"/>
        <v/>
      </c>
    </row>
    <row r="929" spans="27:37">
      <c r="AA929" s="78"/>
      <c r="AB929" s="78"/>
      <c r="AC929" s="79" t="str">
        <f t="shared" si="109"/>
        <v/>
      </c>
      <c r="AD929" s="89"/>
      <c r="AE929" s="89"/>
      <c r="AF929" s="79">
        <f t="shared" si="110"/>
        <v>0</v>
      </c>
      <c r="AG929" s="79" t="str">
        <f t="shared" si="105"/>
        <v/>
      </c>
      <c r="AH929" s="79" t="str">
        <f t="shared" si="106"/>
        <v/>
      </c>
      <c r="AI929" s="79" t="str">
        <f t="shared" si="107"/>
        <v/>
      </c>
      <c r="AJ929" s="79" t="str">
        <f t="shared" si="108"/>
        <v/>
      </c>
      <c r="AK929" s="80" t="str">
        <f t="shared" si="111"/>
        <v/>
      </c>
    </row>
    <row r="930" spans="27:37">
      <c r="AA930" s="81"/>
      <c r="AB930" s="81"/>
      <c r="AC930" s="82" t="str">
        <f t="shared" si="109"/>
        <v/>
      </c>
      <c r="AD930" s="90"/>
      <c r="AE930" s="90"/>
      <c r="AF930" s="82">
        <f t="shared" si="110"/>
        <v>0</v>
      </c>
      <c r="AG930" s="82" t="str">
        <f t="shared" si="105"/>
        <v/>
      </c>
      <c r="AH930" s="82" t="str">
        <f t="shared" si="106"/>
        <v/>
      </c>
      <c r="AI930" s="82" t="str">
        <f t="shared" si="107"/>
        <v/>
      </c>
      <c r="AJ930" s="82" t="str">
        <f t="shared" si="108"/>
        <v/>
      </c>
      <c r="AK930" s="83" t="str">
        <f t="shared" si="111"/>
        <v/>
      </c>
    </row>
    <row r="931" spans="27:37">
      <c r="AA931" s="78"/>
      <c r="AB931" s="78"/>
      <c r="AC931" s="79" t="str">
        <f t="shared" si="109"/>
        <v/>
      </c>
      <c r="AD931" s="89"/>
      <c r="AE931" s="89"/>
      <c r="AF931" s="79">
        <f t="shared" si="110"/>
        <v>0</v>
      </c>
      <c r="AG931" s="79" t="str">
        <f t="shared" si="105"/>
        <v/>
      </c>
      <c r="AH931" s="79" t="str">
        <f t="shared" si="106"/>
        <v/>
      </c>
      <c r="AI931" s="79" t="str">
        <f t="shared" si="107"/>
        <v/>
      </c>
      <c r="AJ931" s="79" t="str">
        <f t="shared" si="108"/>
        <v/>
      </c>
      <c r="AK931" s="80" t="str">
        <f t="shared" si="111"/>
        <v/>
      </c>
    </row>
    <row r="932" spans="27:37">
      <c r="AA932" s="81"/>
      <c r="AB932" s="81"/>
      <c r="AC932" s="82" t="str">
        <f t="shared" si="109"/>
        <v/>
      </c>
      <c r="AD932" s="90"/>
      <c r="AE932" s="90"/>
      <c r="AF932" s="82">
        <f t="shared" si="110"/>
        <v>0</v>
      </c>
      <c r="AG932" s="82" t="str">
        <f t="shared" si="105"/>
        <v/>
      </c>
      <c r="AH932" s="82" t="str">
        <f t="shared" si="106"/>
        <v/>
      </c>
      <c r="AI932" s="82" t="str">
        <f t="shared" si="107"/>
        <v/>
      </c>
      <c r="AJ932" s="82" t="str">
        <f t="shared" si="108"/>
        <v/>
      </c>
      <c r="AK932" s="83" t="str">
        <f t="shared" si="111"/>
        <v/>
      </c>
    </row>
    <row r="933" spans="27:37">
      <c r="AA933" s="78"/>
      <c r="AB933" s="78"/>
      <c r="AC933" s="79" t="str">
        <f t="shared" si="109"/>
        <v/>
      </c>
      <c r="AD933" s="89"/>
      <c r="AE933" s="89"/>
      <c r="AF933" s="79">
        <f t="shared" si="110"/>
        <v>0</v>
      </c>
      <c r="AG933" s="79" t="str">
        <f t="shared" si="105"/>
        <v/>
      </c>
      <c r="AH933" s="79" t="str">
        <f t="shared" si="106"/>
        <v/>
      </c>
      <c r="AI933" s="79" t="str">
        <f t="shared" si="107"/>
        <v/>
      </c>
      <c r="AJ933" s="79" t="str">
        <f t="shared" si="108"/>
        <v/>
      </c>
      <c r="AK933" s="80" t="str">
        <f t="shared" si="111"/>
        <v/>
      </c>
    </row>
    <row r="934" spans="27:37">
      <c r="AA934" s="81"/>
      <c r="AB934" s="81"/>
      <c r="AC934" s="82" t="str">
        <f t="shared" si="109"/>
        <v/>
      </c>
      <c r="AD934" s="90"/>
      <c r="AE934" s="90"/>
      <c r="AF934" s="82">
        <f t="shared" si="110"/>
        <v>0</v>
      </c>
      <c r="AG934" s="82" t="str">
        <f t="shared" si="105"/>
        <v/>
      </c>
      <c r="AH934" s="82" t="str">
        <f t="shared" si="106"/>
        <v/>
      </c>
      <c r="AI934" s="82" t="str">
        <f t="shared" si="107"/>
        <v/>
      </c>
      <c r="AJ934" s="82" t="str">
        <f t="shared" si="108"/>
        <v/>
      </c>
      <c r="AK934" s="83" t="str">
        <f t="shared" si="111"/>
        <v/>
      </c>
    </row>
    <row r="935" spans="27:37">
      <c r="AA935" s="78"/>
      <c r="AB935" s="78"/>
      <c r="AC935" s="79" t="str">
        <f t="shared" si="109"/>
        <v/>
      </c>
      <c r="AD935" s="89"/>
      <c r="AE935" s="89"/>
      <c r="AF935" s="79">
        <f t="shared" si="110"/>
        <v>0</v>
      </c>
      <c r="AG935" s="79" t="str">
        <f t="shared" si="105"/>
        <v/>
      </c>
      <c r="AH935" s="79" t="str">
        <f t="shared" si="106"/>
        <v/>
      </c>
      <c r="AI935" s="79" t="str">
        <f t="shared" si="107"/>
        <v/>
      </c>
      <c r="AJ935" s="79" t="str">
        <f t="shared" si="108"/>
        <v/>
      </c>
      <c r="AK935" s="80" t="str">
        <f t="shared" si="111"/>
        <v/>
      </c>
    </row>
    <row r="936" spans="27:37">
      <c r="AA936" s="81"/>
      <c r="AB936" s="81"/>
      <c r="AC936" s="82" t="str">
        <f t="shared" si="109"/>
        <v/>
      </c>
      <c r="AD936" s="90"/>
      <c r="AE936" s="90"/>
      <c r="AF936" s="82">
        <f t="shared" si="110"/>
        <v>0</v>
      </c>
      <c r="AG936" s="82" t="str">
        <f t="shared" si="105"/>
        <v/>
      </c>
      <c r="AH936" s="82" t="str">
        <f t="shared" si="106"/>
        <v/>
      </c>
      <c r="AI936" s="82" t="str">
        <f t="shared" si="107"/>
        <v/>
      </c>
      <c r="AJ936" s="82" t="str">
        <f t="shared" si="108"/>
        <v/>
      </c>
      <c r="AK936" s="83" t="str">
        <f t="shared" si="111"/>
        <v/>
      </c>
    </row>
    <row r="937" spans="27:37">
      <c r="AA937" s="78"/>
      <c r="AB937" s="78"/>
      <c r="AC937" s="79" t="str">
        <f t="shared" si="109"/>
        <v/>
      </c>
      <c r="AD937" s="89"/>
      <c r="AE937" s="89"/>
      <c r="AF937" s="79">
        <f t="shared" si="110"/>
        <v>0</v>
      </c>
      <c r="AG937" s="79" t="str">
        <f t="shared" si="105"/>
        <v/>
      </c>
      <c r="AH937" s="79" t="str">
        <f t="shared" si="106"/>
        <v/>
      </c>
      <c r="AI937" s="79" t="str">
        <f t="shared" si="107"/>
        <v/>
      </c>
      <c r="AJ937" s="79" t="str">
        <f t="shared" si="108"/>
        <v/>
      </c>
      <c r="AK937" s="80" t="str">
        <f t="shared" si="111"/>
        <v/>
      </c>
    </row>
    <row r="938" spans="27:37">
      <c r="AA938" s="81"/>
      <c r="AB938" s="81"/>
      <c r="AC938" s="82" t="str">
        <f t="shared" si="109"/>
        <v/>
      </c>
      <c r="AD938" s="90"/>
      <c r="AE938" s="90"/>
      <c r="AF938" s="82">
        <f t="shared" si="110"/>
        <v>0</v>
      </c>
      <c r="AG938" s="82" t="str">
        <f t="shared" si="105"/>
        <v/>
      </c>
      <c r="AH938" s="82" t="str">
        <f t="shared" si="106"/>
        <v/>
      </c>
      <c r="AI938" s="82" t="str">
        <f t="shared" si="107"/>
        <v/>
      </c>
      <c r="AJ938" s="82" t="str">
        <f t="shared" si="108"/>
        <v/>
      </c>
      <c r="AK938" s="83" t="str">
        <f t="shared" si="111"/>
        <v/>
      </c>
    </row>
    <row r="939" spans="27:37">
      <c r="AA939" s="78"/>
      <c r="AB939" s="78"/>
      <c r="AC939" s="79" t="str">
        <f t="shared" si="109"/>
        <v/>
      </c>
      <c r="AD939" s="89"/>
      <c r="AE939" s="89"/>
      <c r="AF939" s="79">
        <f t="shared" si="110"/>
        <v>0</v>
      </c>
      <c r="AG939" s="79" t="str">
        <f t="shared" si="105"/>
        <v/>
      </c>
      <c r="AH939" s="79" t="str">
        <f t="shared" si="106"/>
        <v/>
      </c>
      <c r="AI939" s="79" t="str">
        <f t="shared" si="107"/>
        <v/>
      </c>
      <c r="AJ939" s="79" t="str">
        <f t="shared" si="108"/>
        <v/>
      </c>
      <c r="AK939" s="80" t="str">
        <f t="shared" si="111"/>
        <v/>
      </c>
    </row>
    <row r="940" spans="27:37">
      <c r="AA940" s="81"/>
      <c r="AB940" s="81"/>
      <c r="AC940" s="82" t="str">
        <f t="shared" si="109"/>
        <v/>
      </c>
      <c r="AD940" s="90"/>
      <c r="AE940" s="90"/>
      <c r="AF940" s="82">
        <f t="shared" si="110"/>
        <v>0</v>
      </c>
      <c r="AG940" s="82" t="str">
        <f t="shared" si="105"/>
        <v/>
      </c>
      <c r="AH940" s="82" t="str">
        <f t="shared" si="106"/>
        <v/>
      </c>
      <c r="AI940" s="82" t="str">
        <f t="shared" si="107"/>
        <v/>
      </c>
      <c r="AJ940" s="82" t="str">
        <f t="shared" si="108"/>
        <v/>
      </c>
      <c r="AK940" s="83" t="str">
        <f t="shared" si="111"/>
        <v/>
      </c>
    </row>
    <row r="941" spans="27:37">
      <c r="AA941" s="78"/>
      <c r="AB941" s="78"/>
      <c r="AC941" s="79" t="str">
        <f t="shared" si="109"/>
        <v/>
      </c>
      <c r="AD941" s="89"/>
      <c r="AE941" s="89"/>
      <c r="AF941" s="79">
        <f t="shared" si="110"/>
        <v>0</v>
      </c>
      <c r="AG941" s="79" t="str">
        <f t="shared" si="105"/>
        <v/>
      </c>
      <c r="AH941" s="79" t="str">
        <f t="shared" si="106"/>
        <v/>
      </c>
      <c r="AI941" s="79" t="str">
        <f t="shared" si="107"/>
        <v/>
      </c>
      <c r="AJ941" s="79" t="str">
        <f t="shared" si="108"/>
        <v/>
      </c>
      <c r="AK941" s="80" t="str">
        <f t="shared" si="111"/>
        <v/>
      </c>
    </row>
    <row r="942" spans="27:37">
      <c r="AA942" s="81"/>
      <c r="AB942" s="81"/>
      <c r="AC942" s="82" t="str">
        <f t="shared" si="109"/>
        <v/>
      </c>
      <c r="AD942" s="90"/>
      <c r="AE942" s="90"/>
      <c r="AF942" s="82">
        <f t="shared" si="110"/>
        <v>0</v>
      </c>
      <c r="AG942" s="82" t="str">
        <f t="shared" si="105"/>
        <v/>
      </c>
      <c r="AH942" s="82" t="str">
        <f t="shared" si="106"/>
        <v/>
      </c>
      <c r="AI942" s="82" t="str">
        <f t="shared" si="107"/>
        <v/>
      </c>
      <c r="AJ942" s="82" t="str">
        <f t="shared" si="108"/>
        <v/>
      </c>
      <c r="AK942" s="83" t="str">
        <f t="shared" si="111"/>
        <v/>
      </c>
    </row>
    <row r="943" spans="27:37">
      <c r="AA943" s="78"/>
      <c r="AB943" s="78"/>
      <c r="AC943" s="79" t="str">
        <f t="shared" si="109"/>
        <v/>
      </c>
      <c r="AD943" s="89"/>
      <c r="AE943" s="89"/>
      <c r="AF943" s="79">
        <f t="shared" si="110"/>
        <v>0</v>
      </c>
      <c r="AG943" s="79" t="str">
        <f t="shared" si="105"/>
        <v/>
      </c>
      <c r="AH943" s="79" t="str">
        <f t="shared" si="106"/>
        <v/>
      </c>
      <c r="AI943" s="79" t="str">
        <f t="shared" si="107"/>
        <v/>
      </c>
      <c r="AJ943" s="79" t="str">
        <f t="shared" si="108"/>
        <v/>
      </c>
      <c r="AK943" s="80" t="str">
        <f t="shared" si="111"/>
        <v/>
      </c>
    </row>
    <row r="944" spans="27:37">
      <c r="AA944" s="81"/>
      <c r="AB944" s="81"/>
      <c r="AC944" s="82" t="str">
        <f t="shared" si="109"/>
        <v/>
      </c>
      <c r="AD944" s="90"/>
      <c r="AE944" s="90"/>
      <c r="AF944" s="82">
        <f t="shared" si="110"/>
        <v>0</v>
      </c>
      <c r="AG944" s="82" t="str">
        <f t="shared" si="105"/>
        <v/>
      </c>
      <c r="AH944" s="82" t="str">
        <f t="shared" si="106"/>
        <v/>
      </c>
      <c r="AI944" s="82" t="str">
        <f t="shared" si="107"/>
        <v/>
      </c>
      <c r="AJ944" s="82" t="str">
        <f t="shared" si="108"/>
        <v/>
      </c>
      <c r="AK944" s="83" t="str">
        <f t="shared" si="111"/>
        <v/>
      </c>
    </row>
    <row r="945" spans="27:37">
      <c r="AA945" s="78"/>
      <c r="AB945" s="78"/>
      <c r="AC945" s="79" t="str">
        <f t="shared" si="109"/>
        <v/>
      </c>
      <c r="AD945" s="89"/>
      <c r="AE945" s="89"/>
      <c r="AF945" s="79">
        <f t="shared" si="110"/>
        <v>0</v>
      </c>
      <c r="AG945" s="79" t="str">
        <f t="shared" si="105"/>
        <v/>
      </c>
      <c r="AH945" s="79" t="str">
        <f t="shared" si="106"/>
        <v/>
      </c>
      <c r="AI945" s="79" t="str">
        <f t="shared" si="107"/>
        <v/>
      </c>
      <c r="AJ945" s="79" t="str">
        <f t="shared" si="108"/>
        <v/>
      </c>
      <c r="AK945" s="80" t="str">
        <f t="shared" si="111"/>
        <v/>
      </c>
    </row>
    <row r="946" spans="27:37">
      <c r="AA946" s="81"/>
      <c r="AB946" s="81"/>
      <c r="AC946" s="82" t="str">
        <f t="shared" si="109"/>
        <v/>
      </c>
      <c r="AD946" s="90"/>
      <c r="AE946" s="90"/>
      <c r="AF946" s="82">
        <f t="shared" si="110"/>
        <v>0</v>
      </c>
      <c r="AG946" s="82" t="str">
        <f t="shared" si="105"/>
        <v/>
      </c>
      <c r="AH946" s="82" t="str">
        <f t="shared" si="106"/>
        <v/>
      </c>
      <c r="AI946" s="82" t="str">
        <f t="shared" si="107"/>
        <v/>
      </c>
      <c r="AJ946" s="82" t="str">
        <f t="shared" si="108"/>
        <v/>
      </c>
      <c r="AK946" s="83" t="str">
        <f t="shared" si="111"/>
        <v/>
      </c>
    </row>
    <row r="947" spans="27:37">
      <c r="AA947" s="78"/>
      <c r="AB947" s="78"/>
      <c r="AC947" s="79" t="str">
        <f t="shared" si="109"/>
        <v/>
      </c>
      <c r="AD947" s="89"/>
      <c r="AE947" s="89"/>
      <c r="AF947" s="79">
        <f t="shared" si="110"/>
        <v>0</v>
      </c>
      <c r="AG947" s="79" t="str">
        <f t="shared" si="105"/>
        <v/>
      </c>
      <c r="AH947" s="79" t="str">
        <f t="shared" si="106"/>
        <v/>
      </c>
      <c r="AI947" s="79" t="str">
        <f t="shared" si="107"/>
        <v/>
      </c>
      <c r="AJ947" s="79" t="str">
        <f t="shared" si="108"/>
        <v/>
      </c>
      <c r="AK947" s="80" t="str">
        <f t="shared" si="111"/>
        <v/>
      </c>
    </row>
    <row r="948" spans="27:37">
      <c r="AA948" s="81"/>
      <c r="AB948" s="81"/>
      <c r="AC948" s="82" t="str">
        <f t="shared" si="109"/>
        <v/>
      </c>
      <c r="AD948" s="90"/>
      <c r="AE948" s="90"/>
      <c r="AF948" s="82">
        <f t="shared" si="110"/>
        <v>0</v>
      </c>
      <c r="AG948" s="82" t="str">
        <f t="shared" si="105"/>
        <v/>
      </c>
      <c r="AH948" s="82" t="str">
        <f t="shared" si="106"/>
        <v/>
      </c>
      <c r="AI948" s="82" t="str">
        <f t="shared" si="107"/>
        <v/>
      </c>
      <c r="AJ948" s="82" t="str">
        <f t="shared" si="108"/>
        <v/>
      </c>
      <c r="AK948" s="83" t="str">
        <f t="shared" si="111"/>
        <v/>
      </c>
    </row>
    <row r="949" spans="27:37">
      <c r="AA949" s="78"/>
      <c r="AB949" s="78"/>
      <c r="AC949" s="79" t="str">
        <f t="shared" si="109"/>
        <v/>
      </c>
      <c r="AD949" s="89"/>
      <c r="AE949" s="89"/>
      <c r="AF949" s="79">
        <f t="shared" si="110"/>
        <v>0</v>
      </c>
      <c r="AG949" s="79" t="str">
        <f t="shared" si="105"/>
        <v/>
      </c>
      <c r="AH949" s="79" t="str">
        <f t="shared" si="106"/>
        <v/>
      </c>
      <c r="AI949" s="79" t="str">
        <f t="shared" si="107"/>
        <v/>
      </c>
      <c r="AJ949" s="79" t="str">
        <f t="shared" si="108"/>
        <v/>
      </c>
      <c r="AK949" s="80" t="str">
        <f t="shared" si="111"/>
        <v/>
      </c>
    </row>
    <row r="950" spans="27:37">
      <c r="AA950" s="81"/>
      <c r="AB950" s="81"/>
      <c r="AC950" s="82" t="str">
        <f t="shared" si="109"/>
        <v/>
      </c>
      <c r="AD950" s="90"/>
      <c r="AE950" s="90"/>
      <c r="AF950" s="82">
        <f t="shared" si="110"/>
        <v>0</v>
      </c>
      <c r="AG950" s="82" t="str">
        <f t="shared" si="105"/>
        <v/>
      </c>
      <c r="AH950" s="82" t="str">
        <f t="shared" si="106"/>
        <v/>
      </c>
      <c r="AI950" s="82" t="str">
        <f t="shared" si="107"/>
        <v/>
      </c>
      <c r="AJ950" s="82" t="str">
        <f t="shared" si="108"/>
        <v/>
      </c>
      <c r="AK950" s="83" t="str">
        <f t="shared" si="111"/>
        <v/>
      </c>
    </row>
    <row r="951" spans="27:37">
      <c r="AA951" s="78"/>
      <c r="AB951" s="78"/>
      <c r="AC951" s="79" t="str">
        <f t="shared" si="109"/>
        <v/>
      </c>
      <c r="AD951" s="89"/>
      <c r="AE951" s="89"/>
      <c r="AF951" s="79">
        <f t="shared" si="110"/>
        <v>0</v>
      </c>
      <c r="AG951" s="79" t="str">
        <f t="shared" si="105"/>
        <v/>
      </c>
      <c r="AH951" s="79" t="str">
        <f t="shared" si="106"/>
        <v/>
      </c>
      <c r="AI951" s="79" t="str">
        <f t="shared" si="107"/>
        <v/>
      </c>
      <c r="AJ951" s="79" t="str">
        <f t="shared" si="108"/>
        <v/>
      </c>
      <c r="AK951" s="80" t="str">
        <f t="shared" si="111"/>
        <v/>
      </c>
    </row>
    <row r="952" spans="27:37">
      <c r="AA952" s="81"/>
      <c r="AB952" s="81"/>
      <c r="AC952" s="82" t="str">
        <f t="shared" si="109"/>
        <v/>
      </c>
      <c r="AD952" s="90"/>
      <c r="AE952" s="90"/>
      <c r="AF952" s="82">
        <f t="shared" si="110"/>
        <v>0</v>
      </c>
      <c r="AG952" s="82" t="str">
        <f t="shared" si="105"/>
        <v/>
      </c>
      <c r="AH952" s="82" t="str">
        <f t="shared" si="106"/>
        <v/>
      </c>
      <c r="AI952" s="82" t="str">
        <f t="shared" si="107"/>
        <v/>
      </c>
      <c r="AJ952" s="82" t="str">
        <f t="shared" si="108"/>
        <v/>
      </c>
      <c r="AK952" s="83" t="str">
        <f t="shared" si="111"/>
        <v/>
      </c>
    </row>
    <row r="953" spans="27:37">
      <c r="AA953" s="78"/>
      <c r="AB953" s="78"/>
      <c r="AC953" s="79" t="str">
        <f t="shared" si="109"/>
        <v/>
      </c>
      <c r="AD953" s="89"/>
      <c r="AE953" s="89"/>
      <c r="AF953" s="79">
        <f t="shared" si="110"/>
        <v>0</v>
      </c>
      <c r="AG953" s="79" t="str">
        <f t="shared" si="105"/>
        <v/>
      </c>
      <c r="AH953" s="79" t="str">
        <f t="shared" si="106"/>
        <v/>
      </c>
      <c r="AI953" s="79" t="str">
        <f t="shared" si="107"/>
        <v/>
      </c>
      <c r="AJ953" s="79" t="str">
        <f t="shared" si="108"/>
        <v/>
      </c>
      <c r="AK953" s="80" t="str">
        <f t="shared" si="111"/>
        <v/>
      </c>
    </row>
    <row r="954" spans="27:37">
      <c r="AA954" s="81"/>
      <c r="AB954" s="81"/>
      <c r="AC954" s="82" t="str">
        <f t="shared" si="109"/>
        <v/>
      </c>
      <c r="AD954" s="90"/>
      <c r="AE954" s="90"/>
      <c r="AF954" s="82">
        <f t="shared" si="110"/>
        <v>0</v>
      </c>
      <c r="AG954" s="82" t="str">
        <f t="shared" si="105"/>
        <v/>
      </c>
      <c r="AH954" s="82" t="str">
        <f t="shared" si="106"/>
        <v/>
      </c>
      <c r="AI954" s="82" t="str">
        <f t="shared" si="107"/>
        <v/>
      </c>
      <c r="AJ954" s="82" t="str">
        <f t="shared" si="108"/>
        <v/>
      </c>
      <c r="AK954" s="83" t="str">
        <f t="shared" si="111"/>
        <v/>
      </c>
    </row>
    <row r="955" spans="27:37">
      <c r="AA955" s="78"/>
      <c r="AB955" s="78"/>
      <c r="AC955" s="79" t="str">
        <f t="shared" si="109"/>
        <v/>
      </c>
      <c r="AD955" s="89"/>
      <c r="AE955" s="89"/>
      <c r="AF955" s="79">
        <f t="shared" si="110"/>
        <v>0</v>
      </c>
      <c r="AG955" s="79" t="str">
        <f t="shared" si="105"/>
        <v/>
      </c>
      <c r="AH955" s="79" t="str">
        <f t="shared" si="106"/>
        <v/>
      </c>
      <c r="AI955" s="79" t="str">
        <f t="shared" si="107"/>
        <v/>
      </c>
      <c r="AJ955" s="79" t="str">
        <f t="shared" si="108"/>
        <v/>
      </c>
      <c r="AK955" s="80" t="str">
        <f t="shared" si="111"/>
        <v/>
      </c>
    </row>
    <row r="956" spans="27:37">
      <c r="AA956" s="81"/>
      <c r="AB956" s="81"/>
      <c r="AC956" s="82" t="str">
        <f t="shared" si="109"/>
        <v/>
      </c>
      <c r="AD956" s="90"/>
      <c r="AE956" s="90"/>
      <c r="AF956" s="82">
        <f t="shared" si="110"/>
        <v>0</v>
      </c>
      <c r="AG956" s="82" t="str">
        <f t="shared" si="105"/>
        <v/>
      </c>
      <c r="AH956" s="82" t="str">
        <f t="shared" si="106"/>
        <v/>
      </c>
      <c r="AI956" s="82" t="str">
        <f t="shared" si="107"/>
        <v/>
      </c>
      <c r="AJ956" s="82" t="str">
        <f t="shared" si="108"/>
        <v/>
      </c>
      <c r="AK956" s="83" t="str">
        <f t="shared" si="111"/>
        <v/>
      </c>
    </row>
    <row r="957" spans="27:37">
      <c r="AA957" s="78"/>
      <c r="AB957" s="78"/>
      <c r="AC957" s="79" t="str">
        <f t="shared" si="109"/>
        <v/>
      </c>
      <c r="AD957" s="89"/>
      <c r="AE957" s="89"/>
      <c r="AF957" s="79">
        <f t="shared" si="110"/>
        <v>0</v>
      </c>
      <c r="AG957" s="79" t="str">
        <f t="shared" si="105"/>
        <v/>
      </c>
      <c r="AH957" s="79" t="str">
        <f t="shared" si="106"/>
        <v/>
      </c>
      <c r="AI957" s="79" t="str">
        <f t="shared" si="107"/>
        <v/>
      </c>
      <c r="AJ957" s="79" t="str">
        <f t="shared" si="108"/>
        <v/>
      </c>
      <c r="AK957" s="80" t="str">
        <f t="shared" si="111"/>
        <v/>
      </c>
    </row>
    <row r="958" spans="27:37">
      <c r="AA958" s="81"/>
      <c r="AB958" s="81"/>
      <c r="AC958" s="82" t="str">
        <f t="shared" si="109"/>
        <v/>
      </c>
      <c r="AD958" s="90"/>
      <c r="AE958" s="90"/>
      <c r="AF958" s="82">
        <f t="shared" si="110"/>
        <v>0</v>
      </c>
      <c r="AG958" s="82" t="str">
        <f t="shared" si="105"/>
        <v/>
      </c>
      <c r="AH958" s="82" t="str">
        <f t="shared" si="106"/>
        <v/>
      </c>
      <c r="AI958" s="82" t="str">
        <f t="shared" si="107"/>
        <v/>
      </c>
      <c r="AJ958" s="82" t="str">
        <f t="shared" si="108"/>
        <v/>
      </c>
      <c r="AK958" s="83" t="str">
        <f t="shared" si="111"/>
        <v/>
      </c>
    </row>
    <row r="959" spans="27:37">
      <c r="AA959" s="78"/>
      <c r="AB959" s="78"/>
      <c r="AC959" s="79" t="str">
        <f t="shared" si="109"/>
        <v/>
      </c>
      <c r="AD959" s="89"/>
      <c r="AE959" s="89"/>
      <c r="AF959" s="79">
        <f t="shared" si="110"/>
        <v>0</v>
      </c>
      <c r="AG959" s="79" t="str">
        <f t="shared" si="105"/>
        <v/>
      </c>
      <c r="AH959" s="79" t="str">
        <f t="shared" si="106"/>
        <v/>
      </c>
      <c r="AI959" s="79" t="str">
        <f t="shared" si="107"/>
        <v/>
      </c>
      <c r="AJ959" s="79" t="str">
        <f t="shared" si="108"/>
        <v/>
      </c>
      <c r="AK959" s="80" t="str">
        <f t="shared" si="111"/>
        <v/>
      </c>
    </row>
    <row r="960" spans="27:37">
      <c r="AA960" s="81"/>
      <c r="AB960" s="81"/>
      <c r="AC960" s="82" t="str">
        <f t="shared" si="109"/>
        <v/>
      </c>
      <c r="AD960" s="90"/>
      <c r="AE960" s="90"/>
      <c r="AF960" s="82">
        <f t="shared" si="110"/>
        <v>0</v>
      </c>
      <c r="AG960" s="82" t="str">
        <f t="shared" si="105"/>
        <v/>
      </c>
      <c r="AH960" s="82" t="str">
        <f t="shared" si="106"/>
        <v/>
      </c>
      <c r="AI960" s="82" t="str">
        <f t="shared" si="107"/>
        <v/>
      </c>
      <c r="AJ960" s="82" t="str">
        <f t="shared" si="108"/>
        <v/>
      </c>
      <c r="AK960" s="83" t="str">
        <f t="shared" si="111"/>
        <v/>
      </c>
    </row>
    <row r="961" spans="27:37">
      <c r="AA961" s="78"/>
      <c r="AB961" s="78"/>
      <c r="AC961" s="79" t="str">
        <f t="shared" si="109"/>
        <v/>
      </c>
      <c r="AD961" s="89"/>
      <c r="AE961" s="89"/>
      <c r="AF961" s="79">
        <f t="shared" si="110"/>
        <v>0</v>
      </c>
      <c r="AG961" s="79" t="str">
        <f t="shared" si="105"/>
        <v/>
      </c>
      <c r="AH961" s="79" t="str">
        <f t="shared" si="106"/>
        <v/>
      </c>
      <c r="AI961" s="79" t="str">
        <f t="shared" si="107"/>
        <v/>
      </c>
      <c r="AJ961" s="79" t="str">
        <f t="shared" si="108"/>
        <v/>
      </c>
      <c r="AK961" s="80" t="str">
        <f t="shared" si="111"/>
        <v/>
      </c>
    </row>
    <row r="962" spans="27:37">
      <c r="AA962" s="81"/>
      <c r="AB962" s="81"/>
      <c r="AC962" s="82" t="str">
        <f t="shared" si="109"/>
        <v/>
      </c>
      <c r="AD962" s="90"/>
      <c r="AE962" s="90"/>
      <c r="AF962" s="82">
        <f t="shared" si="110"/>
        <v>0</v>
      </c>
      <c r="AG962" s="82" t="str">
        <f t="shared" si="105"/>
        <v/>
      </c>
      <c r="AH962" s="82" t="str">
        <f t="shared" si="106"/>
        <v/>
      </c>
      <c r="AI962" s="82" t="str">
        <f t="shared" si="107"/>
        <v/>
      </c>
      <c r="AJ962" s="82" t="str">
        <f t="shared" si="108"/>
        <v/>
      </c>
      <c r="AK962" s="83" t="str">
        <f t="shared" si="111"/>
        <v/>
      </c>
    </row>
    <row r="963" spans="27:37">
      <c r="AA963" s="78"/>
      <c r="AB963" s="78"/>
      <c r="AC963" s="79" t="str">
        <f t="shared" si="109"/>
        <v/>
      </c>
      <c r="AD963" s="89"/>
      <c r="AE963" s="89"/>
      <c r="AF963" s="79">
        <f t="shared" si="110"/>
        <v>0</v>
      </c>
      <c r="AG963" s="79" t="str">
        <f t="shared" si="105"/>
        <v/>
      </c>
      <c r="AH963" s="79" t="str">
        <f t="shared" si="106"/>
        <v/>
      </c>
      <c r="AI963" s="79" t="str">
        <f t="shared" si="107"/>
        <v/>
      </c>
      <c r="AJ963" s="79" t="str">
        <f t="shared" si="108"/>
        <v/>
      </c>
      <c r="AK963" s="80" t="str">
        <f t="shared" si="111"/>
        <v/>
      </c>
    </row>
    <row r="964" spans="27:37">
      <c r="AA964" s="81"/>
      <c r="AB964" s="81"/>
      <c r="AC964" s="82" t="str">
        <f t="shared" si="109"/>
        <v/>
      </c>
      <c r="AD964" s="90"/>
      <c r="AE964" s="90"/>
      <c r="AF964" s="82">
        <f t="shared" si="110"/>
        <v>0</v>
      </c>
      <c r="AG964" s="82" t="str">
        <f t="shared" si="105"/>
        <v/>
      </c>
      <c r="AH964" s="82" t="str">
        <f t="shared" si="106"/>
        <v/>
      </c>
      <c r="AI964" s="82" t="str">
        <f t="shared" si="107"/>
        <v/>
      </c>
      <c r="AJ964" s="82" t="str">
        <f t="shared" si="108"/>
        <v/>
      </c>
      <c r="AK964" s="83" t="str">
        <f t="shared" si="111"/>
        <v/>
      </c>
    </row>
    <row r="965" spans="27:37">
      <c r="AA965" s="78"/>
      <c r="AB965" s="78"/>
      <c r="AC965" s="79" t="str">
        <f t="shared" si="109"/>
        <v/>
      </c>
      <c r="AD965" s="89"/>
      <c r="AE965" s="89"/>
      <c r="AF965" s="79">
        <f t="shared" si="110"/>
        <v>0</v>
      </c>
      <c r="AG965" s="79" t="str">
        <f t="shared" si="105"/>
        <v/>
      </c>
      <c r="AH965" s="79" t="str">
        <f t="shared" si="106"/>
        <v/>
      </c>
      <c r="AI965" s="79" t="str">
        <f t="shared" si="107"/>
        <v/>
      </c>
      <c r="AJ965" s="79" t="str">
        <f t="shared" si="108"/>
        <v/>
      </c>
      <c r="AK965" s="80" t="str">
        <f t="shared" si="111"/>
        <v/>
      </c>
    </row>
    <row r="966" spans="27:37">
      <c r="AA966" s="81"/>
      <c r="AB966" s="81"/>
      <c r="AC966" s="82" t="str">
        <f t="shared" si="109"/>
        <v/>
      </c>
      <c r="AD966" s="90"/>
      <c r="AE966" s="90"/>
      <c r="AF966" s="82">
        <f t="shared" si="110"/>
        <v>0</v>
      </c>
      <c r="AG966" s="82" t="str">
        <f t="shared" si="105"/>
        <v/>
      </c>
      <c r="AH966" s="82" t="str">
        <f t="shared" si="106"/>
        <v/>
      </c>
      <c r="AI966" s="82" t="str">
        <f t="shared" si="107"/>
        <v/>
      </c>
      <c r="AJ966" s="82" t="str">
        <f t="shared" si="108"/>
        <v/>
      </c>
      <c r="AK966" s="83" t="str">
        <f t="shared" si="111"/>
        <v/>
      </c>
    </row>
    <row r="967" spans="27:37">
      <c r="AA967" s="78"/>
      <c r="AB967" s="78"/>
      <c r="AC967" s="79" t="str">
        <f t="shared" si="109"/>
        <v/>
      </c>
      <c r="AD967" s="89"/>
      <c r="AE967" s="89"/>
      <c r="AF967" s="79">
        <f t="shared" si="110"/>
        <v>0</v>
      </c>
      <c r="AG967" s="79" t="str">
        <f t="shared" si="105"/>
        <v/>
      </c>
      <c r="AH967" s="79" t="str">
        <f t="shared" si="106"/>
        <v/>
      </c>
      <c r="AI967" s="79" t="str">
        <f t="shared" si="107"/>
        <v/>
      </c>
      <c r="AJ967" s="79" t="str">
        <f t="shared" si="108"/>
        <v/>
      </c>
      <c r="AK967" s="80" t="str">
        <f t="shared" si="111"/>
        <v/>
      </c>
    </row>
    <row r="968" spans="27:37">
      <c r="AA968" s="81"/>
      <c r="AB968" s="81"/>
      <c r="AC968" s="82" t="str">
        <f t="shared" si="109"/>
        <v/>
      </c>
      <c r="AD968" s="90"/>
      <c r="AE968" s="90"/>
      <c r="AF968" s="82">
        <f t="shared" si="110"/>
        <v>0</v>
      </c>
      <c r="AG968" s="82" t="str">
        <f t="shared" si="105"/>
        <v/>
      </c>
      <c r="AH968" s="82" t="str">
        <f t="shared" si="106"/>
        <v/>
      </c>
      <c r="AI968" s="82" t="str">
        <f t="shared" si="107"/>
        <v/>
      </c>
      <c r="AJ968" s="82" t="str">
        <f t="shared" si="108"/>
        <v/>
      </c>
      <c r="AK968" s="83" t="str">
        <f t="shared" si="111"/>
        <v/>
      </c>
    </row>
    <row r="969" spans="27:37">
      <c r="AA969" s="78"/>
      <c r="AB969" s="78"/>
      <c r="AC969" s="79" t="str">
        <f t="shared" si="109"/>
        <v/>
      </c>
      <c r="AD969" s="89"/>
      <c r="AE969" s="89"/>
      <c r="AF969" s="79">
        <f t="shared" si="110"/>
        <v>0</v>
      </c>
      <c r="AG969" s="79" t="str">
        <f t="shared" si="105"/>
        <v/>
      </c>
      <c r="AH969" s="79" t="str">
        <f t="shared" si="106"/>
        <v/>
      </c>
      <c r="AI969" s="79" t="str">
        <f t="shared" si="107"/>
        <v/>
      </c>
      <c r="AJ969" s="79" t="str">
        <f t="shared" si="108"/>
        <v/>
      </c>
      <c r="AK969" s="80" t="str">
        <f t="shared" si="111"/>
        <v/>
      </c>
    </row>
    <row r="970" spans="27:37">
      <c r="AA970" s="81"/>
      <c r="AB970" s="81"/>
      <c r="AC970" s="82" t="str">
        <f t="shared" si="109"/>
        <v/>
      </c>
      <c r="AD970" s="90"/>
      <c r="AE970" s="90"/>
      <c r="AF970" s="82">
        <f t="shared" si="110"/>
        <v>0</v>
      </c>
      <c r="AG970" s="82" t="str">
        <f t="shared" si="105"/>
        <v/>
      </c>
      <c r="AH970" s="82" t="str">
        <f t="shared" si="106"/>
        <v/>
      </c>
      <c r="AI970" s="82" t="str">
        <f t="shared" si="107"/>
        <v/>
      </c>
      <c r="AJ970" s="82" t="str">
        <f t="shared" si="108"/>
        <v/>
      </c>
      <c r="AK970" s="83" t="str">
        <f t="shared" si="111"/>
        <v/>
      </c>
    </row>
    <row r="971" spans="27:37">
      <c r="AA971" s="78"/>
      <c r="AB971" s="78"/>
      <c r="AC971" s="79" t="str">
        <f t="shared" si="109"/>
        <v/>
      </c>
      <c r="AD971" s="89"/>
      <c r="AE971" s="89"/>
      <c r="AF971" s="79">
        <f t="shared" si="110"/>
        <v>0</v>
      </c>
      <c r="AG971" s="79" t="str">
        <f t="shared" ref="AG971:AG1034" si="112">IF($AA971="","",IF(VLOOKUP($AA971,$AZ$17:$BD$42,2,0)=0,"",VLOOKUP($AA971,$AZ$17:$BD$42,2,0)*AF971))</f>
        <v/>
      </c>
      <c r="AH971" s="79" t="str">
        <f t="shared" ref="AH971:AH1034" si="113">IF($AA971="","",IF(VLOOKUP($AA971,$AZ$17:$BD$42,3,0)=0,"",VLOOKUP($AA971,$AZ$17:$BD$42,3,0)*AF971))</f>
        <v/>
      </c>
      <c r="AI971" s="79" t="str">
        <f t="shared" ref="AI971:AI1034" si="114">IF($AA971="","",IF(VLOOKUP($AA971,$AZ$17:$BD$42,4,0)=0,"",VLOOKUP($AA971,$AZ$17:$BD$42,4,0)*AF971))</f>
        <v/>
      </c>
      <c r="AJ971" s="79" t="str">
        <f t="shared" ref="AJ971:AJ1034" si="115">IF($AA971="","",IF(VLOOKUP($AA971,$AZ$17:$BD$42,5,0)=0,"",VLOOKUP($AA971,$AZ$17:$BD$42,5,0)*AF971))</f>
        <v/>
      </c>
      <c r="AK971" s="80" t="str">
        <f t="shared" si="111"/>
        <v/>
      </c>
    </row>
    <row r="972" spans="27:37">
      <c r="AA972" s="81"/>
      <c r="AB972" s="81"/>
      <c r="AC972" s="82" t="str">
        <f t="shared" ref="AC972:AC1035" si="116">IF(ISERROR(VLOOKUP($AA972,$A$13:$V$38,MATCH($AB972,$A$12:$V$12,0),0)),"",VLOOKUP($AA972,$A$13:$V$38,MATCH($AB972,$A$12:$V$12,0),0))</f>
        <v/>
      </c>
      <c r="AD972" s="90"/>
      <c r="AE972" s="90"/>
      <c r="AF972" s="82">
        <f t="shared" ref="AF972:AF1035" si="117">IF(IF($AB972="",0,IF(AC972="",0,AC972-AD972-AE972))&lt;0,0,IF($AB972="",0,IF(AC972="",0,AC972-AD972-AE972)))</f>
        <v>0</v>
      </c>
      <c r="AG972" s="82" t="str">
        <f t="shared" si="112"/>
        <v/>
      </c>
      <c r="AH972" s="82" t="str">
        <f t="shared" si="113"/>
        <v/>
      </c>
      <c r="AI972" s="82" t="str">
        <f t="shared" si="114"/>
        <v/>
      </c>
      <c r="AJ972" s="82" t="str">
        <f t="shared" si="115"/>
        <v/>
      </c>
      <c r="AK972" s="83" t="str">
        <f t="shared" ref="AK972:AK1035" si="118">IF($AF972=0,"",IF(VLOOKUP($AA972,$A$46:$Y$71,IF($AB972=3,2,IF($AB972&lt;4+1,6,IF($AB972&lt;5+1,10,IF($AB972&lt;6+1,14,IF($AB972&lt;7+1,18,IF($AB972&lt;8+1,22,0)))))),0)=0,"pas de crafteur",VLOOKUP($AA972,$A$46:$Y$71,IF($AB972=3,2,IF($AB972&lt;4+1,6,IF($AB972&lt;5+1,10,IF($AB972&lt;6+1,14,IF($AB972&lt;7+1,18,IF($AB972&lt;8+1,22,)))))),0)))</f>
        <v/>
      </c>
    </row>
    <row r="973" spans="27:37">
      <c r="AA973" s="78"/>
      <c r="AB973" s="78"/>
      <c r="AC973" s="79" t="str">
        <f t="shared" si="116"/>
        <v/>
      </c>
      <c r="AD973" s="89"/>
      <c r="AE973" s="89"/>
      <c r="AF973" s="79">
        <f t="shared" si="117"/>
        <v>0</v>
      </c>
      <c r="AG973" s="79" t="str">
        <f t="shared" si="112"/>
        <v/>
      </c>
      <c r="AH973" s="79" t="str">
        <f t="shared" si="113"/>
        <v/>
      </c>
      <c r="AI973" s="79" t="str">
        <f t="shared" si="114"/>
        <v/>
      </c>
      <c r="AJ973" s="79" t="str">
        <f t="shared" si="115"/>
        <v/>
      </c>
      <c r="AK973" s="80" t="str">
        <f t="shared" si="118"/>
        <v/>
      </c>
    </row>
    <row r="974" spans="27:37">
      <c r="AA974" s="81"/>
      <c r="AB974" s="81"/>
      <c r="AC974" s="82" t="str">
        <f t="shared" si="116"/>
        <v/>
      </c>
      <c r="AD974" s="90"/>
      <c r="AE974" s="90"/>
      <c r="AF974" s="82">
        <f t="shared" si="117"/>
        <v>0</v>
      </c>
      <c r="AG974" s="82" t="str">
        <f t="shared" si="112"/>
        <v/>
      </c>
      <c r="AH974" s="82" t="str">
        <f t="shared" si="113"/>
        <v/>
      </c>
      <c r="AI974" s="82" t="str">
        <f t="shared" si="114"/>
        <v/>
      </c>
      <c r="AJ974" s="82" t="str">
        <f t="shared" si="115"/>
        <v/>
      </c>
      <c r="AK974" s="83" t="str">
        <f t="shared" si="118"/>
        <v/>
      </c>
    </row>
    <row r="975" spans="27:37">
      <c r="AA975" s="78"/>
      <c r="AB975" s="78"/>
      <c r="AC975" s="79" t="str">
        <f t="shared" si="116"/>
        <v/>
      </c>
      <c r="AD975" s="89"/>
      <c r="AE975" s="89"/>
      <c r="AF975" s="79">
        <f t="shared" si="117"/>
        <v>0</v>
      </c>
      <c r="AG975" s="79" t="str">
        <f t="shared" si="112"/>
        <v/>
      </c>
      <c r="AH975" s="79" t="str">
        <f t="shared" si="113"/>
        <v/>
      </c>
      <c r="AI975" s="79" t="str">
        <f t="shared" si="114"/>
        <v/>
      </c>
      <c r="AJ975" s="79" t="str">
        <f t="shared" si="115"/>
        <v/>
      </c>
      <c r="AK975" s="80" t="str">
        <f t="shared" si="118"/>
        <v/>
      </c>
    </row>
    <row r="976" spans="27:37">
      <c r="AA976" s="81"/>
      <c r="AB976" s="81"/>
      <c r="AC976" s="82" t="str">
        <f t="shared" si="116"/>
        <v/>
      </c>
      <c r="AD976" s="90"/>
      <c r="AE976" s="90"/>
      <c r="AF976" s="82">
        <f t="shared" si="117"/>
        <v>0</v>
      </c>
      <c r="AG976" s="82" t="str">
        <f t="shared" si="112"/>
        <v/>
      </c>
      <c r="AH976" s="82" t="str">
        <f t="shared" si="113"/>
        <v/>
      </c>
      <c r="AI976" s="82" t="str">
        <f t="shared" si="114"/>
        <v/>
      </c>
      <c r="AJ976" s="82" t="str">
        <f t="shared" si="115"/>
        <v/>
      </c>
      <c r="AK976" s="83" t="str">
        <f t="shared" si="118"/>
        <v/>
      </c>
    </row>
    <row r="977" spans="27:37">
      <c r="AA977" s="78"/>
      <c r="AB977" s="78"/>
      <c r="AC977" s="79" t="str">
        <f t="shared" si="116"/>
        <v/>
      </c>
      <c r="AD977" s="89"/>
      <c r="AE977" s="89"/>
      <c r="AF977" s="79">
        <f t="shared" si="117"/>
        <v>0</v>
      </c>
      <c r="AG977" s="79" t="str">
        <f t="shared" si="112"/>
        <v/>
      </c>
      <c r="AH977" s="79" t="str">
        <f t="shared" si="113"/>
        <v/>
      </c>
      <c r="AI977" s="79" t="str">
        <f t="shared" si="114"/>
        <v/>
      </c>
      <c r="AJ977" s="79" t="str">
        <f t="shared" si="115"/>
        <v/>
      </c>
      <c r="AK977" s="80" t="str">
        <f t="shared" si="118"/>
        <v/>
      </c>
    </row>
    <row r="978" spans="27:37">
      <c r="AA978" s="81"/>
      <c r="AB978" s="81"/>
      <c r="AC978" s="82" t="str">
        <f t="shared" si="116"/>
        <v/>
      </c>
      <c r="AD978" s="90"/>
      <c r="AE978" s="90"/>
      <c r="AF978" s="82">
        <f t="shared" si="117"/>
        <v>0</v>
      </c>
      <c r="AG978" s="82" t="str">
        <f t="shared" si="112"/>
        <v/>
      </c>
      <c r="AH978" s="82" t="str">
        <f t="shared" si="113"/>
        <v/>
      </c>
      <c r="AI978" s="82" t="str">
        <f t="shared" si="114"/>
        <v/>
      </c>
      <c r="AJ978" s="82" t="str">
        <f t="shared" si="115"/>
        <v/>
      </c>
      <c r="AK978" s="83" t="str">
        <f t="shared" si="118"/>
        <v/>
      </c>
    </row>
    <row r="979" spans="27:37">
      <c r="AA979" s="78"/>
      <c r="AB979" s="78"/>
      <c r="AC979" s="79" t="str">
        <f t="shared" si="116"/>
        <v/>
      </c>
      <c r="AD979" s="89"/>
      <c r="AE979" s="89"/>
      <c r="AF979" s="79">
        <f t="shared" si="117"/>
        <v>0</v>
      </c>
      <c r="AG979" s="79" t="str">
        <f t="shared" si="112"/>
        <v/>
      </c>
      <c r="AH979" s="79" t="str">
        <f t="shared" si="113"/>
        <v/>
      </c>
      <c r="AI979" s="79" t="str">
        <f t="shared" si="114"/>
        <v/>
      </c>
      <c r="AJ979" s="79" t="str">
        <f t="shared" si="115"/>
        <v/>
      </c>
      <c r="AK979" s="80" t="str">
        <f t="shared" si="118"/>
        <v/>
      </c>
    </row>
    <row r="980" spans="27:37">
      <c r="AA980" s="81"/>
      <c r="AB980" s="81"/>
      <c r="AC980" s="82" t="str">
        <f t="shared" si="116"/>
        <v/>
      </c>
      <c r="AD980" s="90"/>
      <c r="AE980" s="90"/>
      <c r="AF980" s="82">
        <f t="shared" si="117"/>
        <v>0</v>
      </c>
      <c r="AG980" s="82" t="str">
        <f t="shared" si="112"/>
        <v/>
      </c>
      <c r="AH980" s="82" t="str">
        <f t="shared" si="113"/>
        <v/>
      </c>
      <c r="AI980" s="82" t="str">
        <f t="shared" si="114"/>
        <v/>
      </c>
      <c r="AJ980" s="82" t="str">
        <f t="shared" si="115"/>
        <v/>
      </c>
      <c r="AK980" s="83" t="str">
        <f t="shared" si="118"/>
        <v/>
      </c>
    </row>
    <row r="981" spans="27:37">
      <c r="AA981" s="78"/>
      <c r="AB981" s="78"/>
      <c r="AC981" s="79" t="str">
        <f t="shared" si="116"/>
        <v/>
      </c>
      <c r="AD981" s="89"/>
      <c r="AE981" s="89"/>
      <c r="AF981" s="79">
        <f t="shared" si="117"/>
        <v>0</v>
      </c>
      <c r="AG981" s="79" t="str">
        <f t="shared" si="112"/>
        <v/>
      </c>
      <c r="AH981" s="79" t="str">
        <f t="shared" si="113"/>
        <v/>
      </c>
      <c r="AI981" s="79" t="str">
        <f t="shared" si="114"/>
        <v/>
      </c>
      <c r="AJ981" s="79" t="str">
        <f t="shared" si="115"/>
        <v/>
      </c>
      <c r="AK981" s="80" t="str">
        <f t="shared" si="118"/>
        <v/>
      </c>
    </row>
    <row r="982" spans="27:37">
      <c r="AA982" s="81"/>
      <c r="AB982" s="81"/>
      <c r="AC982" s="82" t="str">
        <f t="shared" si="116"/>
        <v/>
      </c>
      <c r="AD982" s="90"/>
      <c r="AE982" s="90"/>
      <c r="AF982" s="82">
        <f t="shared" si="117"/>
        <v>0</v>
      </c>
      <c r="AG982" s="82" t="str">
        <f t="shared" si="112"/>
        <v/>
      </c>
      <c r="AH982" s="82" t="str">
        <f t="shared" si="113"/>
        <v/>
      </c>
      <c r="AI982" s="82" t="str">
        <f t="shared" si="114"/>
        <v/>
      </c>
      <c r="AJ982" s="82" t="str">
        <f t="shared" si="115"/>
        <v/>
      </c>
      <c r="AK982" s="83" t="str">
        <f t="shared" si="118"/>
        <v/>
      </c>
    </row>
    <row r="983" spans="27:37">
      <c r="AA983" s="78"/>
      <c r="AB983" s="78"/>
      <c r="AC983" s="79" t="str">
        <f t="shared" si="116"/>
        <v/>
      </c>
      <c r="AD983" s="89"/>
      <c r="AE983" s="89"/>
      <c r="AF983" s="79">
        <f t="shared" si="117"/>
        <v>0</v>
      </c>
      <c r="AG983" s="79" t="str">
        <f t="shared" si="112"/>
        <v/>
      </c>
      <c r="AH983" s="79" t="str">
        <f t="shared" si="113"/>
        <v/>
      </c>
      <c r="AI983" s="79" t="str">
        <f t="shared" si="114"/>
        <v/>
      </c>
      <c r="AJ983" s="79" t="str">
        <f t="shared" si="115"/>
        <v/>
      </c>
      <c r="AK983" s="80" t="str">
        <f t="shared" si="118"/>
        <v/>
      </c>
    </row>
    <row r="984" spans="27:37">
      <c r="AA984" s="81"/>
      <c r="AB984" s="81"/>
      <c r="AC984" s="82" t="str">
        <f t="shared" si="116"/>
        <v/>
      </c>
      <c r="AD984" s="90"/>
      <c r="AE984" s="90"/>
      <c r="AF984" s="82">
        <f t="shared" si="117"/>
        <v>0</v>
      </c>
      <c r="AG984" s="82" t="str">
        <f t="shared" si="112"/>
        <v/>
      </c>
      <c r="AH984" s="82" t="str">
        <f t="shared" si="113"/>
        <v/>
      </c>
      <c r="AI984" s="82" t="str">
        <f t="shared" si="114"/>
        <v/>
      </c>
      <c r="AJ984" s="82" t="str">
        <f t="shared" si="115"/>
        <v/>
      </c>
      <c r="AK984" s="83" t="str">
        <f t="shared" si="118"/>
        <v/>
      </c>
    </row>
    <row r="985" spans="27:37">
      <c r="AA985" s="78"/>
      <c r="AB985" s="78"/>
      <c r="AC985" s="79" t="str">
        <f t="shared" si="116"/>
        <v/>
      </c>
      <c r="AD985" s="89"/>
      <c r="AE985" s="89"/>
      <c r="AF985" s="79">
        <f t="shared" si="117"/>
        <v>0</v>
      </c>
      <c r="AG985" s="79" t="str">
        <f t="shared" si="112"/>
        <v/>
      </c>
      <c r="AH985" s="79" t="str">
        <f t="shared" si="113"/>
        <v/>
      </c>
      <c r="AI985" s="79" t="str">
        <f t="shared" si="114"/>
        <v/>
      </c>
      <c r="AJ985" s="79" t="str">
        <f t="shared" si="115"/>
        <v/>
      </c>
      <c r="AK985" s="80" t="str">
        <f t="shared" si="118"/>
        <v/>
      </c>
    </row>
    <row r="986" spans="27:37">
      <c r="AA986" s="81"/>
      <c r="AB986" s="81"/>
      <c r="AC986" s="82" t="str">
        <f t="shared" si="116"/>
        <v/>
      </c>
      <c r="AD986" s="90"/>
      <c r="AE986" s="90"/>
      <c r="AF986" s="82">
        <f t="shared" si="117"/>
        <v>0</v>
      </c>
      <c r="AG986" s="82" t="str">
        <f t="shared" si="112"/>
        <v/>
      </c>
      <c r="AH986" s="82" t="str">
        <f t="shared" si="113"/>
        <v/>
      </c>
      <c r="AI986" s="82" t="str">
        <f t="shared" si="114"/>
        <v/>
      </c>
      <c r="AJ986" s="82" t="str">
        <f t="shared" si="115"/>
        <v/>
      </c>
      <c r="AK986" s="83" t="str">
        <f t="shared" si="118"/>
        <v/>
      </c>
    </row>
    <row r="987" spans="27:37">
      <c r="AA987" s="78"/>
      <c r="AB987" s="78"/>
      <c r="AC987" s="79" t="str">
        <f t="shared" si="116"/>
        <v/>
      </c>
      <c r="AD987" s="89"/>
      <c r="AE987" s="89"/>
      <c r="AF987" s="79">
        <f t="shared" si="117"/>
        <v>0</v>
      </c>
      <c r="AG987" s="79" t="str">
        <f t="shared" si="112"/>
        <v/>
      </c>
      <c r="AH987" s="79" t="str">
        <f t="shared" si="113"/>
        <v/>
      </c>
      <c r="AI987" s="79" t="str">
        <f t="shared" si="114"/>
        <v/>
      </c>
      <c r="AJ987" s="79" t="str">
        <f t="shared" si="115"/>
        <v/>
      </c>
      <c r="AK987" s="80" t="str">
        <f t="shared" si="118"/>
        <v/>
      </c>
    </row>
    <row r="988" spans="27:37">
      <c r="AA988" s="81"/>
      <c r="AB988" s="81"/>
      <c r="AC988" s="82" t="str">
        <f t="shared" si="116"/>
        <v/>
      </c>
      <c r="AD988" s="90"/>
      <c r="AE988" s="90"/>
      <c r="AF988" s="82">
        <f t="shared" si="117"/>
        <v>0</v>
      </c>
      <c r="AG988" s="82" t="str">
        <f t="shared" si="112"/>
        <v/>
      </c>
      <c r="AH988" s="82" t="str">
        <f t="shared" si="113"/>
        <v/>
      </c>
      <c r="AI988" s="82" t="str">
        <f t="shared" si="114"/>
        <v/>
      </c>
      <c r="AJ988" s="82" t="str">
        <f t="shared" si="115"/>
        <v/>
      </c>
      <c r="AK988" s="83" t="str">
        <f t="shared" si="118"/>
        <v/>
      </c>
    </row>
    <row r="989" spans="27:37">
      <c r="AA989" s="78"/>
      <c r="AB989" s="78"/>
      <c r="AC989" s="79" t="str">
        <f t="shared" si="116"/>
        <v/>
      </c>
      <c r="AD989" s="89"/>
      <c r="AE989" s="89"/>
      <c r="AF989" s="79">
        <f t="shared" si="117"/>
        <v>0</v>
      </c>
      <c r="AG989" s="79" t="str">
        <f t="shared" si="112"/>
        <v/>
      </c>
      <c r="AH989" s="79" t="str">
        <f t="shared" si="113"/>
        <v/>
      </c>
      <c r="AI989" s="79" t="str">
        <f t="shared" si="114"/>
        <v/>
      </c>
      <c r="AJ989" s="79" t="str">
        <f t="shared" si="115"/>
        <v/>
      </c>
      <c r="AK989" s="80" t="str">
        <f t="shared" si="118"/>
        <v/>
      </c>
    </row>
    <row r="990" spans="27:37">
      <c r="AA990" s="81"/>
      <c r="AB990" s="81"/>
      <c r="AC990" s="82" t="str">
        <f t="shared" si="116"/>
        <v/>
      </c>
      <c r="AD990" s="90"/>
      <c r="AE990" s="90"/>
      <c r="AF990" s="82">
        <f t="shared" si="117"/>
        <v>0</v>
      </c>
      <c r="AG990" s="82" t="str">
        <f t="shared" si="112"/>
        <v/>
      </c>
      <c r="AH990" s="82" t="str">
        <f t="shared" si="113"/>
        <v/>
      </c>
      <c r="AI990" s="82" t="str">
        <f t="shared" si="114"/>
        <v/>
      </c>
      <c r="AJ990" s="82" t="str">
        <f t="shared" si="115"/>
        <v/>
      </c>
      <c r="AK990" s="83" t="str">
        <f t="shared" si="118"/>
        <v/>
      </c>
    </row>
    <row r="991" spans="27:37">
      <c r="AA991" s="78"/>
      <c r="AB991" s="78"/>
      <c r="AC991" s="79" t="str">
        <f t="shared" si="116"/>
        <v/>
      </c>
      <c r="AD991" s="89"/>
      <c r="AE991" s="89"/>
      <c r="AF991" s="79">
        <f t="shared" si="117"/>
        <v>0</v>
      </c>
      <c r="AG991" s="79" t="str">
        <f t="shared" si="112"/>
        <v/>
      </c>
      <c r="AH991" s="79" t="str">
        <f t="shared" si="113"/>
        <v/>
      </c>
      <c r="AI991" s="79" t="str">
        <f t="shared" si="114"/>
        <v/>
      </c>
      <c r="AJ991" s="79" t="str">
        <f t="shared" si="115"/>
        <v/>
      </c>
      <c r="AK991" s="80" t="str">
        <f t="shared" si="118"/>
        <v/>
      </c>
    </row>
    <row r="992" spans="27:37">
      <c r="AA992" s="81"/>
      <c r="AB992" s="81"/>
      <c r="AC992" s="82" t="str">
        <f t="shared" si="116"/>
        <v/>
      </c>
      <c r="AD992" s="90"/>
      <c r="AE992" s="90"/>
      <c r="AF992" s="82">
        <f t="shared" si="117"/>
        <v>0</v>
      </c>
      <c r="AG992" s="82" t="str">
        <f t="shared" si="112"/>
        <v/>
      </c>
      <c r="AH992" s="82" t="str">
        <f t="shared" si="113"/>
        <v/>
      </c>
      <c r="AI992" s="82" t="str">
        <f t="shared" si="114"/>
        <v/>
      </c>
      <c r="AJ992" s="82" t="str">
        <f t="shared" si="115"/>
        <v/>
      </c>
      <c r="AK992" s="83" t="str">
        <f t="shared" si="118"/>
        <v/>
      </c>
    </row>
    <row r="993" spans="27:37">
      <c r="AA993" s="78"/>
      <c r="AB993" s="78"/>
      <c r="AC993" s="79" t="str">
        <f t="shared" si="116"/>
        <v/>
      </c>
      <c r="AD993" s="89"/>
      <c r="AE993" s="89"/>
      <c r="AF993" s="79">
        <f t="shared" si="117"/>
        <v>0</v>
      </c>
      <c r="AG993" s="79" t="str">
        <f t="shared" si="112"/>
        <v/>
      </c>
      <c r="AH993" s="79" t="str">
        <f t="shared" si="113"/>
        <v/>
      </c>
      <c r="AI993" s="79" t="str">
        <f t="shared" si="114"/>
        <v/>
      </c>
      <c r="AJ993" s="79" t="str">
        <f t="shared" si="115"/>
        <v/>
      </c>
      <c r="AK993" s="80" t="str">
        <f t="shared" si="118"/>
        <v/>
      </c>
    </row>
    <row r="994" spans="27:37">
      <c r="AA994" s="81"/>
      <c r="AB994" s="81"/>
      <c r="AC994" s="82" t="str">
        <f t="shared" si="116"/>
        <v/>
      </c>
      <c r="AD994" s="90"/>
      <c r="AE994" s="90"/>
      <c r="AF994" s="82">
        <f t="shared" si="117"/>
        <v>0</v>
      </c>
      <c r="AG994" s="82" t="str">
        <f t="shared" si="112"/>
        <v/>
      </c>
      <c r="AH994" s="82" t="str">
        <f t="shared" si="113"/>
        <v/>
      </c>
      <c r="AI994" s="82" t="str">
        <f t="shared" si="114"/>
        <v/>
      </c>
      <c r="AJ994" s="82" t="str">
        <f t="shared" si="115"/>
        <v/>
      </c>
      <c r="AK994" s="83" t="str">
        <f t="shared" si="118"/>
        <v/>
      </c>
    </row>
    <row r="995" spans="27:37">
      <c r="AA995" s="78"/>
      <c r="AB995" s="78"/>
      <c r="AC995" s="79" t="str">
        <f t="shared" si="116"/>
        <v/>
      </c>
      <c r="AD995" s="89"/>
      <c r="AE995" s="89"/>
      <c r="AF995" s="79">
        <f t="shared" si="117"/>
        <v>0</v>
      </c>
      <c r="AG995" s="79" t="str">
        <f t="shared" si="112"/>
        <v/>
      </c>
      <c r="AH995" s="79" t="str">
        <f t="shared" si="113"/>
        <v/>
      </c>
      <c r="AI995" s="79" t="str">
        <f t="shared" si="114"/>
        <v/>
      </c>
      <c r="AJ995" s="79" t="str">
        <f t="shared" si="115"/>
        <v/>
      </c>
      <c r="AK995" s="80" t="str">
        <f t="shared" si="118"/>
        <v/>
      </c>
    </row>
    <row r="996" spans="27:37">
      <c r="AA996" s="81"/>
      <c r="AB996" s="81"/>
      <c r="AC996" s="82" t="str">
        <f t="shared" si="116"/>
        <v/>
      </c>
      <c r="AD996" s="90"/>
      <c r="AE996" s="90"/>
      <c r="AF996" s="82">
        <f t="shared" si="117"/>
        <v>0</v>
      </c>
      <c r="AG996" s="82" t="str">
        <f t="shared" si="112"/>
        <v/>
      </c>
      <c r="AH996" s="82" t="str">
        <f t="shared" si="113"/>
        <v/>
      </c>
      <c r="AI996" s="82" t="str">
        <f t="shared" si="114"/>
        <v/>
      </c>
      <c r="AJ996" s="82" t="str">
        <f t="shared" si="115"/>
        <v/>
      </c>
      <c r="AK996" s="83" t="str">
        <f t="shared" si="118"/>
        <v/>
      </c>
    </row>
    <row r="997" spans="27:37">
      <c r="AA997" s="78"/>
      <c r="AB997" s="78"/>
      <c r="AC997" s="79" t="str">
        <f t="shared" si="116"/>
        <v/>
      </c>
      <c r="AD997" s="89"/>
      <c r="AE997" s="89"/>
      <c r="AF997" s="79">
        <f t="shared" si="117"/>
        <v>0</v>
      </c>
      <c r="AG997" s="79" t="str">
        <f t="shared" si="112"/>
        <v/>
      </c>
      <c r="AH997" s="79" t="str">
        <f t="shared" si="113"/>
        <v/>
      </c>
      <c r="AI997" s="79" t="str">
        <f t="shared" si="114"/>
        <v/>
      </c>
      <c r="AJ997" s="79" t="str">
        <f t="shared" si="115"/>
        <v/>
      </c>
      <c r="AK997" s="80" t="str">
        <f t="shared" si="118"/>
        <v/>
      </c>
    </row>
    <row r="998" spans="27:37">
      <c r="AA998" s="81"/>
      <c r="AB998" s="81"/>
      <c r="AC998" s="82" t="str">
        <f t="shared" si="116"/>
        <v/>
      </c>
      <c r="AD998" s="90"/>
      <c r="AE998" s="90"/>
      <c r="AF998" s="82">
        <f t="shared" si="117"/>
        <v>0</v>
      </c>
      <c r="AG998" s="82" t="str">
        <f t="shared" si="112"/>
        <v/>
      </c>
      <c r="AH998" s="82" t="str">
        <f t="shared" si="113"/>
        <v/>
      </c>
      <c r="AI998" s="82" t="str">
        <f t="shared" si="114"/>
        <v/>
      </c>
      <c r="AJ998" s="82" t="str">
        <f t="shared" si="115"/>
        <v/>
      </c>
      <c r="AK998" s="83" t="str">
        <f t="shared" si="118"/>
        <v/>
      </c>
    </row>
    <row r="999" spans="27:37">
      <c r="AA999" s="78"/>
      <c r="AB999" s="78"/>
      <c r="AC999" s="79" t="str">
        <f t="shared" si="116"/>
        <v/>
      </c>
      <c r="AD999" s="89"/>
      <c r="AE999" s="89"/>
      <c r="AF999" s="79">
        <f t="shared" si="117"/>
        <v>0</v>
      </c>
      <c r="AG999" s="79" t="str">
        <f t="shared" si="112"/>
        <v/>
      </c>
      <c r="AH999" s="79" t="str">
        <f t="shared" si="113"/>
        <v/>
      </c>
      <c r="AI999" s="79" t="str">
        <f t="shared" si="114"/>
        <v/>
      </c>
      <c r="AJ999" s="79" t="str">
        <f t="shared" si="115"/>
        <v/>
      </c>
      <c r="AK999" s="80" t="str">
        <f t="shared" si="118"/>
        <v/>
      </c>
    </row>
    <row r="1000" spans="27:37">
      <c r="AA1000" s="81"/>
      <c r="AB1000" s="81"/>
      <c r="AC1000" s="82" t="str">
        <f t="shared" si="116"/>
        <v/>
      </c>
      <c r="AD1000" s="90"/>
      <c r="AE1000" s="90"/>
      <c r="AF1000" s="82">
        <f t="shared" si="117"/>
        <v>0</v>
      </c>
      <c r="AG1000" s="82" t="str">
        <f t="shared" si="112"/>
        <v/>
      </c>
      <c r="AH1000" s="82" t="str">
        <f t="shared" si="113"/>
        <v/>
      </c>
      <c r="AI1000" s="82" t="str">
        <f t="shared" si="114"/>
        <v/>
      </c>
      <c r="AJ1000" s="82" t="str">
        <f t="shared" si="115"/>
        <v/>
      </c>
      <c r="AK1000" s="83" t="str">
        <f t="shared" si="118"/>
        <v/>
      </c>
    </row>
    <row r="1001" spans="27:37">
      <c r="AA1001" s="78"/>
      <c r="AB1001" s="78"/>
      <c r="AC1001" s="79" t="str">
        <f t="shared" si="116"/>
        <v/>
      </c>
      <c r="AD1001" s="89"/>
      <c r="AE1001" s="89"/>
      <c r="AF1001" s="79">
        <f t="shared" si="117"/>
        <v>0</v>
      </c>
      <c r="AG1001" s="79" t="str">
        <f t="shared" si="112"/>
        <v/>
      </c>
      <c r="AH1001" s="79" t="str">
        <f t="shared" si="113"/>
        <v/>
      </c>
      <c r="AI1001" s="79" t="str">
        <f t="shared" si="114"/>
        <v/>
      </c>
      <c r="AJ1001" s="79" t="str">
        <f t="shared" si="115"/>
        <v/>
      </c>
      <c r="AK1001" s="80" t="str">
        <f t="shared" si="118"/>
        <v/>
      </c>
    </row>
    <row r="1002" spans="27:37">
      <c r="AA1002" s="81"/>
      <c r="AB1002" s="81"/>
      <c r="AC1002" s="82" t="str">
        <f t="shared" si="116"/>
        <v/>
      </c>
      <c r="AD1002" s="90"/>
      <c r="AE1002" s="90"/>
      <c r="AF1002" s="82">
        <f t="shared" si="117"/>
        <v>0</v>
      </c>
      <c r="AG1002" s="82" t="str">
        <f t="shared" si="112"/>
        <v/>
      </c>
      <c r="AH1002" s="82" t="str">
        <f t="shared" si="113"/>
        <v/>
      </c>
      <c r="AI1002" s="82" t="str">
        <f t="shared" si="114"/>
        <v/>
      </c>
      <c r="AJ1002" s="82" t="str">
        <f t="shared" si="115"/>
        <v/>
      </c>
      <c r="AK1002" s="83" t="str">
        <f t="shared" si="118"/>
        <v/>
      </c>
    </row>
    <row r="1003" spans="27:37">
      <c r="AA1003" s="78"/>
      <c r="AB1003" s="78"/>
      <c r="AC1003" s="79" t="str">
        <f t="shared" si="116"/>
        <v/>
      </c>
      <c r="AD1003" s="89"/>
      <c r="AE1003" s="89"/>
      <c r="AF1003" s="79">
        <f t="shared" si="117"/>
        <v>0</v>
      </c>
      <c r="AG1003" s="79" t="str">
        <f t="shared" si="112"/>
        <v/>
      </c>
      <c r="AH1003" s="79" t="str">
        <f t="shared" si="113"/>
        <v/>
      </c>
      <c r="AI1003" s="79" t="str">
        <f t="shared" si="114"/>
        <v/>
      </c>
      <c r="AJ1003" s="79" t="str">
        <f t="shared" si="115"/>
        <v/>
      </c>
      <c r="AK1003" s="80" t="str">
        <f t="shared" si="118"/>
        <v/>
      </c>
    </row>
    <row r="1004" spans="27:37">
      <c r="AA1004" s="81"/>
      <c r="AB1004" s="81"/>
      <c r="AC1004" s="82" t="str">
        <f t="shared" si="116"/>
        <v/>
      </c>
      <c r="AD1004" s="90"/>
      <c r="AE1004" s="90"/>
      <c r="AF1004" s="82">
        <f t="shared" si="117"/>
        <v>0</v>
      </c>
      <c r="AG1004" s="82" t="str">
        <f t="shared" si="112"/>
        <v/>
      </c>
      <c r="AH1004" s="82" t="str">
        <f t="shared" si="113"/>
        <v/>
      </c>
      <c r="AI1004" s="82" t="str">
        <f t="shared" si="114"/>
        <v/>
      </c>
      <c r="AJ1004" s="82" t="str">
        <f t="shared" si="115"/>
        <v/>
      </c>
      <c r="AK1004" s="83" t="str">
        <f t="shared" si="118"/>
        <v/>
      </c>
    </row>
    <row r="1005" spans="27:37">
      <c r="AA1005" s="78"/>
      <c r="AB1005" s="78"/>
      <c r="AC1005" s="79" t="str">
        <f t="shared" si="116"/>
        <v/>
      </c>
      <c r="AD1005" s="89"/>
      <c r="AE1005" s="89"/>
      <c r="AF1005" s="79">
        <f t="shared" si="117"/>
        <v>0</v>
      </c>
      <c r="AG1005" s="79" t="str">
        <f t="shared" si="112"/>
        <v/>
      </c>
      <c r="AH1005" s="79" t="str">
        <f t="shared" si="113"/>
        <v/>
      </c>
      <c r="AI1005" s="79" t="str">
        <f t="shared" si="114"/>
        <v/>
      </c>
      <c r="AJ1005" s="79" t="str">
        <f t="shared" si="115"/>
        <v/>
      </c>
      <c r="AK1005" s="80" t="str">
        <f t="shared" si="118"/>
        <v/>
      </c>
    </row>
    <row r="1006" spans="27:37">
      <c r="AA1006" s="81"/>
      <c r="AB1006" s="81"/>
      <c r="AC1006" s="82" t="str">
        <f t="shared" si="116"/>
        <v/>
      </c>
      <c r="AD1006" s="90"/>
      <c r="AE1006" s="90"/>
      <c r="AF1006" s="82">
        <f t="shared" si="117"/>
        <v>0</v>
      </c>
      <c r="AG1006" s="82" t="str">
        <f t="shared" si="112"/>
        <v/>
      </c>
      <c r="AH1006" s="82" t="str">
        <f t="shared" si="113"/>
        <v/>
      </c>
      <c r="AI1006" s="82" t="str">
        <f t="shared" si="114"/>
        <v/>
      </c>
      <c r="AJ1006" s="82" t="str">
        <f t="shared" si="115"/>
        <v/>
      </c>
      <c r="AK1006" s="83" t="str">
        <f t="shared" si="118"/>
        <v/>
      </c>
    </row>
    <row r="1007" spans="27:37">
      <c r="AA1007" s="78"/>
      <c r="AB1007" s="78"/>
      <c r="AC1007" s="79" t="str">
        <f t="shared" si="116"/>
        <v/>
      </c>
      <c r="AD1007" s="89"/>
      <c r="AE1007" s="89"/>
      <c r="AF1007" s="79">
        <f t="shared" si="117"/>
        <v>0</v>
      </c>
      <c r="AG1007" s="79" t="str">
        <f t="shared" si="112"/>
        <v/>
      </c>
      <c r="AH1007" s="79" t="str">
        <f t="shared" si="113"/>
        <v/>
      </c>
      <c r="AI1007" s="79" t="str">
        <f t="shared" si="114"/>
        <v/>
      </c>
      <c r="AJ1007" s="79" t="str">
        <f t="shared" si="115"/>
        <v/>
      </c>
      <c r="AK1007" s="80" t="str">
        <f t="shared" si="118"/>
        <v/>
      </c>
    </row>
    <row r="1008" spans="27:37">
      <c r="AA1008" s="81"/>
      <c r="AB1008" s="81"/>
      <c r="AC1008" s="82" t="str">
        <f t="shared" si="116"/>
        <v/>
      </c>
      <c r="AD1008" s="90"/>
      <c r="AE1008" s="90"/>
      <c r="AF1008" s="82">
        <f t="shared" si="117"/>
        <v>0</v>
      </c>
      <c r="AG1008" s="82" t="str">
        <f t="shared" si="112"/>
        <v/>
      </c>
      <c r="AH1008" s="82" t="str">
        <f t="shared" si="113"/>
        <v/>
      </c>
      <c r="AI1008" s="82" t="str">
        <f t="shared" si="114"/>
        <v/>
      </c>
      <c r="AJ1008" s="82" t="str">
        <f t="shared" si="115"/>
        <v/>
      </c>
      <c r="AK1008" s="83" t="str">
        <f t="shared" si="118"/>
        <v/>
      </c>
    </row>
    <row r="1009" spans="27:37">
      <c r="AA1009" s="78"/>
      <c r="AB1009" s="78"/>
      <c r="AC1009" s="79" t="str">
        <f t="shared" si="116"/>
        <v/>
      </c>
      <c r="AD1009" s="89"/>
      <c r="AE1009" s="89"/>
      <c r="AF1009" s="79">
        <f t="shared" si="117"/>
        <v>0</v>
      </c>
      <c r="AG1009" s="79" t="str">
        <f t="shared" si="112"/>
        <v/>
      </c>
      <c r="AH1009" s="79" t="str">
        <f t="shared" si="113"/>
        <v/>
      </c>
      <c r="AI1009" s="79" t="str">
        <f t="shared" si="114"/>
        <v/>
      </c>
      <c r="AJ1009" s="79" t="str">
        <f t="shared" si="115"/>
        <v/>
      </c>
      <c r="AK1009" s="80" t="str">
        <f t="shared" si="118"/>
        <v/>
      </c>
    </row>
    <row r="1010" spans="27:37">
      <c r="AA1010" s="81"/>
      <c r="AB1010" s="81"/>
      <c r="AC1010" s="82" t="str">
        <f t="shared" si="116"/>
        <v/>
      </c>
      <c r="AD1010" s="90"/>
      <c r="AE1010" s="90"/>
      <c r="AF1010" s="82">
        <f t="shared" si="117"/>
        <v>0</v>
      </c>
      <c r="AG1010" s="82" t="str">
        <f t="shared" si="112"/>
        <v/>
      </c>
      <c r="AH1010" s="82" t="str">
        <f t="shared" si="113"/>
        <v/>
      </c>
      <c r="AI1010" s="82" t="str">
        <f t="shared" si="114"/>
        <v/>
      </c>
      <c r="AJ1010" s="82" t="str">
        <f t="shared" si="115"/>
        <v/>
      </c>
      <c r="AK1010" s="83" t="str">
        <f t="shared" si="118"/>
        <v/>
      </c>
    </row>
    <row r="1011" spans="27:37">
      <c r="AA1011" s="78"/>
      <c r="AB1011" s="78"/>
      <c r="AC1011" s="79" t="str">
        <f t="shared" si="116"/>
        <v/>
      </c>
      <c r="AD1011" s="89"/>
      <c r="AE1011" s="89"/>
      <c r="AF1011" s="79">
        <f t="shared" si="117"/>
        <v>0</v>
      </c>
      <c r="AG1011" s="79" t="str">
        <f t="shared" si="112"/>
        <v/>
      </c>
      <c r="AH1011" s="79" t="str">
        <f t="shared" si="113"/>
        <v/>
      </c>
      <c r="AI1011" s="79" t="str">
        <f t="shared" si="114"/>
        <v/>
      </c>
      <c r="AJ1011" s="79" t="str">
        <f t="shared" si="115"/>
        <v/>
      </c>
      <c r="AK1011" s="80" t="str">
        <f t="shared" si="118"/>
        <v/>
      </c>
    </row>
    <row r="1012" spans="27:37">
      <c r="AA1012" s="81"/>
      <c r="AB1012" s="81"/>
      <c r="AC1012" s="82" t="str">
        <f t="shared" si="116"/>
        <v/>
      </c>
      <c r="AD1012" s="90"/>
      <c r="AE1012" s="90"/>
      <c r="AF1012" s="82">
        <f t="shared" si="117"/>
        <v>0</v>
      </c>
      <c r="AG1012" s="82" t="str">
        <f t="shared" si="112"/>
        <v/>
      </c>
      <c r="AH1012" s="82" t="str">
        <f t="shared" si="113"/>
        <v/>
      </c>
      <c r="AI1012" s="82" t="str">
        <f t="shared" si="114"/>
        <v/>
      </c>
      <c r="AJ1012" s="82" t="str">
        <f t="shared" si="115"/>
        <v/>
      </c>
      <c r="AK1012" s="83" t="str">
        <f t="shared" si="118"/>
        <v/>
      </c>
    </row>
    <row r="1013" spans="27:37">
      <c r="AA1013" s="78"/>
      <c r="AB1013" s="78"/>
      <c r="AC1013" s="79" t="str">
        <f t="shared" si="116"/>
        <v/>
      </c>
      <c r="AD1013" s="89"/>
      <c r="AE1013" s="89"/>
      <c r="AF1013" s="79">
        <f t="shared" si="117"/>
        <v>0</v>
      </c>
      <c r="AG1013" s="79" t="str">
        <f t="shared" si="112"/>
        <v/>
      </c>
      <c r="AH1013" s="79" t="str">
        <f t="shared" si="113"/>
        <v/>
      </c>
      <c r="AI1013" s="79" t="str">
        <f t="shared" si="114"/>
        <v/>
      </c>
      <c r="AJ1013" s="79" t="str">
        <f t="shared" si="115"/>
        <v/>
      </c>
      <c r="AK1013" s="80" t="str">
        <f t="shared" si="118"/>
        <v/>
      </c>
    </row>
    <row r="1014" spans="27:37">
      <c r="AA1014" s="81"/>
      <c r="AB1014" s="81"/>
      <c r="AC1014" s="82" t="str">
        <f t="shared" si="116"/>
        <v/>
      </c>
      <c r="AD1014" s="90"/>
      <c r="AE1014" s="90"/>
      <c r="AF1014" s="82">
        <f t="shared" si="117"/>
        <v>0</v>
      </c>
      <c r="AG1014" s="82" t="str">
        <f t="shared" si="112"/>
        <v/>
      </c>
      <c r="AH1014" s="82" t="str">
        <f t="shared" si="113"/>
        <v/>
      </c>
      <c r="AI1014" s="82" t="str">
        <f t="shared" si="114"/>
        <v/>
      </c>
      <c r="AJ1014" s="82" t="str">
        <f t="shared" si="115"/>
        <v/>
      </c>
      <c r="AK1014" s="83" t="str">
        <f t="shared" si="118"/>
        <v/>
      </c>
    </row>
    <row r="1015" spans="27:37">
      <c r="AA1015" s="78"/>
      <c r="AB1015" s="78"/>
      <c r="AC1015" s="79" t="str">
        <f t="shared" si="116"/>
        <v/>
      </c>
      <c r="AD1015" s="89"/>
      <c r="AE1015" s="89"/>
      <c r="AF1015" s="79">
        <f t="shared" si="117"/>
        <v>0</v>
      </c>
      <c r="AG1015" s="79" t="str">
        <f t="shared" si="112"/>
        <v/>
      </c>
      <c r="AH1015" s="79" t="str">
        <f t="shared" si="113"/>
        <v/>
      </c>
      <c r="AI1015" s="79" t="str">
        <f t="shared" si="114"/>
        <v/>
      </c>
      <c r="AJ1015" s="79" t="str">
        <f t="shared" si="115"/>
        <v/>
      </c>
      <c r="AK1015" s="80" t="str">
        <f t="shared" si="118"/>
        <v/>
      </c>
    </row>
    <row r="1016" spans="27:37">
      <c r="AA1016" s="81"/>
      <c r="AB1016" s="81"/>
      <c r="AC1016" s="82" t="str">
        <f t="shared" si="116"/>
        <v/>
      </c>
      <c r="AD1016" s="90"/>
      <c r="AE1016" s="90"/>
      <c r="AF1016" s="82">
        <f t="shared" si="117"/>
        <v>0</v>
      </c>
      <c r="AG1016" s="82" t="str">
        <f t="shared" si="112"/>
        <v/>
      </c>
      <c r="AH1016" s="82" t="str">
        <f t="shared" si="113"/>
        <v/>
      </c>
      <c r="AI1016" s="82" t="str">
        <f t="shared" si="114"/>
        <v/>
      </c>
      <c r="AJ1016" s="82" t="str">
        <f t="shared" si="115"/>
        <v/>
      </c>
      <c r="AK1016" s="83" t="str">
        <f t="shared" si="118"/>
        <v/>
      </c>
    </row>
    <row r="1017" spans="27:37">
      <c r="AA1017" s="78"/>
      <c r="AB1017" s="78"/>
      <c r="AC1017" s="79" t="str">
        <f t="shared" si="116"/>
        <v/>
      </c>
      <c r="AD1017" s="89"/>
      <c r="AE1017" s="89"/>
      <c r="AF1017" s="79">
        <f t="shared" si="117"/>
        <v>0</v>
      </c>
      <c r="AG1017" s="79" t="str">
        <f t="shared" si="112"/>
        <v/>
      </c>
      <c r="AH1017" s="79" t="str">
        <f t="shared" si="113"/>
        <v/>
      </c>
      <c r="AI1017" s="79" t="str">
        <f t="shared" si="114"/>
        <v/>
      </c>
      <c r="AJ1017" s="79" t="str">
        <f t="shared" si="115"/>
        <v/>
      </c>
      <c r="AK1017" s="80" t="str">
        <f t="shared" si="118"/>
        <v/>
      </c>
    </row>
    <row r="1018" spans="27:37">
      <c r="AA1018" s="81"/>
      <c r="AB1018" s="81"/>
      <c r="AC1018" s="82" t="str">
        <f t="shared" si="116"/>
        <v/>
      </c>
      <c r="AD1018" s="90"/>
      <c r="AE1018" s="90"/>
      <c r="AF1018" s="82">
        <f t="shared" si="117"/>
        <v>0</v>
      </c>
      <c r="AG1018" s="82" t="str">
        <f t="shared" si="112"/>
        <v/>
      </c>
      <c r="AH1018" s="82" t="str">
        <f t="shared" si="113"/>
        <v/>
      </c>
      <c r="AI1018" s="82" t="str">
        <f t="shared" si="114"/>
        <v/>
      </c>
      <c r="AJ1018" s="82" t="str">
        <f t="shared" si="115"/>
        <v/>
      </c>
      <c r="AK1018" s="83" t="str">
        <f t="shared" si="118"/>
        <v/>
      </c>
    </row>
    <row r="1019" spans="27:37">
      <c r="AA1019" s="78"/>
      <c r="AB1019" s="78"/>
      <c r="AC1019" s="79" t="str">
        <f t="shared" si="116"/>
        <v/>
      </c>
      <c r="AD1019" s="89"/>
      <c r="AE1019" s="89"/>
      <c r="AF1019" s="79">
        <f t="shared" si="117"/>
        <v>0</v>
      </c>
      <c r="AG1019" s="79" t="str">
        <f t="shared" si="112"/>
        <v/>
      </c>
      <c r="AH1019" s="79" t="str">
        <f t="shared" si="113"/>
        <v/>
      </c>
      <c r="AI1019" s="79" t="str">
        <f t="shared" si="114"/>
        <v/>
      </c>
      <c r="AJ1019" s="79" t="str">
        <f t="shared" si="115"/>
        <v/>
      </c>
      <c r="AK1019" s="80" t="str">
        <f t="shared" si="118"/>
        <v/>
      </c>
    </row>
    <row r="1020" spans="27:37">
      <c r="AA1020" s="81"/>
      <c r="AB1020" s="81"/>
      <c r="AC1020" s="82" t="str">
        <f t="shared" si="116"/>
        <v/>
      </c>
      <c r="AD1020" s="90"/>
      <c r="AE1020" s="90"/>
      <c r="AF1020" s="82">
        <f t="shared" si="117"/>
        <v>0</v>
      </c>
      <c r="AG1020" s="82" t="str">
        <f t="shared" si="112"/>
        <v/>
      </c>
      <c r="AH1020" s="82" t="str">
        <f t="shared" si="113"/>
        <v/>
      </c>
      <c r="AI1020" s="82" t="str">
        <f t="shared" si="114"/>
        <v/>
      </c>
      <c r="AJ1020" s="82" t="str">
        <f t="shared" si="115"/>
        <v/>
      </c>
      <c r="AK1020" s="83" t="str">
        <f t="shared" si="118"/>
        <v/>
      </c>
    </row>
    <row r="1021" spans="27:37">
      <c r="AA1021" s="78"/>
      <c r="AB1021" s="78"/>
      <c r="AC1021" s="79" t="str">
        <f t="shared" si="116"/>
        <v/>
      </c>
      <c r="AD1021" s="89"/>
      <c r="AE1021" s="89"/>
      <c r="AF1021" s="79">
        <f t="shared" si="117"/>
        <v>0</v>
      </c>
      <c r="AG1021" s="79" t="str">
        <f t="shared" si="112"/>
        <v/>
      </c>
      <c r="AH1021" s="79" t="str">
        <f t="shared" si="113"/>
        <v/>
      </c>
      <c r="AI1021" s="79" t="str">
        <f t="shared" si="114"/>
        <v/>
      </c>
      <c r="AJ1021" s="79" t="str">
        <f t="shared" si="115"/>
        <v/>
      </c>
      <c r="AK1021" s="80" t="str">
        <f t="shared" si="118"/>
        <v/>
      </c>
    </row>
    <row r="1022" spans="27:37">
      <c r="AA1022" s="81"/>
      <c r="AB1022" s="81"/>
      <c r="AC1022" s="82" t="str">
        <f t="shared" si="116"/>
        <v/>
      </c>
      <c r="AD1022" s="90"/>
      <c r="AE1022" s="90"/>
      <c r="AF1022" s="82">
        <f t="shared" si="117"/>
        <v>0</v>
      </c>
      <c r="AG1022" s="82" t="str">
        <f t="shared" si="112"/>
        <v/>
      </c>
      <c r="AH1022" s="82" t="str">
        <f t="shared" si="113"/>
        <v/>
      </c>
      <c r="AI1022" s="82" t="str">
        <f t="shared" si="114"/>
        <v/>
      </c>
      <c r="AJ1022" s="82" t="str">
        <f t="shared" si="115"/>
        <v/>
      </c>
      <c r="AK1022" s="83" t="str">
        <f t="shared" si="118"/>
        <v/>
      </c>
    </row>
    <row r="1023" spans="27:37">
      <c r="AA1023" s="78"/>
      <c r="AB1023" s="78"/>
      <c r="AC1023" s="79" t="str">
        <f t="shared" si="116"/>
        <v/>
      </c>
      <c r="AD1023" s="89"/>
      <c r="AE1023" s="89"/>
      <c r="AF1023" s="79">
        <f t="shared" si="117"/>
        <v>0</v>
      </c>
      <c r="AG1023" s="79" t="str">
        <f t="shared" si="112"/>
        <v/>
      </c>
      <c r="AH1023" s="79" t="str">
        <f t="shared" si="113"/>
        <v/>
      </c>
      <c r="AI1023" s="79" t="str">
        <f t="shared" si="114"/>
        <v/>
      </c>
      <c r="AJ1023" s="79" t="str">
        <f t="shared" si="115"/>
        <v/>
      </c>
      <c r="AK1023" s="80" t="str">
        <f t="shared" si="118"/>
        <v/>
      </c>
    </row>
    <row r="1024" spans="27:37">
      <c r="AA1024" s="81"/>
      <c r="AB1024" s="81"/>
      <c r="AC1024" s="82" t="str">
        <f t="shared" si="116"/>
        <v/>
      </c>
      <c r="AD1024" s="90"/>
      <c r="AE1024" s="90"/>
      <c r="AF1024" s="82">
        <f t="shared" si="117"/>
        <v>0</v>
      </c>
      <c r="AG1024" s="82" t="str">
        <f t="shared" si="112"/>
        <v/>
      </c>
      <c r="AH1024" s="82" t="str">
        <f t="shared" si="113"/>
        <v/>
      </c>
      <c r="AI1024" s="82" t="str">
        <f t="shared" si="114"/>
        <v/>
      </c>
      <c r="AJ1024" s="82" t="str">
        <f t="shared" si="115"/>
        <v/>
      </c>
      <c r="AK1024" s="83" t="str">
        <f t="shared" si="118"/>
        <v/>
      </c>
    </row>
    <row r="1025" spans="27:37">
      <c r="AA1025" s="78"/>
      <c r="AB1025" s="78"/>
      <c r="AC1025" s="79" t="str">
        <f t="shared" si="116"/>
        <v/>
      </c>
      <c r="AD1025" s="89"/>
      <c r="AE1025" s="89"/>
      <c r="AF1025" s="79">
        <f t="shared" si="117"/>
        <v>0</v>
      </c>
      <c r="AG1025" s="79" t="str">
        <f t="shared" si="112"/>
        <v/>
      </c>
      <c r="AH1025" s="79" t="str">
        <f t="shared" si="113"/>
        <v/>
      </c>
      <c r="AI1025" s="79" t="str">
        <f t="shared" si="114"/>
        <v/>
      </c>
      <c r="AJ1025" s="79" t="str">
        <f t="shared" si="115"/>
        <v/>
      </c>
      <c r="AK1025" s="80" t="str">
        <f t="shared" si="118"/>
        <v/>
      </c>
    </row>
    <row r="1026" spans="27:37">
      <c r="AA1026" s="81"/>
      <c r="AB1026" s="81"/>
      <c r="AC1026" s="82" t="str">
        <f t="shared" si="116"/>
        <v/>
      </c>
      <c r="AD1026" s="90"/>
      <c r="AE1026" s="90"/>
      <c r="AF1026" s="82">
        <f t="shared" si="117"/>
        <v>0</v>
      </c>
      <c r="AG1026" s="82" t="str">
        <f t="shared" si="112"/>
        <v/>
      </c>
      <c r="AH1026" s="82" t="str">
        <f t="shared" si="113"/>
        <v/>
      </c>
      <c r="AI1026" s="82" t="str">
        <f t="shared" si="114"/>
        <v/>
      </c>
      <c r="AJ1026" s="82" t="str">
        <f t="shared" si="115"/>
        <v/>
      </c>
      <c r="AK1026" s="83" t="str">
        <f t="shared" si="118"/>
        <v/>
      </c>
    </row>
    <row r="1027" spans="27:37">
      <c r="AA1027" s="78"/>
      <c r="AB1027" s="78"/>
      <c r="AC1027" s="79" t="str">
        <f t="shared" si="116"/>
        <v/>
      </c>
      <c r="AD1027" s="89"/>
      <c r="AE1027" s="89"/>
      <c r="AF1027" s="79">
        <f t="shared" si="117"/>
        <v>0</v>
      </c>
      <c r="AG1027" s="79" t="str">
        <f t="shared" si="112"/>
        <v/>
      </c>
      <c r="AH1027" s="79" t="str">
        <f t="shared" si="113"/>
        <v/>
      </c>
      <c r="AI1027" s="79" t="str">
        <f t="shared" si="114"/>
        <v/>
      </c>
      <c r="AJ1027" s="79" t="str">
        <f t="shared" si="115"/>
        <v/>
      </c>
      <c r="AK1027" s="80" t="str">
        <f t="shared" si="118"/>
        <v/>
      </c>
    </row>
    <row r="1028" spans="27:37">
      <c r="AA1028" s="81"/>
      <c r="AB1028" s="81"/>
      <c r="AC1028" s="82" t="str">
        <f t="shared" si="116"/>
        <v/>
      </c>
      <c r="AD1028" s="90"/>
      <c r="AE1028" s="90"/>
      <c r="AF1028" s="82">
        <f t="shared" si="117"/>
        <v>0</v>
      </c>
      <c r="AG1028" s="82" t="str">
        <f t="shared" si="112"/>
        <v/>
      </c>
      <c r="AH1028" s="82" t="str">
        <f t="shared" si="113"/>
        <v/>
      </c>
      <c r="AI1028" s="82" t="str">
        <f t="shared" si="114"/>
        <v/>
      </c>
      <c r="AJ1028" s="82" t="str">
        <f t="shared" si="115"/>
        <v/>
      </c>
      <c r="AK1028" s="83" t="str">
        <f t="shared" si="118"/>
        <v/>
      </c>
    </row>
    <row r="1029" spans="27:37">
      <c r="AA1029" s="78"/>
      <c r="AB1029" s="78"/>
      <c r="AC1029" s="79" t="str">
        <f t="shared" si="116"/>
        <v/>
      </c>
      <c r="AD1029" s="89"/>
      <c r="AE1029" s="89"/>
      <c r="AF1029" s="79">
        <f t="shared" si="117"/>
        <v>0</v>
      </c>
      <c r="AG1029" s="79" t="str">
        <f t="shared" si="112"/>
        <v/>
      </c>
      <c r="AH1029" s="79" t="str">
        <f t="shared" si="113"/>
        <v/>
      </c>
      <c r="AI1029" s="79" t="str">
        <f t="shared" si="114"/>
        <v/>
      </c>
      <c r="AJ1029" s="79" t="str">
        <f t="shared" si="115"/>
        <v/>
      </c>
      <c r="AK1029" s="80" t="str">
        <f t="shared" si="118"/>
        <v/>
      </c>
    </row>
    <row r="1030" spans="27:37">
      <c r="AA1030" s="81"/>
      <c r="AB1030" s="81"/>
      <c r="AC1030" s="82" t="str">
        <f t="shared" si="116"/>
        <v/>
      </c>
      <c r="AD1030" s="90"/>
      <c r="AE1030" s="90"/>
      <c r="AF1030" s="82">
        <f t="shared" si="117"/>
        <v>0</v>
      </c>
      <c r="AG1030" s="82" t="str">
        <f t="shared" si="112"/>
        <v/>
      </c>
      <c r="AH1030" s="82" t="str">
        <f t="shared" si="113"/>
        <v/>
      </c>
      <c r="AI1030" s="82" t="str">
        <f t="shared" si="114"/>
        <v/>
      </c>
      <c r="AJ1030" s="82" t="str">
        <f t="shared" si="115"/>
        <v/>
      </c>
      <c r="AK1030" s="83" t="str">
        <f t="shared" si="118"/>
        <v/>
      </c>
    </row>
    <row r="1031" spans="27:37">
      <c r="AA1031" s="78"/>
      <c r="AB1031" s="78"/>
      <c r="AC1031" s="79" t="str">
        <f t="shared" si="116"/>
        <v/>
      </c>
      <c r="AD1031" s="89"/>
      <c r="AE1031" s="89"/>
      <c r="AF1031" s="79">
        <f t="shared" si="117"/>
        <v>0</v>
      </c>
      <c r="AG1031" s="79" t="str">
        <f t="shared" si="112"/>
        <v/>
      </c>
      <c r="AH1031" s="79" t="str">
        <f t="shared" si="113"/>
        <v/>
      </c>
      <c r="AI1031" s="79" t="str">
        <f t="shared" si="114"/>
        <v/>
      </c>
      <c r="AJ1031" s="79" t="str">
        <f t="shared" si="115"/>
        <v/>
      </c>
      <c r="AK1031" s="80" t="str">
        <f t="shared" si="118"/>
        <v/>
      </c>
    </row>
    <row r="1032" spans="27:37">
      <c r="AA1032" s="81"/>
      <c r="AB1032" s="81"/>
      <c r="AC1032" s="82" t="str">
        <f t="shared" si="116"/>
        <v/>
      </c>
      <c r="AD1032" s="90"/>
      <c r="AE1032" s="90"/>
      <c r="AF1032" s="82">
        <f t="shared" si="117"/>
        <v>0</v>
      </c>
      <c r="AG1032" s="82" t="str">
        <f t="shared" si="112"/>
        <v/>
      </c>
      <c r="AH1032" s="82" t="str">
        <f t="shared" si="113"/>
        <v/>
      </c>
      <c r="AI1032" s="82" t="str">
        <f t="shared" si="114"/>
        <v/>
      </c>
      <c r="AJ1032" s="82" t="str">
        <f t="shared" si="115"/>
        <v/>
      </c>
      <c r="AK1032" s="83" t="str">
        <f t="shared" si="118"/>
        <v/>
      </c>
    </row>
    <row r="1033" spans="27:37">
      <c r="AA1033" s="78"/>
      <c r="AB1033" s="78"/>
      <c r="AC1033" s="79" t="str">
        <f t="shared" si="116"/>
        <v/>
      </c>
      <c r="AD1033" s="89"/>
      <c r="AE1033" s="89"/>
      <c r="AF1033" s="79">
        <f t="shared" si="117"/>
        <v>0</v>
      </c>
      <c r="AG1033" s="79" t="str">
        <f t="shared" si="112"/>
        <v/>
      </c>
      <c r="AH1033" s="79" t="str">
        <f t="shared" si="113"/>
        <v/>
      </c>
      <c r="AI1033" s="79" t="str">
        <f t="shared" si="114"/>
        <v/>
      </c>
      <c r="AJ1033" s="79" t="str">
        <f t="shared" si="115"/>
        <v/>
      </c>
      <c r="AK1033" s="80" t="str">
        <f t="shared" si="118"/>
        <v/>
      </c>
    </row>
    <row r="1034" spans="27:37">
      <c r="AA1034" s="81"/>
      <c r="AB1034" s="81"/>
      <c r="AC1034" s="82" t="str">
        <f t="shared" si="116"/>
        <v/>
      </c>
      <c r="AD1034" s="90"/>
      <c r="AE1034" s="90"/>
      <c r="AF1034" s="82">
        <f t="shared" si="117"/>
        <v>0</v>
      </c>
      <c r="AG1034" s="82" t="str">
        <f t="shared" si="112"/>
        <v/>
      </c>
      <c r="AH1034" s="82" t="str">
        <f t="shared" si="113"/>
        <v/>
      </c>
      <c r="AI1034" s="82" t="str">
        <f t="shared" si="114"/>
        <v/>
      </c>
      <c r="AJ1034" s="82" t="str">
        <f t="shared" si="115"/>
        <v/>
      </c>
      <c r="AK1034" s="83" t="str">
        <f t="shared" si="118"/>
        <v/>
      </c>
    </row>
    <row r="1035" spans="27:37">
      <c r="AA1035" s="78"/>
      <c r="AB1035" s="78"/>
      <c r="AC1035" s="79" t="str">
        <f t="shared" si="116"/>
        <v/>
      </c>
      <c r="AD1035" s="89"/>
      <c r="AE1035" s="89"/>
      <c r="AF1035" s="79">
        <f t="shared" si="117"/>
        <v>0</v>
      </c>
      <c r="AG1035" s="79" t="str">
        <f t="shared" ref="AG1035:AG1098" si="119">IF($AA1035="","",IF(VLOOKUP($AA1035,$AZ$17:$BD$42,2,0)=0,"",VLOOKUP($AA1035,$AZ$17:$BD$42,2,0)*AF1035))</f>
        <v/>
      </c>
      <c r="AH1035" s="79" t="str">
        <f t="shared" ref="AH1035:AH1098" si="120">IF($AA1035="","",IF(VLOOKUP($AA1035,$AZ$17:$BD$42,3,0)=0,"",VLOOKUP($AA1035,$AZ$17:$BD$42,3,0)*AF1035))</f>
        <v/>
      </c>
      <c r="AI1035" s="79" t="str">
        <f t="shared" ref="AI1035:AI1098" si="121">IF($AA1035="","",IF(VLOOKUP($AA1035,$AZ$17:$BD$42,4,0)=0,"",VLOOKUP($AA1035,$AZ$17:$BD$42,4,0)*AF1035))</f>
        <v/>
      </c>
      <c r="AJ1035" s="79" t="str">
        <f t="shared" ref="AJ1035:AJ1098" si="122">IF($AA1035="","",IF(VLOOKUP($AA1035,$AZ$17:$BD$42,5,0)=0,"",VLOOKUP($AA1035,$AZ$17:$BD$42,5,0)*AF1035))</f>
        <v/>
      </c>
      <c r="AK1035" s="80" t="str">
        <f t="shared" si="118"/>
        <v/>
      </c>
    </row>
    <row r="1036" spans="27:37">
      <c r="AA1036" s="81"/>
      <c r="AB1036" s="81"/>
      <c r="AC1036" s="82" t="str">
        <f t="shared" ref="AC1036:AC1099" si="123">IF(ISERROR(VLOOKUP($AA1036,$A$13:$V$38,MATCH($AB1036,$A$12:$V$12,0),0)),"",VLOOKUP($AA1036,$A$13:$V$38,MATCH($AB1036,$A$12:$V$12,0),0))</f>
        <v/>
      </c>
      <c r="AD1036" s="90"/>
      <c r="AE1036" s="90"/>
      <c r="AF1036" s="82">
        <f t="shared" ref="AF1036:AF1099" si="124">IF(IF($AB1036="",0,IF(AC1036="",0,AC1036-AD1036-AE1036))&lt;0,0,IF($AB1036="",0,IF(AC1036="",0,AC1036-AD1036-AE1036)))</f>
        <v>0</v>
      </c>
      <c r="AG1036" s="82" t="str">
        <f t="shared" si="119"/>
        <v/>
      </c>
      <c r="AH1036" s="82" t="str">
        <f t="shared" si="120"/>
        <v/>
      </c>
      <c r="AI1036" s="82" t="str">
        <f t="shared" si="121"/>
        <v/>
      </c>
      <c r="AJ1036" s="82" t="str">
        <f t="shared" si="122"/>
        <v/>
      </c>
      <c r="AK1036" s="83" t="str">
        <f t="shared" ref="AK1036:AK1099" si="125">IF($AF1036=0,"",IF(VLOOKUP($AA1036,$A$46:$Y$71,IF($AB1036=3,2,IF($AB1036&lt;4+1,6,IF($AB1036&lt;5+1,10,IF($AB1036&lt;6+1,14,IF($AB1036&lt;7+1,18,IF($AB1036&lt;8+1,22,0)))))),0)=0,"pas de crafteur",VLOOKUP($AA1036,$A$46:$Y$71,IF($AB1036=3,2,IF($AB1036&lt;4+1,6,IF($AB1036&lt;5+1,10,IF($AB1036&lt;6+1,14,IF($AB1036&lt;7+1,18,IF($AB1036&lt;8+1,22,)))))),0)))</f>
        <v/>
      </c>
    </row>
    <row r="1037" spans="27:37">
      <c r="AA1037" s="78"/>
      <c r="AB1037" s="78"/>
      <c r="AC1037" s="79" t="str">
        <f t="shared" si="123"/>
        <v/>
      </c>
      <c r="AD1037" s="89"/>
      <c r="AE1037" s="89"/>
      <c r="AF1037" s="79">
        <f t="shared" si="124"/>
        <v>0</v>
      </c>
      <c r="AG1037" s="79" t="str">
        <f t="shared" si="119"/>
        <v/>
      </c>
      <c r="AH1037" s="79" t="str">
        <f t="shared" si="120"/>
        <v/>
      </c>
      <c r="AI1037" s="79" t="str">
        <f t="shared" si="121"/>
        <v/>
      </c>
      <c r="AJ1037" s="79" t="str">
        <f t="shared" si="122"/>
        <v/>
      </c>
      <c r="AK1037" s="80" t="str">
        <f t="shared" si="125"/>
        <v/>
      </c>
    </row>
    <row r="1038" spans="27:37">
      <c r="AA1038" s="81"/>
      <c r="AB1038" s="81"/>
      <c r="AC1038" s="82" t="str">
        <f t="shared" si="123"/>
        <v/>
      </c>
      <c r="AD1038" s="90"/>
      <c r="AE1038" s="90"/>
      <c r="AF1038" s="82">
        <f t="shared" si="124"/>
        <v>0</v>
      </c>
      <c r="AG1038" s="82" t="str">
        <f t="shared" si="119"/>
        <v/>
      </c>
      <c r="AH1038" s="82" t="str">
        <f t="shared" si="120"/>
        <v/>
      </c>
      <c r="AI1038" s="82" t="str">
        <f t="shared" si="121"/>
        <v/>
      </c>
      <c r="AJ1038" s="82" t="str">
        <f t="shared" si="122"/>
        <v/>
      </c>
      <c r="AK1038" s="83" t="str">
        <f t="shared" si="125"/>
        <v/>
      </c>
    </row>
    <row r="1039" spans="27:37">
      <c r="AA1039" s="78"/>
      <c r="AB1039" s="78"/>
      <c r="AC1039" s="79" t="str">
        <f t="shared" si="123"/>
        <v/>
      </c>
      <c r="AD1039" s="89"/>
      <c r="AE1039" s="89"/>
      <c r="AF1039" s="79">
        <f t="shared" si="124"/>
        <v>0</v>
      </c>
      <c r="AG1039" s="79" t="str">
        <f t="shared" si="119"/>
        <v/>
      </c>
      <c r="AH1039" s="79" t="str">
        <f t="shared" si="120"/>
        <v/>
      </c>
      <c r="AI1039" s="79" t="str">
        <f t="shared" si="121"/>
        <v/>
      </c>
      <c r="AJ1039" s="79" t="str">
        <f t="shared" si="122"/>
        <v/>
      </c>
      <c r="AK1039" s="80" t="str">
        <f t="shared" si="125"/>
        <v/>
      </c>
    </row>
    <row r="1040" spans="27:37">
      <c r="AA1040" s="81"/>
      <c r="AB1040" s="81"/>
      <c r="AC1040" s="82" t="str">
        <f t="shared" si="123"/>
        <v/>
      </c>
      <c r="AD1040" s="90"/>
      <c r="AE1040" s="90"/>
      <c r="AF1040" s="82">
        <f t="shared" si="124"/>
        <v>0</v>
      </c>
      <c r="AG1040" s="82" t="str">
        <f t="shared" si="119"/>
        <v/>
      </c>
      <c r="AH1040" s="82" t="str">
        <f t="shared" si="120"/>
        <v/>
      </c>
      <c r="AI1040" s="82" t="str">
        <f t="shared" si="121"/>
        <v/>
      </c>
      <c r="AJ1040" s="82" t="str">
        <f t="shared" si="122"/>
        <v/>
      </c>
      <c r="AK1040" s="83" t="str">
        <f t="shared" si="125"/>
        <v/>
      </c>
    </row>
    <row r="1041" spans="27:37">
      <c r="AA1041" s="78"/>
      <c r="AB1041" s="78"/>
      <c r="AC1041" s="79" t="str">
        <f t="shared" si="123"/>
        <v/>
      </c>
      <c r="AD1041" s="89"/>
      <c r="AE1041" s="89"/>
      <c r="AF1041" s="79">
        <f t="shared" si="124"/>
        <v>0</v>
      </c>
      <c r="AG1041" s="79" t="str">
        <f t="shared" si="119"/>
        <v/>
      </c>
      <c r="AH1041" s="79" t="str">
        <f t="shared" si="120"/>
        <v/>
      </c>
      <c r="AI1041" s="79" t="str">
        <f t="shared" si="121"/>
        <v/>
      </c>
      <c r="AJ1041" s="79" t="str">
        <f t="shared" si="122"/>
        <v/>
      </c>
      <c r="AK1041" s="80" t="str">
        <f t="shared" si="125"/>
        <v/>
      </c>
    </row>
    <row r="1042" spans="27:37">
      <c r="AA1042" s="81"/>
      <c r="AB1042" s="81"/>
      <c r="AC1042" s="82" t="str">
        <f t="shared" si="123"/>
        <v/>
      </c>
      <c r="AD1042" s="90"/>
      <c r="AE1042" s="90"/>
      <c r="AF1042" s="82">
        <f t="shared" si="124"/>
        <v>0</v>
      </c>
      <c r="AG1042" s="82" t="str">
        <f t="shared" si="119"/>
        <v/>
      </c>
      <c r="AH1042" s="82" t="str">
        <f t="shared" si="120"/>
        <v/>
      </c>
      <c r="AI1042" s="82" t="str">
        <f t="shared" si="121"/>
        <v/>
      </c>
      <c r="AJ1042" s="82" t="str">
        <f t="shared" si="122"/>
        <v/>
      </c>
      <c r="AK1042" s="83" t="str">
        <f t="shared" si="125"/>
        <v/>
      </c>
    </row>
    <row r="1043" spans="27:37">
      <c r="AA1043" s="78"/>
      <c r="AB1043" s="78"/>
      <c r="AC1043" s="79" t="str">
        <f t="shared" si="123"/>
        <v/>
      </c>
      <c r="AD1043" s="89"/>
      <c r="AE1043" s="89"/>
      <c r="AF1043" s="79">
        <f t="shared" si="124"/>
        <v>0</v>
      </c>
      <c r="AG1043" s="79" t="str">
        <f t="shared" si="119"/>
        <v/>
      </c>
      <c r="AH1043" s="79" t="str">
        <f t="shared" si="120"/>
        <v/>
      </c>
      <c r="AI1043" s="79" t="str">
        <f t="shared" si="121"/>
        <v/>
      </c>
      <c r="AJ1043" s="79" t="str">
        <f t="shared" si="122"/>
        <v/>
      </c>
      <c r="AK1043" s="80" t="str">
        <f t="shared" si="125"/>
        <v/>
      </c>
    </row>
    <row r="1044" spans="27:37">
      <c r="AA1044" s="81"/>
      <c r="AB1044" s="81"/>
      <c r="AC1044" s="82" t="str">
        <f t="shared" si="123"/>
        <v/>
      </c>
      <c r="AD1044" s="90"/>
      <c r="AE1044" s="90"/>
      <c r="AF1044" s="82">
        <f t="shared" si="124"/>
        <v>0</v>
      </c>
      <c r="AG1044" s="82" t="str">
        <f t="shared" si="119"/>
        <v/>
      </c>
      <c r="AH1044" s="82" t="str">
        <f t="shared" si="120"/>
        <v/>
      </c>
      <c r="AI1044" s="82" t="str">
        <f t="shared" si="121"/>
        <v/>
      </c>
      <c r="AJ1044" s="82" t="str">
        <f t="shared" si="122"/>
        <v/>
      </c>
      <c r="AK1044" s="83" t="str">
        <f t="shared" si="125"/>
        <v/>
      </c>
    </row>
    <row r="1045" spans="27:37">
      <c r="AA1045" s="78"/>
      <c r="AB1045" s="78"/>
      <c r="AC1045" s="79" t="str">
        <f t="shared" si="123"/>
        <v/>
      </c>
      <c r="AD1045" s="89"/>
      <c r="AE1045" s="89"/>
      <c r="AF1045" s="79">
        <f t="shared" si="124"/>
        <v>0</v>
      </c>
      <c r="AG1045" s="79" t="str">
        <f t="shared" si="119"/>
        <v/>
      </c>
      <c r="AH1045" s="79" t="str">
        <f t="shared" si="120"/>
        <v/>
      </c>
      <c r="AI1045" s="79" t="str">
        <f t="shared" si="121"/>
        <v/>
      </c>
      <c r="AJ1045" s="79" t="str">
        <f t="shared" si="122"/>
        <v/>
      </c>
      <c r="AK1045" s="80" t="str">
        <f t="shared" si="125"/>
        <v/>
      </c>
    </row>
    <row r="1046" spans="27:37">
      <c r="AA1046" s="81"/>
      <c r="AB1046" s="81"/>
      <c r="AC1046" s="82" t="str">
        <f t="shared" si="123"/>
        <v/>
      </c>
      <c r="AD1046" s="90"/>
      <c r="AE1046" s="90"/>
      <c r="AF1046" s="82">
        <f t="shared" si="124"/>
        <v>0</v>
      </c>
      <c r="AG1046" s="82" t="str">
        <f t="shared" si="119"/>
        <v/>
      </c>
      <c r="AH1046" s="82" t="str">
        <f t="shared" si="120"/>
        <v/>
      </c>
      <c r="AI1046" s="82" t="str">
        <f t="shared" si="121"/>
        <v/>
      </c>
      <c r="AJ1046" s="82" t="str">
        <f t="shared" si="122"/>
        <v/>
      </c>
      <c r="AK1046" s="83" t="str">
        <f t="shared" si="125"/>
        <v/>
      </c>
    </row>
    <row r="1047" spans="27:37">
      <c r="AA1047" s="78"/>
      <c r="AB1047" s="78"/>
      <c r="AC1047" s="79" t="str">
        <f t="shared" si="123"/>
        <v/>
      </c>
      <c r="AD1047" s="89"/>
      <c r="AE1047" s="89"/>
      <c r="AF1047" s="79">
        <f t="shared" si="124"/>
        <v>0</v>
      </c>
      <c r="AG1047" s="79" t="str">
        <f t="shared" si="119"/>
        <v/>
      </c>
      <c r="AH1047" s="79" t="str">
        <f t="shared" si="120"/>
        <v/>
      </c>
      <c r="AI1047" s="79" t="str">
        <f t="shared" si="121"/>
        <v/>
      </c>
      <c r="AJ1047" s="79" t="str">
        <f t="shared" si="122"/>
        <v/>
      </c>
      <c r="AK1047" s="80" t="str">
        <f t="shared" si="125"/>
        <v/>
      </c>
    </row>
    <row r="1048" spans="27:37">
      <c r="AA1048" s="81"/>
      <c r="AB1048" s="81"/>
      <c r="AC1048" s="82" t="str">
        <f t="shared" si="123"/>
        <v/>
      </c>
      <c r="AD1048" s="90"/>
      <c r="AE1048" s="90"/>
      <c r="AF1048" s="82">
        <f t="shared" si="124"/>
        <v>0</v>
      </c>
      <c r="AG1048" s="82" t="str">
        <f t="shared" si="119"/>
        <v/>
      </c>
      <c r="AH1048" s="82" t="str">
        <f t="shared" si="120"/>
        <v/>
      </c>
      <c r="AI1048" s="82" t="str">
        <f t="shared" si="121"/>
        <v/>
      </c>
      <c r="AJ1048" s="82" t="str">
        <f t="shared" si="122"/>
        <v/>
      </c>
      <c r="AK1048" s="83" t="str">
        <f t="shared" si="125"/>
        <v/>
      </c>
    </row>
    <row r="1049" spans="27:37">
      <c r="AA1049" s="78"/>
      <c r="AB1049" s="78"/>
      <c r="AC1049" s="79" t="str">
        <f t="shared" si="123"/>
        <v/>
      </c>
      <c r="AD1049" s="89"/>
      <c r="AE1049" s="89"/>
      <c r="AF1049" s="79">
        <f t="shared" si="124"/>
        <v>0</v>
      </c>
      <c r="AG1049" s="79" t="str">
        <f t="shared" si="119"/>
        <v/>
      </c>
      <c r="AH1049" s="79" t="str">
        <f t="shared" si="120"/>
        <v/>
      </c>
      <c r="AI1049" s="79" t="str">
        <f t="shared" si="121"/>
        <v/>
      </c>
      <c r="AJ1049" s="79" t="str">
        <f t="shared" si="122"/>
        <v/>
      </c>
      <c r="AK1049" s="80" t="str">
        <f t="shared" si="125"/>
        <v/>
      </c>
    </row>
    <row r="1050" spans="27:37">
      <c r="AA1050" s="81"/>
      <c r="AB1050" s="81"/>
      <c r="AC1050" s="82" t="str">
        <f t="shared" si="123"/>
        <v/>
      </c>
      <c r="AD1050" s="90"/>
      <c r="AE1050" s="90"/>
      <c r="AF1050" s="82">
        <f t="shared" si="124"/>
        <v>0</v>
      </c>
      <c r="AG1050" s="82" t="str">
        <f t="shared" si="119"/>
        <v/>
      </c>
      <c r="AH1050" s="82" t="str">
        <f t="shared" si="120"/>
        <v/>
      </c>
      <c r="AI1050" s="82" t="str">
        <f t="shared" si="121"/>
        <v/>
      </c>
      <c r="AJ1050" s="82" t="str">
        <f t="shared" si="122"/>
        <v/>
      </c>
      <c r="AK1050" s="83" t="str">
        <f t="shared" si="125"/>
        <v/>
      </c>
    </row>
    <row r="1051" spans="27:37">
      <c r="AA1051" s="78"/>
      <c r="AB1051" s="78"/>
      <c r="AC1051" s="79" t="str">
        <f t="shared" si="123"/>
        <v/>
      </c>
      <c r="AD1051" s="89"/>
      <c r="AE1051" s="89"/>
      <c r="AF1051" s="79">
        <f t="shared" si="124"/>
        <v>0</v>
      </c>
      <c r="AG1051" s="79" t="str">
        <f t="shared" si="119"/>
        <v/>
      </c>
      <c r="AH1051" s="79" t="str">
        <f t="shared" si="120"/>
        <v/>
      </c>
      <c r="AI1051" s="79" t="str">
        <f t="shared" si="121"/>
        <v/>
      </c>
      <c r="AJ1051" s="79" t="str">
        <f t="shared" si="122"/>
        <v/>
      </c>
      <c r="AK1051" s="80" t="str">
        <f t="shared" si="125"/>
        <v/>
      </c>
    </row>
    <row r="1052" spans="27:37">
      <c r="AA1052" s="81"/>
      <c r="AB1052" s="81"/>
      <c r="AC1052" s="82" t="str">
        <f t="shared" si="123"/>
        <v/>
      </c>
      <c r="AD1052" s="90"/>
      <c r="AE1052" s="90"/>
      <c r="AF1052" s="82">
        <f t="shared" si="124"/>
        <v>0</v>
      </c>
      <c r="AG1052" s="82" t="str">
        <f t="shared" si="119"/>
        <v/>
      </c>
      <c r="AH1052" s="82" t="str">
        <f t="shared" si="120"/>
        <v/>
      </c>
      <c r="AI1052" s="82" t="str">
        <f t="shared" si="121"/>
        <v/>
      </c>
      <c r="AJ1052" s="82" t="str">
        <f t="shared" si="122"/>
        <v/>
      </c>
      <c r="AK1052" s="83" t="str">
        <f t="shared" si="125"/>
        <v/>
      </c>
    </row>
    <row r="1053" spans="27:37">
      <c r="AA1053" s="78"/>
      <c r="AB1053" s="78"/>
      <c r="AC1053" s="79" t="str">
        <f t="shared" si="123"/>
        <v/>
      </c>
      <c r="AD1053" s="89"/>
      <c r="AE1053" s="89"/>
      <c r="AF1053" s="79">
        <f t="shared" si="124"/>
        <v>0</v>
      </c>
      <c r="AG1053" s="79" t="str">
        <f t="shared" si="119"/>
        <v/>
      </c>
      <c r="AH1053" s="79" t="str">
        <f t="shared" si="120"/>
        <v/>
      </c>
      <c r="AI1053" s="79" t="str">
        <f t="shared" si="121"/>
        <v/>
      </c>
      <c r="AJ1053" s="79" t="str">
        <f t="shared" si="122"/>
        <v/>
      </c>
      <c r="AK1053" s="80" t="str">
        <f t="shared" si="125"/>
        <v/>
      </c>
    </row>
    <row r="1054" spans="27:37">
      <c r="AA1054" s="81"/>
      <c r="AB1054" s="81"/>
      <c r="AC1054" s="82" t="str">
        <f t="shared" si="123"/>
        <v/>
      </c>
      <c r="AD1054" s="90"/>
      <c r="AE1054" s="90"/>
      <c r="AF1054" s="82">
        <f t="shared" si="124"/>
        <v>0</v>
      </c>
      <c r="AG1054" s="82" t="str">
        <f t="shared" si="119"/>
        <v/>
      </c>
      <c r="AH1054" s="82" t="str">
        <f t="shared" si="120"/>
        <v/>
      </c>
      <c r="AI1054" s="82" t="str">
        <f t="shared" si="121"/>
        <v/>
      </c>
      <c r="AJ1054" s="82" t="str">
        <f t="shared" si="122"/>
        <v/>
      </c>
      <c r="AK1054" s="83" t="str">
        <f t="shared" si="125"/>
        <v/>
      </c>
    </row>
    <row r="1055" spans="27:37">
      <c r="AA1055" s="78"/>
      <c r="AB1055" s="78"/>
      <c r="AC1055" s="79" t="str">
        <f t="shared" si="123"/>
        <v/>
      </c>
      <c r="AD1055" s="89"/>
      <c r="AE1055" s="89"/>
      <c r="AF1055" s="79">
        <f t="shared" si="124"/>
        <v>0</v>
      </c>
      <c r="AG1055" s="79" t="str">
        <f t="shared" si="119"/>
        <v/>
      </c>
      <c r="AH1055" s="79" t="str">
        <f t="shared" si="120"/>
        <v/>
      </c>
      <c r="AI1055" s="79" t="str">
        <f t="shared" si="121"/>
        <v/>
      </c>
      <c r="AJ1055" s="79" t="str">
        <f t="shared" si="122"/>
        <v/>
      </c>
      <c r="AK1055" s="80" t="str">
        <f t="shared" si="125"/>
        <v/>
      </c>
    </row>
    <row r="1056" spans="27:37">
      <c r="AA1056" s="81"/>
      <c r="AB1056" s="81"/>
      <c r="AC1056" s="82" t="str">
        <f t="shared" si="123"/>
        <v/>
      </c>
      <c r="AD1056" s="90"/>
      <c r="AE1056" s="90"/>
      <c r="AF1056" s="82">
        <f t="shared" si="124"/>
        <v>0</v>
      </c>
      <c r="AG1056" s="82" t="str">
        <f t="shared" si="119"/>
        <v/>
      </c>
      <c r="AH1056" s="82" t="str">
        <f t="shared" si="120"/>
        <v/>
      </c>
      <c r="AI1056" s="82" t="str">
        <f t="shared" si="121"/>
        <v/>
      </c>
      <c r="AJ1056" s="82" t="str">
        <f t="shared" si="122"/>
        <v/>
      </c>
      <c r="AK1056" s="83" t="str">
        <f t="shared" si="125"/>
        <v/>
      </c>
    </row>
    <row r="1057" spans="27:37">
      <c r="AA1057" s="78"/>
      <c r="AB1057" s="78"/>
      <c r="AC1057" s="79" t="str">
        <f t="shared" si="123"/>
        <v/>
      </c>
      <c r="AD1057" s="89"/>
      <c r="AE1057" s="89"/>
      <c r="AF1057" s="79">
        <f t="shared" si="124"/>
        <v>0</v>
      </c>
      <c r="AG1057" s="79" t="str">
        <f t="shared" si="119"/>
        <v/>
      </c>
      <c r="AH1057" s="79" t="str">
        <f t="shared" si="120"/>
        <v/>
      </c>
      <c r="AI1057" s="79" t="str">
        <f t="shared" si="121"/>
        <v/>
      </c>
      <c r="AJ1057" s="79" t="str">
        <f t="shared" si="122"/>
        <v/>
      </c>
      <c r="AK1057" s="80" t="str">
        <f t="shared" si="125"/>
        <v/>
      </c>
    </row>
    <row r="1058" spans="27:37">
      <c r="AA1058" s="81"/>
      <c r="AB1058" s="81"/>
      <c r="AC1058" s="82" t="str">
        <f t="shared" si="123"/>
        <v/>
      </c>
      <c r="AD1058" s="90"/>
      <c r="AE1058" s="90"/>
      <c r="AF1058" s="82">
        <f t="shared" si="124"/>
        <v>0</v>
      </c>
      <c r="AG1058" s="82" t="str">
        <f t="shared" si="119"/>
        <v/>
      </c>
      <c r="AH1058" s="82" t="str">
        <f t="shared" si="120"/>
        <v/>
      </c>
      <c r="AI1058" s="82" t="str">
        <f t="shared" si="121"/>
        <v/>
      </c>
      <c r="AJ1058" s="82" t="str">
        <f t="shared" si="122"/>
        <v/>
      </c>
      <c r="AK1058" s="83" t="str">
        <f t="shared" si="125"/>
        <v/>
      </c>
    </row>
    <row r="1059" spans="27:37">
      <c r="AA1059" s="78"/>
      <c r="AB1059" s="78"/>
      <c r="AC1059" s="79" t="str">
        <f t="shared" si="123"/>
        <v/>
      </c>
      <c r="AD1059" s="89"/>
      <c r="AE1059" s="89"/>
      <c r="AF1059" s="79">
        <f t="shared" si="124"/>
        <v>0</v>
      </c>
      <c r="AG1059" s="79" t="str">
        <f t="shared" si="119"/>
        <v/>
      </c>
      <c r="AH1059" s="79" t="str">
        <f t="shared" si="120"/>
        <v/>
      </c>
      <c r="AI1059" s="79" t="str">
        <f t="shared" si="121"/>
        <v/>
      </c>
      <c r="AJ1059" s="79" t="str">
        <f t="shared" si="122"/>
        <v/>
      </c>
      <c r="AK1059" s="80" t="str">
        <f t="shared" si="125"/>
        <v/>
      </c>
    </row>
    <row r="1060" spans="27:37">
      <c r="AA1060" s="81"/>
      <c r="AB1060" s="81"/>
      <c r="AC1060" s="82" t="str">
        <f t="shared" si="123"/>
        <v/>
      </c>
      <c r="AD1060" s="90"/>
      <c r="AE1060" s="90"/>
      <c r="AF1060" s="82">
        <f t="shared" si="124"/>
        <v>0</v>
      </c>
      <c r="AG1060" s="82" t="str">
        <f t="shared" si="119"/>
        <v/>
      </c>
      <c r="AH1060" s="82" t="str">
        <f t="shared" si="120"/>
        <v/>
      </c>
      <c r="AI1060" s="82" t="str">
        <f t="shared" si="121"/>
        <v/>
      </c>
      <c r="AJ1060" s="82" t="str">
        <f t="shared" si="122"/>
        <v/>
      </c>
      <c r="AK1060" s="83" t="str">
        <f t="shared" si="125"/>
        <v/>
      </c>
    </row>
    <row r="1061" spans="27:37">
      <c r="AA1061" s="78"/>
      <c r="AB1061" s="78"/>
      <c r="AC1061" s="79" t="str">
        <f t="shared" si="123"/>
        <v/>
      </c>
      <c r="AD1061" s="89"/>
      <c r="AE1061" s="89"/>
      <c r="AF1061" s="79">
        <f t="shared" si="124"/>
        <v>0</v>
      </c>
      <c r="AG1061" s="79" t="str">
        <f t="shared" si="119"/>
        <v/>
      </c>
      <c r="AH1061" s="79" t="str">
        <f t="shared" si="120"/>
        <v/>
      </c>
      <c r="AI1061" s="79" t="str">
        <f t="shared" si="121"/>
        <v/>
      </c>
      <c r="AJ1061" s="79" t="str">
        <f t="shared" si="122"/>
        <v/>
      </c>
      <c r="AK1061" s="80" t="str">
        <f t="shared" si="125"/>
        <v/>
      </c>
    </row>
    <row r="1062" spans="27:37">
      <c r="AA1062" s="81"/>
      <c r="AB1062" s="81"/>
      <c r="AC1062" s="82" t="str">
        <f t="shared" si="123"/>
        <v/>
      </c>
      <c r="AD1062" s="90"/>
      <c r="AE1062" s="90"/>
      <c r="AF1062" s="82">
        <f t="shared" si="124"/>
        <v>0</v>
      </c>
      <c r="AG1062" s="82" t="str">
        <f t="shared" si="119"/>
        <v/>
      </c>
      <c r="AH1062" s="82" t="str">
        <f t="shared" si="120"/>
        <v/>
      </c>
      <c r="AI1062" s="82" t="str">
        <f t="shared" si="121"/>
        <v/>
      </c>
      <c r="AJ1062" s="82" t="str">
        <f t="shared" si="122"/>
        <v/>
      </c>
      <c r="AK1062" s="83" t="str">
        <f t="shared" si="125"/>
        <v/>
      </c>
    </row>
    <row r="1063" spans="27:37">
      <c r="AA1063" s="78"/>
      <c r="AB1063" s="78"/>
      <c r="AC1063" s="79" t="str">
        <f t="shared" si="123"/>
        <v/>
      </c>
      <c r="AD1063" s="89"/>
      <c r="AE1063" s="89"/>
      <c r="AF1063" s="79">
        <f t="shared" si="124"/>
        <v>0</v>
      </c>
      <c r="AG1063" s="79" t="str">
        <f t="shared" si="119"/>
        <v/>
      </c>
      <c r="AH1063" s="79" t="str">
        <f t="shared" si="120"/>
        <v/>
      </c>
      <c r="AI1063" s="79" t="str">
        <f t="shared" si="121"/>
        <v/>
      </c>
      <c r="AJ1063" s="79" t="str">
        <f t="shared" si="122"/>
        <v/>
      </c>
      <c r="AK1063" s="80" t="str">
        <f t="shared" si="125"/>
        <v/>
      </c>
    </row>
    <row r="1064" spans="27:37">
      <c r="AA1064" s="81"/>
      <c r="AB1064" s="81"/>
      <c r="AC1064" s="82" t="str">
        <f t="shared" si="123"/>
        <v/>
      </c>
      <c r="AD1064" s="90"/>
      <c r="AE1064" s="90"/>
      <c r="AF1064" s="82">
        <f t="shared" si="124"/>
        <v>0</v>
      </c>
      <c r="AG1064" s="82" t="str">
        <f t="shared" si="119"/>
        <v/>
      </c>
      <c r="AH1064" s="82" t="str">
        <f t="shared" si="120"/>
        <v/>
      </c>
      <c r="AI1064" s="82" t="str">
        <f t="shared" si="121"/>
        <v/>
      </c>
      <c r="AJ1064" s="82" t="str">
        <f t="shared" si="122"/>
        <v/>
      </c>
      <c r="AK1064" s="83" t="str">
        <f t="shared" si="125"/>
        <v/>
      </c>
    </row>
    <row r="1065" spans="27:37">
      <c r="AA1065" s="78"/>
      <c r="AB1065" s="78"/>
      <c r="AC1065" s="79" t="str">
        <f t="shared" si="123"/>
        <v/>
      </c>
      <c r="AD1065" s="89"/>
      <c r="AE1065" s="89"/>
      <c r="AF1065" s="79">
        <f t="shared" si="124"/>
        <v>0</v>
      </c>
      <c r="AG1065" s="79" t="str">
        <f t="shared" si="119"/>
        <v/>
      </c>
      <c r="AH1065" s="79" t="str">
        <f t="shared" si="120"/>
        <v/>
      </c>
      <c r="AI1065" s="79" t="str">
        <f t="shared" si="121"/>
        <v/>
      </c>
      <c r="AJ1065" s="79" t="str">
        <f t="shared" si="122"/>
        <v/>
      </c>
      <c r="AK1065" s="80" t="str">
        <f t="shared" si="125"/>
        <v/>
      </c>
    </row>
    <row r="1066" spans="27:37">
      <c r="AA1066" s="81"/>
      <c r="AB1066" s="81"/>
      <c r="AC1066" s="82" t="str">
        <f t="shared" si="123"/>
        <v/>
      </c>
      <c r="AD1066" s="90"/>
      <c r="AE1066" s="90"/>
      <c r="AF1066" s="82">
        <f t="shared" si="124"/>
        <v>0</v>
      </c>
      <c r="AG1066" s="82" t="str">
        <f t="shared" si="119"/>
        <v/>
      </c>
      <c r="AH1066" s="82" t="str">
        <f t="shared" si="120"/>
        <v/>
      </c>
      <c r="AI1066" s="82" t="str">
        <f t="shared" si="121"/>
        <v/>
      </c>
      <c r="AJ1066" s="82" t="str">
        <f t="shared" si="122"/>
        <v/>
      </c>
      <c r="AK1066" s="83" t="str">
        <f t="shared" si="125"/>
        <v/>
      </c>
    </row>
    <row r="1067" spans="27:37">
      <c r="AA1067" s="78"/>
      <c r="AB1067" s="78"/>
      <c r="AC1067" s="79" t="str">
        <f t="shared" si="123"/>
        <v/>
      </c>
      <c r="AD1067" s="89"/>
      <c r="AE1067" s="89"/>
      <c r="AF1067" s="79">
        <f t="shared" si="124"/>
        <v>0</v>
      </c>
      <c r="AG1067" s="79" t="str">
        <f t="shared" si="119"/>
        <v/>
      </c>
      <c r="AH1067" s="79" t="str">
        <f t="shared" si="120"/>
        <v/>
      </c>
      <c r="AI1067" s="79" t="str">
        <f t="shared" si="121"/>
        <v/>
      </c>
      <c r="AJ1067" s="79" t="str">
        <f t="shared" si="122"/>
        <v/>
      </c>
      <c r="AK1067" s="80" t="str">
        <f t="shared" si="125"/>
        <v/>
      </c>
    </row>
    <row r="1068" spans="27:37">
      <c r="AA1068" s="81"/>
      <c r="AB1068" s="81"/>
      <c r="AC1068" s="82" t="str">
        <f t="shared" si="123"/>
        <v/>
      </c>
      <c r="AD1068" s="90"/>
      <c r="AE1068" s="90"/>
      <c r="AF1068" s="82">
        <f t="shared" si="124"/>
        <v>0</v>
      </c>
      <c r="AG1068" s="82" t="str">
        <f t="shared" si="119"/>
        <v/>
      </c>
      <c r="AH1068" s="82" t="str">
        <f t="shared" si="120"/>
        <v/>
      </c>
      <c r="AI1068" s="82" t="str">
        <f t="shared" si="121"/>
        <v/>
      </c>
      <c r="AJ1068" s="82" t="str">
        <f t="shared" si="122"/>
        <v/>
      </c>
      <c r="AK1068" s="83" t="str">
        <f t="shared" si="125"/>
        <v/>
      </c>
    </row>
    <row r="1069" spans="27:37">
      <c r="AA1069" s="78"/>
      <c r="AB1069" s="78"/>
      <c r="AC1069" s="79" t="str">
        <f t="shared" si="123"/>
        <v/>
      </c>
      <c r="AD1069" s="89"/>
      <c r="AE1069" s="89"/>
      <c r="AF1069" s="79">
        <f t="shared" si="124"/>
        <v>0</v>
      </c>
      <c r="AG1069" s="79" t="str">
        <f t="shared" si="119"/>
        <v/>
      </c>
      <c r="AH1069" s="79" t="str">
        <f t="shared" si="120"/>
        <v/>
      </c>
      <c r="AI1069" s="79" t="str">
        <f t="shared" si="121"/>
        <v/>
      </c>
      <c r="AJ1069" s="79" t="str">
        <f t="shared" si="122"/>
        <v/>
      </c>
      <c r="AK1069" s="80" t="str">
        <f t="shared" si="125"/>
        <v/>
      </c>
    </row>
    <row r="1070" spans="27:37">
      <c r="AA1070" s="81"/>
      <c r="AB1070" s="81"/>
      <c r="AC1070" s="82" t="str">
        <f t="shared" si="123"/>
        <v/>
      </c>
      <c r="AD1070" s="90"/>
      <c r="AE1070" s="90"/>
      <c r="AF1070" s="82">
        <f t="shared" si="124"/>
        <v>0</v>
      </c>
      <c r="AG1070" s="82" t="str">
        <f t="shared" si="119"/>
        <v/>
      </c>
      <c r="AH1070" s="82" t="str">
        <f t="shared" si="120"/>
        <v/>
      </c>
      <c r="AI1070" s="82" t="str">
        <f t="shared" si="121"/>
        <v/>
      </c>
      <c r="AJ1070" s="82" t="str">
        <f t="shared" si="122"/>
        <v/>
      </c>
      <c r="AK1070" s="83" t="str">
        <f t="shared" si="125"/>
        <v/>
      </c>
    </row>
    <row r="1071" spans="27:37">
      <c r="AA1071" s="78"/>
      <c r="AB1071" s="78"/>
      <c r="AC1071" s="79" t="str">
        <f t="shared" si="123"/>
        <v/>
      </c>
      <c r="AD1071" s="89"/>
      <c r="AE1071" s="89"/>
      <c r="AF1071" s="79">
        <f t="shared" si="124"/>
        <v>0</v>
      </c>
      <c r="AG1071" s="79" t="str">
        <f t="shared" si="119"/>
        <v/>
      </c>
      <c r="AH1071" s="79" t="str">
        <f t="shared" si="120"/>
        <v/>
      </c>
      <c r="AI1071" s="79" t="str">
        <f t="shared" si="121"/>
        <v/>
      </c>
      <c r="AJ1071" s="79" t="str">
        <f t="shared" si="122"/>
        <v/>
      </c>
      <c r="AK1071" s="80" t="str">
        <f t="shared" si="125"/>
        <v/>
      </c>
    </row>
    <row r="1072" spans="27:37">
      <c r="AA1072" s="81"/>
      <c r="AB1072" s="81"/>
      <c r="AC1072" s="82" t="str">
        <f t="shared" si="123"/>
        <v/>
      </c>
      <c r="AD1072" s="90"/>
      <c r="AE1072" s="90"/>
      <c r="AF1072" s="82">
        <f t="shared" si="124"/>
        <v>0</v>
      </c>
      <c r="AG1072" s="82" t="str">
        <f t="shared" si="119"/>
        <v/>
      </c>
      <c r="AH1072" s="82" t="str">
        <f t="shared" si="120"/>
        <v/>
      </c>
      <c r="AI1072" s="82" t="str">
        <f t="shared" si="121"/>
        <v/>
      </c>
      <c r="AJ1072" s="82" t="str">
        <f t="shared" si="122"/>
        <v/>
      </c>
      <c r="AK1072" s="83" t="str">
        <f t="shared" si="125"/>
        <v/>
      </c>
    </row>
    <row r="1073" spans="27:37">
      <c r="AA1073" s="78"/>
      <c r="AB1073" s="78"/>
      <c r="AC1073" s="79" t="str">
        <f t="shared" si="123"/>
        <v/>
      </c>
      <c r="AD1073" s="89"/>
      <c r="AE1073" s="89"/>
      <c r="AF1073" s="79">
        <f t="shared" si="124"/>
        <v>0</v>
      </c>
      <c r="AG1073" s="79" t="str">
        <f t="shared" si="119"/>
        <v/>
      </c>
      <c r="AH1073" s="79" t="str">
        <f t="shared" si="120"/>
        <v/>
      </c>
      <c r="AI1073" s="79" t="str">
        <f t="shared" si="121"/>
        <v/>
      </c>
      <c r="AJ1073" s="79" t="str">
        <f t="shared" si="122"/>
        <v/>
      </c>
      <c r="AK1073" s="80" t="str">
        <f t="shared" si="125"/>
        <v/>
      </c>
    </row>
    <row r="1074" spans="27:37">
      <c r="AA1074" s="81"/>
      <c r="AB1074" s="81"/>
      <c r="AC1074" s="82" t="str">
        <f t="shared" si="123"/>
        <v/>
      </c>
      <c r="AD1074" s="90"/>
      <c r="AE1074" s="90"/>
      <c r="AF1074" s="82">
        <f t="shared" si="124"/>
        <v>0</v>
      </c>
      <c r="AG1074" s="82" t="str">
        <f t="shared" si="119"/>
        <v/>
      </c>
      <c r="AH1074" s="82" t="str">
        <f t="shared" si="120"/>
        <v/>
      </c>
      <c r="AI1074" s="82" t="str">
        <f t="shared" si="121"/>
        <v/>
      </c>
      <c r="AJ1074" s="82" t="str">
        <f t="shared" si="122"/>
        <v/>
      </c>
      <c r="AK1074" s="83" t="str">
        <f t="shared" si="125"/>
        <v/>
      </c>
    </row>
    <row r="1075" spans="27:37">
      <c r="AA1075" s="78"/>
      <c r="AB1075" s="78"/>
      <c r="AC1075" s="79" t="str">
        <f t="shared" si="123"/>
        <v/>
      </c>
      <c r="AD1075" s="89"/>
      <c r="AE1075" s="89"/>
      <c r="AF1075" s="79">
        <f t="shared" si="124"/>
        <v>0</v>
      </c>
      <c r="AG1075" s="79" t="str">
        <f t="shared" si="119"/>
        <v/>
      </c>
      <c r="AH1075" s="79" t="str">
        <f t="shared" si="120"/>
        <v/>
      </c>
      <c r="AI1075" s="79" t="str">
        <f t="shared" si="121"/>
        <v/>
      </c>
      <c r="AJ1075" s="79" t="str">
        <f t="shared" si="122"/>
        <v/>
      </c>
      <c r="AK1075" s="80" t="str">
        <f t="shared" si="125"/>
        <v/>
      </c>
    </row>
    <row r="1076" spans="27:37">
      <c r="AA1076" s="81"/>
      <c r="AB1076" s="81"/>
      <c r="AC1076" s="82" t="str">
        <f t="shared" si="123"/>
        <v/>
      </c>
      <c r="AD1076" s="90"/>
      <c r="AE1076" s="90"/>
      <c r="AF1076" s="82">
        <f t="shared" si="124"/>
        <v>0</v>
      </c>
      <c r="AG1076" s="82" t="str">
        <f t="shared" si="119"/>
        <v/>
      </c>
      <c r="AH1076" s="82" t="str">
        <f t="shared" si="120"/>
        <v/>
      </c>
      <c r="AI1076" s="82" t="str">
        <f t="shared" si="121"/>
        <v/>
      </c>
      <c r="AJ1076" s="82" t="str">
        <f t="shared" si="122"/>
        <v/>
      </c>
      <c r="AK1076" s="83" t="str">
        <f t="shared" si="125"/>
        <v/>
      </c>
    </row>
    <row r="1077" spans="27:37">
      <c r="AA1077" s="78"/>
      <c r="AB1077" s="78"/>
      <c r="AC1077" s="79" t="str">
        <f t="shared" si="123"/>
        <v/>
      </c>
      <c r="AD1077" s="89"/>
      <c r="AE1077" s="89"/>
      <c r="AF1077" s="79">
        <f t="shared" si="124"/>
        <v>0</v>
      </c>
      <c r="AG1077" s="79" t="str">
        <f t="shared" si="119"/>
        <v/>
      </c>
      <c r="AH1077" s="79" t="str">
        <f t="shared" si="120"/>
        <v/>
      </c>
      <c r="AI1077" s="79" t="str">
        <f t="shared" si="121"/>
        <v/>
      </c>
      <c r="AJ1077" s="79" t="str">
        <f t="shared" si="122"/>
        <v/>
      </c>
      <c r="AK1077" s="80" t="str">
        <f t="shared" si="125"/>
        <v/>
      </c>
    </row>
    <row r="1078" spans="27:37">
      <c r="AA1078" s="81"/>
      <c r="AB1078" s="81"/>
      <c r="AC1078" s="82" t="str">
        <f t="shared" si="123"/>
        <v/>
      </c>
      <c r="AD1078" s="90"/>
      <c r="AE1078" s="90"/>
      <c r="AF1078" s="82">
        <f t="shared" si="124"/>
        <v>0</v>
      </c>
      <c r="AG1078" s="82" t="str">
        <f t="shared" si="119"/>
        <v/>
      </c>
      <c r="AH1078" s="82" t="str">
        <f t="shared" si="120"/>
        <v/>
      </c>
      <c r="AI1078" s="82" t="str">
        <f t="shared" si="121"/>
        <v/>
      </c>
      <c r="AJ1078" s="82" t="str">
        <f t="shared" si="122"/>
        <v/>
      </c>
      <c r="AK1078" s="83" t="str">
        <f t="shared" si="125"/>
        <v/>
      </c>
    </row>
    <row r="1079" spans="27:37">
      <c r="AA1079" s="78"/>
      <c r="AB1079" s="78"/>
      <c r="AC1079" s="79" t="str">
        <f t="shared" si="123"/>
        <v/>
      </c>
      <c r="AD1079" s="89"/>
      <c r="AE1079" s="89"/>
      <c r="AF1079" s="79">
        <f t="shared" si="124"/>
        <v>0</v>
      </c>
      <c r="AG1079" s="79" t="str">
        <f t="shared" si="119"/>
        <v/>
      </c>
      <c r="AH1079" s="79" t="str">
        <f t="shared" si="120"/>
        <v/>
      </c>
      <c r="AI1079" s="79" t="str">
        <f t="shared" si="121"/>
        <v/>
      </c>
      <c r="AJ1079" s="79" t="str">
        <f t="shared" si="122"/>
        <v/>
      </c>
      <c r="AK1079" s="80" t="str">
        <f t="shared" si="125"/>
        <v/>
      </c>
    </row>
    <row r="1080" spans="27:37">
      <c r="AA1080" s="81"/>
      <c r="AB1080" s="81"/>
      <c r="AC1080" s="82" t="str">
        <f t="shared" si="123"/>
        <v/>
      </c>
      <c r="AD1080" s="90"/>
      <c r="AE1080" s="90"/>
      <c r="AF1080" s="82">
        <f t="shared" si="124"/>
        <v>0</v>
      </c>
      <c r="AG1080" s="82" t="str">
        <f t="shared" si="119"/>
        <v/>
      </c>
      <c r="AH1080" s="82" t="str">
        <f t="shared" si="120"/>
        <v/>
      </c>
      <c r="AI1080" s="82" t="str">
        <f t="shared" si="121"/>
        <v/>
      </c>
      <c r="AJ1080" s="82" t="str">
        <f t="shared" si="122"/>
        <v/>
      </c>
      <c r="AK1080" s="83" t="str">
        <f t="shared" si="125"/>
        <v/>
      </c>
    </row>
    <row r="1081" spans="27:37">
      <c r="AA1081" s="78"/>
      <c r="AB1081" s="78"/>
      <c r="AC1081" s="79" t="str">
        <f t="shared" si="123"/>
        <v/>
      </c>
      <c r="AD1081" s="89"/>
      <c r="AE1081" s="89"/>
      <c r="AF1081" s="79">
        <f t="shared" si="124"/>
        <v>0</v>
      </c>
      <c r="AG1081" s="79" t="str">
        <f t="shared" si="119"/>
        <v/>
      </c>
      <c r="AH1081" s="79" t="str">
        <f t="shared" si="120"/>
        <v/>
      </c>
      <c r="AI1081" s="79" t="str">
        <f t="shared" si="121"/>
        <v/>
      </c>
      <c r="AJ1081" s="79" t="str">
        <f t="shared" si="122"/>
        <v/>
      </c>
      <c r="AK1081" s="80" t="str">
        <f t="shared" si="125"/>
        <v/>
      </c>
    </row>
    <row r="1082" spans="27:37">
      <c r="AA1082" s="81"/>
      <c r="AB1082" s="81"/>
      <c r="AC1082" s="82" t="str">
        <f t="shared" si="123"/>
        <v/>
      </c>
      <c r="AD1082" s="90"/>
      <c r="AE1082" s="90"/>
      <c r="AF1082" s="82">
        <f t="shared" si="124"/>
        <v>0</v>
      </c>
      <c r="AG1082" s="82" t="str">
        <f t="shared" si="119"/>
        <v/>
      </c>
      <c r="AH1082" s="82" t="str">
        <f t="shared" si="120"/>
        <v/>
      </c>
      <c r="AI1082" s="82" t="str">
        <f t="shared" si="121"/>
        <v/>
      </c>
      <c r="AJ1082" s="82" t="str">
        <f t="shared" si="122"/>
        <v/>
      </c>
      <c r="AK1082" s="83" t="str">
        <f t="shared" si="125"/>
        <v/>
      </c>
    </row>
    <row r="1083" spans="27:37">
      <c r="AA1083" s="78"/>
      <c r="AB1083" s="78"/>
      <c r="AC1083" s="79" t="str">
        <f t="shared" si="123"/>
        <v/>
      </c>
      <c r="AD1083" s="89"/>
      <c r="AE1083" s="89"/>
      <c r="AF1083" s="79">
        <f t="shared" si="124"/>
        <v>0</v>
      </c>
      <c r="AG1083" s="79" t="str">
        <f t="shared" si="119"/>
        <v/>
      </c>
      <c r="AH1083" s="79" t="str">
        <f t="shared" si="120"/>
        <v/>
      </c>
      <c r="AI1083" s="79" t="str">
        <f t="shared" si="121"/>
        <v/>
      </c>
      <c r="AJ1083" s="79" t="str">
        <f t="shared" si="122"/>
        <v/>
      </c>
      <c r="AK1083" s="80" t="str">
        <f t="shared" si="125"/>
        <v/>
      </c>
    </row>
    <row r="1084" spans="27:37">
      <c r="AA1084" s="81"/>
      <c r="AB1084" s="81"/>
      <c r="AC1084" s="82" t="str">
        <f t="shared" si="123"/>
        <v/>
      </c>
      <c r="AD1084" s="90"/>
      <c r="AE1084" s="90"/>
      <c r="AF1084" s="82">
        <f t="shared" si="124"/>
        <v>0</v>
      </c>
      <c r="AG1084" s="82" t="str">
        <f t="shared" si="119"/>
        <v/>
      </c>
      <c r="AH1084" s="82" t="str">
        <f t="shared" si="120"/>
        <v/>
      </c>
      <c r="AI1084" s="82" t="str">
        <f t="shared" si="121"/>
        <v/>
      </c>
      <c r="AJ1084" s="82" t="str">
        <f t="shared" si="122"/>
        <v/>
      </c>
      <c r="AK1084" s="83" t="str">
        <f t="shared" si="125"/>
        <v/>
      </c>
    </row>
    <row r="1085" spans="27:37">
      <c r="AA1085" s="78"/>
      <c r="AB1085" s="78"/>
      <c r="AC1085" s="79" t="str">
        <f t="shared" si="123"/>
        <v/>
      </c>
      <c r="AD1085" s="89"/>
      <c r="AE1085" s="89"/>
      <c r="AF1085" s="79">
        <f t="shared" si="124"/>
        <v>0</v>
      </c>
      <c r="AG1085" s="79" t="str">
        <f t="shared" si="119"/>
        <v/>
      </c>
      <c r="AH1085" s="79" t="str">
        <f t="shared" si="120"/>
        <v/>
      </c>
      <c r="AI1085" s="79" t="str">
        <f t="shared" si="121"/>
        <v/>
      </c>
      <c r="AJ1085" s="79" t="str">
        <f t="shared" si="122"/>
        <v/>
      </c>
      <c r="AK1085" s="80" t="str">
        <f t="shared" si="125"/>
        <v/>
      </c>
    </row>
    <row r="1086" spans="27:37">
      <c r="AA1086" s="81"/>
      <c r="AB1086" s="81"/>
      <c r="AC1086" s="82" t="str">
        <f t="shared" si="123"/>
        <v/>
      </c>
      <c r="AD1086" s="90"/>
      <c r="AE1086" s="90"/>
      <c r="AF1086" s="82">
        <f t="shared" si="124"/>
        <v>0</v>
      </c>
      <c r="AG1086" s="82" t="str">
        <f t="shared" si="119"/>
        <v/>
      </c>
      <c r="AH1086" s="82" t="str">
        <f t="shared" si="120"/>
        <v/>
      </c>
      <c r="AI1086" s="82" t="str">
        <f t="shared" si="121"/>
        <v/>
      </c>
      <c r="AJ1086" s="82" t="str">
        <f t="shared" si="122"/>
        <v/>
      </c>
      <c r="AK1086" s="83" t="str">
        <f t="shared" si="125"/>
        <v/>
      </c>
    </row>
    <row r="1087" spans="27:37">
      <c r="AA1087" s="78"/>
      <c r="AB1087" s="78"/>
      <c r="AC1087" s="79" t="str">
        <f t="shared" si="123"/>
        <v/>
      </c>
      <c r="AD1087" s="89"/>
      <c r="AE1087" s="89"/>
      <c r="AF1087" s="79">
        <f t="shared" si="124"/>
        <v>0</v>
      </c>
      <c r="AG1087" s="79" t="str">
        <f t="shared" si="119"/>
        <v/>
      </c>
      <c r="AH1087" s="79" t="str">
        <f t="shared" si="120"/>
        <v/>
      </c>
      <c r="AI1087" s="79" t="str">
        <f t="shared" si="121"/>
        <v/>
      </c>
      <c r="AJ1087" s="79" t="str">
        <f t="shared" si="122"/>
        <v/>
      </c>
      <c r="AK1087" s="80" t="str">
        <f t="shared" si="125"/>
        <v/>
      </c>
    </row>
    <row r="1088" spans="27:37">
      <c r="AA1088" s="81"/>
      <c r="AB1088" s="81"/>
      <c r="AC1088" s="82" t="str">
        <f t="shared" si="123"/>
        <v/>
      </c>
      <c r="AD1088" s="90"/>
      <c r="AE1088" s="90"/>
      <c r="AF1088" s="82">
        <f t="shared" si="124"/>
        <v>0</v>
      </c>
      <c r="AG1088" s="82" t="str">
        <f t="shared" si="119"/>
        <v/>
      </c>
      <c r="AH1088" s="82" t="str">
        <f t="shared" si="120"/>
        <v/>
      </c>
      <c r="AI1088" s="82" t="str">
        <f t="shared" si="121"/>
        <v/>
      </c>
      <c r="AJ1088" s="82" t="str">
        <f t="shared" si="122"/>
        <v/>
      </c>
      <c r="AK1088" s="83" t="str">
        <f t="shared" si="125"/>
        <v/>
      </c>
    </row>
    <row r="1089" spans="27:37">
      <c r="AA1089" s="78"/>
      <c r="AB1089" s="78"/>
      <c r="AC1089" s="79" t="str">
        <f t="shared" si="123"/>
        <v/>
      </c>
      <c r="AD1089" s="89"/>
      <c r="AE1089" s="89"/>
      <c r="AF1089" s="79">
        <f t="shared" si="124"/>
        <v>0</v>
      </c>
      <c r="AG1089" s="79" t="str">
        <f t="shared" si="119"/>
        <v/>
      </c>
      <c r="AH1089" s="79" t="str">
        <f t="shared" si="120"/>
        <v/>
      </c>
      <c r="AI1089" s="79" t="str">
        <f t="shared" si="121"/>
        <v/>
      </c>
      <c r="AJ1089" s="79" t="str">
        <f t="shared" si="122"/>
        <v/>
      </c>
      <c r="AK1089" s="80" t="str">
        <f t="shared" si="125"/>
        <v/>
      </c>
    </row>
    <row r="1090" spans="27:37">
      <c r="AA1090" s="81"/>
      <c r="AB1090" s="81"/>
      <c r="AC1090" s="82" t="str">
        <f t="shared" si="123"/>
        <v/>
      </c>
      <c r="AD1090" s="90"/>
      <c r="AE1090" s="90"/>
      <c r="AF1090" s="82">
        <f t="shared" si="124"/>
        <v>0</v>
      </c>
      <c r="AG1090" s="82" t="str">
        <f t="shared" si="119"/>
        <v/>
      </c>
      <c r="AH1090" s="82" t="str">
        <f t="shared" si="120"/>
        <v/>
      </c>
      <c r="AI1090" s="82" t="str">
        <f t="shared" si="121"/>
        <v/>
      </c>
      <c r="AJ1090" s="82" t="str">
        <f t="shared" si="122"/>
        <v/>
      </c>
      <c r="AK1090" s="83" t="str">
        <f t="shared" si="125"/>
        <v/>
      </c>
    </row>
    <row r="1091" spans="27:37">
      <c r="AA1091" s="78"/>
      <c r="AB1091" s="78"/>
      <c r="AC1091" s="79" t="str">
        <f t="shared" si="123"/>
        <v/>
      </c>
      <c r="AD1091" s="89"/>
      <c r="AE1091" s="89"/>
      <c r="AF1091" s="79">
        <f t="shared" si="124"/>
        <v>0</v>
      </c>
      <c r="AG1091" s="79" t="str">
        <f t="shared" si="119"/>
        <v/>
      </c>
      <c r="AH1091" s="79" t="str">
        <f t="shared" si="120"/>
        <v/>
      </c>
      <c r="AI1091" s="79" t="str">
        <f t="shared" si="121"/>
        <v/>
      </c>
      <c r="AJ1091" s="79" t="str">
        <f t="shared" si="122"/>
        <v/>
      </c>
      <c r="AK1091" s="80" t="str">
        <f t="shared" si="125"/>
        <v/>
      </c>
    </row>
    <row r="1092" spans="27:37">
      <c r="AA1092" s="81"/>
      <c r="AB1092" s="81"/>
      <c r="AC1092" s="82" t="str">
        <f t="shared" si="123"/>
        <v/>
      </c>
      <c r="AD1092" s="90"/>
      <c r="AE1092" s="90"/>
      <c r="AF1092" s="82">
        <f t="shared" si="124"/>
        <v>0</v>
      </c>
      <c r="AG1092" s="82" t="str">
        <f t="shared" si="119"/>
        <v/>
      </c>
      <c r="AH1092" s="82" t="str">
        <f t="shared" si="120"/>
        <v/>
      </c>
      <c r="AI1092" s="82" t="str">
        <f t="shared" si="121"/>
        <v/>
      </c>
      <c r="AJ1092" s="82" t="str">
        <f t="shared" si="122"/>
        <v/>
      </c>
      <c r="AK1092" s="83" t="str">
        <f t="shared" si="125"/>
        <v/>
      </c>
    </row>
    <row r="1093" spans="27:37">
      <c r="AA1093" s="78"/>
      <c r="AB1093" s="78"/>
      <c r="AC1093" s="79" t="str">
        <f t="shared" si="123"/>
        <v/>
      </c>
      <c r="AD1093" s="89"/>
      <c r="AE1093" s="89"/>
      <c r="AF1093" s="79">
        <f t="shared" si="124"/>
        <v>0</v>
      </c>
      <c r="AG1093" s="79" t="str">
        <f t="shared" si="119"/>
        <v/>
      </c>
      <c r="AH1093" s="79" t="str">
        <f t="shared" si="120"/>
        <v/>
      </c>
      <c r="AI1093" s="79" t="str">
        <f t="shared" si="121"/>
        <v/>
      </c>
      <c r="AJ1093" s="79" t="str">
        <f t="shared" si="122"/>
        <v/>
      </c>
      <c r="AK1093" s="80" t="str">
        <f t="shared" si="125"/>
        <v/>
      </c>
    </row>
    <row r="1094" spans="27:37">
      <c r="AA1094" s="81"/>
      <c r="AB1094" s="81"/>
      <c r="AC1094" s="82" t="str">
        <f t="shared" si="123"/>
        <v/>
      </c>
      <c r="AD1094" s="90"/>
      <c r="AE1094" s="90"/>
      <c r="AF1094" s="82">
        <f t="shared" si="124"/>
        <v>0</v>
      </c>
      <c r="AG1094" s="82" t="str">
        <f t="shared" si="119"/>
        <v/>
      </c>
      <c r="AH1094" s="82" t="str">
        <f t="shared" si="120"/>
        <v/>
      </c>
      <c r="AI1094" s="82" t="str">
        <f t="shared" si="121"/>
        <v/>
      </c>
      <c r="AJ1094" s="82" t="str">
        <f t="shared" si="122"/>
        <v/>
      </c>
      <c r="AK1094" s="83" t="str">
        <f t="shared" si="125"/>
        <v/>
      </c>
    </row>
    <row r="1095" spans="27:37">
      <c r="AA1095" s="78"/>
      <c r="AB1095" s="78"/>
      <c r="AC1095" s="79" t="str">
        <f t="shared" si="123"/>
        <v/>
      </c>
      <c r="AD1095" s="89"/>
      <c r="AE1095" s="89"/>
      <c r="AF1095" s="79">
        <f t="shared" si="124"/>
        <v>0</v>
      </c>
      <c r="AG1095" s="79" t="str">
        <f t="shared" si="119"/>
        <v/>
      </c>
      <c r="AH1095" s="79" t="str">
        <f t="shared" si="120"/>
        <v/>
      </c>
      <c r="AI1095" s="79" t="str">
        <f t="shared" si="121"/>
        <v/>
      </c>
      <c r="AJ1095" s="79" t="str">
        <f t="shared" si="122"/>
        <v/>
      </c>
      <c r="AK1095" s="80" t="str">
        <f t="shared" si="125"/>
        <v/>
      </c>
    </row>
    <row r="1096" spans="27:37">
      <c r="AA1096" s="81"/>
      <c r="AB1096" s="81"/>
      <c r="AC1096" s="82" t="str">
        <f t="shared" si="123"/>
        <v/>
      </c>
      <c r="AD1096" s="90"/>
      <c r="AE1096" s="90"/>
      <c r="AF1096" s="82">
        <f t="shared" si="124"/>
        <v>0</v>
      </c>
      <c r="AG1096" s="82" t="str">
        <f t="shared" si="119"/>
        <v/>
      </c>
      <c r="AH1096" s="82" t="str">
        <f t="shared" si="120"/>
        <v/>
      </c>
      <c r="AI1096" s="82" t="str">
        <f t="shared" si="121"/>
        <v/>
      </c>
      <c r="AJ1096" s="82" t="str">
        <f t="shared" si="122"/>
        <v/>
      </c>
      <c r="AK1096" s="83" t="str">
        <f t="shared" si="125"/>
        <v/>
      </c>
    </row>
    <row r="1097" spans="27:37">
      <c r="AA1097" s="78"/>
      <c r="AB1097" s="78"/>
      <c r="AC1097" s="79" t="str">
        <f t="shared" si="123"/>
        <v/>
      </c>
      <c r="AD1097" s="89"/>
      <c r="AE1097" s="89"/>
      <c r="AF1097" s="79">
        <f t="shared" si="124"/>
        <v>0</v>
      </c>
      <c r="AG1097" s="79" t="str">
        <f t="shared" si="119"/>
        <v/>
      </c>
      <c r="AH1097" s="79" t="str">
        <f t="shared" si="120"/>
        <v/>
      </c>
      <c r="AI1097" s="79" t="str">
        <f t="shared" si="121"/>
        <v/>
      </c>
      <c r="AJ1097" s="79" t="str">
        <f t="shared" si="122"/>
        <v/>
      </c>
      <c r="AK1097" s="80" t="str">
        <f t="shared" si="125"/>
        <v/>
      </c>
    </row>
    <row r="1098" spans="27:37">
      <c r="AA1098" s="81"/>
      <c r="AB1098" s="81"/>
      <c r="AC1098" s="82" t="str">
        <f t="shared" si="123"/>
        <v/>
      </c>
      <c r="AD1098" s="90"/>
      <c r="AE1098" s="90"/>
      <c r="AF1098" s="82">
        <f t="shared" si="124"/>
        <v>0</v>
      </c>
      <c r="AG1098" s="82" t="str">
        <f t="shared" si="119"/>
        <v/>
      </c>
      <c r="AH1098" s="82" t="str">
        <f t="shared" si="120"/>
        <v/>
      </c>
      <c r="AI1098" s="82" t="str">
        <f t="shared" si="121"/>
        <v/>
      </c>
      <c r="AJ1098" s="82" t="str">
        <f t="shared" si="122"/>
        <v/>
      </c>
      <c r="AK1098" s="83" t="str">
        <f t="shared" si="125"/>
        <v/>
      </c>
    </row>
    <row r="1099" spans="27:37">
      <c r="AA1099" s="78"/>
      <c r="AB1099" s="78"/>
      <c r="AC1099" s="79" t="str">
        <f t="shared" si="123"/>
        <v/>
      </c>
      <c r="AD1099" s="89"/>
      <c r="AE1099" s="89"/>
      <c r="AF1099" s="79">
        <f t="shared" si="124"/>
        <v>0</v>
      </c>
      <c r="AG1099" s="79" t="str">
        <f t="shared" ref="AG1099:AG1162" si="126">IF($AA1099="","",IF(VLOOKUP($AA1099,$AZ$17:$BD$42,2,0)=0,"",VLOOKUP($AA1099,$AZ$17:$BD$42,2,0)*AF1099))</f>
        <v/>
      </c>
      <c r="AH1099" s="79" t="str">
        <f t="shared" ref="AH1099:AH1162" si="127">IF($AA1099="","",IF(VLOOKUP($AA1099,$AZ$17:$BD$42,3,0)=0,"",VLOOKUP($AA1099,$AZ$17:$BD$42,3,0)*AF1099))</f>
        <v/>
      </c>
      <c r="AI1099" s="79" t="str">
        <f t="shared" ref="AI1099:AI1162" si="128">IF($AA1099="","",IF(VLOOKUP($AA1099,$AZ$17:$BD$42,4,0)=0,"",VLOOKUP($AA1099,$AZ$17:$BD$42,4,0)*AF1099))</f>
        <v/>
      </c>
      <c r="AJ1099" s="79" t="str">
        <f t="shared" ref="AJ1099:AJ1162" si="129">IF($AA1099="","",IF(VLOOKUP($AA1099,$AZ$17:$BD$42,5,0)=0,"",VLOOKUP($AA1099,$AZ$17:$BD$42,5,0)*AF1099))</f>
        <v/>
      </c>
      <c r="AK1099" s="80" t="str">
        <f t="shared" si="125"/>
        <v/>
      </c>
    </row>
    <row r="1100" spans="27:37">
      <c r="AA1100" s="81"/>
      <c r="AB1100" s="81"/>
      <c r="AC1100" s="82" t="str">
        <f t="shared" ref="AC1100:AC1163" si="130">IF(ISERROR(VLOOKUP($AA1100,$A$13:$V$38,MATCH($AB1100,$A$12:$V$12,0),0)),"",VLOOKUP($AA1100,$A$13:$V$38,MATCH($AB1100,$A$12:$V$12,0),0))</f>
        <v/>
      </c>
      <c r="AD1100" s="90"/>
      <c r="AE1100" s="90"/>
      <c r="AF1100" s="82">
        <f t="shared" ref="AF1100:AF1163" si="131">IF(IF($AB1100="",0,IF(AC1100="",0,AC1100-AD1100-AE1100))&lt;0,0,IF($AB1100="",0,IF(AC1100="",0,AC1100-AD1100-AE1100)))</f>
        <v>0</v>
      </c>
      <c r="AG1100" s="82" t="str">
        <f t="shared" si="126"/>
        <v/>
      </c>
      <c r="AH1100" s="82" t="str">
        <f t="shared" si="127"/>
        <v/>
      </c>
      <c r="AI1100" s="82" t="str">
        <f t="shared" si="128"/>
        <v/>
      </c>
      <c r="AJ1100" s="82" t="str">
        <f t="shared" si="129"/>
        <v/>
      </c>
      <c r="AK1100" s="83" t="str">
        <f t="shared" ref="AK1100:AK1163" si="132">IF($AF1100=0,"",IF(VLOOKUP($AA1100,$A$46:$Y$71,IF($AB1100=3,2,IF($AB1100&lt;4+1,6,IF($AB1100&lt;5+1,10,IF($AB1100&lt;6+1,14,IF($AB1100&lt;7+1,18,IF($AB1100&lt;8+1,22,0)))))),0)=0,"pas de crafteur",VLOOKUP($AA1100,$A$46:$Y$71,IF($AB1100=3,2,IF($AB1100&lt;4+1,6,IF($AB1100&lt;5+1,10,IF($AB1100&lt;6+1,14,IF($AB1100&lt;7+1,18,IF($AB1100&lt;8+1,22,)))))),0)))</f>
        <v/>
      </c>
    </row>
    <row r="1101" spans="27:37">
      <c r="AA1101" s="78"/>
      <c r="AB1101" s="78"/>
      <c r="AC1101" s="79" t="str">
        <f t="shared" si="130"/>
        <v/>
      </c>
      <c r="AD1101" s="89"/>
      <c r="AE1101" s="89"/>
      <c r="AF1101" s="79">
        <f t="shared" si="131"/>
        <v>0</v>
      </c>
      <c r="AG1101" s="79" t="str">
        <f t="shared" si="126"/>
        <v/>
      </c>
      <c r="AH1101" s="79" t="str">
        <f t="shared" si="127"/>
        <v/>
      </c>
      <c r="AI1101" s="79" t="str">
        <f t="shared" si="128"/>
        <v/>
      </c>
      <c r="AJ1101" s="79" t="str">
        <f t="shared" si="129"/>
        <v/>
      </c>
      <c r="AK1101" s="80" t="str">
        <f t="shared" si="132"/>
        <v/>
      </c>
    </row>
    <row r="1102" spans="27:37">
      <c r="AA1102" s="81"/>
      <c r="AB1102" s="81"/>
      <c r="AC1102" s="82" t="str">
        <f t="shared" si="130"/>
        <v/>
      </c>
      <c r="AD1102" s="90"/>
      <c r="AE1102" s="90"/>
      <c r="AF1102" s="82">
        <f t="shared" si="131"/>
        <v>0</v>
      </c>
      <c r="AG1102" s="82" t="str">
        <f t="shared" si="126"/>
        <v/>
      </c>
      <c r="AH1102" s="82" t="str">
        <f t="shared" si="127"/>
        <v/>
      </c>
      <c r="AI1102" s="82" t="str">
        <f t="shared" si="128"/>
        <v/>
      </c>
      <c r="AJ1102" s="82" t="str">
        <f t="shared" si="129"/>
        <v/>
      </c>
      <c r="AK1102" s="83" t="str">
        <f t="shared" si="132"/>
        <v/>
      </c>
    </row>
    <row r="1103" spans="27:37">
      <c r="AA1103" s="78"/>
      <c r="AB1103" s="78"/>
      <c r="AC1103" s="79" t="str">
        <f t="shared" si="130"/>
        <v/>
      </c>
      <c r="AD1103" s="89"/>
      <c r="AE1103" s="89"/>
      <c r="AF1103" s="79">
        <f t="shared" si="131"/>
        <v>0</v>
      </c>
      <c r="AG1103" s="79" t="str">
        <f t="shared" si="126"/>
        <v/>
      </c>
      <c r="AH1103" s="79" t="str">
        <f t="shared" si="127"/>
        <v/>
      </c>
      <c r="AI1103" s="79" t="str">
        <f t="shared" si="128"/>
        <v/>
      </c>
      <c r="AJ1103" s="79" t="str">
        <f t="shared" si="129"/>
        <v/>
      </c>
      <c r="AK1103" s="80" t="str">
        <f t="shared" si="132"/>
        <v/>
      </c>
    </row>
    <row r="1104" spans="27:37">
      <c r="AA1104" s="81"/>
      <c r="AB1104" s="81"/>
      <c r="AC1104" s="82" t="str">
        <f t="shared" si="130"/>
        <v/>
      </c>
      <c r="AD1104" s="90"/>
      <c r="AE1104" s="90"/>
      <c r="AF1104" s="82">
        <f t="shared" si="131"/>
        <v>0</v>
      </c>
      <c r="AG1104" s="82" t="str">
        <f t="shared" si="126"/>
        <v/>
      </c>
      <c r="AH1104" s="82" t="str">
        <f t="shared" si="127"/>
        <v/>
      </c>
      <c r="AI1104" s="82" t="str">
        <f t="shared" si="128"/>
        <v/>
      </c>
      <c r="AJ1104" s="82" t="str">
        <f t="shared" si="129"/>
        <v/>
      </c>
      <c r="AK1104" s="83" t="str">
        <f t="shared" si="132"/>
        <v/>
      </c>
    </row>
    <row r="1105" spans="27:37">
      <c r="AA1105" s="78"/>
      <c r="AB1105" s="78"/>
      <c r="AC1105" s="79" t="str">
        <f t="shared" si="130"/>
        <v/>
      </c>
      <c r="AD1105" s="89"/>
      <c r="AE1105" s="89"/>
      <c r="AF1105" s="79">
        <f t="shared" si="131"/>
        <v>0</v>
      </c>
      <c r="AG1105" s="79" t="str">
        <f t="shared" si="126"/>
        <v/>
      </c>
      <c r="AH1105" s="79" t="str">
        <f t="shared" si="127"/>
        <v/>
      </c>
      <c r="AI1105" s="79" t="str">
        <f t="shared" si="128"/>
        <v/>
      </c>
      <c r="AJ1105" s="79" t="str">
        <f t="shared" si="129"/>
        <v/>
      </c>
      <c r="AK1105" s="80" t="str">
        <f t="shared" si="132"/>
        <v/>
      </c>
    </row>
    <row r="1106" spans="27:37">
      <c r="AA1106" s="81"/>
      <c r="AB1106" s="81"/>
      <c r="AC1106" s="82" t="str">
        <f t="shared" si="130"/>
        <v/>
      </c>
      <c r="AD1106" s="90"/>
      <c r="AE1106" s="90"/>
      <c r="AF1106" s="82">
        <f t="shared" si="131"/>
        <v>0</v>
      </c>
      <c r="AG1106" s="82" t="str">
        <f t="shared" si="126"/>
        <v/>
      </c>
      <c r="AH1106" s="82" t="str">
        <f t="shared" si="127"/>
        <v/>
      </c>
      <c r="AI1106" s="82" t="str">
        <f t="shared" si="128"/>
        <v/>
      </c>
      <c r="AJ1106" s="82" t="str">
        <f t="shared" si="129"/>
        <v/>
      </c>
      <c r="AK1106" s="83" t="str">
        <f t="shared" si="132"/>
        <v/>
      </c>
    </row>
    <row r="1107" spans="27:37">
      <c r="AA1107" s="78"/>
      <c r="AB1107" s="78"/>
      <c r="AC1107" s="79" t="str">
        <f t="shared" si="130"/>
        <v/>
      </c>
      <c r="AD1107" s="89"/>
      <c r="AE1107" s="89"/>
      <c r="AF1107" s="79">
        <f t="shared" si="131"/>
        <v>0</v>
      </c>
      <c r="AG1107" s="79" t="str">
        <f t="shared" si="126"/>
        <v/>
      </c>
      <c r="AH1107" s="79" t="str">
        <f t="shared" si="127"/>
        <v/>
      </c>
      <c r="AI1107" s="79" t="str">
        <f t="shared" si="128"/>
        <v/>
      </c>
      <c r="AJ1107" s="79" t="str">
        <f t="shared" si="129"/>
        <v/>
      </c>
      <c r="AK1107" s="80" t="str">
        <f t="shared" si="132"/>
        <v/>
      </c>
    </row>
    <row r="1108" spans="27:37">
      <c r="AA1108" s="81"/>
      <c r="AB1108" s="81"/>
      <c r="AC1108" s="82" t="str">
        <f t="shared" si="130"/>
        <v/>
      </c>
      <c r="AD1108" s="90"/>
      <c r="AE1108" s="90"/>
      <c r="AF1108" s="82">
        <f t="shared" si="131"/>
        <v>0</v>
      </c>
      <c r="AG1108" s="82" t="str">
        <f t="shared" si="126"/>
        <v/>
      </c>
      <c r="AH1108" s="82" t="str">
        <f t="shared" si="127"/>
        <v/>
      </c>
      <c r="AI1108" s="82" t="str">
        <f t="shared" si="128"/>
        <v/>
      </c>
      <c r="AJ1108" s="82" t="str">
        <f t="shared" si="129"/>
        <v/>
      </c>
      <c r="AK1108" s="83" t="str">
        <f t="shared" si="132"/>
        <v/>
      </c>
    </row>
    <row r="1109" spans="27:37">
      <c r="AA1109" s="78"/>
      <c r="AB1109" s="78"/>
      <c r="AC1109" s="79" t="str">
        <f t="shared" si="130"/>
        <v/>
      </c>
      <c r="AD1109" s="89"/>
      <c r="AE1109" s="89"/>
      <c r="AF1109" s="79">
        <f t="shared" si="131"/>
        <v>0</v>
      </c>
      <c r="AG1109" s="79" t="str">
        <f t="shared" si="126"/>
        <v/>
      </c>
      <c r="AH1109" s="79" t="str">
        <f t="shared" si="127"/>
        <v/>
      </c>
      <c r="AI1109" s="79" t="str">
        <f t="shared" si="128"/>
        <v/>
      </c>
      <c r="AJ1109" s="79" t="str">
        <f t="shared" si="129"/>
        <v/>
      </c>
      <c r="AK1109" s="80" t="str">
        <f t="shared" si="132"/>
        <v/>
      </c>
    </row>
    <row r="1110" spans="27:37">
      <c r="AA1110" s="81"/>
      <c r="AB1110" s="81"/>
      <c r="AC1110" s="82" t="str">
        <f t="shared" si="130"/>
        <v/>
      </c>
      <c r="AD1110" s="90"/>
      <c r="AE1110" s="90"/>
      <c r="AF1110" s="82">
        <f t="shared" si="131"/>
        <v>0</v>
      </c>
      <c r="AG1110" s="82" t="str">
        <f t="shared" si="126"/>
        <v/>
      </c>
      <c r="AH1110" s="82" t="str">
        <f t="shared" si="127"/>
        <v/>
      </c>
      <c r="AI1110" s="82" t="str">
        <f t="shared" si="128"/>
        <v/>
      </c>
      <c r="AJ1110" s="82" t="str">
        <f t="shared" si="129"/>
        <v/>
      </c>
      <c r="AK1110" s="83" t="str">
        <f t="shared" si="132"/>
        <v/>
      </c>
    </row>
    <row r="1111" spans="27:37">
      <c r="AA1111" s="78"/>
      <c r="AB1111" s="78"/>
      <c r="AC1111" s="79" t="str">
        <f t="shared" si="130"/>
        <v/>
      </c>
      <c r="AD1111" s="89"/>
      <c r="AE1111" s="89"/>
      <c r="AF1111" s="79">
        <f t="shared" si="131"/>
        <v>0</v>
      </c>
      <c r="AG1111" s="79" t="str">
        <f t="shared" si="126"/>
        <v/>
      </c>
      <c r="AH1111" s="79" t="str">
        <f t="shared" si="127"/>
        <v/>
      </c>
      <c r="AI1111" s="79" t="str">
        <f t="shared" si="128"/>
        <v/>
      </c>
      <c r="AJ1111" s="79" t="str">
        <f t="shared" si="129"/>
        <v/>
      </c>
      <c r="AK1111" s="80" t="str">
        <f t="shared" si="132"/>
        <v/>
      </c>
    </row>
    <row r="1112" spans="27:37">
      <c r="AA1112" s="81"/>
      <c r="AB1112" s="81"/>
      <c r="AC1112" s="82" t="str">
        <f t="shared" si="130"/>
        <v/>
      </c>
      <c r="AD1112" s="90"/>
      <c r="AE1112" s="90"/>
      <c r="AF1112" s="82">
        <f t="shared" si="131"/>
        <v>0</v>
      </c>
      <c r="AG1112" s="82" t="str">
        <f t="shared" si="126"/>
        <v/>
      </c>
      <c r="AH1112" s="82" t="str">
        <f t="shared" si="127"/>
        <v/>
      </c>
      <c r="AI1112" s="82" t="str">
        <f t="shared" si="128"/>
        <v/>
      </c>
      <c r="AJ1112" s="82" t="str">
        <f t="shared" si="129"/>
        <v/>
      </c>
      <c r="AK1112" s="83" t="str">
        <f t="shared" si="132"/>
        <v/>
      </c>
    </row>
    <row r="1113" spans="27:37">
      <c r="AA1113" s="78"/>
      <c r="AB1113" s="78"/>
      <c r="AC1113" s="79" t="str">
        <f t="shared" si="130"/>
        <v/>
      </c>
      <c r="AD1113" s="89"/>
      <c r="AE1113" s="89"/>
      <c r="AF1113" s="79">
        <f t="shared" si="131"/>
        <v>0</v>
      </c>
      <c r="AG1113" s="79" t="str">
        <f t="shared" si="126"/>
        <v/>
      </c>
      <c r="AH1113" s="79" t="str">
        <f t="shared" si="127"/>
        <v/>
      </c>
      <c r="AI1113" s="79" t="str">
        <f t="shared" si="128"/>
        <v/>
      </c>
      <c r="AJ1113" s="79" t="str">
        <f t="shared" si="129"/>
        <v/>
      </c>
      <c r="AK1113" s="80" t="str">
        <f t="shared" si="132"/>
        <v/>
      </c>
    </row>
    <row r="1114" spans="27:37">
      <c r="AA1114" s="81"/>
      <c r="AB1114" s="81"/>
      <c r="AC1114" s="82" t="str">
        <f t="shared" si="130"/>
        <v/>
      </c>
      <c r="AD1114" s="90"/>
      <c r="AE1114" s="90"/>
      <c r="AF1114" s="82">
        <f t="shared" si="131"/>
        <v>0</v>
      </c>
      <c r="AG1114" s="82" t="str">
        <f t="shared" si="126"/>
        <v/>
      </c>
      <c r="AH1114" s="82" t="str">
        <f t="shared" si="127"/>
        <v/>
      </c>
      <c r="AI1114" s="82" t="str">
        <f t="shared" si="128"/>
        <v/>
      </c>
      <c r="AJ1114" s="82" t="str">
        <f t="shared" si="129"/>
        <v/>
      </c>
      <c r="AK1114" s="83" t="str">
        <f t="shared" si="132"/>
        <v/>
      </c>
    </row>
    <row r="1115" spans="27:37">
      <c r="AA1115" s="78"/>
      <c r="AB1115" s="78"/>
      <c r="AC1115" s="79" t="str">
        <f t="shared" si="130"/>
        <v/>
      </c>
      <c r="AD1115" s="89"/>
      <c r="AE1115" s="89"/>
      <c r="AF1115" s="79">
        <f t="shared" si="131"/>
        <v>0</v>
      </c>
      <c r="AG1115" s="79" t="str">
        <f t="shared" si="126"/>
        <v/>
      </c>
      <c r="AH1115" s="79" t="str">
        <f t="shared" si="127"/>
        <v/>
      </c>
      <c r="AI1115" s="79" t="str">
        <f t="shared" si="128"/>
        <v/>
      </c>
      <c r="AJ1115" s="79" t="str">
        <f t="shared" si="129"/>
        <v/>
      </c>
      <c r="AK1115" s="80" t="str">
        <f t="shared" si="132"/>
        <v/>
      </c>
    </row>
    <row r="1116" spans="27:37">
      <c r="AA1116" s="81"/>
      <c r="AB1116" s="81"/>
      <c r="AC1116" s="82" t="str">
        <f t="shared" si="130"/>
        <v/>
      </c>
      <c r="AD1116" s="90"/>
      <c r="AE1116" s="90"/>
      <c r="AF1116" s="82">
        <f t="shared" si="131"/>
        <v>0</v>
      </c>
      <c r="AG1116" s="82" t="str">
        <f t="shared" si="126"/>
        <v/>
      </c>
      <c r="AH1116" s="82" t="str">
        <f t="shared" si="127"/>
        <v/>
      </c>
      <c r="AI1116" s="82" t="str">
        <f t="shared" si="128"/>
        <v/>
      </c>
      <c r="AJ1116" s="82" t="str">
        <f t="shared" si="129"/>
        <v/>
      </c>
      <c r="AK1116" s="83" t="str">
        <f t="shared" si="132"/>
        <v/>
      </c>
    </row>
    <row r="1117" spans="27:37">
      <c r="AA1117" s="78"/>
      <c r="AB1117" s="78"/>
      <c r="AC1117" s="79" t="str">
        <f t="shared" si="130"/>
        <v/>
      </c>
      <c r="AD1117" s="89"/>
      <c r="AE1117" s="89"/>
      <c r="AF1117" s="79">
        <f t="shared" si="131"/>
        <v>0</v>
      </c>
      <c r="AG1117" s="79" t="str">
        <f t="shared" si="126"/>
        <v/>
      </c>
      <c r="AH1117" s="79" t="str">
        <f t="shared" si="127"/>
        <v/>
      </c>
      <c r="AI1117" s="79" t="str">
        <f t="shared" si="128"/>
        <v/>
      </c>
      <c r="AJ1117" s="79" t="str">
        <f t="shared" si="129"/>
        <v/>
      </c>
      <c r="AK1117" s="80" t="str">
        <f t="shared" si="132"/>
        <v/>
      </c>
    </row>
    <row r="1118" spans="27:37">
      <c r="AA1118" s="81"/>
      <c r="AB1118" s="81"/>
      <c r="AC1118" s="82" t="str">
        <f t="shared" si="130"/>
        <v/>
      </c>
      <c r="AD1118" s="90"/>
      <c r="AE1118" s="90"/>
      <c r="AF1118" s="82">
        <f t="shared" si="131"/>
        <v>0</v>
      </c>
      <c r="AG1118" s="82" t="str">
        <f t="shared" si="126"/>
        <v/>
      </c>
      <c r="AH1118" s="82" t="str">
        <f t="shared" si="127"/>
        <v/>
      </c>
      <c r="AI1118" s="82" t="str">
        <f t="shared" si="128"/>
        <v/>
      </c>
      <c r="AJ1118" s="82" t="str">
        <f t="shared" si="129"/>
        <v/>
      </c>
      <c r="AK1118" s="83" t="str">
        <f t="shared" si="132"/>
        <v/>
      </c>
    </row>
    <row r="1119" spans="27:37">
      <c r="AA1119" s="78"/>
      <c r="AB1119" s="78"/>
      <c r="AC1119" s="79" t="str">
        <f t="shared" si="130"/>
        <v/>
      </c>
      <c r="AD1119" s="89"/>
      <c r="AE1119" s="89"/>
      <c r="AF1119" s="79">
        <f t="shared" si="131"/>
        <v>0</v>
      </c>
      <c r="AG1119" s="79" t="str">
        <f t="shared" si="126"/>
        <v/>
      </c>
      <c r="AH1119" s="79" t="str">
        <f t="shared" si="127"/>
        <v/>
      </c>
      <c r="AI1119" s="79" t="str">
        <f t="shared" si="128"/>
        <v/>
      </c>
      <c r="AJ1119" s="79" t="str">
        <f t="shared" si="129"/>
        <v/>
      </c>
      <c r="AK1119" s="80" t="str">
        <f t="shared" si="132"/>
        <v/>
      </c>
    </row>
    <row r="1120" spans="27:37">
      <c r="AA1120" s="81"/>
      <c r="AB1120" s="81"/>
      <c r="AC1120" s="82" t="str">
        <f t="shared" si="130"/>
        <v/>
      </c>
      <c r="AD1120" s="90"/>
      <c r="AE1120" s="90"/>
      <c r="AF1120" s="82">
        <f t="shared" si="131"/>
        <v>0</v>
      </c>
      <c r="AG1120" s="82" t="str">
        <f t="shared" si="126"/>
        <v/>
      </c>
      <c r="AH1120" s="82" t="str">
        <f t="shared" si="127"/>
        <v/>
      </c>
      <c r="AI1120" s="82" t="str">
        <f t="shared" si="128"/>
        <v/>
      </c>
      <c r="AJ1120" s="82" t="str">
        <f t="shared" si="129"/>
        <v/>
      </c>
      <c r="AK1120" s="83" t="str">
        <f t="shared" si="132"/>
        <v/>
      </c>
    </row>
    <row r="1121" spans="27:37">
      <c r="AA1121" s="78"/>
      <c r="AB1121" s="78"/>
      <c r="AC1121" s="79" t="str">
        <f t="shared" si="130"/>
        <v/>
      </c>
      <c r="AD1121" s="89"/>
      <c r="AE1121" s="89"/>
      <c r="AF1121" s="79">
        <f t="shared" si="131"/>
        <v>0</v>
      </c>
      <c r="AG1121" s="79" t="str">
        <f t="shared" si="126"/>
        <v/>
      </c>
      <c r="AH1121" s="79" t="str">
        <f t="shared" si="127"/>
        <v/>
      </c>
      <c r="AI1121" s="79" t="str">
        <f t="shared" si="128"/>
        <v/>
      </c>
      <c r="AJ1121" s="79" t="str">
        <f t="shared" si="129"/>
        <v/>
      </c>
      <c r="AK1121" s="80" t="str">
        <f t="shared" si="132"/>
        <v/>
      </c>
    </row>
    <row r="1122" spans="27:37">
      <c r="AA1122" s="81"/>
      <c r="AB1122" s="81"/>
      <c r="AC1122" s="82" t="str">
        <f t="shared" si="130"/>
        <v/>
      </c>
      <c r="AD1122" s="90"/>
      <c r="AE1122" s="90"/>
      <c r="AF1122" s="82">
        <f t="shared" si="131"/>
        <v>0</v>
      </c>
      <c r="AG1122" s="82" t="str">
        <f t="shared" si="126"/>
        <v/>
      </c>
      <c r="AH1122" s="82" t="str">
        <f t="shared" si="127"/>
        <v/>
      </c>
      <c r="AI1122" s="82" t="str">
        <f t="shared" si="128"/>
        <v/>
      </c>
      <c r="AJ1122" s="82" t="str">
        <f t="shared" si="129"/>
        <v/>
      </c>
      <c r="AK1122" s="83" t="str">
        <f t="shared" si="132"/>
        <v/>
      </c>
    </row>
    <row r="1123" spans="27:37">
      <c r="AA1123" s="78"/>
      <c r="AB1123" s="78"/>
      <c r="AC1123" s="79" t="str">
        <f t="shared" si="130"/>
        <v/>
      </c>
      <c r="AD1123" s="89"/>
      <c r="AE1123" s="89"/>
      <c r="AF1123" s="79">
        <f t="shared" si="131"/>
        <v>0</v>
      </c>
      <c r="AG1123" s="79" t="str">
        <f t="shared" si="126"/>
        <v/>
      </c>
      <c r="AH1123" s="79" t="str">
        <f t="shared" si="127"/>
        <v/>
      </c>
      <c r="AI1123" s="79" t="str">
        <f t="shared" si="128"/>
        <v/>
      </c>
      <c r="AJ1123" s="79" t="str">
        <f t="shared" si="129"/>
        <v/>
      </c>
      <c r="AK1123" s="80" t="str">
        <f t="shared" si="132"/>
        <v/>
      </c>
    </row>
    <row r="1124" spans="27:37">
      <c r="AA1124" s="81"/>
      <c r="AB1124" s="81"/>
      <c r="AC1124" s="82" t="str">
        <f t="shared" si="130"/>
        <v/>
      </c>
      <c r="AD1124" s="90"/>
      <c r="AE1124" s="90"/>
      <c r="AF1124" s="82">
        <f t="shared" si="131"/>
        <v>0</v>
      </c>
      <c r="AG1124" s="82" t="str">
        <f t="shared" si="126"/>
        <v/>
      </c>
      <c r="AH1124" s="82" t="str">
        <f t="shared" si="127"/>
        <v/>
      </c>
      <c r="AI1124" s="82" t="str">
        <f t="shared" si="128"/>
        <v/>
      </c>
      <c r="AJ1124" s="82" t="str">
        <f t="shared" si="129"/>
        <v/>
      </c>
      <c r="AK1124" s="83" t="str">
        <f t="shared" si="132"/>
        <v/>
      </c>
    </row>
    <row r="1125" spans="27:37">
      <c r="AA1125" s="78"/>
      <c r="AB1125" s="78"/>
      <c r="AC1125" s="79" t="str">
        <f t="shared" si="130"/>
        <v/>
      </c>
      <c r="AD1125" s="89"/>
      <c r="AE1125" s="89"/>
      <c r="AF1125" s="79">
        <f t="shared" si="131"/>
        <v>0</v>
      </c>
      <c r="AG1125" s="79" t="str">
        <f t="shared" si="126"/>
        <v/>
      </c>
      <c r="AH1125" s="79" t="str">
        <f t="shared" si="127"/>
        <v/>
      </c>
      <c r="AI1125" s="79" t="str">
        <f t="shared" si="128"/>
        <v/>
      </c>
      <c r="AJ1125" s="79" t="str">
        <f t="shared" si="129"/>
        <v/>
      </c>
      <c r="AK1125" s="80" t="str">
        <f t="shared" si="132"/>
        <v/>
      </c>
    </row>
    <row r="1126" spans="27:37">
      <c r="AA1126" s="81"/>
      <c r="AB1126" s="81"/>
      <c r="AC1126" s="82" t="str">
        <f t="shared" si="130"/>
        <v/>
      </c>
      <c r="AD1126" s="90"/>
      <c r="AE1126" s="90"/>
      <c r="AF1126" s="82">
        <f t="shared" si="131"/>
        <v>0</v>
      </c>
      <c r="AG1126" s="82" t="str">
        <f t="shared" si="126"/>
        <v/>
      </c>
      <c r="AH1126" s="82" t="str">
        <f t="shared" si="127"/>
        <v/>
      </c>
      <c r="AI1126" s="82" t="str">
        <f t="shared" si="128"/>
        <v/>
      </c>
      <c r="AJ1126" s="82" t="str">
        <f t="shared" si="129"/>
        <v/>
      </c>
      <c r="AK1126" s="83" t="str">
        <f t="shared" si="132"/>
        <v/>
      </c>
    </row>
    <row r="1127" spans="27:37">
      <c r="AA1127" s="78"/>
      <c r="AB1127" s="78"/>
      <c r="AC1127" s="79" t="str">
        <f t="shared" si="130"/>
        <v/>
      </c>
      <c r="AD1127" s="89"/>
      <c r="AE1127" s="89"/>
      <c r="AF1127" s="79">
        <f t="shared" si="131"/>
        <v>0</v>
      </c>
      <c r="AG1127" s="79" t="str">
        <f t="shared" si="126"/>
        <v/>
      </c>
      <c r="AH1127" s="79" t="str">
        <f t="shared" si="127"/>
        <v/>
      </c>
      <c r="AI1127" s="79" t="str">
        <f t="shared" si="128"/>
        <v/>
      </c>
      <c r="AJ1127" s="79" t="str">
        <f t="shared" si="129"/>
        <v/>
      </c>
      <c r="AK1127" s="80" t="str">
        <f t="shared" si="132"/>
        <v/>
      </c>
    </row>
    <row r="1128" spans="27:37">
      <c r="AA1128" s="81"/>
      <c r="AB1128" s="81"/>
      <c r="AC1128" s="82" t="str">
        <f t="shared" si="130"/>
        <v/>
      </c>
      <c r="AD1128" s="90"/>
      <c r="AE1128" s="90"/>
      <c r="AF1128" s="82">
        <f t="shared" si="131"/>
        <v>0</v>
      </c>
      <c r="AG1128" s="82" t="str">
        <f t="shared" si="126"/>
        <v/>
      </c>
      <c r="AH1128" s="82" t="str">
        <f t="shared" si="127"/>
        <v/>
      </c>
      <c r="AI1128" s="82" t="str">
        <f t="shared" si="128"/>
        <v/>
      </c>
      <c r="AJ1128" s="82" t="str">
        <f t="shared" si="129"/>
        <v/>
      </c>
      <c r="AK1128" s="83" t="str">
        <f t="shared" si="132"/>
        <v/>
      </c>
    </row>
    <row r="1129" spans="27:37">
      <c r="AA1129" s="78"/>
      <c r="AB1129" s="78"/>
      <c r="AC1129" s="79" t="str">
        <f t="shared" si="130"/>
        <v/>
      </c>
      <c r="AD1129" s="89"/>
      <c r="AE1129" s="89"/>
      <c r="AF1129" s="79">
        <f t="shared" si="131"/>
        <v>0</v>
      </c>
      <c r="AG1129" s="79" t="str">
        <f t="shared" si="126"/>
        <v/>
      </c>
      <c r="AH1129" s="79" t="str">
        <f t="shared" si="127"/>
        <v/>
      </c>
      <c r="AI1129" s="79" t="str">
        <f t="shared" si="128"/>
        <v/>
      </c>
      <c r="AJ1129" s="79" t="str">
        <f t="shared" si="129"/>
        <v/>
      </c>
      <c r="AK1129" s="80" t="str">
        <f t="shared" si="132"/>
        <v/>
      </c>
    </row>
    <row r="1130" spans="27:37">
      <c r="AA1130" s="81"/>
      <c r="AB1130" s="81"/>
      <c r="AC1130" s="82" t="str">
        <f t="shared" si="130"/>
        <v/>
      </c>
      <c r="AD1130" s="90"/>
      <c r="AE1130" s="90"/>
      <c r="AF1130" s="82">
        <f t="shared" si="131"/>
        <v>0</v>
      </c>
      <c r="AG1130" s="82" t="str">
        <f t="shared" si="126"/>
        <v/>
      </c>
      <c r="AH1130" s="82" t="str">
        <f t="shared" si="127"/>
        <v/>
      </c>
      <c r="AI1130" s="82" t="str">
        <f t="shared" si="128"/>
        <v/>
      </c>
      <c r="AJ1130" s="82" t="str">
        <f t="shared" si="129"/>
        <v/>
      </c>
      <c r="AK1130" s="83" t="str">
        <f t="shared" si="132"/>
        <v/>
      </c>
    </row>
    <row r="1131" spans="27:37">
      <c r="AA1131" s="78"/>
      <c r="AB1131" s="78"/>
      <c r="AC1131" s="79" t="str">
        <f t="shared" si="130"/>
        <v/>
      </c>
      <c r="AD1131" s="89"/>
      <c r="AE1131" s="89"/>
      <c r="AF1131" s="79">
        <f t="shared" si="131"/>
        <v>0</v>
      </c>
      <c r="AG1131" s="79" t="str">
        <f t="shared" si="126"/>
        <v/>
      </c>
      <c r="AH1131" s="79" t="str">
        <f t="shared" si="127"/>
        <v/>
      </c>
      <c r="AI1131" s="79" t="str">
        <f t="shared" si="128"/>
        <v/>
      </c>
      <c r="AJ1131" s="79" t="str">
        <f t="shared" si="129"/>
        <v/>
      </c>
      <c r="AK1131" s="80" t="str">
        <f t="shared" si="132"/>
        <v/>
      </c>
    </row>
    <row r="1132" spans="27:37">
      <c r="AA1132" s="81"/>
      <c r="AB1132" s="81"/>
      <c r="AC1132" s="82" t="str">
        <f t="shared" si="130"/>
        <v/>
      </c>
      <c r="AD1132" s="90"/>
      <c r="AE1132" s="90"/>
      <c r="AF1132" s="82">
        <f t="shared" si="131"/>
        <v>0</v>
      </c>
      <c r="AG1132" s="82" t="str">
        <f t="shared" si="126"/>
        <v/>
      </c>
      <c r="AH1132" s="82" t="str">
        <f t="shared" si="127"/>
        <v/>
      </c>
      <c r="AI1132" s="82" t="str">
        <f t="shared" si="128"/>
        <v/>
      </c>
      <c r="AJ1132" s="82" t="str">
        <f t="shared" si="129"/>
        <v/>
      </c>
      <c r="AK1132" s="83" t="str">
        <f t="shared" si="132"/>
        <v/>
      </c>
    </row>
    <row r="1133" spans="27:37">
      <c r="AA1133" s="78"/>
      <c r="AB1133" s="78"/>
      <c r="AC1133" s="79" t="str">
        <f t="shared" si="130"/>
        <v/>
      </c>
      <c r="AD1133" s="89"/>
      <c r="AE1133" s="89"/>
      <c r="AF1133" s="79">
        <f t="shared" si="131"/>
        <v>0</v>
      </c>
      <c r="AG1133" s="79" t="str">
        <f t="shared" si="126"/>
        <v/>
      </c>
      <c r="AH1133" s="79" t="str">
        <f t="shared" si="127"/>
        <v/>
      </c>
      <c r="AI1133" s="79" t="str">
        <f t="shared" si="128"/>
        <v/>
      </c>
      <c r="AJ1133" s="79" t="str">
        <f t="shared" si="129"/>
        <v/>
      </c>
      <c r="AK1133" s="80" t="str">
        <f t="shared" si="132"/>
        <v/>
      </c>
    </row>
    <row r="1134" spans="27:37">
      <c r="AA1134" s="81"/>
      <c r="AB1134" s="81"/>
      <c r="AC1134" s="82" t="str">
        <f t="shared" si="130"/>
        <v/>
      </c>
      <c r="AD1134" s="90"/>
      <c r="AE1134" s="90"/>
      <c r="AF1134" s="82">
        <f t="shared" si="131"/>
        <v>0</v>
      </c>
      <c r="AG1134" s="82" t="str">
        <f t="shared" si="126"/>
        <v/>
      </c>
      <c r="AH1134" s="82" t="str">
        <f t="shared" si="127"/>
        <v/>
      </c>
      <c r="AI1134" s="82" t="str">
        <f t="shared" si="128"/>
        <v/>
      </c>
      <c r="AJ1134" s="82" t="str">
        <f t="shared" si="129"/>
        <v/>
      </c>
      <c r="AK1134" s="83" t="str">
        <f t="shared" si="132"/>
        <v/>
      </c>
    </row>
    <row r="1135" spans="27:37">
      <c r="AA1135" s="78"/>
      <c r="AB1135" s="78"/>
      <c r="AC1135" s="79" t="str">
        <f t="shared" si="130"/>
        <v/>
      </c>
      <c r="AD1135" s="89"/>
      <c r="AE1135" s="89"/>
      <c r="AF1135" s="79">
        <f t="shared" si="131"/>
        <v>0</v>
      </c>
      <c r="AG1135" s="79" t="str">
        <f t="shared" si="126"/>
        <v/>
      </c>
      <c r="AH1135" s="79" t="str">
        <f t="shared" si="127"/>
        <v/>
      </c>
      <c r="AI1135" s="79" t="str">
        <f t="shared" si="128"/>
        <v/>
      </c>
      <c r="AJ1135" s="79" t="str">
        <f t="shared" si="129"/>
        <v/>
      </c>
      <c r="AK1135" s="80" t="str">
        <f t="shared" si="132"/>
        <v/>
      </c>
    </row>
    <row r="1136" spans="27:37">
      <c r="AA1136" s="81"/>
      <c r="AB1136" s="81"/>
      <c r="AC1136" s="82" t="str">
        <f t="shared" si="130"/>
        <v/>
      </c>
      <c r="AD1136" s="90"/>
      <c r="AE1136" s="90"/>
      <c r="AF1136" s="82">
        <f t="shared" si="131"/>
        <v>0</v>
      </c>
      <c r="AG1136" s="82" t="str">
        <f t="shared" si="126"/>
        <v/>
      </c>
      <c r="AH1136" s="82" t="str">
        <f t="shared" si="127"/>
        <v/>
      </c>
      <c r="AI1136" s="82" t="str">
        <f t="shared" si="128"/>
        <v/>
      </c>
      <c r="AJ1136" s="82" t="str">
        <f t="shared" si="129"/>
        <v/>
      </c>
      <c r="AK1136" s="83" t="str">
        <f t="shared" si="132"/>
        <v/>
      </c>
    </row>
    <row r="1137" spans="27:37">
      <c r="AA1137" s="78"/>
      <c r="AB1137" s="78"/>
      <c r="AC1137" s="79" t="str">
        <f t="shared" si="130"/>
        <v/>
      </c>
      <c r="AD1137" s="89"/>
      <c r="AE1137" s="89"/>
      <c r="AF1137" s="79">
        <f t="shared" si="131"/>
        <v>0</v>
      </c>
      <c r="AG1137" s="79" t="str">
        <f t="shared" si="126"/>
        <v/>
      </c>
      <c r="AH1137" s="79" t="str">
        <f t="shared" si="127"/>
        <v/>
      </c>
      <c r="AI1137" s="79" t="str">
        <f t="shared" si="128"/>
        <v/>
      </c>
      <c r="AJ1137" s="79" t="str">
        <f t="shared" si="129"/>
        <v/>
      </c>
      <c r="AK1137" s="80" t="str">
        <f t="shared" si="132"/>
        <v/>
      </c>
    </row>
    <row r="1138" spans="27:37">
      <c r="AA1138" s="81"/>
      <c r="AB1138" s="81"/>
      <c r="AC1138" s="82" t="str">
        <f t="shared" si="130"/>
        <v/>
      </c>
      <c r="AD1138" s="90"/>
      <c r="AE1138" s="90"/>
      <c r="AF1138" s="82">
        <f t="shared" si="131"/>
        <v>0</v>
      </c>
      <c r="AG1138" s="82" t="str">
        <f t="shared" si="126"/>
        <v/>
      </c>
      <c r="AH1138" s="82" t="str">
        <f t="shared" si="127"/>
        <v/>
      </c>
      <c r="AI1138" s="82" t="str">
        <f t="shared" si="128"/>
        <v/>
      </c>
      <c r="AJ1138" s="82" t="str">
        <f t="shared" si="129"/>
        <v/>
      </c>
      <c r="AK1138" s="83" t="str">
        <f t="shared" si="132"/>
        <v/>
      </c>
    </row>
    <row r="1139" spans="27:37">
      <c r="AA1139" s="78"/>
      <c r="AB1139" s="78"/>
      <c r="AC1139" s="79" t="str">
        <f t="shared" si="130"/>
        <v/>
      </c>
      <c r="AD1139" s="89"/>
      <c r="AE1139" s="89"/>
      <c r="AF1139" s="79">
        <f t="shared" si="131"/>
        <v>0</v>
      </c>
      <c r="AG1139" s="79" t="str">
        <f t="shared" si="126"/>
        <v/>
      </c>
      <c r="AH1139" s="79" t="str">
        <f t="shared" si="127"/>
        <v/>
      </c>
      <c r="AI1139" s="79" t="str">
        <f t="shared" si="128"/>
        <v/>
      </c>
      <c r="AJ1139" s="79" t="str">
        <f t="shared" si="129"/>
        <v/>
      </c>
      <c r="AK1139" s="80" t="str">
        <f t="shared" si="132"/>
        <v/>
      </c>
    </row>
    <row r="1140" spans="27:37">
      <c r="AA1140" s="81"/>
      <c r="AB1140" s="81"/>
      <c r="AC1140" s="82" t="str">
        <f t="shared" si="130"/>
        <v/>
      </c>
      <c r="AD1140" s="90"/>
      <c r="AE1140" s="90"/>
      <c r="AF1140" s="82">
        <f t="shared" si="131"/>
        <v>0</v>
      </c>
      <c r="AG1140" s="82" t="str">
        <f t="shared" si="126"/>
        <v/>
      </c>
      <c r="AH1140" s="82" t="str">
        <f t="shared" si="127"/>
        <v/>
      </c>
      <c r="AI1140" s="82" t="str">
        <f t="shared" si="128"/>
        <v/>
      </c>
      <c r="AJ1140" s="82" t="str">
        <f t="shared" si="129"/>
        <v/>
      </c>
      <c r="AK1140" s="83" t="str">
        <f t="shared" si="132"/>
        <v/>
      </c>
    </row>
    <row r="1141" spans="27:37">
      <c r="AA1141" s="78"/>
      <c r="AB1141" s="78"/>
      <c r="AC1141" s="79" t="str">
        <f t="shared" si="130"/>
        <v/>
      </c>
      <c r="AD1141" s="89"/>
      <c r="AE1141" s="89"/>
      <c r="AF1141" s="79">
        <f t="shared" si="131"/>
        <v>0</v>
      </c>
      <c r="AG1141" s="79" t="str">
        <f t="shared" si="126"/>
        <v/>
      </c>
      <c r="AH1141" s="79" t="str">
        <f t="shared" si="127"/>
        <v/>
      </c>
      <c r="AI1141" s="79" t="str">
        <f t="shared" si="128"/>
        <v/>
      </c>
      <c r="AJ1141" s="79" t="str">
        <f t="shared" si="129"/>
        <v/>
      </c>
      <c r="AK1141" s="80" t="str">
        <f t="shared" si="132"/>
        <v/>
      </c>
    </row>
    <row r="1142" spans="27:37">
      <c r="AA1142" s="81"/>
      <c r="AB1142" s="81"/>
      <c r="AC1142" s="82" t="str">
        <f t="shared" si="130"/>
        <v/>
      </c>
      <c r="AD1142" s="90"/>
      <c r="AE1142" s="90"/>
      <c r="AF1142" s="82">
        <f t="shared" si="131"/>
        <v>0</v>
      </c>
      <c r="AG1142" s="82" t="str">
        <f t="shared" si="126"/>
        <v/>
      </c>
      <c r="AH1142" s="82" t="str">
        <f t="shared" si="127"/>
        <v/>
      </c>
      <c r="AI1142" s="82" t="str">
        <f t="shared" si="128"/>
        <v/>
      </c>
      <c r="AJ1142" s="82" t="str">
        <f t="shared" si="129"/>
        <v/>
      </c>
      <c r="AK1142" s="83" t="str">
        <f t="shared" si="132"/>
        <v/>
      </c>
    </row>
    <row r="1143" spans="27:37">
      <c r="AA1143" s="78"/>
      <c r="AB1143" s="78"/>
      <c r="AC1143" s="79" t="str">
        <f t="shared" si="130"/>
        <v/>
      </c>
      <c r="AD1143" s="89"/>
      <c r="AE1143" s="89"/>
      <c r="AF1143" s="79">
        <f t="shared" si="131"/>
        <v>0</v>
      </c>
      <c r="AG1143" s="79" t="str">
        <f t="shared" si="126"/>
        <v/>
      </c>
      <c r="AH1143" s="79" t="str">
        <f t="shared" si="127"/>
        <v/>
      </c>
      <c r="AI1143" s="79" t="str">
        <f t="shared" si="128"/>
        <v/>
      </c>
      <c r="AJ1143" s="79" t="str">
        <f t="shared" si="129"/>
        <v/>
      </c>
      <c r="AK1143" s="80" t="str">
        <f t="shared" si="132"/>
        <v/>
      </c>
    </row>
    <row r="1144" spans="27:37">
      <c r="AA1144" s="81"/>
      <c r="AB1144" s="81"/>
      <c r="AC1144" s="82" t="str">
        <f t="shared" si="130"/>
        <v/>
      </c>
      <c r="AD1144" s="90"/>
      <c r="AE1144" s="90"/>
      <c r="AF1144" s="82">
        <f t="shared" si="131"/>
        <v>0</v>
      </c>
      <c r="AG1144" s="82" t="str">
        <f t="shared" si="126"/>
        <v/>
      </c>
      <c r="AH1144" s="82" t="str">
        <f t="shared" si="127"/>
        <v/>
      </c>
      <c r="AI1144" s="82" t="str">
        <f t="shared" si="128"/>
        <v/>
      </c>
      <c r="AJ1144" s="82" t="str">
        <f t="shared" si="129"/>
        <v/>
      </c>
      <c r="AK1144" s="83" t="str">
        <f t="shared" si="132"/>
        <v/>
      </c>
    </row>
    <row r="1145" spans="27:37">
      <c r="AA1145" s="78"/>
      <c r="AB1145" s="78"/>
      <c r="AC1145" s="79" t="str">
        <f t="shared" si="130"/>
        <v/>
      </c>
      <c r="AD1145" s="89"/>
      <c r="AE1145" s="89"/>
      <c r="AF1145" s="79">
        <f t="shared" si="131"/>
        <v>0</v>
      </c>
      <c r="AG1145" s="79" t="str">
        <f t="shared" si="126"/>
        <v/>
      </c>
      <c r="AH1145" s="79" t="str">
        <f t="shared" si="127"/>
        <v/>
      </c>
      <c r="AI1145" s="79" t="str">
        <f t="shared" si="128"/>
        <v/>
      </c>
      <c r="AJ1145" s="79" t="str">
        <f t="shared" si="129"/>
        <v/>
      </c>
      <c r="AK1145" s="80" t="str">
        <f t="shared" si="132"/>
        <v/>
      </c>
    </row>
    <row r="1146" spans="27:37">
      <c r="AA1146" s="81"/>
      <c r="AB1146" s="81"/>
      <c r="AC1146" s="82" t="str">
        <f t="shared" si="130"/>
        <v/>
      </c>
      <c r="AD1146" s="90"/>
      <c r="AE1146" s="90"/>
      <c r="AF1146" s="82">
        <f t="shared" si="131"/>
        <v>0</v>
      </c>
      <c r="AG1146" s="82" t="str">
        <f t="shared" si="126"/>
        <v/>
      </c>
      <c r="AH1146" s="82" t="str">
        <f t="shared" si="127"/>
        <v/>
      </c>
      <c r="AI1146" s="82" t="str">
        <f t="shared" si="128"/>
        <v/>
      </c>
      <c r="AJ1146" s="82" t="str">
        <f t="shared" si="129"/>
        <v/>
      </c>
      <c r="AK1146" s="83" t="str">
        <f t="shared" si="132"/>
        <v/>
      </c>
    </row>
    <row r="1147" spans="27:37">
      <c r="AA1147" s="78"/>
      <c r="AB1147" s="78"/>
      <c r="AC1147" s="79" t="str">
        <f t="shared" si="130"/>
        <v/>
      </c>
      <c r="AD1147" s="89"/>
      <c r="AE1147" s="89"/>
      <c r="AF1147" s="79">
        <f t="shared" si="131"/>
        <v>0</v>
      </c>
      <c r="AG1147" s="79" t="str">
        <f t="shared" si="126"/>
        <v/>
      </c>
      <c r="AH1147" s="79" t="str">
        <f t="shared" si="127"/>
        <v/>
      </c>
      <c r="AI1147" s="79" t="str">
        <f t="shared" si="128"/>
        <v/>
      </c>
      <c r="AJ1147" s="79" t="str">
        <f t="shared" si="129"/>
        <v/>
      </c>
      <c r="AK1147" s="80" t="str">
        <f t="shared" si="132"/>
        <v/>
      </c>
    </row>
    <row r="1148" spans="27:37">
      <c r="AA1148" s="81"/>
      <c r="AB1148" s="81"/>
      <c r="AC1148" s="82" t="str">
        <f t="shared" si="130"/>
        <v/>
      </c>
      <c r="AD1148" s="90"/>
      <c r="AE1148" s="90"/>
      <c r="AF1148" s="82">
        <f t="shared" si="131"/>
        <v>0</v>
      </c>
      <c r="AG1148" s="82" t="str">
        <f t="shared" si="126"/>
        <v/>
      </c>
      <c r="AH1148" s="82" t="str">
        <f t="shared" si="127"/>
        <v/>
      </c>
      <c r="AI1148" s="82" t="str">
        <f t="shared" si="128"/>
        <v/>
      </c>
      <c r="AJ1148" s="82" t="str">
        <f t="shared" si="129"/>
        <v/>
      </c>
      <c r="AK1148" s="83" t="str">
        <f t="shared" si="132"/>
        <v/>
      </c>
    </row>
    <row r="1149" spans="27:37">
      <c r="AA1149" s="78"/>
      <c r="AB1149" s="78"/>
      <c r="AC1149" s="79" t="str">
        <f t="shared" si="130"/>
        <v/>
      </c>
      <c r="AD1149" s="89"/>
      <c r="AE1149" s="89"/>
      <c r="AF1149" s="79">
        <f t="shared" si="131"/>
        <v>0</v>
      </c>
      <c r="AG1149" s="79" t="str">
        <f t="shared" si="126"/>
        <v/>
      </c>
      <c r="AH1149" s="79" t="str">
        <f t="shared" si="127"/>
        <v/>
      </c>
      <c r="AI1149" s="79" t="str">
        <f t="shared" si="128"/>
        <v/>
      </c>
      <c r="AJ1149" s="79" t="str">
        <f t="shared" si="129"/>
        <v/>
      </c>
      <c r="AK1149" s="80" t="str">
        <f t="shared" si="132"/>
        <v/>
      </c>
    </row>
    <row r="1150" spans="27:37">
      <c r="AA1150" s="81"/>
      <c r="AB1150" s="81"/>
      <c r="AC1150" s="82" t="str">
        <f t="shared" si="130"/>
        <v/>
      </c>
      <c r="AD1150" s="90"/>
      <c r="AE1150" s="90"/>
      <c r="AF1150" s="82">
        <f t="shared" si="131"/>
        <v>0</v>
      </c>
      <c r="AG1150" s="82" t="str">
        <f t="shared" si="126"/>
        <v/>
      </c>
      <c r="AH1150" s="82" t="str">
        <f t="shared" si="127"/>
        <v/>
      </c>
      <c r="AI1150" s="82" t="str">
        <f t="shared" si="128"/>
        <v/>
      </c>
      <c r="AJ1150" s="82" t="str">
        <f t="shared" si="129"/>
        <v/>
      </c>
      <c r="AK1150" s="83" t="str">
        <f t="shared" si="132"/>
        <v/>
      </c>
    </row>
    <row r="1151" spans="27:37">
      <c r="AA1151" s="78"/>
      <c r="AB1151" s="78"/>
      <c r="AC1151" s="79" t="str">
        <f t="shared" si="130"/>
        <v/>
      </c>
      <c r="AD1151" s="89"/>
      <c r="AE1151" s="89"/>
      <c r="AF1151" s="79">
        <f t="shared" si="131"/>
        <v>0</v>
      </c>
      <c r="AG1151" s="79" t="str">
        <f t="shared" si="126"/>
        <v/>
      </c>
      <c r="AH1151" s="79" t="str">
        <f t="shared" si="127"/>
        <v/>
      </c>
      <c r="AI1151" s="79" t="str">
        <f t="shared" si="128"/>
        <v/>
      </c>
      <c r="AJ1151" s="79" t="str">
        <f t="shared" si="129"/>
        <v/>
      </c>
      <c r="AK1151" s="80" t="str">
        <f t="shared" si="132"/>
        <v/>
      </c>
    </row>
    <row r="1152" spans="27:37">
      <c r="AA1152" s="81"/>
      <c r="AB1152" s="81"/>
      <c r="AC1152" s="82" t="str">
        <f t="shared" si="130"/>
        <v/>
      </c>
      <c r="AD1152" s="90"/>
      <c r="AE1152" s="90"/>
      <c r="AF1152" s="82">
        <f t="shared" si="131"/>
        <v>0</v>
      </c>
      <c r="AG1152" s="82" t="str">
        <f t="shared" si="126"/>
        <v/>
      </c>
      <c r="AH1152" s="82" t="str">
        <f t="shared" si="127"/>
        <v/>
      </c>
      <c r="AI1152" s="82" t="str">
        <f t="shared" si="128"/>
        <v/>
      </c>
      <c r="AJ1152" s="82" t="str">
        <f t="shared" si="129"/>
        <v/>
      </c>
      <c r="AK1152" s="83" t="str">
        <f t="shared" si="132"/>
        <v/>
      </c>
    </row>
    <row r="1153" spans="27:37">
      <c r="AA1153" s="78"/>
      <c r="AB1153" s="78"/>
      <c r="AC1153" s="79" t="str">
        <f t="shared" si="130"/>
        <v/>
      </c>
      <c r="AD1153" s="89"/>
      <c r="AE1153" s="89"/>
      <c r="AF1153" s="79">
        <f t="shared" si="131"/>
        <v>0</v>
      </c>
      <c r="AG1153" s="79" t="str">
        <f t="shared" si="126"/>
        <v/>
      </c>
      <c r="AH1153" s="79" t="str">
        <f t="shared" si="127"/>
        <v/>
      </c>
      <c r="AI1153" s="79" t="str">
        <f t="shared" si="128"/>
        <v/>
      </c>
      <c r="AJ1153" s="79" t="str">
        <f t="shared" si="129"/>
        <v/>
      </c>
      <c r="AK1153" s="80" t="str">
        <f t="shared" si="132"/>
        <v/>
      </c>
    </row>
    <row r="1154" spans="27:37">
      <c r="AA1154" s="81"/>
      <c r="AB1154" s="81"/>
      <c r="AC1154" s="82" t="str">
        <f t="shared" si="130"/>
        <v/>
      </c>
      <c r="AD1154" s="90"/>
      <c r="AE1154" s="90"/>
      <c r="AF1154" s="82">
        <f t="shared" si="131"/>
        <v>0</v>
      </c>
      <c r="AG1154" s="82" t="str">
        <f t="shared" si="126"/>
        <v/>
      </c>
      <c r="AH1154" s="82" t="str">
        <f t="shared" si="127"/>
        <v/>
      </c>
      <c r="AI1154" s="82" t="str">
        <f t="shared" si="128"/>
        <v/>
      </c>
      <c r="AJ1154" s="82" t="str">
        <f t="shared" si="129"/>
        <v/>
      </c>
      <c r="AK1154" s="83" t="str">
        <f t="shared" si="132"/>
        <v/>
      </c>
    </row>
    <row r="1155" spans="27:37">
      <c r="AA1155" s="78"/>
      <c r="AB1155" s="78"/>
      <c r="AC1155" s="79" t="str">
        <f t="shared" si="130"/>
        <v/>
      </c>
      <c r="AD1155" s="89"/>
      <c r="AE1155" s="89"/>
      <c r="AF1155" s="79">
        <f t="shared" si="131"/>
        <v>0</v>
      </c>
      <c r="AG1155" s="79" t="str">
        <f t="shared" si="126"/>
        <v/>
      </c>
      <c r="AH1155" s="79" t="str">
        <f t="shared" si="127"/>
        <v/>
      </c>
      <c r="AI1155" s="79" t="str">
        <f t="shared" si="128"/>
        <v/>
      </c>
      <c r="AJ1155" s="79" t="str">
        <f t="shared" si="129"/>
        <v/>
      </c>
      <c r="AK1155" s="80" t="str">
        <f t="shared" si="132"/>
        <v/>
      </c>
    </row>
    <row r="1156" spans="27:37">
      <c r="AA1156" s="81"/>
      <c r="AB1156" s="81"/>
      <c r="AC1156" s="82" t="str">
        <f t="shared" si="130"/>
        <v/>
      </c>
      <c r="AD1156" s="90"/>
      <c r="AE1156" s="90"/>
      <c r="AF1156" s="82">
        <f t="shared" si="131"/>
        <v>0</v>
      </c>
      <c r="AG1156" s="82" t="str">
        <f t="shared" si="126"/>
        <v/>
      </c>
      <c r="AH1156" s="82" t="str">
        <f t="shared" si="127"/>
        <v/>
      </c>
      <c r="AI1156" s="82" t="str">
        <f t="shared" si="128"/>
        <v/>
      </c>
      <c r="AJ1156" s="82" t="str">
        <f t="shared" si="129"/>
        <v/>
      </c>
      <c r="AK1156" s="83" t="str">
        <f t="shared" si="132"/>
        <v/>
      </c>
    </row>
    <row r="1157" spans="27:37">
      <c r="AA1157" s="78"/>
      <c r="AB1157" s="78"/>
      <c r="AC1157" s="79" t="str">
        <f t="shared" si="130"/>
        <v/>
      </c>
      <c r="AD1157" s="89"/>
      <c r="AE1157" s="89"/>
      <c r="AF1157" s="79">
        <f t="shared" si="131"/>
        <v>0</v>
      </c>
      <c r="AG1157" s="79" t="str">
        <f t="shared" si="126"/>
        <v/>
      </c>
      <c r="AH1157" s="79" t="str">
        <f t="shared" si="127"/>
        <v/>
      </c>
      <c r="AI1157" s="79" t="str">
        <f t="shared" si="128"/>
        <v/>
      </c>
      <c r="AJ1157" s="79" t="str">
        <f t="shared" si="129"/>
        <v/>
      </c>
      <c r="AK1157" s="80" t="str">
        <f t="shared" si="132"/>
        <v/>
      </c>
    </row>
    <row r="1158" spans="27:37">
      <c r="AA1158" s="81"/>
      <c r="AB1158" s="81"/>
      <c r="AC1158" s="82" t="str">
        <f t="shared" si="130"/>
        <v/>
      </c>
      <c r="AD1158" s="90"/>
      <c r="AE1158" s="90"/>
      <c r="AF1158" s="82">
        <f t="shared" si="131"/>
        <v>0</v>
      </c>
      <c r="AG1158" s="82" t="str">
        <f t="shared" si="126"/>
        <v/>
      </c>
      <c r="AH1158" s="82" t="str">
        <f t="shared" si="127"/>
        <v/>
      </c>
      <c r="AI1158" s="82" t="str">
        <f t="shared" si="128"/>
        <v/>
      </c>
      <c r="AJ1158" s="82" t="str">
        <f t="shared" si="129"/>
        <v/>
      </c>
      <c r="AK1158" s="83" t="str">
        <f t="shared" si="132"/>
        <v/>
      </c>
    </row>
    <row r="1159" spans="27:37">
      <c r="AA1159" s="78"/>
      <c r="AB1159" s="78"/>
      <c r="AC1159" s="79" t="str">
        <f t="shared" si="130"/>
        <v/>
      </c>
      <c r="AD1159" s="89"/>
      <c r="AE1159" s="89"/>
      <c r="AF1159" s="79">
        <f t="shared" si="131"/>
        <v>0</v>
      </c>
      <c r="AG1159" s="79" t="str">
        <f t="shared" si="126"/>
        <v/>
      </c>
      <c r="AH1159" s="79" t="str">
        <f t="shared" si="127"/>
        <v/>
      </c>
      <c r="AI1159" s="79" t="str">
        <f t="shared" si="128"/>
        <v/>
      </c>
      <c r="AJ1159" s="79" t="str">
        <f t="shared" si="129"/>
        <v/>
      </c>
      <c r="AK1159" s="80" t="str">
        <f t="shared" si="132"/>
        <v/>
      </c>
    </row>
    <row r="1160" spans="27:37">
      <c r="AA1160" s="81"/>
      <c r="AB1160" s="81"/>
      <c r="AC1160" s="82" t="str">
        <f t="shared" si="130"/>
        <v/>
      </c>
      <c r="AD1160" s="90"/>
      <c r="AE1160" s="90"/>
      <c r="AF1160" s="82">
        <f t="shared" si="131"/>
        <v>0</v>
      </c>
      <c r="AG1160" s="82" t="str">
        <f t="shared" si="126"/>
        <v/>
      </c>
      <c r="AH1160" s="82" t="str">
        <f t="shared" si="127"/>
        <v/>
      </c>
      <c r="AI1160" s="82" t="str">
        <f t="shared" si="128"/>
        <v/>
      </c>
      <c r="AJ1160" s="82" t="str">
        <f t="shared" si="129"/>
        <v/>
      </c>
      <c r="AK1160" s="83" t="str">
        <f t="shared" si="132"/>
        <v/>
      </c>
    </row>
    <row r="1161" spans="27:37">
      <c r="AA1161" s="78"/>
      <c r="AB1161" s="78"/>
      <c r="AC1161" s="79" t="str">
        <f t="shared" si="130"/>
        <v/>
      </c>
      <c r="AD1161" s="89"/>
      <c r="AE1161" s="89"/>
      <c r="AF1161" s="79">
        <f t="shared" si="131"/>
        <v>0</v>
      </c>
      <c r="AG1161" s="79" t="str">
        <f t="shared" si="126"/>
        <v/>
      </c>
      <c r="AH1161" s="79" t="str">
        <f t="shared" si="127"/>
        <v/>
      </c>
      <c r="AI1161" s="79" t="str">
        <f t="shared" si="128"/>
        <v/>
      </c>
      <c r="AJ1161" s="79" t="str">
        <f t="shared" si="129"/>
        <v/>
      </c>
      <c r="AK1161" s="80" t="str">
        <f t="shared" si="132"/>
        <v/>
      </c>
    </row>
    <row r="1162" spans="27:37">
      <c r="AA1162" s="81"/>
      <c r="AB1162" s="81"/>
      <c r="AC1162" s="82" t="str">
        <f t="shared" si="130"/>
        <v/>
      </c>
      <c r="AD1162" s="90"/>
      <c r="AE1162" s="90"/>
      <c r="AF1162" s="82">
        <f t="shared" si="131"/>
        <v>0</v>
      </c>
      <c r="AG1162" s="82" t="str">
        <f t="shared" si="126"/>
        <v/>
      </c>
      <c r="AH1162" s="82" t="str">
        <f t="shared" si="127"/>
        <v/>
      </c>
      <c r="AI1162" s="82" t="str">
        <f t="shared" si="128"/>
        <v/>
      </c>
      <c r="AJ1162" s="82" t="str">
        <f t="shared" si="129"/>
        <v/>
      </c>
      <c r="AK1162" s="83" t="str">
        <f t="shared" si="132"/>
        <v/>
      </c>
    </row>
    <row r="1163" spans="27:37">
      <c r="AA1163" s="78"/>
      <c r="AB1163" s="78"/>
      <c r="AC1163" s="79" t="str">
        <f t="shared" si="130"/>
        <v/>
      </c>
      <c r="AD1163" s="89"/>
      <c r="AE1163" s="89"/>
      <c r="AF1163" s="79">
        <f t="shared" si="131"/>
        <v>0</v>
      </c>
      <c r="AG1163" s="79" t="str">
        <f t="shared" ref="AG1163:AG1226" si="133">IF($AA1163="","",IF(VLOOKUP($AA1163,$AZ$17:$BD$42,2,0)=0,"",VLOOKUP($AA1163,$AZ$17:$BD$42,2,0)*AF1163))</f>
        <v/>
      </c>
      <c r="AH1163" s="79" t="str">
        <f t="shared" ref="AH1163:AH1228" si="134">IF($AA1163="","",IF(VLOOKUP($AA1163,$AZ$17:$BD$42,3,0)=0,"",VLOOKUP($AA1163,$AZ$17:$BD$42,3,0)*AF1163))</f>
        <v/>
      </c>
      <c r="AI1163" s="79" t="str">
        <f t="shared" ref="AI1163:AI1228" si="135">IF($AA1163="","",IF(VLOOKUP($AA1163,$AZ$17:$BD$42,4,0)=0,"",VLOOKUP($AA1163,$AZ$17:$BD$42,4,0)*AF1163))</f>
        <v/>
      </c>
      <c r="AJ1163" s="79" t="str">
        <f t="shared" ref="AJ1163:AJ1228" si="136">IF($AA1163="","",IF(VLOOKUP($AA1163,$AZ$17:$BD$42,5,0)=0,"",VLOOKUP($AA1163,$AZ$17:$BD$42,5,0)*AF1163))</f>
        <v/>
      </c>
      <c r="AK1163" s="80" t="str">
        <f t="shared" si="132"/>
        <v/>
      </c>
    </row>
    <row r="1164" spans="27:37">
      <c r="AA1164" s="81"/>
      <c r="AB1164" s="81"/>
      <c r="AC1164" s="82" t="str">
        <f t="shared" ref="AC1164:AC1227" si="137">IF(ISERROR(VLOOKUP($AA1164,$A$13:$V$38,MATCH($AB1164,$A$12:$V$12,0),0)),"",VLOOKUP($AA1164,$A$13:$V$38,MATCH($AB1164,$A$12:$V$12,0),0))</f>
        <v/>
      </c>
      <c r="AD1164" s="90"/>
      <c r="AE1164" s="90"/>
      <c r="AF1164" s="82">
        <f t="shared" ref="AF1164:AF1227" si="138">IF(IF($AB1164="",0,IF(AC1164="",0,AC1164-AD1164-AE1164))&lt;0,0,IF($AB1164="",0,IF(AC1164="",0,AC1164-AD1164-AE1164)))</f>
        <v>0</v>
      </c>
      <c r="AG1164" s="82" t="str">
        <f t="shared" si="133"/>
        <v/>
      </c>
      <c r="AH1164" s="82" t="str">
        <f t="shared" si="134"/>
        <v/>
      </c>
      <c r="AI1164" s="82" t="str">
        <f t="shared" si="135"/>
        <v/>
      </c>
      <c r="AJ1164" s="82" t="str">
        <f t="shared" si="136"/>
        <v/>
      </c>
      <c r="AK1164" s="83" t="str">
        <f t="shared" ref="AK1164:AK1227" si="139">IF($AF1164=0,"",IF(VLOOKUP($AA1164,$A$46:$Y$71,IF($AB1164=3,2,IF($AB1164&lt;4+1,6,IF($AB1164&lt;5+1,10,IF($AB1164&lt;6+1,14,IF($AB1164&lt;7+1,18,IF($AB1164&lt;8+1,22,0)))))),0)=0,"pas de crafteur",VLOOKUP($AA1164,$A$46:$Y$71,IF($AB1164=3,2,IF($AB1164&lt;4+1,6,IF($AB1164&lt;5+1,10,IF($AB1164&lt;6+1,14,IF($AB1164&lt;7+1,18,IF($AB1164&lt;8+1,22,)))))),0)))</f>
        <v/>
      </c>
    </row>
    <row r="1165" spans="27:37">
      <c r="AA1165" s="78"/>
      <c r="AB1165" s="78"/>
      <c r="AC1165" s="79" t="str">
        <f t="shared" si="137"/>
        <v/>
      </c>
      <c r="AD1165" s="89"/>
      <c r="AE1165" s="89"/>
      <c r="AF1165" s="79">
        <f t="shared" si="138"/>
        <v>0</v>
      </c>
      <c r="AG1165" s="79" t="str">
        <f t="shared" si="133"/>
        <v/>
      </c>
      <c r="AH1165" s="79" t="str">
        <f t="shared" si="134"/>
        <v/>
      </c>
      <c r="AI1165" s="79" t="str">
        <f t="shared" si="135"/>
        <v/>
      </c>
      <c r="AJ1165" s="79" t="str">
        <f t="shared" si="136"/>
        <v/>
      </c>
      <c r="AK1165" s="80" t="str">
        <f t="shared" si="139"/>
        <v/>
      </c>
    </row>
    <row r="1166" spans="27:37">
      <c r="AA1166" s="81"/>
      <c r="AB1166" s="81"/>
      <c r="AC1166" s="82" t="str">
        <f t="shared" si="137"/>
        <v/>
      </c>
      <c r="AD1166" s="90"/>
      <c r="AE1166" s="90"/>
      <c r="AF1166" s="82">
        <f t="shared" si="138"/>
        <v>0</v>
      </c>
      <c r="AG1166" s="82" t="str">
        <f t="shared" si="133"/>
        <v/>
      </c>
      <c r="AH1166" s="82" t="str">
        <f t="shared" si="134"/>
        <v/>
      </c>
      <c r="AI1166" s="82" t="str">
        <f t="shared" si="135"/>
        <v/>
      </c>
      <c r="AJ1166" s="82" t="str">
        <f t="shared" si="136"/>
        <v/>
      </c>
      <c r="AK1166" s="83" t="str">
        <f t="shared" si="139"/>
        <v/>
      </c>
    </row>
    <row r="1167" spans="27:37">
      <c r="AA1167" s="78"/>
      <c r="AB1167" s="78"/>
      <c r="AC1167" s="79" t="str">
        <f t="shared" si="137"/>
        <v/>
      </c>
      <c r="AD1167" s="89"/>
      <c r="AE1167" s="89"/>
      <c r="AF1167" s="79">
        <f t="shared" si="138"/>
        <v>0</v>
      </c>
      <c r="AG1167" s="79" t="str">
        <f t="shared" si="133"/>
        <v/>
      </c>
      <c r="AH1167" s="79" t="str">
        <f t="shared" si="134"/>
        <v/>
      </c>
      <c r="AI1167" s="79" t="str">
        <f t="shared" si="135"/>
        <v/>
      </c>
      <c r="AJ1167" s="79" t="str">
        <f t="shared" si="136"/>
        <v/>
      </c>
      <c r="AK1167" s="80" t="str">
        <f t="shared" si="139"/>
        <v/>
      </c>
    </row>
    <row r="1168" spans="27:37">
      <c r="AA1168" s="81"/>
      <c r="AB1168" s="81"/>
      <c r="AC1168" s="82" t="str">
        <f t="shared" si="137"/>
        <v/>
      </c>
      <c r="AD1168" s="90"/>
      <c r="AE1168" s="90"/>
      <c r="AF1168" s="82">
        <f t="shared" si="138"/>
        <v>0</v>
      </c>
      <c r="AG1168" s="82" t="str">
        <f t="shared" si="133"/>
        <v/>
      </c>
      <c r="AH1168" s="82" t="str">
        <f t="shared" si="134"/>
        <v/>
      </c>
      <c r="AI1168" s="82" t="str">
        <f t="shared" si="135"/>
        <v/>
      </c>
      <c r="AJ1168" s="82" t="str">
        <f t="shared" si="136"/>
        <v/>
      </c>
      <c r="AK1168" s="83" t="str">
        <f t="shared" si="139"/>
        <v/>
      </c>
    </row>
    <row r="1169" spans="27:37">
      <c r="AA1169" s="78"/>
      <c r="AB1169" s="78"/>
      <c r="AC1169" s="79" t="str">
        <f t="shared" si="137"/>
        <v/>
      </c>
      <c r="AD1169" s="89"/>
      <c r="AE1169" s="89"/>
      <c r="AF1169" s="79">
        <f t="shared" si="138"/>
        <v>0</v>
      </c>
      <c r="AG1169" s="79" t="str">
        <f t="shared" si="133"/>
        <v/>
      </c>
      <c r="AH1169" s="79" t="str">
        <f t="shared" si="134"/>
        <v/>
      </c>
      <c r="AI1169" s="79" t="str">
        <f t="shared" si="135"/>
        <v/>
      </c>
      <c r="AJ1169" s="79" t="str">
        <f t="shared" si="136"/>
        <v/>
      </c>
      <c r="AK1169" s="80" t="str">
        <f t="shared" si="139"/>
        <v/>
      </c>
    </row>
    <row r="1170" spans="27:37">
      <c r="AA1170" s="81"/>
      <c r="AB1170" s="81"/>
      <c r="AC1170" s="82" t="str">
        <f t="shared" si="137"/>
        <v/>
      </c>
      <c r="AD1170" s="90"/>
      <c r="AE1170" s="90"/>
      <c r="AF1170" s="82">
        <f t="shared" si="138"/>
        <v>0</v>
      </c>
      <c r="AG1170" s="82" t="str">
        <f t="shared" si="133"/>
        <v/>
      </c>
      <c r="AH1170" s="82" t="str">
        <f t="shared" si="134"/>
        <v/>
      </c>
      <c r="AI1170" s="82" t="str">
        <f t="shared" si="135"/>
        <v/>
      </c>
      <c r="AJ1170" s="82" t="str">
        <f t="shared" si="136"/>
        <v/>
      </c>
      <c r="AK1170" s="83" t="str">
        <f t="shared" si="139"/>
        <v/>
      </c>
    </row>
    <row r="1171" spans="27:37">
      <c r="AA1171" s="78"/>
      <c r="AB1171" s="78"/>
      <c r="AC1171" s="79" t="str">
        <f t="shared" si="137"/>
        <v/>
      </c>
      <c r="AD1171" s="89"/>
      <c r="AE1171" s="89"/>
      <c r="AF1171" s="79">
        <f t="shared" si="138"/>
        <v>0</v>
      </c>
      <c r="AG1171" s="79" t="str">
        <f t="shared" si="133"/>
        <v/>
      </c>
      <c r="AH1171" s="79" t="str">
        <f t="shared" si="134"/>
        <v/>
      </c>
      <c r="AI1171" s="79" t="str">
        <f t="shared" si="135"/>
        <v/>
      </c>
      <c r="AJ1171" s="79" t="str">
        <f t="shared" si="136"/>
        <v/>
      </c>
      <c r="AK1171" s="80" t="str">
        <f t="shared" si="139"/>
        <v/>
      </c>
    </row>
    <row r="1172" spans="27:37">
      <c r="AA1172" s="82"/>
      <c r="AB1172" s="81"/>
      <c r="AC1172" s="82" t="str">
        <f t="shared" si="137"/>
        <v/>
      </c>
      <c r="AD1172" s="90"/>
      <c r="AE1172" s="90"/>
      <c r="AF1172" s="82">
        <f t="shared" si="138"/>
        <v>0</v>
      </c>
      <c r="AG1172" s="82" t="str">
        <f t="shared" si="133"/>
        <v/>
      </c>
      <c r="AH1172" s="82" t="str">
        <f t="shared" si="134"/>
        <v/>
      </c>
      <c r="AI1172" s="82" t="str">
        <f t="shared" si="135"/>
        <v/>
      </c>
      <c r="AJ1172" s="82" t="str">
        <f t="shared" si="136"/>
        <v/>
      </c>
      <c r="AK1172" s="83" t="str">
        <f t="shared" si="139"/>
        <v/>
      </c>
    </row>
    <row r="1173" spans="27:37">
      <c r="AA1173" s="79"/>
      <c r="AB1173" s="78"/>
      <c r="AC1173" s="79" t="str">
        <f t="shared" si="137"/>
        <v/>
      </c>
      <c r="AD1173" s="89"/>
      <c r="AE1173" s="89"/>
      <c r="AF1173" s="79">
        <f t="shared" si="138"/>
        <v>0</v>
      </c>
      <c r="AG1173" s="79" t="str">
        <f t="shared" si="133"/>
        <v/>
      </c>
      <c r="AH1173" s="79" t="str">
        <f t="shared" si="134"/>
        <v/>
      </c>
      <c r="AI1173" s="79" t="str">
        <f t="shared" si="135"/>
        <v/>
      </c>
      <c r="AJ1173" s="79" t="str">
        <f t="shared" si="136"/>
        <v/>
      </c>
      <c r="AK1173" s="80" t="str">
        <f t="shared" si="139"/>
        <v/>
      </c>
    </row>
    <row r="1174" spans="27:37">
      <c r="AA1174" s="82"/>
      <c r="AB1174" s="81"/>
      <c r="AC1174" s="82" t="str">
        <f t="shared" si="137"/>
        <v/>
      </c>
      <c r="AD1174" s="90"/>
      <c r="AE1174" s="90"/>
      <c r="AF1174" s="82">
        <f t="shared" si="138"/>
        <v>0</v>
      </c>
      <c r="AG1174" s="82" t="str">
        <f t="shared" si="133"/>
        <v/>
      </c>
      <c r="AH1174" s="82" t="str">
        <f t="shared" si="134"/>
        <v/>
      </c>
      <c r="AI1174" s="82" t="str">
        <f t="shared" si="135"/>
        <v/>
      </c>
      <c r="AJ1174" s="82" t="str">
        <f t="shared" si="136"/>
        <v/>
      </c>
      <c r="AK1174" s="83" t="str">
        <f t="shared" si="139"/>
        <v/>
      </c>
    </row>
    <row r="1175" spans="27:37">
      <c r="AA1175" s="79"/>
      <c r="AB1175" s="78"/>
      <c r="AC1175" s="79" t="str">
        <f t="shared" si="137"/>
        <v/>
      </c>
      <c r="AD1175" s="89"/>
      <c r="AE1175" s="89"/>
      <c r="AF1175" s="79">
        <f t="shared" si="138"/>
        <v>0</v>
      </c>
      <c r="AG1175" s="79" t="str">
        <f t="shared" si="133"/>
        <v/>
      </c>
      <c r="AH1175" s="79" t="str">
        <f t="shared" si="134"/>
        <v/>
      </c>
      <c r="AI1175" s="79" t="str">
        <f t="shared" si="135"/>
        <v/>
      </c>
      <c r="AJ1175" s="79" t="str">
        <f t="shared" si="136"/>
        <v/>
      </c>
      <c r="AK1175" s="80" t="str">
        <f t="shared" si="139"/>
        <v/>
      </c>
    </row>
    <row r="1176" spans="27:37">
      <c r="AA1176" s="82"/>
      <c r="AB1176" s="81"/>
      <c r="AC1176" s="82" t="str">
        <f t="shared" si="137"/>
        <v/>
      </c>
      <c r="AD1176" s="90"/>
      <c r="AE1176" s="90"/>
      <c r="AF1176" s="82">
        <f t="shared" si="138"/>
        <v>0</v>
      </c>
      <c r="AG1176" s="82" t="str">
        <f t="shared" si="133"/>
        <v/>
      </c>
      <c r="AH1176" s="82" t="str">
        <f t="shared" si="134"/>
        <v/>
      </c>
      <c r="AI1176" s="82" t="str">
        <f t="shared" si="135"/>
        <v/>
      </c>
      <c r="AJ1176" s="82" t="str">
        <f t="shared" si="136"/>
        <v/>
      </c>
      <c r="AK1176" s="83" t="str">
        <f t="shared" si="139"/>
        <v/>
      </c>
    </row>
    <row r="1177" spans="27:37">
      <c r="AA1177" s="79"/>
      <c r="AB1177" s="78"/>
      <c r="AC1177" s="79" t="str">
        <f t="shared" si="137"/>
        <v/>
      </c>
      <c r="AD1177" s="89"/>
      <c r="AE1177" s="89"/>
      <c r="AF1177" s="79">
        <f t="shared" si="138"/>
        <v>0</v>
      </c>
      <c r="AG1177" s="79" t="str">
        <f t="shared" si="133"/>
        <v/>
      </c>
      <c r="AH1177" s="79" t="str">
        <f t="shared" si="134"/>
        <v/>
      </c>
      <c r="AI1177" s="79" t="str">
        <f t="shared" si="135"/>
        <v/>
      </c>
      <c r="AJ1177" s="79" t="str">
        <f t="shared" si="136"/>
        <v/>
      </c>
      <c r="AK1177" s="80" t="str">
        <f t="shared" si="139"/>
        <v/>
      </c>
    </row>
    <row r="1178" spans="27:37">
      <c r="AA1178" s="82"/>
      <c r="AB1178" s="81"/>
      <c r="AC1178" s="82" t="str">
        <f t="shared" si="137"/>
        <v/>
      </c>
      <c r="AD1178" s="90"/>
      <c r="AE1178" s="90"/>
      <c r="AF1178" s="82">
        <f t="shared" si="138"/>
        <v>0</v>
      </c>
      <c r="AG1178" s="82" t="str">
        <f t="shared" si="133"/>
        <v/>
      </c>
      <c r="AH1178" s="82" t="str">
        <f t="shared" si="134"/>
        <v/>
      </c>
      <c r="AI1178" s="82" t="str">
        <f t="shared" si="135"/>
        <v/>
      </c>
      <c r="AJ1178" s="82" t="str">
        <f t="shared" si="136"/>
        <v/>
      </c>
      <c r="AK1178" s="83" t="str">
        <f t="shared" si="139"/>
        <v/>
      </c>
    </row>
    <row r="1179" spans="27:37">
      <c r="AA1179" s="79"/>
      <c r="AB1179" s="78"/>
      <c r="AC1179" s="79" t="str">
        <f t="shared" si="137"/>
        <v/>
      </c>
      <c r="AD1179" s="89"/>
      <c r="AE1179" s="89"/>
      <c r="AF1179" s="79">
        <f t="shared" si="138"/>
        <v>0</v>
      </c>
      <c r="AG1179" s="79" t="str">
        <f t="shared" si="133"/>
        <v/>
      </c>
      <c r="AH1179" s="79" t="str">
        <f t="shared" si="134"/>
        <v/>
      </c>
      <c r="AI1179" s="79" t="str">
        <f t="shared" si="135"/>
        <v/>
      </c>
      <c r="AJ1179" s="79" t="str">
        <f t="shared" si="136"/>
        <v/>
      </c>
      <c r="AK1179" s="80" t="str">
        <f t="shared" si="139"/>
        <v/>
      </c>
    </row>
    <row r="1180" spans="27:37">
      <c r="AA1180" s="82"/>
      <c r="AB1180" s="81"/>
      <c r="AC1180" s="82" t="str">
        <f t="shared" si="137"/>
        <v/>
      </c>
      <c r="AD1180" s="90"/>
      <c r="AE1180" s="90"/>
      <c r="AF1180" s="82">
        <f t="shared" si="138"/>
        <v>0</v>
      </c>
      <c r="AG1180" s="82" t="str">
        <f t="shared" si="133"/>
        <v/>
      </c>
      <c r="AH1180" s="82" t="str">
        <f t="shared" si="134"/>
        <v/>
      </c>
      <c r="AI1180" s="82" t="str">
        <f t="shared" si="135"/>
        <v/>
      </c>
      <c r="AJ1180" s="82" t="str">
        <f t="shared" si="136"/>
        <v/>
      </c>
      <c r="AK1180" s="83" t="str">
        <f t="shared" si="139"/>
        <v/>
      </c>
    </row>
    <row r="1181" spans="27:37">
      <c r="AA1181" s="79"/>
      <c r="AB1181" s="78"/>
      <c r="AC1181" s="79" t="str">
        <f t="shared" si="137"/>
        <v/>
      </c>
      <c r="AD1181" s="89"/>
      <c r="AE1181" s="89"/>
      <c r="AF1181" s="79">
        <f t="shared" si="138"/>
        <v>0</v>
      </c>
      <c r="AG1181" s="79" t="str">
        <f t="shared" si="133"/>
        <v/>
      </c>
      <c r="AH1181" s="79" t="str">
        <f t="shared" si="134"/>
        <v/>
      </c>
      <c r="AI1181" s="79" t="str">
        <f t="shared" si="135"/>
        <v/>
      </c>
      <c r="AJ1181" s="79" t="str">
        <f t="shared" si="136"/>
        <v/>
      </c>
      <c r="AK1181" s="80" t="str">
        <f t="shared" si="139"/>
        <v/>
      </c>
    </row>
    <row r="1182" spans="27:37">
      <c r="AA1182" s="82"/>
      <c r="AB1182" s="81"/>
      <c r="AC1182" s="82" t="str">
        <f t="shared" si="137"/>
        <v/>
      </c>
      <c r="AD1182" s="90"/>
      <c r="AE1182" s="90"/>
      <c r="AF1182" s="82">
        <f t="shared" si="138"/>
        <v>0</v>
      </c>
      <c r="AG1182" s="82" t="str">
        <f t="shared" si="133"/>
        <v/>
      </c>
      <c r="AH1182" s="82" t="str">
        <f t="shared" si="134"/>
        <v/>
      </c>
      <c r="AI1182" s="82" t="str">
        <f t="shared" si="135"/>
        <v/>
      </c>
      <c r="AJ1182" s="82" t="str">
        <f t="shared" si="136"/>
        <v/>
      </c>
      <c r="AK1182" s="83" t="str">
        <f t="shared" si="139"/>
        <v/>
      </c>
    </row>
    <row r="1183" spans="27:37">
      <c r="AA1183" s="79"/>
      <c r="AB1183" s="78"/>
      <c r="AC1183" s="79" t="str">
        <f t="shared" si="137"/>
        <v/>
      </c>
      <c r="AD1183" s="89"/>
      <c r="AE1183" s="89"/>
      <c r="AF1183" s="79">
        <f t="shared" si="138"/>
        <v>0</v>
      </c>
      <c r="AG1183" s="79" t="str">
        <f t="shared" si="133"/>
        <v/>
      </c>
      <c r="AH1183" s="79" t="str">
        <f t="shared" si="134"/>
        <v/>
      </c>
      <c r="AI1183" s="79" t="str">
        <f t="shared" si="135"/>
        <v/>
      </c>
      <c r="AJ1183" s="79" t="str">
        <f t="shared" si="136"/>
        <v/>
      </c>
      <c r="AK1183" s="80" t="str">
        <f t="shared" si="139"/>
        <v/>
      </c>
    </row>
    <row r="1184" spans="27:37">
      <c r="AA1184" s="82"/>
      <c r="AB1184" s="81"/>
      <c r="AC1184" s="82" t="str">
        <f t="shared" si="137"/>
        <v/>
      </c>
      <c r="AD1184" s="90"/>
      <c r="AE1184" s="90"/>
      <c r="AF1184" s="82">
        <f t="shared" si="138"/>
        <v>0</v>
      </c>
      <c r="AG1184" s="82" t="str">
        <f t="shared" si="133"/>
        <v/>
      </c>
      <c r="AH1184" s="82" t="str">
        <f t="shared" si="134"/>
        <v/>
      </c>
      <c r="AI1184" s="82" t="str">
        <f t="shared" si="135"/>
        <v/>
      </c>
      <c r="AJ1184" s="82" t="str">
        <f t="shared" si="136"/>
        <v/>
      </c>
      <c r="AK1184" s="83" t="str">
        <f t="shared" si="139"/>
        <v/>
      </c>
    </row>
    <row r="1185" spans="27:37">
      <c r="AA1185" s="79"/>
      <c r="AB1185" s="78"/>
      <c r="AC1185" s="79" t="str">
        <f t="shared" si="137"/>
        <v/>
      </c>
      <c r="AD1185" s="89"/>
      <c r="AE1185" s="89"/>
      <c r="AF1185" s="79">
        <f t="shared" si="138"/>
        <v>0</v>
      </c>
      <c r="AG1185" s="79" t="str">
        <f t="shared" si="133"/>
        <v/>
      </c>
      <c r="AH1185" s="79" t="str">
        <f t="shared" si="134"/>
        <v/>
      </c>
      <c r="AI1185" s="79" t="str">
        <f t="shared" si="135"/>
        <v/>
      </c>
      <c r="AJ1185" s="79" t="str">
        <f t="shared" si="136"/>
        <v/>
      </c>
      <c r="AK1185" s="80" t="str">
        <f t="shared" si="139"/>
        <v/>
      </c>
    </row>
    <row r="1186" spans="27:37">
      <c r="AA1186" s="82"/>
      <c r="AB1186" s="81"/>
      <c r="AC1186" s="82" t="str">
        <f t="shared" si="137"/>
        <v/>
      </c>
      <c r="AD1186" s="90"/>
      <c r="AE1186" s="90"/>
      <c r="AF1186" s="82">
        <f t="shared" si="138"/>
        <v>0</v>
      </c>
      <c r="AG1186" s="82" t="str">
        <f t="shared" si="133"/>
        <v/>
      </c>
      <c r="AH1186" s="82" t="str">
        <f t="shared" si="134"/>
        <v/>
      </c>
      <c r="AI1186" s="82" t="str">
        <f t="shared" si="135"/>
        <v/>
      </c>
      <c r="AJ1186" s="82" t="str">
        <f t="shared" si="136"/>
        <v/>
      </c>
      <c r="AK1186" s="83" t="str">
        <f t="shared" si="139"/>
        <v/>
      </c>
    </row>
    <row r="1187" spans="27:37">
      <c r="AA1187" s="79"/>
      <c r="AB1187" s="78"/>
      <c r="AC1187" s="79" t="str">
        <f t="shared" si="137"/>
        <v/>
      </c>
      <c r="AD1187" s="89"/>
      <c r="AE1187" s="89"/>
      <c r="AF1187" s="79">
        <f t="shared" si="138"/>
        <v>0</v>
      </c>
      <c r="AG1187" s="79" t="str">
        <f t="shared" si="133"/>
        <v/>
      </c>
      <c r="AH1187" s="79" t="str">
        <f t="shared" si="134"/>
        <v/>
      </c>
      <c r="AI1187" s="79" t="str">
        <f t="shared" si="135"/>
        <v/>
      </c>
      <c r="AJ1187" s="79" t="str">
        <f t="shared" si="136"/>
        <v/>
      </c>
      <c r="AK1187" s="80" t="str">
        <f t="shared" si="139"/>
        <v/>
      </c>
    </row>
    <row r="1188" spans="27:37">
      <c r="AA1188" s="82"/>
      <c r="AB1188" s="81"/>
      <c r="AC1188" s="82" t="str">
        <f t="shared" si="137"/>
        <v/>
      </c>
      <c r="AD1188" s="90"/>
      <c r="AE1188" s="90"/>
      <c r="AF1188" s="82">
        <f t="shared" si="138"/>
        <v>0</v>
      </c>
      <c r="AG1188" s="82" t="str">
        <f t="shared" si="133"/>
        <v/>
      </c>
      <c r="AH1188" s="82" t="str">
        <f t="shared" si="134"/>
        <v/>
      </c>
      <c r="AI1188" s="82" t="str">
        <f t="shared" si="135"/>
        <v/>
      </c>
      <c r="AJ1188" s="82" t="str">
        <f t="shared" si="136"/>
        <v/>
      </c>
      <c r="AK1188" s="83" t="str">
        <f t="shared" si="139"/>
        <v/>
      </c>
    </row>
    <row r="1189" spans="27:37">
      <c r="AA1189" s="79"/>
      <c r="AB1189" s="78"/>
      <c r="AC1189" s="79" t="str">
        <f t="shared" si="137"/>
        <v/>
      </c>
      <c r="AD1189" s="89"/>
      <c r="AE1189" s="89"/>
      <c r="AF1189" s="79">
        <f t="shared" si="138"/>
        <v>0</v>
      </c>
      <c r="AG1189" s="79" t="str">
        <f t="shared" si="133"/>
        <v/>
      </c>
      <c r="AH1189" s="79" t="str">
        <f t="shared" si="134"/>
        <v/>
      </c>
      <c r="AI1189" s="79" t="str">
        <f t="shared" si="135"/>
        <v/>
      </c>
      <c r="AJ1189" s="79" t="str">
        <f t="shared" si="136"/>
        <v/>
      </c>
      <c r="AK1189" s="80" t="str">
        <f t="shared" si="139"/>
        <v/>
      </c>
    </row>
    <row r="1190" spans="27:37">
      <c r="AA1190" s="82"/>
      <c r="AB1190" s="81"/>
      <c r="AC1190" s="82" t="str">
        <f t="shared" si="137"/>
        <v/>
      </c>
      <c r="AD1190" s="90"/>
      <c r="AE1190" s="90"/>
      <c r="AF1190" s="82">
        <f t="shared" si="138"/>
        <v>0</v>
      </c>
      <c r="AG1190" s="82" t="str">
        <f t="shared" si="133"/>
        <v/>
      </c>
      <c r="AH1190" s="82" t="str">
        <f t="shared" si="134"/>
        <v/>
      </c>
      <c r="AI1190" s="82" t="str">
        <f t="shared" si="135"/>
        <v/>
      </c>
      <c r="AJ1190" s="82" t="str">
        <f t="shared" si="136"/>
        <v/>
      </c>
      <c r="AK1190" s="83" t="str">
        <f t="shared" si="139"/>
        <v/>
      </c>
    </row>
    <row r="1191" spans="27:37">
      <c r="AA1191" s="79"/>
      <c r="AB1191" s="78"/>
      <c r="AC1191" s="79" t="str">
        <f t="shared" si="137"/>
        <v/>
      </c>
      <c r="AD1191" s="89"/>
      <c r="AE1191" s="89"/>
      <c r="AF1191" s="79">
        <f t="shared" si="138"/>
        <v>0</v>
      </c>
      <c r="AG1191" s="79" t="str">
        <f t="shared" si="133"/>
        <v/>
      </c>
      <c r="AH1191" s="79" t="str">
        <f t="shared" si="134"/>
        <v/>
      </c>
      <c r="AI1191" s="79" t="str">
        <f t="shared" si="135"/>
        <v/>
      </c>
      <c r="AJ1191" s="79" t="str">
        <f t="shared" si="136"/>
        <v/>
      </c>
      <c r="AK1191" s="80" t="str">
        <f t="shared" si="139"/>
        <v/>
      </c>
    </row>
    <row r="1192" spans="27:37">
      <c r="AA1192" s="82"/>
      <c r="AB1192" s="81"/>
      <c r="AC1192" s="82" t="str">
        <f t="shared" si="137"/>
        <v/>
      </c>
      <c r="AD1192" s="90"/>
      <c r="AE1192" s="90"/>
      <c r="AF1192" s="82">
        <f t="shared" si="138"/>
        <v>0</v>
      </c>
      <c r="AG1192" s="82" t="str">
        <f t="shared" si="133"/>
        <v/>
      </c>
      <c r="AH1192" s="82" t="str">
        <f t="shared" si="134"/>
        <v/>
      </c>
      <c r="AI1192" s="82" t="str">
        <f t="shared" si="135"/>
        <v/>
      </c>
      <c r="AJ1192" s="82" t="str">
        <f t="shared" si="136"/>
        <v/>
      </c>
      <c r="AK1192" s="83" t="str">
        <f t="shared" si="139"/>
        <v/>
      </c>
    </row>
    <row r="1193" spans="27:37">
      <c r="AA1193" s="79"/>
      <c r="AB1193" s="78"/>
      <c r="AC1193" s="79" t="str">
        <f t="shared" si="137"/>
        <v/>
      </c>
      <c r="AD1193" s="89"/>
      <c r="AE1193" s="89"/>
      <c r="AF1193" s="79">
        <f t="shared" si="138"/>
        <v>0</v>
      </c>
      <c r="AG1193" s="79" t="str">
        <f t="shared" si="133"/>
        <v/>
      </c>
      <c r="AH1193" s="79" t="str">
        <f t="shared" si="134"/>
        <v/>
      </c>
      <c r="AI1193" s="79" t="str">
        <f t="shared" si="135"/>
        <v/>
      </c>
      <c r="AJ1193" s="79" t="str">
        <f t="shared" si="136"/>
        <v/>
      </c>
      <c r="AK1193" s="80" t="str">
        <f t="shared" si="139"/>
        <v/>
      </c>
    </row>
    <row r="1194" spans="27:37">
      <c r="AA1194" s="82"/>
      <c r="AB1194" s="81"/>
      <c r="AC1194" s="82" t="str">
        <f t="shared" si="137"/>
        <v/>
      </c>
      <c r="AD1194" s="90"/>
      <c r="AE1194" s="90"/>
      <c r="AF1194" s="82">
        <f t="shared" si="138"/>
        <v>0</v>
      </c>
      <c r="AG1194" s="82" t="str">
        <f t="shared" si="133"/>
        <v/>
      </c>
      <c r="AH1194" s="82" t="str">
        <f t="shared" si="134"/>
        <v/>
      </c>
      <c r="AI1194" s="82" t="str">
        <f t="shared" si="135"/>
        <v/>
      </c>
      <c r="AJ1194" s="82" t="str">
        <f t="shared" si="136"/>
        <v/>
      </c>
      <c r="AK1194" s="83" t="str">
        <f t="shared" si="139"/>
        <v/>
      </c>
    </row>
    <row r="1195" spans="27:37">
      <c r="AA1195" s="79"/>
      <c r="AB1195" s="78"/>
      <c r="AC1195" s="79" t="str">
        <f t="shared" si="137"/>
        <v/>
      </c>
      <c r="AD1195" s="89"/>
      <c r="AE1195" s="89"/>
      <c r="AF1195" s="79">
        <f t="shared" si="138"/>
        <v>0</v>
      </c>
      <c r="AG1195" s="79" t="str">
        <f t="shared" si="133"/>
        <v/>
      </c>
      <c r="AH1195" s="79" t="str">
        <f t="shared" si="134"/>
        <v/>
      </c>
      <c r="AI1195" s="79" t="str">
        <f t="shared" si="135"/>
        <v/>
      </c>
      <c r="AJ1195" s="79" t="str">
        <f t="shared" si="136"/>
        <v/>
      </c>
      <c r="AK1195" s="80" t="str">
        <f t="shared" si="139"/>
        <v/>
      </c>
    </row>
    <row r="1196" spans="27:37">
      <c r="AA1196" s="82"/>
      <c r="AB1196" s="81"/>
      <c r="AC1196" s="82" t="str">
        <f t="shared" si="137"/>
        <v/>
      </c>
      <c r="AD1196" s="90"/>
      <c r="AE1196" s="90"/>
      <c r="AF1196" s="82">
        <f t="shared" si="138"/>
        <v>0</v>
      </c>
      <c r="AG1196" s="82" t="str">
        <f t="shared" si="133"/>
        <v/>
      </c>
      <c r="AH1196" s="82" t="str">
        <f t="shared" si="134"/>
        <v/>
      </c>
      <c r="AI1196" s="82" t="str">
        <f t="shared" si="135"/>
        <v/>
      </c>
      <c r="AJ1196" s="82" t="str">
        <f t="shared" si="136"/>
        <v/>
      </c>
      <c r="AK1196" s="83" t="str">
        <f t="shared" si="139"/>
        <v/>
      </c>
    </row>
    <row r="1197" spans="27:37">
      <c r="AA1197" s="79"/>
      <c r="AB1197" s="78"/>
      <c r="AC1197" s="79" t="str">
        <f t="shared" si="137"/>
        <v/>
      </c>
      <c r="AD1197" s="89"/>
      <c r="AE1197" s="89"/>
      <c r="AF1197" s="79">
        <f t="shared" si="138"/>
        <v>0</v>
      </c>
      <c r="AG1197" s="79" t="str">
        <f t="shared" si="133"/>
        <v/>
      </c>
      <c r="AH1197" s="79" t="str">
        <f t="shared" si="134"/>
        <v/>
      </c>
      <c r="AI1197" s="79" t="str">
        <f t="shared" si="135"/>
        <v/>
      </c>
      <c r="AJ1197" s="79" t="str">
        <f t="shared" si="136"/>
        <v/>
      </c>
      <c r="AK1197" s="80" t="str">
        <f t="shared" si="139"/>
        <v/>
      </c>
    </row>
    <row r="1198" spans="27:37">
      <c r="AA1198" s="82"/>
      <c r="AB1198" s="81"/>
      <c r="AC1198" s="82" t="str">
        <f t="shared" si="137"/>
        <v/>
      </c>
      <c r="AD1198" s="90"/>
      <c r="AE1198" s="90"/>
      <c r="AF1198" s="82">
        <f t="shared" si="138"/>
        <v>0</v>
      </c>
      <c r="AG1198" s="82" t="str">
        <f t="shared" si="133"/>
        <v/>
      </c>
      <c r="AH1198" s="82" t="str">
        <f t="shared" si="134"/>
        <v/>
      </c>
      <c r="AI1198" s="82" t="str">
        <f t="shared" si="135"/>
        <v/>
      </c>
      <c r="AJ1198" s="82" t="str">
        <f t="shared" si="136"/>
        <v/>
      </c>
      <c r="AK1198" s="83" t="str">
        <f t="shared" si="139"/>
        <v/>
      </c>
    </row>
    <row r="1199" spans="27:37">
      <c r="AA1199" s="79"/>
      <c r="AB1199" s="78"/>
      <c r="AC1199" s="79" t="str">
        <f t="shared" si="137"/>
        <v/>
      </c>
      <c r="AD1199" s="89"/>
      <c r="AE1199" s="89"/>
      <c r="AF1199" s="79">
        <f t="shared" si="138"/>
        <v>0</v>
      </c>
      <c r="AG1199" s="79" t="str">
        <f t="shared" si="133"/>
        <v/>
      </c>
      <c r="AH1199" s="79" t="str">
        <f t="shared" si="134"/>
        <v/>
      </c>
      <c r="AI1199" s="79" t="str">
        <f t="shared" si="135"/>
        <v/>
      </c>
      <c r="AJ1199" s="79" t="str">
        <f t="shared" si="136"/>
        <v/>
      </c>
      <c r="AK1199" s="80" t="str">
        <f t="shared" si="139"/>
        <v/>
      </c>
    </row>
    <row r="1200" spans="27:37">
      <c r="AA1200" s="82"/>
      <c r="AB1200" s="81"/>
      <c r="AC1200" s="82" t="str">
        <f t="shared" si="137"/>
        <v/>
      </c>
      <c r="AD1200" s="90"/>
      <c r="AE1200" s="90"/>
      <c r="AF1200" s="82">
        <f t="shared" si="138"/>
        <v>0</v>
      </c>
      <c r="AG1200" s="82" t="str">
        <f t="shared" si="133"/>
        <v/>
      </c>
      <c r="AH1200" s="82" t="str">
        <f t="shared" si="134"/>
        <v/>
      </c>
      <c r="AI1200" s="82" t="str">
        <f t="shared" si="135"/>
        <v/>
      </c>
      <c r="AJ1200" s="82" t="str">
        <f t="shared" si="136"/>
        <v/>
      </c>
      <c r="AK1200" s="83" t="str">
        <f t="shared" si="139"/>
        <v/>
      </c>
    </row>
    <row r="1201" spans="27:37">
      <c r="AA1201" s="79"/>
      <c r="AB1201" s="78"/>
      <c r="AC1201" s="79" t="str">
        <f t="shared" si="137"/>
        <v/>
      </c>
      <c r="AD1201" s="89"/>
      <c r="AE1201" s="89"/>
      <c r="AF1201" s="79">
        <f t="shared" si="138"/>
        <v>0</v>
      </c>
      <c r="AG1201" s="79" t="str">
        <f t="shared" si="133"/>
        <v/>
      </c>
      <c r="AH1201" s="79" t="str">
        <f t="shared" si="134"/>
        <v/>
      </c>
      <c r="AI1201" s="79" t="str">
        <f t="shared" si="135"/>
        <v/>
      </c>
      <c r="AJ1201" s="79" t="str">
        <f t="shared" si="136"/>
        <v/>
      </c>
      <c r="AK1201" s="80" t="str">
        <f t="shared" si="139"/>
        <v/>
      </c>
    </row>
    <row r="1202" spans="27:37">
      <c r="AA1202" s="82"/>
      <c r="AB1202" s="81"/>
      <c r="AC1202" s="82" t="str">
        <f t="shared" si="137"/>
        <v/>
      </c>
      <c r="AD1202" s="90"/>
      <c r="AE1202" s="90"/>
      <c r="AF1202" s="82">
        <f t="shared" si="138"/>
        <v>0</v>
      </c>
      <c r="AG1202" s="82" t="str">
        <f t="shared" si="133"/>
        <v/>
      </c>
      <c r="AH1202" s="82" t="str">
        <f t="shared" si="134"/>
        <v/>
      </c>
      <c r="AI1202" s="82" t="str">
        <f t="shared" si="135"/>
        <v/>
      </c>
      <c r="AJ1202" s="82" t="str">
        <f t="shared" si="136"/>
        <v/>
      </c>
      <c r="AK1202" s="83" t="str">
        <f t="shared" si="139"/>
        <v/>
      </c>
    </row>
    <row r="1203" spans="27:37">
      <c r="AA1203" s="79"/>
      <c r="AB1203" s="78"/>
      <c r="AC1203" s="79" t="str">
        <f t="shared" si="137"/>
        <v/>
      </c>
      <c r="AD1203" s="89"/>
      <c r="AE1203" s="89"/>
      <c r="AF1203" s="79">
        <f t="shared" si="138"/>
        <v>0</v>
      </c>
      <c r="AG1203" s="79" t="str">
        <f t="shared" si="133"/>
        <v/>
      </c>
      <c r="AH1203" s="79" t="str">
        <f t="shared" si="134"/>
        <v/>
      </c>
      <c r="AI1203" s="79" t="str">
        <f t="shared" si="135"/>
        <v/>
      </c>
      <c r="AJ1203" s="79" t="str">
        <f t="shared" si="136"/>
        <v/>
      </c>
      <c r="AK1203" s="80" t="str">
        <f t="shared" si="139"/>
        <v/>
      </c>
    </row>
    <row r="1204" spans="27:37">
      <c r="AA1204" s="82"/>
      <c r="AB1204" s="81"/>
      <c r="AC1204" s="82" t="str">
        <f t="shared" si="137"/>
        <v/>
      </c>
      <c r="AD1204" s="90"/>
      <c r="AE1204" s="90"/>
      <c r="AF1204" s="82">
        <f t="shared" si="138"/>
        <v>0</v>
      </c>
      <c r="AG1204" s="82" t="str">
        <f t="shared" si="133"/>
        <v/>
      </c>
      <c r="AH1204" s="82" t="str">
        <f t="shared" si="134"/>
        <v/>
      </c>
      <c r="AI1204" s="82" t="str">
        <f t="shared" si="135"/>
        <v/>
      </c>
      <c r="AJ1204" s="82" t="str">
        <f t="shared" si="136"/>
        <v/>
      </c>
      <c r="AK1204" s="83" t="str">
        <f t="shared" si="139"/>
        <v/>
      </c>
    </row>
    <row r="1205" spans="27:37">
      <c r="AA1205" s="79"/>
      <c r="AB1205" s="78"/>
      <c r="AC1205" s="79" t="str">
        <f t="shared" si="137"/>
        <v/>
      </c>
      <c r="AD1205" s="89"/>
      <c r="AE1205" s="89"/>
      <c r="AF1205" s="79">
        <f t="shared" si="138"/>
        <v>0</v>
      </c>
      <c r="AG1205" s="79" t="str">
        <f t="shared" si="133"/>
        <v/>
      </c>
      <c r="AH1205" s="79" t="str">
        <f t="shared" si="134"/>
        <v/>
      </c>
      <c r="AI1205" s="79" t="str">
        <f t="shared" si="135"/>
        <v/>
      </c>
      <c r="AJ1205" s="79" t="str">
        <f t="shared" si="136"/>
        <v/>
      </c>
      <c r="AK1205" s="80" t="str">
        <f t="shared" si="139"/>
        <v/>
      </c>
    </row>
    <row r="1206" spans="27:37">
      <c r="AA1206" s="82"/>
      <c r="AB1206" s="81"/>
      <c r="AC1206" s="82" t="str">
        <f t="shared" si="137"/>
        <v/>
      </c>
      <c r="AD1206" s="90"/>
      <c r="AE1206" s="90"/>
      <c r="AF1206" s="82">
        <f t="shared" si="138"/>
        <v>0</v>
      </c>
      <c r="AG1206" s="82" t="str">
        <f t="shared" si="133"/>
        <v/>
      </c>
      <c r="AH1206" s="82" t="str">
        <f t="shared" si="134"/>
        <v/>
      </c>
      <c r="AI1206" s="82" t="str">
        <f t="shared" si="135"/>
        <v/>
      </c>
      <c r="AJ1206" s="82" t="str">
        <f t="shared" si="136"/>
        <v/>
      </c>
      <c r="AK1206" s="83" t="str">
        <f t="shared" si="139"/>
        <v/>
      </c>
    </row>
    <row r="1207" spans="27:37">
      <c r="AA1207" s="79"/>
      <c r="AB1207" s="78"/>
      <c r="AC1207" s="79" t="str">
        <f t="shared" si="137"/>
        <v/>
      </c>
      <c r="AD1207" s="89"/>
      <c r="AE1207" s="89"/>
      <c r="AF1207" s="79">
        <f t="shared" si="138"/>
        <v>0</v>
      </c>
      <c r="AG1207" s="79" t="str">
        <f t="shared" si="133"/>
        <v/>
      </c>
      <c r="AH1207" s="79" t="str">
        <f t="shared" si="134"/>
        <v/>
      </c>
      <c r="AI1207" s="79" t="str">
        <f t="shared" si="135"/>
        <v/>
      </c>
      <c r="AJ1207" s="79" t="str">
        <f t="shared" si="136"/>
        <v/>
      </c>
      <c r="AK1207" s="80" t="str">
        <f t="shared" si="139"/>
        <v/>
      </c>
    </row>
    <row r="1208" spans="27:37">
      <c r="AA1208" s="82"/>
      <c r="AB1208" s="81"/>
      <c r="AC1208" s="82" t="str">
        <f t="shared" si="137"/>
        <v/>
      </c>
      <c r="AD1208" s="90"/>
      <c r="AE1208" s="90"/>
      <c r="AF1208" s="82">
        <f t="shared" si="138"/>
        <v>0</v>
      </c>
      <c r="AG1208" s="82" t="str">
        <f t="shared" si="133"/>
        <v/>
      </c>
      <c r="AH1208" s="82" t="str">
        <f t="shared" si="134"/>
        <v/>
      </c>
      <c r="AI1208" s="82" t="str">
        <f t="shared" si="135"/>
        <v/>
      </c>
      <c r="AJ1208" s="82" t="str">
        <f t="shared" si="136"/>
        <v/>
      </c>
      <c r="AK1208" s="83" t="str">
        <f t="shared" si="139"/>
        <v/>
      </c>
    </row>
    <row r="1209" spans="27:37">
      <c r="AA1209" s="79"/>
      <c r="AB1209" s="78"/>
      <c r="AC1209" s="79" t="str">
        <f t="shared" si="137"/>
        <v/>
      </c>
      <c r="AD1209" s="89"/>
      <c r="AE1209" s="89"/>
      <c r="AF1209" s="79">
        <f t="shared" si="138"/>
        <v>0</v>
      </c>
      <c r="AG1209" s="79" t="str">
        <f t="shared" si="133"/>
        <v/>
      </c>
      <c r="AH1209" s="79" t="str">
        <f t="shared" si="134"/>
        <v/>
      </c>
      <c r="AI1209" s="79" t="str">
        <f t="shared" si="135"/>
        <v/>
      </c>
      <c r="AJ1209" s="79" t="str">
        <f t="shared" si="136"/>
        <v/>
      </c>
      <c r="AK1209" s="80" t="str">
        <f t="shared" si="139"/>
        <v/>
      </c>
    </row>
    <row r="1210" spans="27:37">
      <c r="AA1210" s="82"/>
      <c r="AB1210" s="81"/>
      <c r="AC1210" s="82" t="str">
        <f t="shared" si="137"/>
        <v/>
      </c>
      <c r="AD1210" s="90"/>
      <c r="AE1210" s="90"/>
      <c r="AF1210" s="82">
        <f t="shared" si="138"/>
        <v>0</v>
      </c>
      <c r="AG1210" s="82" t="str">
        <f t="shared" si="133"/>
        <v/>
      </c>
      <c r="AH1210" s="82" t="str">
        <f t="shared" si="134"/>
        <v/>
      </c>
      <c r="AI1210" s="82" t="str">
        <f t="shared" si="135"/>
        <v/>
      </c>
      <c r="AJ1210" s="82" t="str">
        <f t="shared" si="136"/>
        <v/>
      </c>
      <c r="AK1210" s="83" t="str">
        <f t="shared" si="139"/>
        <v/>
      </c>
    </row>
    <row r="1211" spans="27:37">
      <c r="AA1211" s="79"/>
      <c r="AB1211" s="78"/>
      <c r="AC1211" s="79" t="str">
        <f t="shared" si="137"/>
        <v/>
      </c>
      <c r="AD1211" s="89"/>
      <c r="AE1211" s="89"/>
      <c r="AF1211" s="79">
        <f t="shared" si="138"/>
        <v>0</v>
      </c>
      <c r="AG1211" s="79" t="str">
        <f t="shared" si="133"/>
        <v/>
      </c>
      <c r="AH1211" s="79" t="str">
        <f t="shared" si="134"/>
        <v/>
      </c>
      <c r="AI1211" s="79" t="str">
        <f t="shared" si="135"/>
        <v/>
      </c>
      <c r="AJ1211" s="79" t="str">
        <f t="shared" si="136"/>
        <v/>
      </c>
      <c r="AK1211" s="80" t="str">
        <f t="shared" si="139"/>
        <v/>
      </c>
    </row>
    <row r="1212" spans="27:37">
      <c r="AA1212" s="82"/>
      <c r="AB1212" s="81"/>
      <c r="AC1212" s="82" t="str">
        <f t="shared" si="137"/>
        <v/>
      </c>
      <c r="AD1212" s="90"/>
      <c r="AE1212" s="90"/>
      <c r="AF1212" s="82">
        <f t="shared" si="138"/>
        <v>0</v>
      </c>
      <c r="AG1212" s="82" t="str">
        <f t="shared" si="133"/>
        <v/>
      </c>
      <c r="AH1212" s="82" t="str">
        <f t="shared" si="134"/>
        <v/>
      </c>
      <c r="AI1212" s="82" t="str">
        <f t="shared" si="135"/>
        <v/>
      </c>
      <c r="AJ1212" s="82" t="str">
        <f t="shared" si="136"/>
        <v/>
      </c>
      <c r="AK1212" s="83" t="str">
        <f t="shared" si="139"/>
        <v/>
      </c>
    </row>
    <row r="1213" spans="27:37">
      <c r="AA1213" s="79"/>
      <c r="AB1213" s="78"/>
      <c r="AC1213" s="79" t="str">
        <f t="shared" si="137"/>
        <v/>
      </c>
      <c r="AD1213" s="89"/>
      <c r="AE1213" s="89"/>
      <c r="AF1213" s="79">
        <f t="shared" si="138"/>
        <v>0</v>
      </c>
      <c r="AG1213" s="79" t="str">
        <f t="shared" si="133"/>
        <v/>
      </c>
      <c r="AH1213" s="79" t="str">
        <f t="shared" si="134"/>
        <v/>
      </c>
      <c r="AI1213" s="79" t="str">
        <f t="shared" si="135"/>
        <v/>
      </c>
      <c r="AJ1213" s="79" t="str">
        <f t="shared" si="136"/>
        <v/>
      </c>
      <c r="AK1213" s="80" t="str">
        <f t="shared" si="139"/>
        <v/>
      </c>
    </row>
    <row r="1214" spans="27:37">
      <c r="AA1214" s="82"/>
      <c r="AB1214" s="81"/>
      <c r="AC1214" s="82" t="str">
        <f t="shared" si="137"/>
        <v/>
      </c>
      <c r="AD1214" s="90"/>
      <c r="AE1214" s="90"/>
      <c r="AF1214" s="82">
        <f t="shared" si="138"/>
        <v>0</v>
      </c>
      <c r="AG1214" s="82" t="str">
        <f t="shared" si="133"/>
        <v/>
      </c>
      <c r="AH1214" s="82" t="str">
        <f t="shared" si="134"/>
        <v/>
      </c>
      <c r="AI1214" s="82" t="str">
        <f t="shared" si="135"/>
        <v/>
      </c>
      <c r="AJ1214" s="82" t="str">
        <f t="shared" si="136"/>
        <v/>
      </c>
      <c r="AK1214" s="83" t="str">
        <f t="shared" si="139"/>
        <v/>
      </c>
    </row>
    <row r="1215" spans="27:37">
      <c r="AA1215" s="79"/>
      <c r="AB1215" s="78"/>
      <c r="AC1215" s="79" t="str">
        <f t="shared" si="137"/>
        <v/>
      </c>
      <c r="AD1215" s="89"/>
      <c r="AE1215" s="89"/>
      <c r="AF1215" s="79">
        <f t="shared" si="138"/>
        <v>0</v>
      </c>
      <c r="AG1215" s="79" t="str">
        <f t="shared" si="133"/>
        <v/>
      </c>
      <c r="AH1215" s="79" t="str">
        <f t="shared" si="134"/>
        <v/>
      </c>
      <c r="AI1215" s="79" t="str">
        <f t="shared" si="135"/>
        <v/>
      </c>
      <c r="AJ1215" s="79" t="str">
        <f t="shared" si="136"/>
        <v/>
      </c>
      <c r="AK1215" s="80" t="str">
        <f t="shared" si="139"/>
        <v/>
      </c>
    </row>
    <row r="1216" spans="27:37">
      <c r="AA1216" s="82"/>
      <c r="AB1216" s="81"/>
      <c r="AC1216" s="82" t="str">
        <f t="shared" si="137"/>
        <v/>
      </c>
      <c r="AD1216" s="90"/>
      <c r="AE1216" s="90"/>
      <c r="AF1216" s="82">
        <f t="shared" si="138"/>
        <v>0</v>
      </c>
      <c r="AG1216" s="82" t="str">
        <f t="shared" si="133"/>
        <v/>
      </c>
      <c r="AH1216" s="82" t="str">
        <f t="shared" si="134"/>
        <v/>
      </c>
      <c r="AI1216" s="82" t="str">
        <f t="shared" si="135"/>
        <v/>
      </c>
      <c r="AJ1216" s="82" t="str">
        <f t="shared" si="136"/>
        <v/>
      </c>
      <c r="AK1216" s="83" t="str">
        <f t="shared" si="139"/>
        <v/>
      </c>
    </row>
    <row r="1217" spans="27:37">
      <c r="AA1217" s="79"/>
      <c r="AB1217" s="78"/>
      <c r="AC1217" s="79" t="str">
        <f t="shared" si="137"/>
        <v/>
      </c>
      <c r="AD1217" s="89"/>
      <c r="AE1217" s="89"/>
      <c r="AF1217" s="79">
        <f t="shared" si="138"/>
        <v>0</v>
      </c>
      <c r="AG1217" s="79" t="str">
        <f t="shared" si="133"/>
        <v/>
      </c>
      <c r="AH1217" s="79" t="str">
        <f t="shared" si="134"/>
        <v/>
      </c>
      <c r="AI1217" s="79" t="str">
        <f t="shared" si="135"/>
        <v/>
      </c>
      <c r="AJ1217" s="79" t="str">
        <f t="shared" si="136"/>
        <v/>
      </c>
      <c r="AK1217" s="80" t="str">
        <f t="shared" si="139"/>
        <v/>
      </c>
    </row>
    <row r="1218" spans="27:37">
      <c r="AA1218" s="82"/>
      <c r="AB1218" s="81"/>
      <c r="AC1218" s="82" t="str">
        <f t="shared" si="137"/>
        <v/>
      </c>
      <c r="AD1218" s="90"/>
      <c r="AE1218" s="90"/>
      <c r="AF1218" s="82">
        <f t="shared" si="138"/>
        <v>0</v>
      </c>
      <c r="AG1218" s="82" t="str">
        <f t="shared" si="133"/>
        <v/>
      </c>
      <c r="AH1218" s="82" t="str">
        <f t="shared" si="134"/>
        <v/>
      </c>
      <c r="AI1218" s="82" t="str">
        <f t="shared" si="135"/>
        <v/>
      </c>
      <c r="AJ1218" s="82" t="str">
        <f t="shared" si="136"/>
        <v/>
      </c>
      <c r="AK1218" s="83" t="str">
        <f t="shared" si="139"/>
        <v/>
      </c>
    </row>
    <row r="1219" spans="27:37">
      <c r="AA1219" s="79"/>
      <c r="AB1219" s="78"/>
      <c r="AC1219" s="79" t="str">
        <f t="shared" si="137"/>
        <v/>
      </c>
      <c r="AD1219" s="89"/>
      <c r="AE1219" s="89"/>
      <c r="AF1219" s="79">
        <f t="shared" si="138"/>
        <v>0</v>
      </c>
      <c r="AG1219" s="79" t="str">
        <f t="shared" si="133"/>
        <v/>
      </c>
      <c r="AH1219" s="79" t="str">
        <f t="shared" si="134"/>
        <v/>
      </c>
      <c r="AI1219" s="79" t="str">
        <f t="shared" si="135"/>
        <v/>
      </c>
      <c r="AJ1219" s="79" t="str">
        <f t="shared" si="136"/>
        <v/>
      </c>
      <c r="AK1219" s="80" t="str">
        <f t="shared" si="139"/>
        <v/>
      </c>
    </row>
    <row r="1220" spans="27:37">
      <c r="AA1220" s="82"/>
      <c r="AB1220" s="81"/>
      <c r="AC1220" s="82" t="str">
        <f t="shared" si="137"/>
        <v/>
      </c>
      <c r="AD1220" s="90"/>
      <c r="AE1220" s="90"/>
      <c r="AF1220" s="82">
        <f t="shared" si="138"/>
        <v>0</v>
      </c>
      <c r="AG1220" s="82" t="str">
        <f t="shared" si="133"/>
        <v/>
      </c>
      <c r="AH1220" s="82" t="str">
        <f t="shared" si="134"/>
        <v/>
      </c>
      <c r="AI1220" s="82" t="str">
        <f t="shared" si="135"/>
        <v/>
      </c>
      <c r="AJ1220" s="82" t="str">
        <f t="shared" si="136"/>
        <v/>
      </c>
      <c r="AK1220" s="83" t="str">
        <f t="shared" si="139"/>
        <v/>
      </c>
    </row>
    <row r="1221" spans="27:37">
      <c r="AA1221" s="79"/>
      <c r="AB1221" s="78"/>
      <c r="AC1221" s="79" t="str">
        <f t="shared" si="137"/>
        <v/>
      </c>
      <c r="AD1221" s="89"/>
      <c r="AE1221" s="89"/>
      <c r="AF1221" s="79">
        <f t="shared" si="138"/>
        <v>0</v>
      </c>
      <c r="AG1221" s="79" t="str">
        <f t="shared" si="133"/>
        <v/>
      </c>
      <c r="AH1221" s="79" t="str">
        <f t="shared" si="134"/>
        <v/>
      </c>
      <c r="AI1221" s="79" t="str">
        <f t="shared" si="135"/>
        <v/>
      </c>
      <c r="AJ1221" s="79" t="str">
        <f t="shared" si="136"/>
        <v/>
      </c>
      <c r="AK1221" s="80" t="str">
        <f t="shared" si="139"/>
        <v/>
      </c>
    </row>
    <row r="1222" spans="27:37">
      <c r="AA1222" s="82"/>
      <c r="AB1222" s="81"/>
      <c r="AC1222" s="82" t="str">
        <f t="shared" si="137"/>
        <v/>
      </c>
      <c r="AD1222" s="90"/>
      <c r="AE1222" s="90"/>
      <c r="AF1222" s="82">
        <f t="shared" si="138"/>
        <v>0</v>
      </c>
      <c r="AG1222" s="82" t="str">
        <f t="shared" si="133"/>
        <v/>
      </c>
      <c r="AH1222" s="82" t="str">
        <f t="shared" si="134"/>
        <v/>
      </c>
      <c r="AI1222" s="82" t="str">
        <f t="shared" si="135"/>
        <v/>
      </c>
      <c r="AJ1222" s="82" t="str">
        <f t="shared" si="136"/>
        <v/>
      </c>
      <c r="AK1222" s="83" t="str">
        <f t="shared" si="139"/>
        <v/>
      </c>
    </row>
    <row r="1223" spans="27:37">
      <c r="AA1223" s="79"/>
      <c r="AB1223" s="78"/>
      <c r="AC1223" s="79" t="str">
        <f t="shared" si="137"/>
        <v/>
      </c>
      <c r="AD1223" s="89"/>
      <c r="AE1223" s="89"/>
      <c r="AF1223" s="79">
        <f t="shared" si="138"/>
        <v>0</v>
      </c>
      <c r="AG1223" s="79" t="str">
        <f t="shared" si="133"/>
        <v/>
      </c>
      <c r="AH1223" s="79" t="str">
        <f t="shared" si="134"/>
        <v/>
      </c>
      <c r="AI1223" s="79" t="str">
        <f t="shared" si="135"/>
        <v/>
      </c>
      <c r="AJ1223" s="79" t="str">
        <f t="shared" si="136"/>
        <v/>
      </c>
      <c r="AK1223" s="80" t="str">
        <f t="shared" si="139"/>
        <v/>
      </c>
    </row>
    <row r="1224" spans="27:37">
      <c r="AA1224" s="82"/>
      <c r="AB1224" s="81"/>
      <c r="AC1224" s="82" t="str">
        <f t="shared" si="137"/>
        <v/>
      </c>
      <c r="AD1224" s="90"/>
      <c r="AE1224" s="90"/>
      <c r="AF1224" s="82">
        <f t="shared" si="138"/>
        <v>0</v>
      </c>
      <c r="AG1224" s="82" t="str">
        <f t="shared" si="133"/>
        <v/>
      </c>
      <c r="AH1224" s="82" t="str">
        <f t="shared" si="134"/>
        <v/>
      </c>
      <c r="AI1224" s="82" t="str">
        <f t="shared" si="135"/>
        <v/>
      </c>
      <c r="AJ1224" s="82" t="str">
        <f t="shared" si="136"/>
        <v/>
      </c>
      <c r="AK1224" s="83" t="str">
        <f t="shared" si="139"/>
        <v/>
      </c>
    </row>
    <row r="1225" spans="27:37">
      <c r="AA1225" s="79"/>
      <c r="AB1225" s="78"/>
      <c r="AC1225" s="79" t="str">
        <f t="shared" si="137"/>
        <v/>
      </c>
      <c r="AD1225" s="89"/>
      <c r="AE1225" s="89"/>
      <c r="AF1225" s="79">
        <f t="shared" si="138"/>
        <v>0</v>
      </c>
      <c r="AG1225" s="79" t="str">
        <f t="shared" si="133"/>
        <v/>
      </c>
      <c r="AH1225" s="79" t="str">
        <f t="shared" si="134"/>
        <v/>
      </c>
      <c r="AI1225" s="79" t="str">
        <f t="shared" si="135"/>
        <v/>
      </c>
      <c r="AJ1225" s="79" t="str">
        <f t="shared" si="136"/>
        <v/>
      </c>
      <c r="AK1225" s="80" t="str">
        <f t="shared" si="139"/>
        <v/>
      </c>
    </row>
    <row r="1226" spans="27:37">
      <c r="AA1226" s="82"/>
      <c r="AB1226" s="81"/>
      <c r="AC1226" s="82" t="str">
        <f t="shared" si="137"/>
        <v/>
      </c>
      <c r="AD1226" s="90"/>
      <c r="AE1226" s="90"/>
      <c r="AF1226" s="82">
        <f t="shared" si="138"/>
        <v>0</v>
      </c>
      <c r="AG1226" s="82" t="str">
        <f t="shared" si="133"/>
        <v/>
      </c>
      <c r="AH1226" s="82" t="str">
        <f t="shared" si="134"/>
        <v/>
      </c>
      <c r="AI1226" s="82" t="str">
        <f t="shared" si="135"/>
        <v/>
      </c>
      <c r="AJ1226" s="82" t="str">
        <f t="shared" si="136"/>
        <v/>
      </c>
      <c r="AK1226" s="83" t="str">
        <f t="shared" si="139"/>
        <v/>
      </c>
    </row>
    <row r="1227" spans="27:37">
      <c r="AA1227" s="79"/>
      <c r="AB1227" s="78"/>
      <c r="AC1227" s="79" t="str">
        <f t="shared" si="137"/>
        <v/>
      </c>
      <c r="AD1227" s="89"/>
      <c r="AE1227" s="89"/>
      <c r="AF1227" s="79">
        <f t="shared" si="138"/>
        <v>0</v>
      </c>
      <c r="AG1227" s="79" t="str">
        <f t="shared" ref="AG1227:AG1229" si="140">IF($AA1227="","",IF(VLOOKUP($AA1227,$AZ$17:$BD$42,2,0)=0,"",VLOOKUP($AA1227,$AZ$17:$BD$42,2,0)*AF1227))</f>
        <v/>
      </c>
      <c r="AH1227" s="79" t="str">
        <f t="shared" si="134"/>
        <v/>
      </c>
      <c r="AI1227" s="79" t="str">
        <f t="shared" si="135"/>
        <v/>
      </c>
      <c r="AJ1227" s="79" t="str">
        <f t="shared" si="136"/>
        <v/>
      </c>
      <c r="AK1227" s="80" t="str">
        <f t="shared" si="139"/>
        <v/>
      </c>
    </row>
    <row r="1228" spans="27:37">
      <c r="AA1228" s="82"/>
      <c r="AB1228" s="81"/>
      <c r="AC1228" s="82" t="str">
        <f t="shared" ref="AC1228:AC1229" si="141">IF(ISERROR(VLOOKUP($AA1228,$A$13:$V$38,MATCH($AB1228,$A$12:$V$12,0),0)),"",VLOOKUP($AA1228,$A$13:$V$38,MATCH($AB1228,$A$12:$V$12,0),0))</f>
        <v/>
      </c>
      <c r="AD1228" s="90"/>
      <c r="AE1228" s="90"/>
      <c r="AF1228" s="82">
        <f t="shared" ref="AF1228" si="142">IF(IF($AB1228="",0,IF(AC1228="",0,AC1228-AD1228-AE1228))&lt;0,0,IF($AB1228="",0,IF(AC1228="",0,AC1228-AD1228-AE1228)))</f>
        <v>0</v>
      </c>
      <c r="AG1228" s="82" t="str">
        <f t="shared" si="140"/>
        <v/>
      </c>
      <c r="AH1228" s="82" t="str">
        <f t="shared" si="134"/>
        <v/>
      </c>
      <c r="AI1228" s="82" t="str">
        <f t="shared" si="135"/>
        <v/>
      </c>
      <c r="AJ1228" s="82" t="str">
        <f t="shared" si="136"/>
        <v/>
      </c>
      <c r="AK1228" s="83" t="str">
        <f t="shared" ref="AK1228:AK1229" si="143">IF($AF1228=0,"",IF(VLOOKUP($AA1228,$A$46:$Y$71,IF($AB1228=3,2,IF($AB1228&lt;4+1,6,IF($AB1228&lt;5+1,10,IF($AB1228&lt;6+1,14,IF($AB1228&lt;7+1,18,IF($AB1228&lt;8+1,22,0)))))),0)=0,"pas de crafteur",VLOOKUP($AA1228,$A$46:$Y$71,IF($AB1228=3,2,IF($AB1228&lt;4+1,6,IF($AB1228&lt;5+1,10,IF($AB1228&lt;6+1,14,IF($AB1228&lt;7+1,18,IF($AB1228&lt;8+1,22,)))))),0)))</f>
        <v/>
      </c>
    </row>
    <row r="1229" spans="27:37">
      <c r="AA1229" s="84"/>
      <c r="AB1229" s="85"/>
      <c r="AC1229" s="84" t="str">
        <f t="shared" si="141"/>
        <v/>
      </c>
      <c r="AD1229" s="91"/>
      <c r="AE1229" s="91"/>
      <c r="AF1229" s="84">
        <f t="shared" ref="AF1229" si="144">IF($AC1229="",0,AC1229-AD1229-AE1229)</f>
        <v>0</v>
      </c>
      <c r="AG1229" s="84" t="str">
        <f t="shared" si="140"/>
        <v/>
      </c>
      <c r="AH1229" s="84" t="str">
        <f>IF($AA1229="","",IF(VLOOKUP($AA1229,$AZ$17:$BD$32,3,0)=0,"",VLOOKUP($AA1229,$AZ$17:$BD$32,3,0)*AF1229))</f>
        <v/>
      </c>
      <c r="AI1229" s="84" t="str">
        <f>IF($AA1229="","",IF(VLOOKUP($AA1229,$AZ$17:$BD$32,4,0)=0,"",VLOOKUP($AA1229,$AZ$17:$BD$32,4,0)*AF1229))</f>
        <v/>
      </c>
      <c r="AJ1229" s="84" t="str">
        <f>IF($AA1229="","",IF(VLOOKUP($AA1229,$AZ$17:$BD$32,5,0)=0,"",VLOOKUP($AA1229,$AZ$17:$BD$32,5,0)*AF1229))</f>
        <v/>
      </c>
      <c r="AK1229" s="86" t="str">
        <f t="shared" si="143"/>
        <v/>
      </c>
    </row>
  </sheetData>
  <mergeCells count="192">
    <mergeCell ref="AN244:AO245"/>
    <mergeCell ref="AP244:AR245"/>
    <mergeCell ref="AN270:AO271"/>
    <mergeCell ref="AP270:AR271"/>
    <mergeCell ref="AN166:AO167"/>
    <mergeCell ref="AP166:AR167"/>
    <mergeCell ref="AN192:AO193"/>
    <mergeCell ref="AP192:AR193"/>
    <mergeCell ref="AN218:AO219"/>
    <mergeCell ref="AP218:AR219"/>
    <mergeCell ref="AN88:AO89"/>
    <mergeCell ref="AP88:AR89"/>
    <mergeCell ref="AN114:AO115"/>
    <mergeCell ref="AP114:AR115"/>
    <mergeCell ref="AN140:AO141"/>
    <mergeCell ref="AP140:AR141"/>
    <mergeCell ref="B71:E71"/>
    <mergeCell ref="F71:I71"/>
    <mergeCell ref="J71:M71"/>
    <mergeCell ref="N71:Q71"/>
    <mergeCell ref="R71:U71"/>
    <mergeCell ref="V71:Y71"/>
    <mergeCell ref="B70:E70"/>
    <mergeCell ref="F70:I70"/>
    <mergeCell ref="J70:M70"/>
    <mergeCell ref="N70:Q70"/>
    <mergeCell ref="R70:U70"/>
    <mergeCell ref="V70:Y70"/>
    <mergeCell ref="B69:E69"/>
    <mergeCell ref="F69:I69"/>
    <mergeCell ref="J69:M69"/>
    <mergeCell ref="N69:Q69"/>
    <mergeCell ref="R69:U69"/>
    <mergeCell ref="V69:Y69"/>
    <mergeCell ref="B68:E68"/>
    <mergeCell ref="F68:I68"/>
    <mergeCell ref="J68:M68"/>
    <mergeCell ref="N68:Q68"/>
    <mergeCell ref="R68:U68"/>
    <mergeCell ref="V68:Y68"/>
    <mergeCell ref="B67:E67"/>
    <mergeCell ref="F67:I67"/>
    <mergeCell ref="J67:M67"/>
    <mergeCell ref="N67:Q67"/>
    <mergeCell ref="R67:U67"/>
    <mergeCell ref="V67:Y67"/>
    <mergeCell ref="B66:E66"/>
    <mergeCell ref="F66:I66"/>
    <mergeCell ref="J66:M66"/>
    <mergeCell ref="N66:Q66"/>
    <mergeCell ref="R66:U66"/>
    <mergeCell ref="V66:Y66"/>
    <mergeCell ref="B65:E65"/>
    <mergeCell ref="F65:I65"/>
    <mergeCell ref="J65:M65"/>
    <mergeCell ref="N65:Q65"/>
    <mergeCell ref="R65:U65"/>
    <mergeCell ref="V65:Y65"/>
    <mergeCell ref="B64:E64"/>
    <mergeCell ref="F64:I64"/>
    <mergeCell ref="J64:M64"/>
    <mergeCell ref="N64:Q64"/>
    <mergeCell ref="R64:U64"/>
    <mergeCell ref="V64:Y64"/>
    <mergeCell ref="AN62:AO63"/>
    <mergeCell ref="AP62:AR63"/>
    <mergeCell ref="B63:E63"/>
    <mergeCell ref="F63:I63"/>
    <mergeCell ref="J63:M63"/>
    <mergeCell ref="N63:Q63"/>
    <mergeCell ref="R63:U63"/>
    <mergeCell ref="V63:Y63"/>
    <mergeCell ref="B61:E61"/>
    <mergeCell ref="F61:I61"/>
    <mergeCell ref="J61:M61"/>
    <mergeCell ref="N61:Q61"/>
    <mergeCell ref="R61:U61"/>
    <mergeCell ref="V61:Y61"/>
    <mergeCell ref="B60:E60"/>
    <mergeCell ref="F60:I60"/>
    <mergeCell ref="J60:M60"/>
    <mergeCell ref="N60:Q60"/>
    <mergeCell ref="R60:U60"/>
    <mergeCell ref="V60:Y60"/>
    <mergeCell ref="B59:E59"/>
    <mergeCell ref="F59:I59"/>
    <mergeCell ref="J59:M59"/>
    <mergeCell ref="N59:Q59"/>
    <mergeCell ref="R59:U59"/>
    <mergeCell ref="V59:Y59"/>
    <mergeCell ref="B58:E58"/>
    <mergeCell ref="F58:I58"/>
    <mergeCell ref="J58:M58"/>
    <mergeCell ref="N58:Q58"/>
    <mergeCell ref="R58:U58"/>
    <mergeCell ref="V58:Y58"/>
    <mergeCell ref="B57:E57"/>
    <mergeCell ref="F57:I57"/>
    <mergeCell ref="J57:M57"/>
    <mergeCell ref="N57:Q57"/>
    <mergeCell ref="R57:U57"/>
    <mergeCell ref="V57:Y57"/>
    <mergeCell ref="B56:E56"/>
    <mergeCell ref="F56:I56"/>
    <mergeCell ref="J56:M56"/>
    <mergeCell ref="N56:Q56"/>
    <mergeCell ref="R56:U56"/>
    <mergeCell ref="V56:Y56"/>
    <mergeCell ref="B55:E55"/>
    <mergeCell ref="F55:I55"/>
    <mergeCell ref="J55:M55"/>
    <mergeCell ref="N55:Q55"/>
    <mergeCell ref="R55:U55"/>
    <mergeCell ref="V55:Y55"/>
    <mergeCell ref="B54:E54"/>
    <mergeCell ref="F54:I54"/>
    <mergeCell ref="J54:M54"/>
    <mergeCell ref="N54:Q54"/>
    <mergeCell ref="R54:U54"/>
    <mergeCell ref="V54:Y54"/>
    <mergeCell ref="B53:E53"/>
    <mergeCell ref="F53:I53"/>
    <mergeCell ref="J53:M53"/>
    <mergeCell ref="N53:Q53"/>
    <mergeCell ref="R53:U53"/>
    <mergeCell ref="V53:Y53"/>
    <mergeCell ref="B52:E52"/>
    <mergeCell ref="F52:I52"/>
    <mergeCell ref="J52:M52"/>
    <mergeCell ref="N52:Q52"/>
    <mergeCell ref="R52:U52"/>
    <mergeCell ref="V52:Y52"/>
    <mergeCell ref="B51:E51"/>
    <mergeCell ref="F51:I51"/>
    <mergeCell ref="J51:M51"/>
    <mergeCell ref="N51:Q51"/>
    <mergeCell ref="R51:U51"/>
    <mergeCell ref="V51:Y51"/>
    <mergeCell ref="B50:E50"/>
    <mergeCell ref="F50:I50"/>
    <mergeCell ref="J50:M50"/>
    <mergeCell ref="N50:Q50"/>
    <mergeCell ref="R50:U50"/>
    <mergeCell ref="V50:Y50"/>
    <mergeCell ref="B49:E49"/>
    <mergeCell ref="F49:I49"/>
    <mergeCell ref="J49:M49"/>
    <mergeCell ref="N49:Q49"/>
    <mergeCell ref="R49:U49"/>
    <mergeCell ref="V49:Y49"/>
    <mergeCell ref="B48:E48"/>
    <mergeCell ref="F48:I48"/>
    <mergeCell ref="J48:M48"/>
    <mergeCell ref="N48:Q48"/>
    <mergeCell ref="R48:U48"/>
    <mergeCell ref="V48:Y48"/>
    <mergeCell ref="B47:E47"/>
    <mergeCell ref="F47:I47"/>
    <mergeCell ref="J47:M47"/>
    <mergeCell ref="N47:Q47"/>
    <mergeCell ref="R47:U47"/>
    <mergeCell ref="V47:Y47"/>
    <mergeCell ref="B46:E46"/>
    <mergeCell ref="F46:I46"/>
    <mergeCell ref="J46:M46"/>
    <mergeCell ref="N46:Q46"/>
    <mergeCell ref="R46:U46"/>
    <mergeCell ref="V46:Y46"/>
    <mergeCell ref="AZ13:BD14"/>
    <mergeCell ref="AN36:AO37"/>
    <mergeCell ref="AP36:AR37"/>
    <mergeCell ref="A42:Y43"/>
    <mergeCell ref="B44:E44"/>
    <mergeCell ref="F44:I44"/>
    <mergeCell ref="J44:M44"/>
    <mergeCell ref="N44:Q44"/>
    <mergeCell ref="R44:U44"/>
    <mergeCell ref="V44:Y44"/>
    <mergeCell ref="A9:V10"/>
    <mergeCell ref="AG9:AJ9"/>
    <mergeCell ref="AN10:AR11"/>
    <mergeCell ref="C11:F11"/>
    <mergeCell ref="G11:J11"/>
    <mergeCell ref="K11:N11"/>
    <mergeCell ref="O11:R11"/>
    <mergeCell ref="S11:V11"/>
    <mergeCell ref="B1:J1"/>
    <mergeCell ref="B2:Y2"/>
    <mergeCell ref="B3:Y3"/>
    <mergeCell ref="B4:Y4"/>
    <mergeCell ref="B5:Y5"/>
    <mergeCell ref="AA7:AK8"/>
  </mergeCells>
  <dataValidations count="2">
    <dataValidation type="list" allowBlank="1" showInputMessage="1" showErrorMessage="1" sqref="AA38:AA1171">
      <formula1>$AZ$16:$AZ$42</formula1>
    </dataValidation>
    <dataValidation type="list" allowBlank="1" showInputMessage="1" showErrorMessage="1" sqref="AB11:AB1229">
      <formula1>$AN$12:$AN$33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229"/>
  <sheetViews>
    <sheetView zoomScale="70" zoomScaleNormal="70" workbookViewId="0">
      <selection activeCell="A2" sqref="A2"/>
    </sheetView>
  </sheetViews>
  <sheetFormatPr baseColWidth="10" defaultRowHeight="15"/>
  <cols>
    <col min="1" max="1" width="25.7109375" customWidth="1"/>
    <col min="2" max="25" width="6.85546875" customWidth="1"/>
    <col min="27" max="27" width="45.7109375" customWidth="1"/>
    <col min="29" max="29" width="11.42578125" customWidth="1"/>
    <col min="30" max="30" width="14.28515625" customWidth="1"/>
    <col min="31" max="31" width="11.5703125" customWidth="1"/>
    <col min="32" max="32" width="11.42578125" customWidth="1"/>
    <col min="33" max="35" width="11.42578125" style="36"/>
    <col min="36" max="36" width="11.42578125" style="36" customWidth="1"/>
    <col min="37" max="37" width="22.7109375" customWidth="1"/>
    <col min="39" max="39" width="22.85546875" customWidth="1"/>
    <col min="44" max="44" width="11.42578125" customWidth="1"/>
    <col min="45" max="45" width="11.42578125" hidden="1" customWidth="1"/>
    <col min="46" max="46" width="11.7109375" customWidth="1"/>
    <col min="47" max="47" width="27.28515625" customWidth="1"/>
    <col min="48" max="48" width="10.140625" style="3" customWidth="1"/>
    <col min="49" max="49" width="10.85546875" style="3" customWidth="1"/>
    <col min="52" max="52" width="25.85546875" customWidth="1"/>
    <col min="54" max="54" width="11.42578125" customWidth="1"/>
    <col min="58" max="58" width="26.28515625" customWidth="1"/>
    <col min="59" max="59" width="18.140625" customWidth="1"/>
    <col min="60" max="60" width="20" customWidth="1"/>
    <col min="61" max="61" width="16.5703125" customWidth="1"/>
  </cols>
  <sheetData>
    <row r="1" spans="1:56" ht="19.5">
      <c r="B1" s="75" t="s">
        <v>133</v>
      </c>
      <c r="C1" s="75"/>
      <c r="D1" s="75"/>
      <c r="E1" s="75"/>
      <c r="F1" s="75"/>
      <c r="G1" s="75"/>
      <c r="H1" s="75"/>
      <c r="I1" s="75"/>
      <c r="J1" s="75"/>
    </row>
    <row r="2" spans="1:56">
      <c r="B2" s="76" t="s">
        <v>129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56">
      <c r="B3" s="76" t="s">
        <v>130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29"/>
    </row>
    <row r="4" spans="1:56">
      <c r="B4" s="76" t="s">
        <v>132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 spans="1:56">
      <c r="B5" s="76" t="s">
        <v>134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1:56" ht="15.75" thickBot="1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</row>
    <row r="7" spans="1:56" ht="15" customHeight="1">
      <c r="AA7" s="60" t="s">
        <v>131</v>
      </c>
      <c r="AB7" s="61"/>
      <c r="AC7" s="61"/>
      <c r="AD7" s="61"/>
      <c r="AE7" s="61"/>
      <c r="AF7" s="61"/>
      <c r="AG7" s="61"/>
      <c r="AH7" s="61"/>
      <c r="AI7" s="61"/>
      <c r="AJ7" s="61"/>
      <c r="AK7" s="62"/>
    </row>
    <row r="8" spans="1:56" ht="15.75" customHeight="1" thickBot="1">
      <c r="AA8" s="63"/>
      <c r="AB8" s="64"/>
      <c r="AC8" s="64"/>
      <c r="AD8" s="64"/>
      <c r="AE8" s="64"/>
      <c r="AF8" s="64"/>
      <c r="AG8" s="64"/>
      <c r="AH8" s="64"/>
      <c r="AI8" s="64"/>
      <c r="AJ8" s="64"/>
      <c r="AK8" s="65"/>
    </row>
    <row r="9" spans="1:56" ht="15.75" customHeight="1" thickBot="1">
      <c r="A9" s="60" t="s">
        <v>128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2"/>
      <c r="AG9" s="74" t="s">
        <v>13</v>
      </c>
      <c r="AH9" s="74"/>
      <c r="AI9" s="74"/>
      <c r="AJ9" s="74"/>
    </row>
    <row r="10" spans="1:56" ht="15" customHeight="1" thickBot="1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5"/>
      <c r="AA10" s="77" t="s">
        <v>0</v>
      </c>
      <c r="AB10" s="77" t="s">
        <v>2</v>
      </c>
      <c r="AC10" s="77" t="s">
        <v>3</v>
      </c>
      <c r="AD10" s="77" t="s">
        <v>43</v>
      </c>
      <c r="AE10" s="77" t="s">
        <v>44</v>
      </c>
      <c r="AF10" s="77" t="s">
        <v>1</v>
      </c>
      <c r="AG10" s="77" t="s">
        <v>4</v>
      </c>
      <c r="AH10" s="77" t="s">
        <v>5</v>
      </c>
      <c r="AI10" s="77" t="s">
        <v>14</v>
      </c>
      <c r="AJ10" s="77" t="s">
        <v>6</v>
      </c>
      <c r="AK10" s="77" t="s">
        <v>127</v>
      </c>
      <c r="AL10" s="4"/>
      <c r="AN10" s="60" t="s">
        <v>126</v>
      </c>
      <c r="AO10" s="61"/>
      <c r="AP10" s="61"/>
      <c r="AQ10" s="61"/>
      <c r="AR10" s="62"/>
      <c r="AS10" s="50"/>
      <c r="AT10" s="50"/>
      <c r="AU10" s="50"/>
      <c r="AV10" s="50"/>
      <c r="AW10" s="50"/>
    </row>
    <row r="11" spans="1:56" ht="15.75" customHeight="1" thickBot="1">
      <c r="A11" s="7" t="s">
        <v>16</v>
      </c>
      <c r="B11" s="7" t="s">
        <v>7</v>
      </c>
      <c r="C11" s="69" t="s">
        <v>8</v>
      </c>
      <c r="D11" s="59"/>
      <c r="E11" s="59"/>
      <c r="F11" s="70"/>
      <c r="G11" s="69" t="s">
        <v>9</v>
      </c>
      <c r="H11" s="59"/>
      <c r="I11" s="59"/>
      <c r="J11" s="70"/>
      <c r="K11" s="69" t="s">
        <v>10</v>
      </c>
      <c r="L11" s="59"/>
      <c r="M11" s="59"/>
      <c r="N11" s="70"/>
      <c r="O11" s="69" t="s">
        <v>11</v>
      </c>
      <c r="P11" s="59"/>
      <c r="Q11" s="59"/>
      <c r="R11" s="70"/>
      <c r="S11" s="69" t="s">
        <v>12</v>
      </c>
      <c r="T11" s="59"/>
      <c r="U11" s="59"/>
      <c r="V11" s="70"/>
      <c r="AA11" s="78" t="str">
        <f t="shared" ref="AA11:AA48" si="0">AZ17</f>
        <v>Masse de pierre</v>
      </c>
      <c r="AB11" s="78">
        <v>4</v>
      </c>
      <c r="AC11" s="78">
        <f>IF(ISERROR(VLOOKUP($AA11,$A$13:$V$47,MATCH($AB11,$A$12:$V$12,0),0)),"",VLOOKUP($AA11,$A$13:$V$47,MATCH($AB11,$A$12:$V$12,0),0))</f>
        <v>0</v>
      </c>
      <c r="AD11" s="89"/>
      <c r="AE11" s="89"/>
      <c r="AF11" s="79">
        <f>IF(IF($AB11="",0,IF(AC11="",0,AC11-AD11-AE11))&lt;0,0,IF($AB11="",0,IF(AC11="",0,AC11-AD11-AE11)))</f>
        <v>0</v>
      </c>
      <c r="AG11" s="79" t="str">
        <f>IF($AA11="","",IF(VLOOKUP($AA11,$AZ$17:$BD$51,2,0)=0,"",VLOOKUP($AA11,$AZ$17:$BD$51,2,0)*AF11))</f>
        <v/>
      </c>
      <c r="AH11" s="79" t="str">
        <f>IF($AA11="","",IF(VLOOKUP($AA11,$AZ$17:$BD$51,3,0)=0,"",VLOOKUP($AA11,$AZ$17:$BD$51,3,0)*AF11))</f>
        <v/>
      </c>
      <c r="AI11" s="79">
        <f>IF($AA11="","",IF(VLOOKUP($AA11,$AZ$17:$BD$51,4,0)=0,"",VLOOKUP($AA11,$AZ$17:$BD$51,4,0)*AF11))</f>
        <v>0</v>
      </c>
      <c r="AJ11" s="79">
        <f>IF($AA11="","",IF(VLOOKUP($AA11,$AZ$17:$BD$51,5,0)=0,"",VLOOKUP($AA11,$AZ$17:$BD$51,5,0)*AF11))</f>
        <v>0</v>
      </c>
      <c r="AK11" s="79" t="str">
        <f>IF($AF11=0,"",IF(VLOOKUP($AA11,$A$55:$Y$89,IF($AB11=3,2,IF($AB11&lt;4+1,6,IF($AB11&lt;5+1,10,IF($AB11&lt;6+1,14,IF($AB11&lt;7+1,18,IF($AB11&lt;8+1,22,0)))))),0)=0,"pas de crafteur",VLOOKUP($AA11,$A$55:$Y$89,IF($AB11=3,2,IF($AB11&lt;4+1,6,IF($AB11&lt;5+1,10,IF($AB11&lt;6+1,14,IF($AB11&lt;7+1,18,IF($AB11&lt;8+1,22,)))))),0)))</f>
        <v/>
      </c>
      <c r="AN11" s="63"/>
      <c r="AO11" s="64"/>
      <c r="AP11" s="64"/>
      <c r="AQ11" s="64"/>
      <c r="AR11" s="65"/>
      <c r="AS11" s="50"/>
      <c r="AT11" s="50"/>
      <c r="AU11" s="50"/>
      <c r="AV11" s="50"/>
      <c r="AW11" s="50"/>
    </row>
    <row r="12" spans="1:56" ht="15.75" thickBot="1">
      <c r="A12" s="47"/>
      <c r="B12" s="5">
        <v>3</v>
      </c>
      <c r="C12" s="48">
        <v>4</v>
      </c>
      <c r="D12" s="48">
        <v>4.0999999999999996</v>
      </c>
      <c r="E12" s="48">
        <v>4.2</v>
      </c>
      <c r="F12" s="48">
        <v>4.3</v>
      </c>
      <c r="G12" s="48">
        <v>5</v>
      </c>
      <c r="H12" s="48">
        <v>5.0999999999999996</v>
      </c>
      <c r="I12" s="5">
        <v>5.2</v>
      </c>
      <c r="J12" s="5">
        <v>5.3</v>
      </c>
      <c r="K12" s="48">
        <v>6</v>
      </c>
      <c r="L12" s="48">
        <v>6.1</v>
      </c>
      <c r="M12" s="48">
        <v>6.2</v>
      </c>
      <c r="N12" s="48">
        <v>6.3</v>
      </c>
      <c r="O12" s="48">
        <v>7</v>
      </c>
      <c r="P12" s="48">
        <v>7.1</v>
      </c>
      <c r="Q12" s="5">
        <v>7.2</v>
      </c>
      <c r="R12" s="5">
        <v>7.3</v>
      </c>
      <c r="S12" s="48">
        <v>8</v>
      </c>
      <c r="T12" s="48">
        <v>8.1</v>
      </c>
      <c r="U12" s="5">
        <v>8.1999999999999993</v>
      </c>
      <c r="V12" s="5">
        <v>8.3000000000000007</v>
      </c>
      <c r="AA12" s="81" t="str">
        <f t="shared" si="0"/>
        <v>Hache</v>
      </c>
      <c r="AB12" s="81">
        <v>4</v>
      </c>
      <c r="AC12" s="81">
        <f t="shared" ref="AC12:AC75" si="1">IF(ISERROR(VLOOKUP($AA12,$A$13:$V$47,MATCH($AB12,$A$12:$V$12,0),0)),"",VLOOKUP($AA12,$A$13:$V$47,MATCH($AB12,$A$12:$V$12,0),0))</f>
        <v>0</v>
      </c>
      <c r="AD12" s="90"/>
      <c r="AE12" s="90"/>
      <c r="AF12" s="82">
        <f t="shared" ref="AF12:AF75" si="2">IF(IF($AB12="",0,IF(AC12="",0,AC12-AD12-AE12))&lt;0,0,IF($AB12="",0,IF(AC12="",0,AC12-AD12-AE12)))</f>
        <v>0</v>
      </c>
      <c r="AG12" s="82" t="str">
        <f t="shared" ref="AG12:AG75" si="3">IF($AA12="","",IF(VLOOKUP($AA12,$AZ$17:$BD$51,2,0)=0,"",VLOOKUP($AA12,$AZ$17:$BD$51,2,0)*AF12))</f>
        <v/>
      </c>
      <c r="AH12" s="82" t="str">
        <f t="shared" ref="AH12:AH75" si="4">IF($AA12="","",IF(VLOOKUP($AA12,$AZ$17:$BD$51,3,0)=0,"",VLOOKUP($AA12,$AZ$17:$BD$51,3,0)*AF12))</f>
        <v/>
      </c>
      <c r="AI12" s="82">
        <f t="shared" ref="AI12:AI75" si="5">IF($AA12="","",IF(VLOOKUP($AA12,$AZ$17:$BD$51,4,0)=0,"",VLOOKUP($AA12,$AZ$17:$BD$51,4,0)*AF12))</f>
        <v>0</v>
      </c>
      <c r="AJ12" s="82">
        <f t="shared" ref="AJ12:AJ75" si="6">IF($AA12="","",IF(VLOOKUP($AA12,$AZ$17:$BD$51,5,0)=0,"",VLOOKUP($AA12,$AZ$17:$BD$51,5,0)*AF12))</f>
        <v>0</v>
      </c>
      <c r="AK12" s="82" t="str">
        <f>IF($AF12=0,"",IF(VLOOKUP($AA12,$A$55:$Y$80,IF($AB12=3,2,IF($AB12&lt;4+1,6,IF($AB12&lt;5+1,10,IF($AB12&lt;6+1,14,IF($AB12&lt;7+1,18,IF($AB12&lt;8+1,22,0)))))),0)=0,"pas de crafteur",VLOOKUP($AA12,$A$55:$Y$80,IF($AB12=3,2,IF($AB12&lt;4+1,6,IF($AB12&lt;5+1,10,IF($AB12&lt;6+1,14,IF($AB12&lt;7+1,18,IF($AB12&lt;8+1,22,)))))),0)))</f>
        <v/>
      </c>
      <c r="AN12" s="35"/>
      <c r="AO12" s="8" t="s">
        <v>4</v>
      </c>
      <c r="AP12" s="8" t="s">
        <v>5</v>
      </c>
      <c r="AQ12" s="8" t="s">
        <v>14</v>
      </c>
      <c r="AR12" s="8" t="s">
        <v>6</v>
      </c>
      <c r="AS12" s="4"/>
      <c r="AT12" s="4"/>
      <c r="AU12" s="4"/>
      <c r="AV12" s="4"/>
      <c r="AW12" s="4"/>
    </row>
    <row r="13" spans="1:56" ht="15" customHeight="1">
      <c r="A13" t="str">
        <f>AA11</f>
        <v>Masse de pierre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39"/>
      <c r="AA13" s="78" t="str">
        <f t="shared" si="0"/>
        <v>Pioche</v>
      </c>
      <c r="AB13" s="78">
        <v>4</v>
      </c>
      <c r="AC13" s="78">
        <f t="shared" si="1"/>
        <v>0</v>
      </c>
      <c r="AD13" s="89"/>
      <c r="AE13" s="89"/>
      <c r="AF13" s="79">
        <f t="shared" si="2"/>
        <v>0</v>
      </c>
      <c r="AG13" s="79" t="str">
        <f t="shared" si="3"/>
        <v/>
      </c>
      <c r="AH13" s="79" t="str">
        <f t="shared" si="4"/>
        <v/>
      </c>
      <c r="AI13" s="79">
        <f t="shared" si="5"/>
        <v>0</v>
      </c>
      <c r="AJ13" s="79">
        <f t="shared" si="6"/>
        <v>0</v>
      </c>
      <c r="AK13" s="79" t="str">
        <f t="shared" ref="AK13:AK76" si="7">IF($AF13=0,"",IF(VLOOKUP($AA13,$A$55:$Y$80,IF($AB13=3,2,IF($AB13&lt;4+1,6,IF($AB13&lt;5+1,10,IF($AB13&lt;6+1,14,IF($AB13&lt;7+1,18,IF($AB13&lt;8+1,22,0)))))),0)=0,"pas de crafteur",VLOOKUP($AA13,$A$55:$Y$80,IF($AB13=3,2,IF($AB13&lt;4+1,6,IF($AB13&lt;5+1,10,IF($AB13&lt;6+1,14,IF($AB13&lt;7+1,18,IF($AB13&lt;8+1,22,)))))),0)))</f>
        <v/>
      </c>
      <c r="AN13" s="33">
        <v>3</v>
      </c>
      <c r="AO13" s="34" t="str">
        <f>IF(SUMIF($AB$11:$AB$159,$AN13,$AG$11:$AG$159)=0,"",SUMIF($AB$11:$AB$159,$AN13,$AG$11:$AG$159))</f>
        <v/>
      </c>
      <c r="AP13" s="34" t="str">
        <f>IF(SUMIF($AB$11:$AB$159,$AN13,$AH$11:$AH$159)=0,"",SUMIF($AB$11:$AB$159,$AN13,$AH$11:$AH$159))</f>
        <v/>
      </c>
      <c r="AQ13" s="34" t="str">
        <f>IF(SUMIF($AB$11:$AB$159,$AN13,$AI$11:$AI$159)=0,"",SUMIF($AB$11:$AB$159,$AN13,$AI$11:$AI$159))</f>
        <v/>
      </c>
      <c r="AR13" s="34" t="str">
        <f>IF(SUMIF($AB$11:$AB$159,$AN13,$AJ$11:$AJ$159)=0,"",SUMIF($AB$11:$AB$159,$AN13,$AJ$11:$AJ$159))</f>
        <v/>
      </c>
      <c r="AS13" s="51"/>
      <c r="AT13" s="51"/>
      <c r="AU13" s="51"/>
      <c r="AV13" s="51"/>
      <c r="AW13" s="51"/>
      <c r="AZ13" s="60" t="s">
        <v>15</v>
      </c>
      <c r="BA13" s="61"/>
      <c r="BB13" s="61"/>
      <c r="BC13" s="61"/>
      <c r="BD13" s="62"/>
    </row>
    <row r="14" spans="1:56" ht="15.75" customHeight="1" thickBot="1">
      <c r="A14" t="str">
        <f>AA12</f>
        <v>Hache</v>
      </c>
      <c r="B14" s="56"/>
      <c r="C14" s="56"/>
      <c r="D14" s="56"/>
      <c r="E14" s="56"/>
      <c r="F14" s="56"/>
      <c r="G14" s="56"/>
      <c r="H14" s="56"/>
      <c r="I14" s="39"/>
      <c r="J14" s="39"/>
      <c r="K14" s="56"/>
      <c r="L14" s="56"/>
      <c r="M14" s="56"/>
      <c r="N14" s="56"/>
      <c r="O14" s="56"/>
      <c r="P14" s="56"/>
      <c r="Q14" s="39"/>
      <c r="R14" s="39"/>
      <c r="S14" s="56"/>
      <c r="T14" s="56"/>
      <c r="U14" s="39"/>
      <c r="V14" s="39"/>
      <c r="AA14" s="81" t="str">
        <f t="shared" si="0"/>
        <v>faucille</v>
      </c>
      <c r="AB14" s="81">
        <v>4</v>
      </c>
      <c r="AC14" s="81">
        <f t="shared" si="1"/>
        <v>0</v>
      </c>
      <c r="AD14" s="90"/>
      <c r="AE14" s="90"/>
      <c r="AF14" s="82">
        <f t="shared" si="2"/>
        <v>0</v>
      </c>
      <c r="AG14" s="82" t="str">
        <f t="shared" si="3"/>
        <v/>
      </c>
      <c r="AH14" s="82" t="str">
        <f t="shared" si="4"/>
        <v/>
      </c>
      <c r="AI14" s="82">
        <f t="shared" si="5"/>
        <v>0</v>
      </c>
      <c r="AJ14" s="82">
        <f t="shared" si="6"/>
        <v>0</v>
      </c>
      <c r="AK14" s="82" t="str">
        <f t="shared" si="7"/>
        <v/>
      </c>
      <c r="AN14" s="10">
        <v>4</v>
      </c>
      <c r="AO14" s="15" t="str">
        <f>IF(SUMIF($AB$11:$AB$159,$AN14,$AG$11:$AG$159)=0,"",SUMIF($AB$11:$AB$159,$AN14,$AG$11:$AG$159))</f>
        <v/>
      </c>
      <c r="AP14" s="15" t="str">
        <f>IF(SUMIF($AB$11:$AB$159,$AN14,$AH$11:$AH$159)=0,"",SUMIF($AB$11:$AB$159,$AN14,$AH$11:$AH$159))</f>
        <v/>
      </c>
      <c r="AQ14" s="15" t="str">
        <f>IF(SUMIF($AB$11:$AB$159,$AN14,$AI$11:$AI$159)=0,"",SUMIF($AB$11:$AB$159,$AN14,$AI$11:$AI$159))</f>
        <v/>
      </c>
      <c r="AR14" s="16" t="str">
        <f>IF(SUMIF($AB$11:$AB$159,$AN14,$AJ$11:$AJ$159)=0,"",SUMIF($AB$11:$AB$159,$AN14,$AJ$11:$AJ$159))</f>
        <v/>
      </c>
      <c r="AS14" s="51"/>
      <c r="AT14" s="51"/>
      <c r="AU14" s="51"/>
      <c r="AV14" s="51"/>
      <c r="AW14" s="51"/>
      <c r="AZ14" s="63"/>
      <c r="BA14" s="64"/>
      <c r="BB14" s="64"/>
      <c r="BC14" s="64"/>
      <c r="BD14" s="65"/>
    </row>
    <row r="15" spans="1:56">
      <c r="A15" t="str">
        <f>AA13</f>
        <v>Pioche</v>
      </c>
      <c r="B15" s="56"/>
      <c r="C15" s="56"/>
      <c r="D15" s="56"/>
      <c r="E15" s="56"/>
      <c r="F15" s="56"/>
      <c r="G15" s="56"/>
      <c r="H15" s="56"/>
      <c r="I15" s="39"/>
      <c r="J15" s="39"/>
      <c r="K15" s="56"/>
      <c r="L15" s="56"/>
      <c r="M15" s="56"/>
      <c r="N15" s="56"/>
      <c r="O15" s="56"/>
      <c r="P15" s="56"/>
      <c r="Q15" s="39"/>
      <c r="R15" s="39"/>
      <c r="S15" s="56"/>
      <c r="T15" s="56"/>
      <c r="U15" s="39"/>
      <c r="V15" s="39"/>
      <c r="AA15" s="78" t="str">
        <f t="shared" si="0"/>
        <v>couteau</v>
      </c>
      <c r="AB15" s="78">
        <v>4</v>
      </c>
      <c r="AC15" s="78">
        <f t="shared" si="1"/>
        <v>0</v>
      </c>
      <c r="AD15" s="89"/>
      <c r="AE15" s="89"/>
      <c r="AF15" s="79">
        <f t="shared" si="2"/>
        <v>0</v>
      </c>
      <c r="AG15" s="79" t="str">
        <f t="shared" si="3"/>
        <v/>
      </c>
      <c r="AH15" s="79" t="str">
        <f t="shared" si="4"/>
        <v/>
      </c>
      <c r="AI15" s="79">
        <f t="shared" si="5"/>
        <v>0</v>
      </c>
      <c r="AJ15" s="79">
        <f t="shared" si="6"/>
        <v>0</v>
      </c>
      <c r="AK15" s="79" t="str">
        <f t="shared" si="7"/>
        <v/>
      </c>
      <c r="AN15" s="11">
        <v>4.0999999999999996</v>
      </c>
      <c r="AO15" s="17" t="str">
        <f>IF(SUMIF($AB$11:$AB$159,$AN15,$AG$11:$AG$159)=0,"",SUMIF($AB$11:$AB$159,$AN15,$AG$11:$AG$159))</f>
        <v/>
      </c>
      <c r="AP15" s="17" t="str">
        <f>IF(SUMIF($AB$11:$AB$159,$AN15,$AH$11:$AH$159)=0,"",SUMIF($AB$11:$AB$159,$AN15,$AH$11:$AH$159))</f>
        <v/>
      </c>
      <c r="AQ15" s="17" t="str">
        <f>IF(SUMIF($AB$11:$AB$159,$AN15,$AI$11:$AI$159)=0,"",SUMIF($AB$11:$AB$159,$AN15,$AI$11:$AI$159))</f>
        <v/>
      </c>
      <c r="AR15" s="18" t="str">
        <f>IF(SUMIF($AB$11:$AB$159,$AN15,$AJ$11:$AJ$159)=0,"",SUMIF($AB$11:$AB$159,$AN15,$AJ$11:$AJ$159))</f>
        <v/>
      </c>
      <c r="AS15" s="51"/>
      <c r="AT15" s="51"/>
      <c r="AU15" s="51"/>
      <c r="AV15" s="51"/>
      <c r="AW15" s="51"/>
      <c r="AZ15" s="7" t="s">
        <v>16</v>
      </c>
      <c r="BA15" s="7" t="s">
        <v>4</v>
      </c>
      <c r="BB15" s="7" t="s">
        <v>5</v>
      </c>
      <c r="BC15" s="7" t="s">
        <v>14</v>
      </c>
      <c r="BD15" s="7" t="s">
        <v>17</v>
      </c>
    </row>
    <row r="16" spans="1:56">
      <c r="A16" t="str">
        <f>AA14</f>
        <v>faucille</v>
      </c>
      <c r="B16" s="56"/>
      <c r="C16" s="56"/>
      <c r="D16" s="56"/>
      <c r="E16" s="56"/>
      <c r="F16" s="56"/>
      <c r="G16" s="56"/>
      <c r="H16" s="56"/>
      <c r="I16" s="39"/>
      <c r="J16" s="39"/>
      <c r="K16" s="56"/>
      <c r="L16" s="56"/>
      <c r="M16" s="56"/>
      <c r="N16" s="56"/>
      <c r="O16" s="56"/>
      <c r="P16" s="56"/>
      <c r="Q16" s="39"/>
      <c r="R16" s="39"/>
      <c r="S16" s="56"/>
      <c r="T16" s="56"/>
      <c r="U16" s="39"/>
      <c r="V16" s="39"/>
      <c r="AA16" s="81"/>
      <c r="AB16" s="81">
        <v>4</v>
      </c>
      <c r="AC16" s="81" t="str">
        <f t="shared" si="1"/>
        <v/>
      </c>
      <c r="AD16" s="90"/>
      <c r="AE16" s="90"/>
      <c r="AF16" s="82">
        <f t="shared" si="2"/>
        <v>0</v>
      </c>
      <c r="AG16" s="82" t="str">
        <f t="shared" si="3"/>
        <v/>
      </c>
      <c r="AH16" s="82" t="str">
        <f t="shared" si="4"/>
        <v/>
      </c>
      <c r="AI16" s="82" t="str">
        <f t="shared" si="5"/>
        <v/>
      </c>
      <c r="AJ16" s="82" t="str">
        <f t="shared" si="6"/>
        <v/>
      </c>
      <c r="AK16" s="82" t="str">
        <f t="shared" si="7"/>
        <v/>
      </c>
      <c r="AN16" s="11">
        <v>4.2</v>
      </c>
      <c r="AO16" s="17" t="str">
        <f>IF(SUMIF($AB$11:$AB$159,$AN16,$AG$11:$AG$159)=0,"",SUMIF($AB$11:$AB$159,$AN16,$AG$11:$AG$159))</f>
        <v/>
      </c>
      <c r="AP16" s="17" t="str">
        <f>IF(SUMIF($AB$11:$AB$159,$AN16,$AH$11:$AH$159)=0,"",SUMIF($AB$11:$AB$159,$AN16,$AH$11:$AH$159))</f>
        <v/>
      </c>
      <c r="AQ16" s="17" t="str">
        <f>IF(SUMIF($AB$11:$AB$159,$AN16,$AI$11:$AI$159)=0,"",SUMIF($AB$11:$AB$159,$AN16,$AI$11:$AI$159))</f>
        <v/>
      </c>
      <c r="AR16" s="18" t="str">
        <f>IF(SUMIF($AB$11:$AB$159,$AN16,$AJ$11:$AJ$159)=0,"",SUMIF($AB$11:$AB$159,$AN16,$AJ$11:$AJ$159))</f>
        <v/>
      </c>
      <c r="AS16" s="51"/>
      <c r="AT16" s="51"/>
      <c r="AU16" s="51"/>
      <c r="AV16" s="51"/>
      <c r="AW16" s="51"/>
      <c r="AZ16" s="57"/>
      <c r="BA16" s="57"/>
      <c r="BB16" s="57"/>
      <c r="BC16" s="57"/>
      <c r="BD16" s="57"/>
    </row>
    <row r="17" spans="1:56">
      <c r="A17" t="str">
        <f>AA15</f>
        <v>couteau</v>
      </c>
      <c r="B17" s="56"/>
      <c r="C17" s="56"/>
      <c r="D17" s="56"/>
      <c r="E17" s="56"/>
      <c r="F17" s="56"/>
      <c r="G17" s="56"/>
      <c r="H17" s="56"/>
      <c r="I17" s="39"/>
      <c r="J17" s="39"/>
      <c r="K17" s="56"/>
      <c r="L17" s="56"/>
      <c r="M17" s="56"/>
      <c r="N17" s="56"/>
      <c r="O17" s="56"/>
      <c r="P17" s="56"/>
      <c r="Q17" s="39"/>
      <c r="R17" s="39"/>
      <c r="S17" s="56"/>
      <c r="T17" s="56"/>
      <c r="U17" s="39"/>
      <c r="V17" s="39"/>
      <c r="AA17" s="78" t="str">
        <f t="shared" si="0"/>
        <v>Cape</v>
      </c>
      <c r="AB17" s="78">
        <v>4</v>
      </c>
      <c r="AC17" s="78">
        <f t="shared" si="1"/>
        <v>0</v>
      </c>
      <c r="AD17" s="89"/>
      <c r="AE17" s="89"/>
      <c r="AF17" s="79">
        <f t="shared" si="2"/>
        <v>0</v>
      </c>
      <c r="AG17" s="79">
        <f t="shared" si="3"/>
        <v>0</v>
      </c>
      <c r="AH17" s="79">
        <f t="shared" si="4"/>
        <v>0</v>
      </c>
      <c r="AI17" s="79" t="str">
        <f t="shared" si="5"/>
        <v/>
      </c>
      <c r="AJ17" s="79" t="str">
        <f t="shared" si="6"/>
        <v/>
      </c>
      <c r="AK17" s="79" t="str">
        <f t="shared" si="7"/>
        <v/>
      </c>
      <c r="AN17" s="12">
        <v>4.3</v>
      </c>
      <c r="AO17" s="19" t="str">
        <f>IF(SUMIF($AB$11:$AB$159,$AN17,$AG$11:$AG$159)=0,"",SUMIF($AB$11:$AB$159,$AN17,$AG$11:$AG$159))</f>
        <v/>
      </c>
      <c r="AP17" s="19" t="str">
        <f>IF(SUMIF($AB$11:$AB$159,$AN17,$AH$11:$AH$159)=0,"",SUMIF($AB$11:$AB$159,$AN17,$AH$11:$AH$159))</f>
        <v/>
      </c>
      <c r="AQ17" s="19" t="str">
        <f>IF(SUMIF($AB$11:$AB$159,$AN17,$AI$11:$AI$159)=0,"",SUMIF($AB$11:$AB$159,$AN17,$AI$11:$AI$159))</f>
        <v/>
      </c>
      <c r="AR17" s="20" t="str">
        <f>IF(SUMIF($AB$11:$AB$159,$AN17,$AJ$11:$AJ$159)=0,"",SUMIF($AB$11:$AB$159,$AN17,$AJ$11:$AJ$159))</f>
        <v/>
      </c>
      <c r="AS17" s="52"/>
      <c r="AT17" s="52"/>
      <c r="AU17" s="52"/>
      <c r="AV17" s="52"/>
      <c r="AW17" s="52"/>
      <c r="AZ17" t="s">
        <v>94</v>
      </c>
      <c r="BA17" s="3"/>
      <c r="BB17" s="3"/>
      <c r="BC17" s="3">
        <v>6</v>
      </c>
      <c r="BD17" s="3">
        <v>2</v>
      </c>
    </row>
    <row r="18" spans="1:56">
      <c r="B18" s="56"/>
      <c r="C18" s="56"/>
      <c r="D18" s="56"/>
      <c r="E18" s="56"/>
      <c r="F18" s="56"/>
      <c r="G18" s="56"/>
      <c r="H18" s="56"/>
      <c r="I18" s="39"/>
      <c r="J18" s="39"/>
      <c r="K18" s="56"/>
      <c r="L18" s="56"/>
      <c r="M18" s="56"/>
      <c r="N18" s="56"/>
      <c r="O18" s="56"/>
      <c r="P18" s="56"/>
      <c r="Q18" s="39"/>
      <c r="R18" s="39"/>
      <c r="S18" s="56"/>
      <c r="T18" s="56"/>
      <c r="U18" s="39"/>
      <c r="V18" s="39"/>
      <c r="AA18" s="81" t="str">
        <f t="shared" si="0"/>
        <v>sac</v>
      </c>
      <c r="AB18" s="81">
        <v>4</v>
      </c>
      <c r="AC18" s="81">
        <f t="shared" si="1"/>
        <v>0</v>
      </c>
      <c r="AD18" s="90"/>
      <c r="AE18" s="90"/>
      <c r="AF18" s="82">
        <f t="shared" si="2"/>
        <v>0</v>
      </c>
      <c r="AG18" s="82">
        <f t="shared" si="3"/>
        <v>0</v>
      </c>
      <c r="AH18" s="82">
        <f t="shared" si="4"/>
        <v>0</v>
      </c>
      <c r="AI18" s="82" t="str">
        <f t="shared" si="5"/>
        <v/>
      </c>
      <c r="AJ18" s="82" t="str">
        <f t="shared" si="6"/>
        <v/>
      </c>
      <c r="AK18" s="82" t="str">
        <f t="shared" si="7"/>
        <v/>
      </c>
      <c r="AN18" s="10">
        <v>5</v>
      </c>
      <c r="AO18" s="21" t="str">
        <f>IF(SUMIF($AB$11:$AB$159,$AN18,$AG$11:$AG$159)=0,"",SUMIF($AB$11:$AB$159,$AN18,$AG$11:$AG$159))</f>
        <v/>
      </c>
      <c r="AP18" s="21" t="str">
        <f>IF(SUMIF($AB$11:$AB$159,$AN18,$AH$11:$AH$159)=0,"",SUMIF($AB$11:$AB$159,$AN18,$AH$11:$AH$159))</f>
        <v/>
      </c>
      <c r="AQ18" s="21" t="str">
        <f>IF(SUMIF($AB$11:$AB$159,$AN18,$AI$11:$AI$159)=0,"",SUMIF($AB$11:$AB$159,$AN18,$AI$11:$AI$159))</f>
        <v/>
      </c>
      <c r="AR18" s="22" t="str">
        <f>IF(SUMIF($AB$11:$AB$159,$AN18,$AJ$11:$AJ$159)=0,"",SUMIF($AB$11:$AB$159,$AN18,$AJ$11:$AJ$159))</f>
        <v/>
      </c>
      <c r="AS18" s="52"/>
      <c r="AT18" s="52"/>
      <c r="AU18" s="52"/>
      <c r="AV18" s="52"/>
      <c r="AW18" s="52"/>
      <c r="AZ18" s="6" t="s">
        <v>95</v>
      </c>
      <c r="BA18" s="28"/>
      <c r="BB18" s="28"/>
      <c r="BC18" s="28">
        <v>6</v>
      </c>
      <c r="BD18" s="28">
        <v>2</v>
      </c>
    </row>
    <row r="19" spans="1:56">
      <c r="A19" t="str">
        <f>AA17</f>
        <v>Cape</v>
      </c>
      <c r="B19" s="56"/>
      <c r="C19" s="56"/>
      <c r="D19" s="56"/>
      <c r="E19" s="56"/>
      <c r="F19" s="56"/>
      <c r="G19" s="56"/>
      <c r="H19" s="56"/>
      <c r="I19" s="39"/>
      <c r="J19" s="39"/>
      <c r="K19" s="56"/>
      <c r="L19" s="56"/>
      <c r="M19" s="56"/>
      <c r="N19" s="56"/>
      <c r="O19" s="56"/>
      <c r="P19" s="56"/>
      <c r="Q19" s="39"/>
      <c r="R19" s="39"/>
      <c r="S19" s="56"/>
      <c r="T19" s="56"/>
      <c r="U19" s="39"/>
      <c r="V19" s="39"/>
      <c r="AA19" s="78" t="str">
        <f t="shared" si="0"/>
        <v>sac a dos de faucheur</v>
      </c>
      <c r="AB19" s="78">
        <v>4</v>
      </c>
      <c r="AC19" s="78">
        <f t="shared" si="1"/>
        <v>0</v>
      </c>
      <c r="AD19" s="89"/>
      <c r="AE19" s="89"/>
      <c r="AF19" s="79">
        <f t="shared" si="2"/>
        <v>0</v>
      </c>
      <c r="AG19" s="79">
        <f t="shared" si="3"/>
        <v>0</v>
      </c>
      <c r="AH19" s="79">
        <f t="shared" si="4"/>
        <v>0</v>
      </c>
      <c r="AI19" s="79" t="str">
        <f t="shared" si="5"/>
        <v/>
      </c>
      <c r="AJ19" s="79" t="str">
        <f t="shared" si="6"/>
        <v/>
      </c>
      <c r="AK19" s="79" t="str">
        <f t="shared" si="7"/>
        <v/>
      </c>
      <c r="AN19" s="11">
        <v>5.0999999999999996</v>
      </c>
      <c r="AO19" s="23" t="str">
        <f>IF(SUMIF($AB$11:$AB$159,$AN19,$AG$11:$AG$159)=0,"",SUMIF($AB$11:$AB$159,$AN19,$AG$11:$AG$159))</f>
        <v/>
      </c>
      <c r="AP19" s="23" t="str">
        <f>IF(SUMIF($AB$11:$AB$159,$AN19,$AH$11:$AH$159)=0,"",SUMIF($AB$11:$AB$159,$AN19,$AH$11:$AH$159))</f>
        <v/>
      </c>
      <c r="AQ19" s="23" t="str">
        <f>IF(SUMIF($AB$11:$AB$159,$AN19,$AI$11:$AI$159)=0,"",SUMIF($AB$11:$AB$159,$AN19,$AI$11:$AI$159))</f>
        <v/>
      </c>
      <c r="AR19" s="24" t="str">
        <f>IF(SUMIF($AB$11:$AB$159,$AN19,$AJ$11:$AJ$159)=0,"",SUMIF($AB$11:$AB$159,$AN19,$AJ$11:$AJ$159))</f>
        <v/>
      </c>
      <c r="AS19" s="52"/>
      <c r="AT19" s="52"/>
      <c r="AU19" s="52"/>
      <c r="AV19" s="52"/>
      <c r="AW19" s="52"/>
      <c r="AZ19" t="s">
        <v>96</v>
      </c>
      <c r="BA19" s="3"/>
      <c r="BB19" s="3"/>
      <c r="BC19" s="3">
        <v>6</v>
      </c>
      <c r="BD19" s="3">
        <v>2</v>
      </c>
    </row>
    <row r="20" spans="1:56">
      <c r="A20" t="str">
        <f>AA18</f>
        <v>sac</v>
      </c>
      <c r="B20" s="56"/>
      <c r="C20" s="56"/>
      <c r="D20" s="56"/>
      <c r="E20" s="56"/>
      <c r="F20" s="56"/>
      <c r="G20" s="56"/>
      <c r="H20" s="56"/>
      <c r="I20" s="39"/>
      <c r="J20" s="39"/>
      <c r="K20" s="56"/>
      <c r="L20" s="56"/>
      <c r="M20" s="56"/>
      <c r="N20" s="56"/>
      <c r="O20" s="56"/>
      <c r="P20" s="56"/>
      <c r="Q20" s="39"/>
      <c r="R20" s="39"/>
      <c r="S20" s="56"/>
      <c r="T20" s="56"/>
      <c r="U20" s="39"/>
      <c r="V20" s="39"/>
      <c r="AA20" s="81" t="str">
        <f t="shared" si="0"/>
        <v>sac a dos de dépeceur</v>
      </c>
      <c r="AB20" s="81">
        <v>4</v>
      </c>
      <c r="AC20" s="81">
        <f t="shared" si="1"/>
        <v>0</v>
      </c>
      <c r="AD20" s="90"/>
      <c r="AE20" s="90"/>
      <c r="AF20" s="82">
        <f t="shared" si="2"/>
        <v>0</v>
      </c>
      <c r="AG20" s="82">
        <f t="shared" si="3"/>
        <v>0</v>
      </c>
      <c r="AH20" s="82">
        <f t="shared" si="4"/>
        <v>0</v>
      </c>
      <c r="AI20" s="82" t="str">
        <f t="shared" si="5"/>
        <v/>
      </c>
      <c r="AJ20" s="82" t="str">
        <f t="shared" si="6"/>
        <v/>
      </c>
      <c r="AK20" s="82" t="str">
        <f t="shared" si="7"/>
        <v/>
      </c>
      <c r="AN20" s="11">
        <v>5.2</v>
      </c>
      <c r="AO20" s="23" t="str">
        <f>IF(SUMIF($AB$11:$AB$159,$AN20,$AG$11:$AG$159)=0,"",SUMIF($AB$11:$AB$159,$AN20,$AG$11:$AG$159))</f>
        <v/>
      </c>
      <c r="AP20" s="23" t="str">
        <f>IF(SUMIF($AB$11:$AB$159,$AN20,$AH$11:$AH$159)=0,"",SUMIF($AB$11:$AB$159,$AN20,$AH$11:$AH$159))</f>
        <v/>
      </c>
      <c r="AQ20" s="23" t="str">
        <f>IF(SUMIF($AB$11:$AB$159,$AN20,$AI$11:$AI$159)=0,"",SUMIF($AB$11:$AB$159,$AN20,$AI$11:$AI$159))</f>
        <v/>
      </c>
      <c r="AR20" s="24" t="str">
        <f>IF(SUMIF($AB$11:$AB$159,$AN20,$AJ$11:$AJ$159)=0,"",SUMIF($AB$11:$AB$159,$AN20,$AJ$11:$AJ$159))</f>
        <v/>
      </c>
      <c r="AS20" s="52"/>
      <c r="AT20" s="52"/>
      <c r="AU20" s="52"/>
      <c r="AV20" s="52"/>
      <c r="AW20" s="52"/>
      <c r="AZ20" s="6" t="s">
        <v>97</v>
      </c>
      <c r="BA20" s="28"/>
      <c r="BB20" s="28"/>
      <c r="BC20" s="28">
        <v>6</v>
      </c>
      <c r="BD20" s="28">
        <v>2</v>
      </c>
    </row>
    <row r="21" spans="1:56">
      <c r="A21" t="str">
        <f>AA19</f>
        <v>sac a dos de faucheur</v>
      </c>
      <c r="B21" s="56"/>
      <c r="C21" s="56"/>
      <c r="D21" s="56"/>
      <c r="E21" s="56"/>
      <c r="F21" s="56"/>
      <c r="G21" s="56"/>
      <c r="H21" s="56"/>
      <c r="I21" s="39"/>
      <c r="J21" s="39"/>
      <c r="K21" s="56"/>
      <c r="L21" s="56"/>
      <c r="M21" s="56"/>
      <c r="N21" s="56"/>
      <c r="O21" s="56"/>
      <c r="P21" s="56"/>
      <c r="Q21" s="39"/>
      <c r="R21" s="39"/>
      <c r="S21" s="56"/>
      <c r="T21" s="56"/>
      <c r="U21" s="39"/>
      <c r="V21" s="39"/>
      <c r="AA21" s="78" t="str">
        <f t="shared" si="0"/>
        <v>sac a dos de mineur</v>
      </c>
      <c r="AB21" s="78">
        <v>4</v>
      </c>
      <c r="AC21" s="78">
        <f t="shared" si="1"/>
        <v>0</v>
      </c>
      <c r="AD21" s="89"/>
      <c r="AE21" s="89"/>
      <c r="AF21" s="79">
        <f t="shared" si="2"/>
        <v>0</v>
      </c>
      <c r="AG21" s="79">
        <f t="shared" si="3"/>
        <v>0</v>
      </c>
      <c r="AH21" s="79">
        <f t="shared" si="4"/>
        <v>0</v>
      </c>
      <c r="AI21" s="79" t="str">
        <f t="shared" si="5"/>
        <v/>
      </c>
      <c r="AJ21" s="79" t="str">
        <f t="shared" si="6"/>
        <v/>
      </c>
      <c r="AK21" s="79" t="str">
        <f t="shared" si="7"/>
        <v/>
      </c>
      <c r="AN21" s="12">
        <v>5.3</v>
      </c>
      <c r="AO21" s="19" t="str">
        <f>IF(SUMIF($AB$11:$AB$159,$AN21,$AG$11:$AG$159)=0,"",SUMIF($AB$11:$AB$159,$AN21,$AG$11:$AG$159))</f>
        <v/>
      </c>
      <c r="AP21" s="19" t="str">
        <f>IF(SUMIF($AB$11:$AB$159,$AN21,$AH$11:$AH$159)=0,"",SUMIF($AB$11:$AB$159,$AN21,$AH$11:$AH$159))</f>
        <v/>
      </c>
      <c r="AQ21" s="19" t="str">
        <f>IF(SUMIF($AB$11:$AB$159,$AN21,$AI$11:$AI$159)=0,"",SUMIF($AB$11:$AB$159,$AN21,$AI$11:$AI$159))</f>
        <v/>
      </c>
      <c r="AR21" s="20" t="str">
        <f>IF(SUMIF($AB$11:$AB$159,$AN21,$AJ$11:$AJ$159)=0,"",SUMIF($AB$11:$AB$159,$AN21,$AJ$11:$AJ$159))</f>
        <v/>
      </c>
      <c r="AS21" s="52"/>
      <c r="AT21" s="52"/>
      <c r="AU21" s="52"/>
      <c r="AV21" s="52"/>
      <c r="AW21" s="52"/>
      <c r="AZ21" t="s">
        <v>98</v>
      </c>
      <c r="BA21" s="3"/>
      <c r="BB21" s="3"/>
      <c r="BC21" s="3">
        <v>6</v>
      </c>
      <c r="BD21" s="3">
        <v>2</v>
      </c>
    </row>
    <row r="22" spans="1:56">
      <c r="A22" t="str">
        <f>AA20</f>
        <v>sac a dos de dépeceur</v>
      </c>
      <c r="B22" s="56"/>
      <c r="C22" s="56"/>
      <c r="D22" s="56"/>
      <c r="E22" s="56"/>
      <c r="F22" s="56"/>
      <c r="G22" s="56"/>
      <c r="H22" s="56"/>
      <c r="I22" s="39"/>
      <c r="J22" s="39"/>
      <c r="K22" s="56"/>
      <c r="L22" s="56"/>
      <c r="M22" s="56"/>
      <c r="N22" s="56"/>
      <c r="O22" s="56"/>
      <c r="P22" s="56"/>
      <c r="Q22" s="39"/>
      <c r="R22" s="39"/>
      <c r="S22" s="56"/>
      <c r="T22" s="56"/>
      <c r="U22" s="39"/>
      <c r="V22" s="39"/>
      <c r="AA22" s="81" t="str">
        <f t="shared" si="0"/>
        <v>sac a dos de piocheur</v>
      </c>
      <c r="AB22" s="81">
        <v>4</v>
      </c>
      <c r="AC22" s="81">
        <f t="shared" si="1"/>
        <v>0</v>
      </c>
      <c r="AD22" s="90"/>
      <c r="AE22" s="90"/>
      <c r="AF22" s="82">
        <f t="shared" si="2"/>
        <v>0</v>
      </c>
      <c r="AG22" s="82">
        <f t="shared" si="3"/>
        <v>0</v>
      </c>
      <c r="AH22" s="82">
        <f t="shared" si="4"/>
        <v>0</v>
      </c>
      <c r="AI22" s="82" t="str">
        <f t="shared" si="5"/>
        <v/>
      </c>
      <c r="AJ22" s="82" t="str">
        <f t="shared" si="6"/>
        <v/>
      </c>
      <c r="AK22" s="82" t="str">
        <f t="shared" si="7"/>
        <v/>
      </c>
      <c r="AN22" s="10">
        <v>6</v>
      </c>
      <c r="AO22" s="21" t="str">
        <f>IF(SUMIF($AB$11:$AB$159,$AN22,$AG$11:$AG$159)=0,"",SUMIF($AB$11:$AB$159,$AN22,$AG$11:$AG$159))</f>
        <v/>
      </c>
      <c r="AP22" s="21" t="str">
        <f>IF(SUMIF($AB$11:$AB$159,$AN22,$AH$11:$AH$159)=0,"",SUMIF($AB$11:$AB$159,$AN22,$AH$11:$AH$159))</f>
        <v/>
      </c>
      <c r="AQ22" s="21" t="str">
        <f>IF(SUMIF($AB$11:$AB$159,$AN22,$AI$11:$AI$159)=0,"",SUMIF($AB$11:$AB$159,$AN22,$AI$11:$AI$159))</f>
        <v/>
      </c>
      <c r="AR22" s="22" t="str">
        <f>IF(SUMIF($AB$11:$AB$159,$AN22,$AJ$11:$AJ$159)=0,"",SUMIF($AB$11:$AB$159,$AN22,$AJ$11:$AJ$159))</f>
        <v/>
      </c>
      <c r="AS22" s="52"/>
      <c r="AT22" s="52"/>
      <c r="AU22" s="52"/>
      <c r="AV22" s="52"/>
      <c r="AW22" s="52"/>
      <c r="BA22" s="3"/>
      <c r="BB22" s="3"/>
      <c r="BC22" s="3"/>
      <c r="BD22" s="3"/>
    </row>
    <row r="23" spans="1:56">
      <c r="A23" t="str">
        <f>AA21</f>
        <v>sac a dos de mineur</v>
      </c>
      <c r="B23" s="56"/>
      <c r="C23" s="56"/>
      <c r="D23" s="56"/>
      <c r="E23" s="56"/>
      <c r="F23" s="56"/>
      <c r="G23" s="56"/>
      <c r="H23" s="56"/>
      <c r="I23" s="39"/>
      <c r="J23" s="39"/>
      <c r="K23" s="56"/>
      <c r="L23" s="56"/>
      <c r="M23" s="56"/>
      <c r="N23" s="56"/>
      <c r="O23" s="56"/>
      <c r="P23" s="56"/>
      <c r="Q23" s="39"/>
      <c r="R23" s="39"/>
      <c r="S23" s="56"/>
      <c r="T23" s="56"/>
      <c r="U23" s="39"/>
      <c r="V23" s="39"/>
      <c r="AA23" s="78" t="str">
        <f t="shared" si="0"/>
        <v>sac a dos de bucheron</v>
      </c>
      <c r="AB23" s="78">
        <v>4</v>
      </c>
      <c r="AC23" s="78">
        <f t="shared" si="1"/>
        <v>0</v>
      </c>
      <c r="AD23" s="89"/>
      <c r="AE23" s="89"/>
      <c r="AF23" s="79">
        <f t="shared" si="2"/>
        <v>0</v>
      </c>
      <c r="AG23" s="79">
        <f t="shared" si="3"/>
        <v>0</v>
      </c>
      <c r="AH23" s="79">
        <f t="shared" si="4"/>
        <v>0</v>
      </c>
      <c r="AI23" s="79" t="str">
        <f t="shared" si="5"/>
        <v/>
      </c>
      <c r="AJ23" s="79" t="str">
        <f t="shared" si="6"/>
        <v/>
      </c>
      <c r="AK23" s="79" t="str">
        <f t="shared" si="7"/>
        <v/>
      </c>
      <c r="AN23" s="11">
        <v>6.1</v>
      </c>
      <c r="AO23" s="23" t="str">
        <f>IF(SUMIF($AB$11:$AB$159,$AN23,$AG$11:$AG$159)=0,"",SUMIF($AB$11:$AB$159,$AN23,$AG$11:$AG$159))</f>
        <v/>
      </c>
      <c r="AP23" s="23" t="str">
        <f>IF(SUMIF($AB$11:$AB$159,$AN23,$AH$11:$AH$159)=0,"",SUMIF($AB$11:$AB$159,$AN23,$AH$11:$AH$159))</f>
        <v/>
      </c>
      <c r="AQ23" s="23" t="str">
        <f>IF(SUMIF($AB$11:$AB$159,$AN23,$AI$11:$AI$159)=0,"",SUMIF($AB$11:$AB$159,$AN23,$AI$11:$AI$159))</f>
        <v/>
      </c>
      <c r="AR23" s="24" t="str">
        <f>IF(SUMIF($AB$11:$AB$159,$AN23,$AJ$11:$AJ$159)=0,"",SUMIF($AB$11:$AB$159,$AN23,$AJ$11:$AJ$159))</f>
        <v/>
      </c>
      <c r="AS23" s="52"/>
      <c r="AT23" s="52"/>
      <c r="AU23" s="52"/>
      <c r="AV23" s="52"/>
      <c r="AW23" s="52"/>
      <c r="AZ23" s="6" t="s">
        <v>99</v>
      </c>
      <c r="BA23" s="28">
        <v>4</v>
      </c>
      <c r="BB23" s="28">
        <v>4</v>
      </c>
      <c r="BC23" s="28"/>
      <c r="BD23" s="28"/>
    </row>
    <row r="24" spans="1:56">
      <c r="A24" t="str">
        <f>AA22</f>
        <v>sac a dos de piocheur</v>
      </c>
      <c r="B24" s="56"/>
      <c r="C24" s="56"/>
      <c r="D24" s="56"/>
      <c r="E24" s="56"/>
      <c r="F24" s="56"/>
      <c r="G24" s="56"/>
      <c r="H24" s="56"/>
      <c r="I24" s="39"/>
      <c r="J24" s="39"/>
      <c r="K24" s="56"/>
      <c r="L24" s="56"/>
      <c r="M24" s="56"/>
      <c r="N24" s="56"/>
      <c r="O24" s="56"/>
      <c r="P24" s="56"/>
      <c r="Q24" s="39"/>
      <c r="R24" s="39"/>
      <c r="S24" s="56"/>
      <c r="T24" s="56"/>
      <c r="U24" s="39"/>
      <c r="V24" s="39"/>
      <c r="AA24" s="81"/>
      <c r="AB24" s="81">
        <v>4</v>
      </c>
      <c r="AC24" s="81" t="str">
        <f t="shared" si="1"/>
        <v/>
      </c>
      <c r="AD24" s="90"/>
      <c r="AE24" s="90"/>
      <c r="AF24" s="82">
        <f t="shared" si="2"/>
        <v>0</v>
      </c>
      <c r="AG24" s="82" t="str">
        <f t="shared" si="3"/>
        <v/>
      </c>
      <c r="AH24" s="82" t="str">
        <f t="shared" si="4"/>
        <v/>
      </c>
      <c r="AI24" s="82" t="str">
        <f t="shared" si="5"/>
        <v/>
      </c>
      <c r="AJ24" s="82" t="str">
        <f t="shared" si="6"/>
        <v/>
      </c>
      <c r="AK24" s="82" t="str">
        <f t="shared" si="7"/>
        <v/>
      </c>
      <c r="AN24" s="11">
        <v>6.2</v>
      </c>
      <c r="AO24" s="23" t="str">
        <f>IF(SUMIF($AB$11:$AB$159,$AN24,$AG$11:$AG$159)=0,"",SUMIF($AB$11:$AB$159,$AN24,$AG$11:$AG$159))</f>
        <v/>
      </c>
      <c r="AP24" s="23" t="str">
        <f>IF(SUMIF($AB$11:$AB$159,$AN24,$AH$11:$AH$159)=0,"",SUMIF($AB$11:$AB$159,$AN24,$AH$11:$AH$159))</f>
        <v/>
      </c>
      <c r="AQ24" s="23" t="str">
        <f>IF(SUMIF($AB$11:$AB$159,$AN24,$AI$11:$AI$159)=0,"",SUMIF($AB$11:$AB$159,$AN24,$AI$11:$AI$159))</f>
        <v/>
      </c>
      <c r="AR24" s="24" t="str">
        <f>IF(SUMIF($AB$11:$AB$159,$AN24,$AJ$11:$AJ$159)=0,"",SUMIF($AB$11:$AB$159,$AN24,$AJ$11:$AJ$159))</f>
        <v/>
      </c>
      <c r="AS24" s="52"/>
      <c r="AT24" s="52"/>
      <c r="AU24" s="52"/>
      <c r="AV24" s="52"/>
      <c r="AW24" s="52"/>
      <c r="AZ24" t="s">
        <v>100</v>
      </c>
      <c r="BA24" s="3">
        <v>8</v>
      </c>
      <c r="BB24" s="3">
        <v>8</v>
      </c>
      <c r="BC24" s="3"/>
      <c r="BD24" s="3"/>
    </row>
    <row r="25" spans="1:56">
      <c r="A25" t="str">
        <f>AA23</f>
        <v>sac a dos de bucheron</v>
      </c>
      <c r="B25" s="56"/>
      <c r="C25" s="56"/>
      <c r="D25" s="56"/>
      <c r="E25" s="56"/>
      <c r="F25" s="56"/>
      <c r="G25" s="56"/>
      <c r="H25" s="56"/>
      <c r="I25" s="39"/>
      <c r="J25" s="39"/>
      <c r="K25" s="56"/>
      <c r="L25" s="56"/>
      <c r="M25" s="56"/>
      <c r="N25" s="56"/>
      <c r="O25" s="56"/>
      <c r="P25" s="56"/>
      <c r="Q25" s="39"/>
      <c r="R25" s="39"/>
      <c r="S25" s="56"/>
      <c r="T25" s="56"/>
      <c r="U25" s="39"/>
      <c r="V25" s="39"/>
      <c r="AA25" s="78" t="str">
        <f t="shared" si="0"/>
        <v>Casquette de faucheur</v>
      </c>
      <c r="AB25" s="78">
        <v>4</v>
      </c>
      <c r="AC25" s="78">
        <f t="shared" si="1"/>
        <v>0</v>
      </c>
      <c r="AD25" s="89"/>
      <c r="AE25" s="89"/>
      <c r="AF25" s="79">
        <f t="shared" si="2"/>
        <v>0</v>
      </c>
      <c r="AG25" s="79" t="str">
        <f t="shared" si="3"/>
        <v/>
      </c>
      <c r="AH25" s="79">
        <f t="shared" si="4"/>
        <v>0</v>
      </c>
      <c r="AI25" s="79" t="str">
        <f t="shared" si="5"/>
        <v/>
      </c>
      <c r="AJ25" s="79" t="str">
        <f t="shared" si="6"/>
        <v/>
      </c>
      <c r="AK25" s="79" t="str">
        <f t="shared" si="7"/>
        <v/>
      </c>
      <c r="AN25" s="12">
        <v>6.3</v>
      </c>
      <c r="AO25" s="19" t="str">
        <f>IF(SUMIF($AB$11:$AB$159,$AN25,$AG$11:$AG$159)=0,"",SUMIF($AB$11:$AB$159,$AN25,$AG$11:$AG$159))</f>
        <v/>
      </c>
      <c r="AP25" s="19" t="str">
        <f>IF(SUMIF($AB$11:$AB$159,$AN25,$AH$11:$AH$159)=0,"",SUMIF($AB$11:$AB$159,$AN25,$AH$11:$AH$159))</f>
        <v/>
      </c>
      <c r="AQ25" s="19" t="str">
        <f>IF(SUMIF($AB$11:$AB$159,$AN25,$AI$11:$AI$159)=0,"",SUMIF($AB$11:$AB$159,$AN25,$AI$11:$AI$159))</f>
        <v/>
      </c>
      <c r="AR25" s="20" t="str">
        <f>IF(SUMIF($AB$11:$AB$159,$AN25,$AJ$11:$AJ$159)=0,"",SUMIF($AB$11:$AB$159,$AN25,$AJ$11:$AJ$159))</f>
        <v/>
      </c>
      <c r="AS25" s="52"/>
      <c r="AT25" s="52"/>
      <c r="AU25" s="52"/>
      <c r="AV25" s="52"/>
      <c r="AW25" s="52"/>
      <c r="AZ25" s="6" t="s">
        <v>103</v>
      </c>
      <c r="BA25" s="28">
        <v>4</v>
      </c>
      <c r="BB25" s="28">
        <v>4</v>
      </c>
      <c r="BC25" s="28"/>
      <c r="BD25" s="28"/>
    </row>
    <row r="26" spans="1:56">
      <c r="B26" s="56"/>
      <c r="C26" s="56"/>
      <c r="D26" s="56"/>
      <c r="E26" s="56"/>
      <c r="F26" s="56"/>
      <c r="G26" s="56"/>
      <c r="H26" s="56"/>
      <c r="I26" s="39"/>
      <c r="J26" s="39"/>
      <c r="K26" s="56"/>
      <c r="L26" s="56"/>
      <c r="M26" s="56"/>
      <c r="N26" s="56"/>
      <c r="O26" s="56"/>
      <c r="P26" s="56"/>
      <c r="Q26" s="39"/>
      <c r="R26" s="39"/>
      <c r="S26" s="56"/>
      <c r="T26" s="56"/>
      <c r="U26" s="39"/>
      <c r="V26" s="39"/>
      <c r="AA26" s="81" t="str">
        <f t="shared" si="0"/>
        <v>Costume de faucheur</v>
      </c>
      <c r="AB26" s="81">
        <v>4</v>
      </c>
      <c r="AC26" s="81">
        <f t="shared" si="1"/>
        <v>0</v>
      </c>
      <c r="AD26" s="90"/>
      <c r="AE26" s="90"/>
      <c r="AF26" s="82">
        <f t="shared" si="2"/>
        <v>0</v>
      </c>
      <c r="AG26" s="82" t="str">
        <f t="shared" si="3"/>
        <v/>
      </c>
      <c r="AH26" s="82">
        <f t="shared" si="4"/>
        <v>0</v>
      </c>
      <c r="AI26" s="82" t="str">
        <f t="shared" si="5"/>
        <v/>
      </c>
      <c r="AJ26" s="82" t="str">
        <f t="shared" si="6"/>
        <v/>
      </c>
      <c r="AK26" s="82" t="str">
        <f t="shared" si="7"/>
        <v/>
      </c>
      <c r="AN26" s="10">
        <v>7</v>
      </c>
      <c r="AO26" s="21" t="str">
        <f>IF(SUMIF($AB$11:$AB$159,$AN26,$AG$11:$AG$159)=0,"",SUMIF($AB$11:$AB$159,$AN26,$AG$11:$AG$159))</f>
        <v/>
      </c>
      <c r="AP26" s="21" t="str">
        <f>IF(SUMIF($AB$11:$AB$159,$AN26,$AH$11:$AH$159)=0,"",SUMIF($AB$11:$AB$159,$AN26,$AH$11:$AH$159))</f>
        <v/>
      </c>
      <c r="AQ26" s="21" t="str">
        <f>IF(SUMIF($AB$11:$AB$159,$AN26,$AI$11:$AI$159)=0,"",SUMIF($AB$11:$AB$159,$AN26,$AI$11:$AI$159))</f>
        <v/>
      </c>
      <c r="AR26" s="22" t="str">
        <f>IF(SUMIF($AB$11:$AB$159,$AN26,$AJ$11:$AJ$159)=0,"",SUMIF($AB$11:$AB$159,$AN26,$AJ$11:$AJ$159))</f>
        <v/>
      </c>
      <c r="AS26" s="52"/>
      <c r="AT26" s="52"/>
      <c r="AU26" s="52"/>
      <c r="AV26" s="52"/>
      <c r="AW26" s="52"/>
      <c r="AZ26" t="s">
        <v>104</v>
      </c>
      <c r="BA26" s="3">
        <v>4</v>
      </c>
      <c r="BB26" s="3">
        <v>4</v>
      </c>
      <c r="BC26" s="3"/>
      <c r="BD26" s="3"/>
    </row>
    <row r="27" spans="1:56">
      <c r="A27" t="str">
        <f>AA25</f>
        <v>Casquette de faucheur</v>
      </c>
      <c r="B27" s="56"/>
      <c r="C27" s="56"/>
      <c r="D27" s="56"/>
      <c r="E27" s="56"/>
      <c r="F27" s="56"/>
      <c r="G27" s="56"/>
      <c r="H27" s="56"/>
      <c r="I27" s="39"/>
      <c r="J27" s="39"/>
      <c r="K27" s="56"/>
      <c r="L27" s="56"/>
      <c r="M27" s="56"/>
      <c r="N27" s="56"/>
      <c r="O27" s="56"/>
      <c r="P27" s="56"/>
      <c r="Q27" s="39"/>
      <c r="R27" s="39"/>
      <c r="S27" s="56"/>
      <c r="T27" s="56"/>
      <c r="U27" s="39"/>
      <c r="V27" s="39"/>
      <c r="AA27" s="78" t="str">
        <f t="shared" si="0"/>
        <v>Chaussure de faucheur</v>
      </c>
      <c r="AB27" s="78">
        <v>4</v>
      </c>
      <c r="AC27" s="78">
        <f t="shared" si="1"/>
        <v>0</v>
      </c>
      <c r="AD27" s="89"/>
      <c r="AE27" s="89"/>
      <c r="AF27" s="79">
        <f t="shared" si="2"/>
        <v>0</v>
      </c>
      <c r="AG27" s="79" t="str">
        <f t="shared" si="3"/>
        <v/>
      </c>
      <c r="AH27" s="79">
        <f t="shared" si="4"/>
        <v>0</v>
      </c>
      <c r="AI27" s="79" t="str">
        <f t="shared" si="5"/>
        <v/>
      </c>
      <c r="AJ27" s="79" t="str">
        <f t="shared" si="6"/>
        <v/>
      </c>
      <c r="AK27" s="79" t="str">
        <f t="shared" si="7"/>
        <v/>
      </c>
      <c r="AN27" s="11">
        <v>7.1</v>
      </c>
      <c r="AO27" s="23" t="str">
        <f>IF(SUMIF($AB$11:$AB$159,$AN27,$AG$11:$AG$159)=0,"",SUMIF($AB$11:$AB$159,$AN27,$AG$11:$AG$159))</f>
        <v/>
      </c>
      <c r="AP27" s="23" t="str">
        <f>IF(SUMIF($AB$11:$AB$159,$AN27,$AH$11:$AH$159)=0,"",SUMIF($AB$11:$AB$159,$AN27,$AH$11:$AH$159))</f>
        <v/>
      </c>
      <c r="AQ27" s="23" t="str">
        <f>IF(SUMIF($AB$11:$AB$159,$AN27,$AI$11:$AI$159)=0,"",SUMIF($AB$11:$AB$159,$AN27,$AI$11:$AI$159))</f>
        <v/>
      </c>
      <c r="AR27" s="24" t="str">
        <f>IF(SUMIF($AB$11:$AB$159,$AN27,$AJ$11:$AJ$159)=0,"",SUMIF($AB$11:$AB$159,$AN27,$AJ$11:$AJ$159))</f>
        <v/>
      </c>
      <c r="AS27" s="52"/>
      <c r="AT27" s="52"/>
      <c r="AU27" s="52"/>
      <c r="AV27" s="52"/>
      <c r="AW27" s="52"/>
      <c r="AZ27" s="6" t="s">
        <v>105</v>
      </c>
      <c r="BA27" s="28">
        <v>4</v>
      </c>
      <c r="BB27" s="28">
        <v>4</v>
      </c>
      <c r="BC27" s="28"/>
      <c r="BD27" s="28"/>
    </row>
    <row r="28" spans="1:56">
      <c r="A28" t="str">
        <f>AA26</f>
        <v>Costume de faucheur</v>
      </c>
      <c r="B28" s="56"/>
      <c r="C28" s="56"/>
      <c r="D28" s="56"/>
      <c r="E28" s="56"/>
      <c r="F28" s="56"/>
      <c r="G28" s="56"/>
      <c r="H28" s="56"/>
      <c r="I28" s="39"/>
      <c r="J28" s="39"/>
      <c r="K28" s="56"/>
      <c r="L28" s="56"/>
      <c r="M28" s="56"/>
      <c r="N28" s="56"/>
      <c r="O28" s="56"/>
      <c r="P28" s="56"/>
      <c r="Q28" s="39"/>
      <c r="R28" s="39"/>
      <c r="S28" s="56"/>
      <c r="T28" s="56"/>
      <c r="U28" s="39"/>
      <c r="V28" s="39"/>
      <c r="AA28" s="81" t="str">
        <f t="shared" si="0"/>
        <v>Casquette de dépeceur</v>
      </c>
      <c r="AB28" s="81">
        <v>4</v>
      </c>
      <c r="AC28" s="81">
        <f t="shared" si="1"/>
        <v>0</v>
      </c>
      <c r="AD28" s="90"/>
      <c r="AE28" s="90"/>
      <c r="AF28" s="82">
        <f t="shared" si="2"/>
        <v>0</v>
      </c>
      <c r="AG28" s="82">
        <f t="shared" si="3"/>
        <v>0</v>
      </c>
      <c r="AH28" s="82" t="str">
        <f t="shared" si="4"/>
        <v/>
      </c>
      <c r="AI28" s="82" t="str">
        <f t="shared" si="5"/>
        <v/>
      </c>
      <c r="AJ28" s="82" t="str">
        <f t="shared" si="6"/>
        <v/>
      </c>
      <c r="AK28" s="82" t="str">
        <f t="shared" si="7"/>
        <v/>
      </c>
      <c r="AN28" s="11">
        <v>7.2</v>
      </c>
      <c r="AO28" s="23" t="str">
        <f>IF(SUMIF($AB$11:$AB$159,$AN28,$AG$11:$AG$159)=0,"",SUMIF($AB$11:$AB$159,$AN28,$AG$11:$AG$159))</f>
        <v/>
      </c>
      <c r="AP28" s="23" t="str">
        <f>IF(SUMIF($AB$11:$AB$159,$AN28,$AH$11:$AH$159)=0,"",SUMIF($AB$11:$AB$159,$AN28,$AH$11:$AH$159))</f>
        <v/>
      </c>
      <c r="AQ28" s="23" t="str">
        <f>IF(SUMIF($AB$11:$AB$159,$AN28,$AI$11:$AI$159)=0,"",SUMIF($AB$11:$AB$159,$AN28,$AI$11:$AI$159))</f>
        <v/>
      </c>
      <c r="AR28" s="24" t="str">
        <f>IF(SUMIF($AB$11:$AB$159,$AN28,$AJ$11:$AJ$159)=0,"",SUMIF($AB$11:$AB$159,$AN28,$AJ$11:$AJ$159))</f>
        <v/>
      </c>
      <c r="AS28" s="52"/>
      <c r="AT28" s="52"/>
      <c r="AU28" s="52"/>
      <c r="AV28" s="52"/>
      <c r="AW28" s="52"/>
      <c r="AZ28" t="s">
        <v>106</v>
      </c>
      <c r="BA28" s="3">
        <v>4</v>
      </c>
      <c r="BB28" s="3">
        <v>4</v>
      </c>
      <c r="BC28" s="3"/>
      <c r="BD28" s="3"/>
    </row>
    <row r="29" spans="1:56">
      <c r="A29" t="str">
        <f>AA27</f>
        <v>Chaussure de faucheur</v>
      </c>
      <c r="B29" s="56"/>
      <c r="C29" s="56"/>
      <c r="D29" s="56"/>
      <c r="E29" s="56"/>
      <c r="F29" s="56"/>
      <c r="G29" s="56"/>
      <c r="H29" s="56"/>
      <c r="I29" s="39"/>
      <c r="J29" s="39"/>
      <c r="K29" s="56"/>
      <c r="L29" s="56"/>
      <c r="M29" s="56"/>
      <c r="N29" s="56"/>
      <c r="O29" s="56"/>
      <c r="P29" s="56"/>
      <c r="Q29" s="39"/>
      <c r="R29" s="39"/>
      <c r="S29" s="56"/>
      <c r="T29" s="56"/>
      <c r="U29" s="39"/>
      <c r="V29" s="39"/>
      <c r="AA29" s="78" t="str">
        <f t="shared" si="0"/>
        <v>Costume de dépeceur</v>
      </c>
      <c r="AB29" s="78">
        <v>4</v>
      </c>
      <c r="AC29" s="78">
        <f t="shared" si="1"/>
        <v>0</v>
      </c>
      <c r="AD29" s="89"/>
      <c r="AE29" s="89"/>
      <c r="AF29" s="79">
        <f t="shared" si="2"/>
        <v>0</v>
      </c>
      <c r="AG29" s="79">
        <f t="shared" si="3"/>
        <v>0</v>
      </c>
      <c r="AH29" s="79" t="str">
        <f t="shared" si="4"/>
        <v/>
      </c>
      <c r="AI29" s="79" t="str">
        <f t="shared" si="5"/>
        <v/>
      </c>
      <c r="AJ29" s="79" t="str">
        <f t="shared" si="6"/>
        <v/>
      </c>
      <c r="AK29" s="79" t="str">
        <f t="shared" si="7"/>
        <v/>
      </c>
      <c r="AN29" s="12">
        <v>7.3</v>
      </c>
      <c r="AO29" s="19" t="str">
        <f>IF(SUMIF($AB$11:$AB$159,$AN29,$AG$11:$AG$159)=0,"",SUMIF($AB$11:$AB$159,$AN29,$AG$11:$AG$159))</f>
        <v/>
      </c>
      <c r="AP29" s="19" t="str">
        <f>IF(SUMIF($AB$11:$AB$159,$AN29,$AH$11:$AH$159)=0,"",SUMIF($AB$11:$AB$159,$AN29,$AH$11:$AH$159))</f>
        <v/>
      </c>
      <c r="AQ29" s="19" t="str">
        <f>IF(SUMIF($AB$11:$AB$159,$AN29,$AI$11:$AI$159)=0,"",SUMIF($AB$11:$AB$159,$AN29,$AI$11:$AI$159))</f>
        <v/>
      </c>
      <c r="AR29" s="20" t="str">
        <f>IF(SUMIF($AB$11:$AB$159,$AN29,$AJ$11:$AJ$159)=0,"",SUMIF($AB$11:$AB$159,$AN29,$AJ$11:$AJ$159))</f>
        <v/>
      </c>
      <c r="AS29" s="52"/>
      <c r="AT29" s="52"/>
      <c r="AU29" s="52"/>
      <c r="AV29" s="52"/>
      <c r="AW29" s="52"/>
      <c r="AZ29" s="6" t="s">
        <v>107</v>
      </c>
      <c r="BA29" s="28">
        <v>4</v>
      </c>
      <c r="BB29" s="28">
        <v>4</v>
      </c>
      <c r="BC29" s="28"/>
      <c r="BD29" s="28"/>
    </row>
    <row r="30" spans="1:56">
      <c r="A30" t="str">
        <f>AA28</f>
        <v>Casquette de dépeceur</v>
      </c>
      <c r="B30" s="56"/>
      <c r="C30" s="56"/>
      <c r="D30" s="56"/>
      <c r="E30" s="56"/>
      <c r="F30" s="56"/>
      <c r="G30" s="56"/>
      <c r="H30" s="56"/>
      <c r="I30" s="39"/>
      <c r="J30" s="39"/>
      <c r="K30" s="56"/>
      <c r="L30" s="56"/>
      <c r="M30" s="56"/>
      <c r="N30" s="56"/>
      <c r="O30" s="56"/>
      <c r="P30" s="56"/>
      <c r="Q30" s="39"/>
      <c r="R30" s="39"/>
      <c r="S30" s="56"/>
      <c r="T30" s="56"/>
      <c r="U30" s="39"/>
      <c r="V30" s="39"/>
      <c r="AA30" s="81" t="str">
        <f t="shared" si="0"/>
        <v>Chaussures de dépeceur</v>
      </c>
      <c r="AB30" s="81">
        <v>4</v>
      </c>
      <c r="AC30" s="81">
        <f t="shared" si="1"/>
        <v>0</v>
      </c>
      <c r="AD30" s="90"/>
      <c r="AE30" s="90"/>
      <c r="AF30" s="82">
        <f t="shared" si="2"/>
        <v>0</v>
      </c>
      <c r="AG30" s="82">
        <f t="shared" si="3"/>
        <v>0</v>
      </c>
      <c r="AH30" s="82" t="str">
        <f t="shared" si="4"/>
        <v/>
      </c>
      <c r="AI30" s="82" t="str">
        <f t="shared" si="5"/>
        <v/>
      </c>
      <c r="AJ30" s="82" t="str">
        <f t="shared" si="6"/>
        <v/>
      </c>
      <c r="AK30" s="82" t="str">
        <f t="shared" si="7"/>
        <v/>
      </c>
      <c r="AN30" s="10">
        <v>8</v>
      </c>
      <c r="AO30" s="21" t="str">
        <f>IF(SUMIF($AB$11:$AB$159,$AN30,$AG$11:$AG$159)=0,"",SUMIF($AB$11:$AB$159,$AN30,$AG$11:$AG$159))</f>
        <v/>
      </c>
      <c r="AP30" s="21" t="str">
        <f>IF(SUMIF($AB$11:$AB$159,$AN30,$AH$11:$AH$159)=0,"",SUMIF($AB$11:$AB$159,$AN30,$AH$11:$AH$159))</f>
        <v/>
      </c>
      <c r="AQ30" s="21" t="str">
        <f>IF(SUMIF($AB$11:$AB$159,$AN30,$AI$11:$AI$159)=0,"",SUMIF($AB$11:$AB$159,$AN30,$AI$11:$AI$159))</f>
        <v/>
      </c>
      <c r="AR30" s="22" t="str">
        <f>IF(SUMIF($AB$11:$AB$159,$AN30,$AJ$11:$AJ$159)=0,"",SUMIF($AB$11:$AB$159,$AN30,$AJ$11:$AJ$159))</f>
        <v/>
      </c>
      <c r="AS30" s="52"/>
      <c r="AT30" s="52"/>
      <c r="AU30" s="52"/>
      <c r="AV30" s="52"/>
      <c r="AW30" s="52"/>
      <c r="BA30" s="3"/>
      <c r="BB30" s="3"/>
      <c r="BC30" s="3"/>
      <c r="BD30" s="3"/>
    </row>
    <row r="31" spans="1:56">
      <c r="A31" t="str">
        <f>AA29</f>
        <v>Costume de dépeceur</v>
      </c>
      <c r="B31" s="56"/>
      <c r="C31" s="56"/>
      <c r="D31" s="56"/>
      <c r="E31" s="56"/>
      <c r="F31" s="56"/>
      <c r="G31" s="56"/>
      <c r="H31" s="56"/>
      <c r="I31" s="39"/>
      <c r="J31" s="39"/>
      <c r="K31" s="56"/>
      <c r="L31" s="56"/>
      <c r="M31" s="56"/>
      <c r="N31" s="56"/>
      <c r="O31" s="56"/>
      <c r="P31" s="56"/>
      <c r="Q31" s="39"/>
      <c r="R31" s="39"/>
      <c r="S31" s="56"/>
      <c r="T31" s="56"/>
      <c r="U31" s="39"/>
      <c r="V31" s="39"/>
      <c r="AA31" s="78" t="str">
        <f t="shared" si="0"/>
        <v xml:space="preserve">Casquette de mineur </v>
      </c>
      <c r="AB31" s="78">
        <v>4</v>
      </c>
      <c r="AC31" s="78">
        <f t="shared" si="1"/>
        <v>0</v>
      </c>
      <c r="AD31" s="89"/>
      <c r="AE31" s="89"/>
      <c r="AF31" s="79">
        <f t="shared" si="2"/>
        <v>0</v>
      </c>
      <c r="AG31" s="79" t="str">
        <f t="shared" si="3"/>
        <v/>
      </c>
      <c r="AH31" s="79" t="str">
        <f t="shared" si="4"/>
        <v/>
      </c>
      <c r="AI31" s="79" t="str">
        <f t="shared" si="5"/>
        <v/>
      </c>
      <c r="AJ31" s="79">
        <f t="shared" si="6"/>
        <v>0</v>
      </c>
      <c r="AK31" s="79" t="str">
        <f t="shared" si="7"/>
        <v/>
      </c>
      <c r="AN31" s="11">
        <v>8.1</v>
      </c>
      <c r="AO31" s="23" t="str">
        <f>IF(SUMIF($AB$11:$AB$159,$AN31,$AG$11:$AG$159)=0,"",SUMIF($AB$11:$AB$159,$AN31,$AG$11:$AG$159))</f>
        <v/>
      </c>
      <c r="AP31" s="23" t="str">
        <f>IF(SUMIF($AB$11:$AB$159,$AN31,$AH$11:$AH$159)=0,"",SUMIF($AB$11:$AB$159,$AN31,$AH$11:$AH$159))</f>
        <v/>
      </c>
      <c r="AQ31" s="23" t="str">
        <f>IF(SUMIF($AB$11:$AB$159,$AN31,$AI$11:$AI$159)=0,"",SUMIF($AB$11:$AB$159,$AN31,$AI$11:$AI$159))</f>
        <v/>
      </c>
      <c r="AR31" s="24" t="str">
        <f>IF(SUMIF($AB$11:$AB$159,$AN31,$AJ$11:$AJ$159)=0,"",SUMIF($AB$11:$AB$159,$AN31,$AJ$11:$AJ$159))</f>
        <v/>
      </c>
      <c r="AS31" s="52"/>
      <c r="AT31" s="52"/>
      <c r="AU31" s="52"/>
      <c r="AV31" s="52"/>
      <c r="AW31" s="52"/>
      <c r="AZ31" t="s">
        <v>101</v>
      </c>
      <c r="BA31" s="3"/>
      <c r="BB31" s="3">
        <v>8</v>
      </c>
      <c r="BC31" s="3"/>
      <c r="BD31" s="3"/>
    </row>
    <row r="32" spans="1:56">
      <c r="A32" t="str">
        <f>AA30</f>
        <v>Chaussures de dépeceur</v>
      </c>
      <c r="B32" s="56"/>
      <c r="C32" s="56"/>
      <c r="D32" s="56"/>
      <c r="E32" s="56"/>
      <c r="F32" s="56"/>
      <c r="G32" s="56"/>
      <c r="H32" s="56"/>
      <c r="I32" s="39"/>
      <c r="J32" s="39"/>
      <c r="K32" s="56"/>
      <c r="L32" s="56"/>
      <c r="M32" s="56"/>
      <c r="N32" s="56"/>
      <c r="O32" s="56"/>
      <c r="P32" s="56"/>
      <c r="Q32" s="39"/>
      <c r="R32" s="39"/>
      <c r="S32" s="56"/>
      <c r="T32" s="56"/>
      <c r="U32" s="39"/>
      <c r="V32" s="39"/>
      <c r="AA32" s="81" t="str">
        <f t="shared" si="0"/>
        <v>Costume de mineur</v>
      </c>
      <c r="AB32" s="81">
        <v>4</v>
      </c>
      <c r="AC32" s="81">
        <f t="shared" si="1"/>
        <v>0</v>
      </c>
      <c r="AD32" s="90"/>
      <c r="AE32" s="90"/>
      <c r="AF32" s="82">
        <f t="shared" si="2"/>
        <v>0</v>
      </c>
      <c r="AG32" s="82" t="str">
        <f t="shared" si="3"/>
        <v/>
      </c>
      <c r="AH32" s="82" t="str">
        <f t="shared" si="4"/>
        <v/>
      </c>
      <c r="AI32" s="82" t="str">
        <f t="shared" si="5"/>
        <v/>
      </c>
      <c r="AJ32" s="82">
        <f t="shared" si="6"/>
        <v>0</v>
      </c>
      <c r="AK32" s="82" t="str">
        <f t="shared" si="7"/>
        <v/>
      </c>
      <c r="AN32" s="11">
        <v>8.1999999999999993</v>
      </c>
      <c r="AO32" s="23" t="str">
        <f>IF(SUMIF($AB$11:$AB$159,$AN32,$AG$11:$AG$159)=0,"",SUMIF($AB$11:$AB$159,$AN32,$AG$11:$AG$159))</f>
        <v/>
      </c>
      <c r="AP32" s="23" t="str">
        <f>IF(SUMIF($AB$11:$AB$159,$AN32,$AH$11:$AH$159)=0,"",SUMIF($AB$11:$AB$159,$AN32,$AH$11:$AH$159))</f>
        <v/>
      </c>
      <c r="AQ32" s="23" t="str">
        <f>IF(SUMIF($AB$11:$AB$159,$AN32,$AI$11:$AI$159)=0,"",SUMIF($AB$11:$AB$159,$AN32,$AI$11:$AI$159))</f>
        <v/>
      </c>
      <c r="AR32" s="24" t="str">
        <f>IF(SUMIF($AB$11:$AB$159,$AN32,$AJ$11:$AJ$159)=0,"",SUMIF($AB$11:$AB$159,$AN32,$AJ$11:$AJ$159))</f>
        <v/>
      </c>
      <c r="AS32" s="52"/>
      <c r="AT32" s="52"/>
      <c r="AU32" s="52"/>
      <c r="AV32" s="52"/>
      <c r="AW32" s="52"/>
      <c r="AZ32" s="6" t="s">
        <v>110</v>
      </c>
      <c r="BA32" s="28"/>
      <c r="BB32" s="28">
        <v>8</v>
      </c>
      <c r="BC32" s="28"/>
      <c r="BD32" s="28"/>
    </row>
    <row r="33" spans="1:56" ht="15.75" thickBot="1">
      <c r="A33" t="str">
        <f>AA31</f>
        <v xml:space="preserve">Casquette de mineur </v>
      </c>
      <c r="B33" s="56"/>
      <c r="C33" s="56"/>
      <c r="D33" s="56"/>
      <c r="E33" s="56"/>
      <c r="F33" s="56"/>
      <c r="G33" s="56"/>
      <c r="H33" s="56"/>
      <c r="I33" s="39"/>
      <c r="J33" s="39"/>
      <c r="K33" s="56"/>
      <c r="L33" s="56"/>
      <c r="M33" s="56"/>
      <c r="N33" s="56"/>
      <c r="O33" s="56"/>
      <c r="P33" s="56"/>
      <c r="Q33" s="39"/>
      <c r="R33" s="39"/>
      <c r="S33" s="56"/>
      <c r="T33" s="56"/>
      <c r="U33" s="39"/>
      <c r="V33" s="39"/>
      <c r="AA33" s="78" t="str">
        <f t="shared" si="0"/>
        <v>Chaussures de mineur</v>
      </c>
      <c r="AB33" s="78">
        <v>4</v>
      </c>
      <c r="AC33" s="78">
        <f t="shared" si="1"/>
        <v>0</v>
      </c>
      <c r="AD33" s="89"/>
      <c r="AE33" s="89"/>
      <c r="AF33" s="79">
        <f t="shared" si="2"/>
        <v>0</v>
      </c>
      <c r="AG33" s="79" t="str">
        <f t="shared" si="3"/>
        <v/>
      </c>
      <c r="AH33" s="79" t="str">
        <f t="shared" si="4"/>
        <v/>
      </c>
      <c r="AI33" s="79" t="str">
        <f t="shared" si="5"/>
        <v/>
      </c>
      <c r="AJ33" s="79">
        <f t="shared" si="6"/>
        <v>0</v>
      </c>
      <c r="AK33" s="79" t="str">
        <f t="shared" si="7"/>
        <v/>
      </c>
      <c r="AN33" s="13">
        <v>8.3000000000000007</v>
      </c>
      <c r="AO33" s="25" t="str">
        <f>IF(SUMIF($AB$11:$AB$159,$AN33,$AG$11:$AG$159)=0,"",SUMIF($AB$11:$AB$159,$AN33,$AG$11:$AG$159))</f>
        <v/>
      </c>
      <c r="AP33" s="25" t="str">
        <f>IF(SUMIF($AB$11:$AB$159,$AN33,$AH$11:$AH$159)=0,"",SUMIF($AB$11:$AB$159,$AN33,$AH$11:$AH$159))</f>
        <v/>
      </c>
      <c r="AQ33" s="25" t="str">
        <f>IF(SUMIF($AB$11:$AB$159,$AN33,$AI$11:$AI$159)=0,"",SUMIF($AB$11:$AB$159,$AN33,$AI$11:$AI$159))</f>
        <v/>
      </c>
      <c r="AR33" s="26" t="str">
        <f>IF(SUMIF($AB$11:$AB$159,$AN33,$AJ$11:$AJ$159)=0,"",SUMIF($AB$11:$AB$159,$AN33,$AJ$11:$AJ$159))</f>
        <v/>
      </c>
      <c r="AS33" s="52"/>
      <c r="AT33" s="52"/>
      <c r="AU33" s="52"/>
      <c r="AV33" s="52"/>
      <c r="AW33" s="52"/>
      <c r="AZ33" t="s">
        <v>111</v>
      </c>
      <c r="BA33" s="3"/>
      <c r="BB33" s="3">
        <v>8</v>
      </c>
      <c r="BC33" s="3"/>
      <c r="BD33" s="3"/>
    </row>
    <row r="34" spans="1:56">
      <c r="A34" t="str">
        <f>AA32</f>
        <v>Costume de mineur</v>
      </c>
      <c r="B34" s="56"/>
      <c r="C34" s="56"/>
      <c r="D34" s="56"/>
      <c r="E34" s="56"/>
      <c r="F34" s="56"/>
      <c r="G34" s="56"/>
      <c r="H34" s="56"/>
      <c r="I34" s="39"/>
      <c r="J34" s="39"/>
      <c r="K34" s="56"/>
      <c r="L34" s="56"/>
      <c r="M34" s="56"/>
      <c r="N34" s="56"/>
      <c r="O34" s="56"/>
      <c r="P34" s="56"/>
      <c r="Q34" s="39"/>
      <c r="R34" s="39"/>
      <c r="S34" s="56"/>
      <c r="T34" s="56"/>
      <c r="U34" s="39"/>
      <c r="V34" s="39"/>
      <c r="AA34" s="81" t="str">
        <f t="shared" si="0"/>
        <v>Casquette de piocheur</v>
      </c>
      <c r="AB34" s="81">
        <v>4</v>
      </c>
      <c r="AC34" s="81">
        <f t="shared" si="1"/>
        <v>0</v>
      </c>
      <c r="AD34" s="90"/>
      <c r="AE34" s="90"/>
      <c r="AF34" s="82">
        <f t="shared" si="2"/>
        <v>0</v>
      </c>
      <c r="AG34" s="82" t="str">
        <f t="shared" si="3"/>
        <v/>
      </c>
      <c r="AH34" s="82" t="str">
        <f t="shared" si="4"/>
        <v/>
      </c>
      <c r="AI34" s="82" t="str">
        <f t="shared" si="5"/>
        <v/>
      </c>
      <c r="AJ34" s="82">
        <f t="shared" si="6"/>
        <v>0</v>
      </c>
      <c r="AK34" s="82" t="str">
        <f t="shared" si="7"/>
        <v/>
      </c>
      <c r="AZ34" s="6" t="s">
        <v>102</v>
      </c>
      <c r="BA34" s="28">
        <v>8</v>
      </c>
      <c r="BB34" s="28"/>
      <c r="BC34" s="28"/>
      <c r="BD34" s="28"/>
    </row>
    <row r="35" spans="1:56" ht="15.75" thickBot="1">
      <c r="A35" t="str">
        <f>AA33</f>
        <v>Chaussures de mineur</v>
      </c>
      <c r="B35" s="56"/>
      <c r="C35" s="56"/>
      <c r="D35" s="56"/>
      <c r="E35" s="56"/>
      <c r="F35" s="56"/>
      <c r="G35" s="56"/>
      <c r="H35" s="56"/>
      <c r="I35" s="39"/>
      <c r="J35" s="39"/>
      <c r="K35" s="56"/>
      <c r="L35" s="56"/>
      <c r="M35" s="56"/>
      <c r="N35" s="56"/>
      <c r="O35" s="56"/>
      <c r="P35" s="56"/>
      <c r="Q35" s="39"/>
      <c r="R35" s="39"/>
      <c r="S35" s="56"/>
      <c r="T35" s="56"/>
      <c r="U35" s="39"/>
      <c r="V35" s="39"/>
      <c r="AA35" s="78" t="str">
        <f t="shared" si="0"/>
        <v>Costume de piocheur</v>
      </c>
      <c r="AB35" s="78">
        <v>4</v>
      </c>
      <c r="AC35" s="78">
        <f t="shared" si="1"/>
        <v>0</v>
      </c>
      <c r="AD35" s="89"/>
      <c r="AE35" s="89"/>
      <c r="AF35" s="79">
        <f t="shared" si="2"/>
        <v>0</v>
      </c>
      <c r="AG35" s="79" t="str">
        <f t="shared" si="3"/>
        <v/>
      </c>
      <c r="AH35" s="79" t="str">
        <f t="shared" si="4"/>
        <v/>
      </c>
      <c r="AI35" s="79" t="str">
        <f t="shared" si="5"/>
        <v/>
      </c>
      <c r="AJ35" s="79">
        <f t="shared" si="6"/>
        <v>0</v>
      </c>
      <c r="AK35" s="79" t="str">
        <f t="shared" si="7"/>
        <v/>
      </c>
      <c r="AM35" s="1" t="s">
        <v>127</v>
      </c>
      <c r="AZ35" t="s">
        <v>108</v>
      </c>
      <c r="BA35" s="3">
        <v>8</v>
      </c>
      <c r="BB35" s="3"/>
      <c r="BC35" s="3"/>
      <c r="BD35" s="3"/>
    </row>
    <row r="36" spans="1:56" ht="15" customHeight="1" thickBot="1">
      <c r="A36" t="str">
        <f>AA34</f>
        <v>Casquette de piocheur</v>
      </c>
      <c r="B36" s="56"/>
      <c r="C36" s="56"/>
      <c r="D36" s="56"/>
      <c r="E36" s="56"/>
      <c r="F36" s="56"/>
      <c r="G36" s="56"/>
      <c r="H36" s="56"/>
      <c r="I36" s="39"/>
      <c r="J36" s="39"/>
      <c r="K36" s="56"/>
      <c r="L36" s="56"/>
      <c r="M36" s="56"/>
      <c r="N36" s="56"/>
      <c r="O36" s="56"/>
      <c r="P36" s="56"/>
      <c r="Q36" s="39"/>
      <c r="R36" s="39"/>
      <c r="S36" s="56"/>
      <c r="T36" s="56"/>
      <c r="U36" s="39"/>
      <c r="V36" s="39"/>
      <c r="AA36" s="81" t="str">
        <f t="shared" si="0"/>
        <v>Chaussure de piocheur</v>
      </c>
      <c r="AB36" s="81">
        <v>4</v>
      </c>
      <c r="AC36" s="81">
        <f t="shared" si="1"/>
        <v>0</v>
      </c>
      <c r="AD36" s="90"/>
      <c r="AE36" s="90"/>
      <c r="AF36" s="82">
        <f t="shared" si="2"/>
        <v>0</v>
      </c>
      <c r="AG36" s="82" t="str">
        <f t="shared" si="3"/>
        <v/>
      </c>
      <c r="AH36" s="82" t="str">
        <f t="shared" si="4"/>
        <v/>
      </c>
      <c r="AI36" s="82" t="str">
        <f t="shared" si="5"/>
        <v/>
      </c>
      <c r="AJ36" s="82">
        <f t="shared" si="6"/>
        <v>0</v>
      </c>
      <c r="AK36" s="82" t="str">
        <f t="shared" si="7"/>
        <v/>
      </c>
      <c r="AM36" s="30" t="str">
        <f t="array" ref="AM36">IFERROR(INDEX(AK$11:AK$1008,MATCH(SMALL(IF((COUNTIF(AM$34:AM35,AK$11:AK$1008)=0)*(AK$11:AK$1008&lt;&gt;""),COUNTIF(AK$11:AK$1008,"&lt;"&amp;AK$11:AK$1008)),1),IF(AK$11:AK$1008&lt;&gt;"",COUNTIF(AK$11:AK$1008,"&lt;"&amp;AK$11:AK$1008)),0)),"")</f>
        <v/>
      </c>
      <c r="AN36" s="60" t="s">
        <v>125</v>
      </c>
      <c r="AO36" s="62"/>
      <c r="AP36" s="61" t="str">
        <f>IF(AM36="","",AM36)</f>
        <v/>
      </c>
      <c r="AQ36" s="61"/>
      <c r="AR36" s="62"/>
      <c r="AS36" s="50"/>
      <c r="AT36" s="50"/>
      <c r="AZ36" s="6" t="s">
        <v>109</v>
      </c>
      <c r="BA36" s="28">
        <v>8</v>
      </c>
      <c r="BB36" s="28"/>
      <c r="BC36" s="28"/>
      <c r="BD36" s="28"/>
    </row>
    <row r="37" spans="1:56" ht="24" thickBot="1">
      <c r="A37" t="str">
        <f>AA35</f>
        <v>Costume de piocheur</v>
      </c>
      <c r="B37" s="56"/>
      <c r="C37" s="56"/>
      <c r="D37" s="56"/>
      <c r="E37" s="56"/>
      <c r="F37" s="56"/>
      <c r="G37" s="56"/>
      <c r="H37" s="56"/>
      <c r="I37" s="39"/>
      <c r="J37" s="39"/>
      <c r="K37" s="56"/>
      <c r="L37" s="56"/>
      <c r="M37" s="56"/>
      <c r="N37" s="56"/>
      <c r="O37" s="56"/>
      <c r="P37" s="56"/>
      <c r="Q37" s="39"/>
      <c r="R37" s="39"/>
      <c r="S37" s="56"/>
      <c r="T37" s="56"/>
      <c r="U37" s="39"/>
      <c r="V37" s="39"/>
      <c r="AA37" s="78" t="str">
        <f t="shared" si="0"/>
        <v>Casquette de bûcheron</v>
      </c>
      <c r="AB37" s="78">
        <v>4</v>
      </c>
      <c r="AC37" s="78">
        <f t="shared" si="1"/>
        <v>0</v>
      </c>
      <c r="AD37" s="89"/>
      <c r="AE37" s="89"/>
      <c r="AF37" s="79">
        <f t="shared" si="2"/>
        <v>0</v>
      </c>
      <c r="AG37" s="79">
        <f t="shared" si="3"/>
        <v>0</v>
      </c>
      <c r="AH37" s="79" t="str">
        <f t="shared" si="4"/>
        <v/>
      </c>
      <c r="AI37" s="79" t="str">
        <f t="shared" si="5"/>
        <v/>
      </c>
      <c r="AJ37" s="79" t="str">
        <f t="shared" si="6"/>
        <v/>
      </c>
      <c r="AK37" s="79" t="str">
        <f t="shared" si="7"/>
        <v/>
      </c>
      <c r="AM37" s="30"/>
      <c r="AN37" s="63"/>
      <c r="AO37" s="65"/>
      <c r="AP37" s="64"/>
      <c r="AQ37" s="64"/>
      <c r="AR37" s="65"/>
      <c r="AS37" s="50"/>
      <c r="AT37" s="87" t="str">
        <f>$AF$10</f>
        <v>besoin</v>
      </c>
      <c r="AU37" s="95" t="str">
        <f>$AA$10</f>
        <v>Nom</v>
      </c>
      <c r="AV37" s="88" t="str">
        <f>$AB$10</f>
        <v>tier</v>
      </c>
      <c r="AX37" s="50"/>
      <c r="AZ37" t="s">
        <v>112</v>
      </c>
      <c r="BA37" s="3"/>
      <c r="BB37" s="3"/>
      <c r="BC37" s="3"/>
      <c r="BD37" s="3">
        <v>8</v>
      </c>
    </row>
    <row r="38" spans="1:56">
      <c r="A38" t="str">
        <f>AA36</f>
        <v>Chaussure de piocheur</v>
      </c>
      <c r="B38" s="56"/>
      <c r="C38" s="56"/>
      <c r="D38" s="56"/>
      <c r="E38" s="56"/>
      <c r="F38" s="56"/>
      <c r="G38" s="56"/>
      <c r="H38" s="56"/>
      <c r="I38" s="39"/>
      <c r="J38" s="39"/>
      <c r="K38" s="56"/>
      <c r="L38" s="56"/>
      <c r="M38" s="56"/>
      <c r="N38" s="56"/>
      <c r="O38" s="56"/>
      <c r="P38" s="56"/>
      <c r="Q38" s="39"/>
      <c r="R38" s="39"/>
      <c r="S38" s="56"/>
      <c r="T38" s="56"/>
      <c r="U38" s="39"/>
      <c r="V38" s="39"/>
      <c r="AA38" s="81" t="str">
        <f t="shared" si="0"/>
        <v>Costume de bûcheron</v>
      </c>
      <c r="AB38" s="81">
        <v>4</v>
      </c>
      <c r="AC38" s="81">
        <f t="shared" si="1"/>
        <v>0</v>
      </c>
      <c r="AD38" s="90"/>
      <c r="AE38" s="90"/>
      <c r="AF38" s="82">
        <f t="shared" si="2"/>
        <v>0</v>
      </c>
      <c r="AG38" s="82">
        <f t="shared" si="3"/>
        <v>0</v>
      </c>
      <c r="AH38" s="82" t="str">
        <f t="shared" si="4"/>
        <v/>
      </c>
      <c r="AI38" s="82" t="str">
        <f t="shared" si="5"/>
        <v/>
      </c>
      <c r="AJ38" s="82" t="str">
        <f t="shared" si="6"/>
        <v/>
      </c>
      <c r="AK38" s="82" t="str">
        <f t="shared" si="7"/>
        <v/>
      </c>
      <c r="AM38" s="30"/>
      <c r="AN38" s="35"/>
      <c r="AO38" s="31" t="s">
        <v>4</v>
      </c>
      <c r="AP38" s="32" t="s">
        <v>5</v>
      </c>
      <c r="AQ38" s="31" t="s">
        <v>14</v>
      </c>
      <c r="AR38" s="31" t="s">
        <v>6</v>
      </c>
      <c r="AS38" s="4" t="str">
        <f>IF(AP36="","",1)</f>
        <v/>
      </c>
      <c r="AT38" s="99" t="str">
        <f t="array" ref="AT38">IFERROR(INDEX($AF$1:$AF$1200,SMALL(IF($AK$1:$AK$1200=$AP$36,ROW($AF$1:$AF$1200),""),$AS38)),"")</f>
        <v/>
      </c>
      <c r="AU38" s="96" t="str">
        <f t="array" ref="AU38">IFERROR(INDEX($AA$1:$AA$1200,SMALL(IF($AK$1:$AK$1200=$AP$36,ROW($AA$1:$AA$1200),""),$AS38)),"")</f>
        <v/>
      </c>
      <c r="AV38" s="92" t="str">
        <f t="array" ref="AV38">IFERROR(INDEX($AB$1:$AB$1200,SMALL(IF($AK$1:$AK$1200=$AP$36,ROW($AB$1:$AB$1200),""),$AS38)),"")</f>
        <v/>
      </c>
      <c r="AZ38" s="6" t="s">
        <v>113</v>
      </c>
      <c r="BA38" s="28"/>
      <c r="BB38" s="28"/>
      <c r="BC38" s="28"/>
      <c r="BD38" s="28">
        <v>8</v>
      </c>
    </row>
    <row r="39" spans="1:56" ht="15" customHeight="1">
      <c r="A39" t="str">
        <f t="shared" ref="A39:A45" si="8">AA37</f>
        <v>Casquette de bûcheron</v>
      </c>
      <c r="B39" s="56"/>
      <c r="C39" s="56"/>
      <c r="D39" s="56"/>
      <c r="E39" s="56"/>
      <c r="F39" s="56"/>
      <c r="G39" s="56"/>
      <c r="H39" s="56"/>
      <c r="I39" s="39"/>
      <c r="J39" s="39"/>
      <c r="K39" s="56"/>
      <c r="L39" s="56"/>
      <c r="M39" s="56"/>
      <c r="N39" s="56"/>
      <c r="O39" s="56"/>
      <c r="P39" s="56"/>
      <c r="Q39" s="39"/>
      <c r="R39" s="39"/>
      <c r="S39" s="56"/>
      <c r="T39" s="56"/>
      <c r="U39" s="39"/>
      <c r="V39" s="39"/>
      <c r="AA39" s="78" t="str">
        <f t="shared" si="0"/>
        <v>Chaussures de bûcheron</v>
      </c>
      <c r="AB39" s="78">
        <v>4</v>
      </c>
      <c r="AC39" s="78">
        <f t="shared" si="1"/>
        <v>0</v>
      </c>
      <c r="AD39" s="89"/>
      <c r="AE39" s="89"/>
      <c r="AF39" s="79">
        <f t="shared" si="2"/>
        <v>0</v>
      </c>
      <c r="AG39" s="79">
        <f t="shared" si="3"/>
        <v>0</v>
      </c>
      <c r="AH39" s="79" t="str">
        <f t="shared" si="4"/>
        <v/>
      </c>
      <c r="AI39" s="79" t="str">
        <f t="shared" si="5"/>
        <v/>
      </c>
      <c r="AJ39" s="79" t="str">
        <f t="shared" si="6"/>
        <v/>
      </c>
      <c r="AK39" s="79" t="str">
        <f t="shared" si="7"/>
        <v/>
      </c>
      <c r="AM39" s="30"/>
      <c r="AN39" s="9">
        <v>3</v>
      </c>
      <c r="AO39" s="14" t="str">
        <f>IF(SUMIFS(AG$11:AG$1008,$AB$11:$AB$1008,$AN39,$AK$11:$AK$1008,$AP$36)=0,"",SUMIFS(AG$11:AG$1008,$AB$11:$AB$1008,$AN39,$AK$11:$AK$1008,$AP$36))</f>
        <v/>
      </c>
      <c r="AP39" s="14" t="str">
        <f>IF(SUMIFS(AH$11:AH$1008,$AB$11:$AB$1008,$AN39,$AK$11:$AK$1008,$AP$36)=0,"",SUMIFS(AH$11:AH$1008,$AB$11:$AB$1008,$AN39,$AK$11:$AK$1008,$AP$36))</f>
        <v/>
      </c>
      <c r="AQ39" s="14" t="str">
        <f>IF(SUMIFS(AI$11:AI$1008,$AB$11:$AB$1008,$AN39,$AK$11:$AK$1008,$AP$36)=0,"",SUMIFS(AI$11:AI$1008,$AB$11:$AB$1008,$AN39,$AK$11:$AK$1008,$AP$36))</f>
        <v/>
      </c>
      <c r="AR39" s="14" t="str">
        <f>IF(SUMIFS(AJ$11:AJ$1008,$AB$11:$AB$1008,$AN39,$AK$11:$AK$1008,$AP$36)=0,"",SUMIFS(AJ$11:AJ$1008,$AB$11:$AB$1008,$AN39,$AK$11:$AK$1008,$AP$36))</f>
        <v/>
      </c>
      <c r="AS39" s="4" t="str">
        <f>IF(AP36="","",2)</f>
        <v/>
      </c>
      <c r="AT39" s="99" t="str">
        <f t="array" ref="AT39">IFERROR(INDEX($AF$1:$AF$1200,SMALL(IF($AK$1:$AK$1200=$AP$36,ROW($AF$1:$AF$1200),""),$AS39)),"")</f>
        <v/>
      </c>
      <c r="AU39" s="97" t="str">
        <f t="array" ref="AU39">IFERROR(INDEX($AA$1:$AA$1200,SMALL(IF($AK$1:$AK$1200=$AP$36,ROW($AA$1:$AA$1200),""),$AS39)),"")</f>
        <v/>
      </c>
      <c r="AV39" s="93" t="str">
        <f t="array" ref="AV39">IFERROR(INDEX($AB$1:$AB$1200,SMALL(IF($AK$1:$AK$1200=$AP$36,ROW($AB$1:$AB$1200),""),$AS39)),"")</f>
        <v/>
      </c>
      <c r="AZ39" t="s">
        <v>114</v>
      </c>
      <c r="BA39" s="3"/>
      <c r="BB39" s="3"/>
      <c r="BC39" s="3"/>
      <c r="BD39" s="3">
        <v>8</v>
      </c>
    </row>
    <row r="40" spans="1:56" ht="15.75" customHeight="1">
      <c r="A40" t="str">
        <f t="shared" si="8"/>
        <v>Costume de bûcheron</v>
      </c>
      <c r="B40" s="56"/>
      <c r="C40" s="56"/>
      <c r="D40" s="56"/>
      <c r="E40" s="56"/>
      <c r="F40" s="56"/>
      <c r="G40" s="56"/>
      <c r="H40" s="56"/>
      <c r="I40" s="39"/>
      <c r="J40" s="39"/>
      <c r="K40" s="56"/>
      <c r="L40" s="56"/>
      <c r="M40" s="56"/>
      <c r="N40" s="56"/>
      <c r="O40" s="56"/>
      <c r="P40" s="56"/>
      <c r="Q40" s="39"/>
      <c r="R40" s="39"/>
      <c r="S40" s="56"/>
      <c r="T40" s="56"/>
      <c r="U40" s="39"/>
      <c r="V40" s="39"/>
      <c r="AA40" s="81"/>
      <c r="AB40" s="81"/>
      <c r="AC40" s="81" t="str">
        <f t="shared" si="1"/>
        <v/>
      </c>
      <c r="AD40" s="90"/>
      <c r="AE40" s="90"/>
      <c r="AF40" s="82">
        <f t="shared" si="2"/>
        <v>0</v>
      </c>
      <c r="AG40" s="82" t="str">
        <f t="shared" si="3"/>
        <v/>
      </c>
      <c r="AH40" s="82" t="str">
        <f t="shared" si="4"/>
        <v/>
      </c>
      <c r="AI40" s="82" t="str">
        <f t="shared" si="5"/>
        <v/>
      </c>
      <c r="AJ40" s="82" t="str">
        <f t="shared" si="6"/>
        <v/>
      </c>
      <c r="AK40" s="82" t="str">
        <f t="shared" si="7"/>
        <v/>
      </c>
      <c r="AN40" s="10">
        <v>4</v>
      </c>
      <c r="AO40" s="15" t="str">
        <f>IF(SUMIFS(AG$11:AG$1008,$AB$11:$AB$1008,$AN40,$AK$11:$AK$1008,$AP$36)=0,"",SUMIFS(AG$11:AG$1008,$AB$11:$AB$1008,$AN40,$AK$11:$AK$1008,$AP$36))</f>
        <v/>
      </c>
      <c r="AP40" s="15" t="str">
        <f>IF(SUMIFS(AH$11:AH$1008,$AB$11:$AB$1008,$AN40,$AK$11:$AK$1008,$AP$36)=0,"",SUMIFS(AH$11:AH$1008,$AB$11:$AB$1008,$AN40,$AK$11:$AK$1008,$AP$36))</f>
        <v/>
      </c>
      <c r="AQ40" s="15" t="str">
        <f>IF(SUMIFS(AI$11:AI$1008,$AB$11:$AB$1008,$AN40,$AK$11:$AK$1008,$AP$36)=0,"",SUMIFS(AI$11:AI$1008,$AB$11:$AB$1008,$AN40,$AK$11:$AK$1008,$AP$36))</f>
        <v/>
      </c>
      <c r="AR40" s="15" t="str">
        <f>IF(SUMIFS(AJ$11:AJ$1008,$AB$11:$AB$1008,$AN40,$AK$11:$AK$1008,$AP$36)=0,"",SUMIFS(AJ$11:AJ$1008,$AB$11:$AB$1008,$AN40,$AK$11:$AK$1008,$AP$36))</f>
        <v/>
      </c>
      <c r="AS40" s="4" t="str">
        <f>IF(AP36="","",3)</f>
        <v/>
      </c>
      <c r="AT40" s="99" t="str">
        <f t="array" ref="AT40">IFERROR(INDEX($AF$1:$AF$1200,SMALL(IF($AK$1:$AK$1200=$AP$36,ROW($AF$1:$AF$1200),""),$AS40)),"")</f>
        <v/>
      </c>
      <c r="AU40" s="97" t="str">
        <f t="array" ref="AU40">IFERROR(INDEX($AA$1:$AA$1200,SMALL(IF($AK$1:$AK$1200=$AP$36,ROW($AA$1:$AA$1200),""),$AS40)),"")</f>
        <v/>
      </c>
      <c r="AV40" s="93" t="str">
        <f t="array" ref="AV40">IFERROR(INDEX($AB$1:$AB$1200,SMALL(IF($AK$1:$AK$1200=$AP$36,ROW($AB$1:$AB$1200),""),$AS40)),"")</f>
        <v/>
      </c>
      <c r="AZ40" s="6" t="s">
        <v>115</v>
      </c>
      <c r="BA40" s="28"/>
      <c r="BB40" s="28"/>
      <c r="BC40" s="28"/>
      <c r="BD40" s="28">
        <v>8</v>
      </c>
    </row>
    <row r="41" spans="1:56" ht="15" customHeight="1">
      <c r="A41" t="str">
        <f t="shared" si="8"/>
        <v>Chaussures de bûcheron</v>
      </c>
      <c r="B41" s="56"/>
      <c r="C41" s="56"/>
      <c r="D41" s="56"/>
      <c r="E41" s="56"/>
      <c r="F41" s="56"/>
      <c r="G41" s="56"/>
      <c r="H41" s="56"/>
      <c r="I41" s="39"/>
      <c r="J41" s="39"/>
      <c r="K41" s="56"/>
      <c r="L41" s="56"/>
      <c r="M41" s="56"/>
      <c r="N41" s="56"/>
      <c r="O41" s="56"/>
      <c r="P41" s="56"/>
      <c r="Q41" s="39"/>
      <c r="R41" s="39"/>
      <c r="S41" s="56"/>
      <c r="T41" s="56"/>
      <c r="U41" s="39"/>
      <c r="V41" s="39"/>
      <c r="AA41" s="78" t="str">
        <f t="shared" si="0"/>
        <v>Coffre</v>
      </c>
      <c r="AB41" s="78">
        <v>4</v>
      </c>
      <c r="AC41" s="78">
        <f t="shared" si="1"/>
        <v>0</v>
      </c>
      <c r="AD41" s="89"/>
      <c r="AE41" s="89"/>
      <c r="AF41" s="79">
        <f t="shared" si="2"/>
        <v>0</v>
      </c>
      <c r="AG41" s="79" t="str">
        <f t="shared" si="3"/>
        <v/>
      </c>
      <c r="AH41" s="79" t="str">
        <f t="shared" si="4"/>
        <v/>
      </c>
      <c r="AI41" s="79">
        <f t="shared" si="5"/>
        <v>0</v>
      </c>
      <c r="AJ41" s="79">
        <f t="shared" si="6"/>
        <v>0</v>
      </c>
      <c r="AK41" s="79" t="str">
        <f t="shared" si="7"/>
        <v/>
      </c>
      <c r="AN41" s="11">
        <v>4.0999999999999996</v>
      </c>
      <c r="AO41" s="17" t="str">
        <f>IF(SUMIFS(AG$11:AG$1008,$AB$11:$AB$1008,$AN41,$AK$11:$AK$1008,$AP$36)=0,"",SUMIFS(AG$11:AG$1008,$AB$11:$AB$1008,$AN41,$AK$11:$AK$1008,$AP$36))</f>
        <v/>
      </c>
      <c r="AP41" s="17" t="str">
        <f>IF(SUMIFS(AH$11:AH$1008,$AB$11:$AB$1008,$AN41,$AK$11:$AK$1008,$AP$36)=0,"",SUMIFS(AH$11:AH$1008,$AB$11:$AB$1008,$AN41,$AK$11:$AK$1008,$AP$36))</f>
        <v/>
      </c>
      <c r="AQ41" s="17" t="str">
        <f>IF(SUMIFS(AI$11:AI$1008,$AB$11:$AB$1008,$AN41,$AK$11:$AK$1008,$AP$36)=0,"",SUMIFS(AI$11:AI$1008,$AB$11:$AB$1008,$AN41,$AK$11:$AK$1008,$AP$36))</f>
        <v/>
      </c>
      <c r="AR41" s="17" t="str">
        <f>IF(SUMIFS(AJ$11:AJ$1008,$AB$11:$AB$1008,$AN41,$AK$11:$AK$1008,$AP$36)=0,"",SUMIFS(AJ$11:AJ$1008,$AB$11:$AB$1008,$AN41,$AK$11:$AK$1008,$AP$36))</f>
        <v/>
      </c>
      <c r="AS41" s="4" t="str">
        <f>IF(AP36="","",4)</f>
        <v/>
      </c>
      <c r="AT41" s="99" t="str">
        <f t="array" ref="AT41">IFERROR(INDEX($AF$1:$AF$1200,SMALL(IF($AK$1:$AK$1200=$AP$36,ROW($AF$1:$AF$1200),""),$AS41)),"")</f>
        <v/>
      </c>
      <c r="AU41" s="97" t="str">
        <f t="array" ref="AU41">IFERROR(INDEX($AA$1:$AA$1200,SMALL(IF($AK$1:$AK$1200=$AP$36,ROW($AA$1:$AA$1200),""),$AS41)),"")</f>
        <v/>
      </c>
      <c r="AV41" s="93" t="str">
        <f t="array" ref="AV41">IFERROR(INDEX($AB$1:$AB$1200,SMALL(IF($AK$1:$AK$1200=$AP$36,ROW($AB$1:$AB$1200),""),$AS41)),"")</f>
        <v/>
      </c>
      <c r="AZ41" t="s">
        <v>116</v>
      </c>
      <c r="BA41" s="3"/>
      <c r="BB41" s="3"/>
      <c r="BC41" s="3"/>
      <c r="BD41" s="3">
        <v>8</v>
      </c>
    </row>
    <row r="42" spans="1:56" ht="15.75" customHeight="1">
      <c r="B42" s="56"/>
      <c r="C42" s="56"/>
      <c r="D42" s="56"/>
      <c r="E42" s="56"/>
      <c r="F42" s="56"/>
      <c r="G42" s="56"/>
      <c r="H42" s="56"/>
      <c r="I42" s="39"/>
      <c r="J42" s="39"/>
      <c r="K42" s="56"/>
      <c r="L42" s="56"/>
      <c r="M42" s="56"/>
      <c r="N42" s="56"/>
      <c r="O42" s="56"/>
      <c r="P42" s="56"/>
      <c r="Q42" s="39"/>
      <c r="R42" s="39"/>
      <c r="S42" s="56"/>
      <c r="T42" s="56"/>
      <c r="U42" s="39"/>
      <c r="V42" s="39"/>
      <c r="AA42" s="81" t="str">
        <f t="shared" si="0"/>
        <v>Lit</v>
      </c>
      <c r="AB42" s="81">
        <v>4</v>
      </c>
      <c r="AC42" s="81">
        <f t="shared" si="1"/>
        <v>0</v>
      </c>
      <c r="AD42" s="90"/>
      <c r="AE42" s="90"/>
      <c r="AF42" s="82">
        <f t="shared" si="2"/>
        <v>0</v>
      </c>
      <c r="AG42" s="82" t="str">
        <f t="shared" si="3"/>
        <v/>
      </c>
      <c r="AH42" s="82">
        <f t="shared" si="4"/>
        <v>0</v>
      </c>
      <c r="AI42" s="82">
        <f t="shared" si="5"/>
        <v>0</v>
      </c>
      <c r="AJ42" s="82" t="str">
        <f t="shared" si="6"/>
        <v/>
      </c>
      <c r="AK42" s="82" t="str">
        <f t="shared" si="7"/>
        <v/>
      </c>
      <c r="AN42" s="11">
        <v>4.2</v>
      </c>
      <c r="AO42" s="17" t="str">
        <f>IF(SUMIFS(AG$11:AG$1008,$AB$11:$AB$1008,$AN42,$AK$11:$AK$1008,$AP$36)=0,"",SUMIFS(AG$11:AG$1008,$AB$11:$AB$1008,$AN42,$AK$11:$AK$1008,$AP$36))</f>
        <v/>
      </c>
      <c r="AP42" s="17" t="str">
        <f>IF(SUMIFS(AH$11:AH$1008,$AB$11:$AB$1008,$AN42,$AK$11:$AK$1008,$AP$36)=0,"",SUMIFS(AH$11:AH$1008,$AB$11:$AB$1008,$AN42,$AK$11:$AK$1008,$AP$36))</f>
        <v/>
      </c>
      <c r="AQ42" s="17" t="str">
        <f>IF(SUMIFS(AI$11:AI$1008,$AB$11:$AB$1008,$AN42,$AK$11:$AK$1008,$AP$36)=0,"",SUMIFS(AI$11:AI$1008,$AB$11:$AB$1008,$AN42,$AK$11:$AK$1008,$AP$36))</f>
        <v/>
      </c>
      <c r="AR42" s="17" t="str">
        <f>IF(SUMIFS(AJ$11:AJ$1008,$AB$11:$AB$1008,$AN42,$AK$11:$AK$1008,$AP$36)=0,"",SUMIFS(AJ$11:AJ$1008,$AB$11:$AB$1008,$AN42,$AK$11:$AK$1008,$AP$36))</f>
        <v/>
      </c>
      <c r="AS42" s="4" t="str">
        <f>IF(AP36="","",5)</f>
        <v/>
      </c>
      <c r="AT42" s="99" t="str">
        <f t="array" ref="AT42">IFERROR(INDEX($AF$1:$AF$1200,SMALL(IF($AK$1:$AK$1200=$AP$36,ROW($AF$1:$AF$1200),""),$AS42)),"")</f>
        <v/>
      </c>
      <c r="AU42" s="97" t="str">
        <f t="array" ref="AU42">IFERROR(INDEX($AA$1:$AA$1200,SMALL(IF($AK$1:$AK$1200=$AP$36,ROW($AA$1:$AA$1200),""),$AS42)),"")</f>
        <v/>
      </c>
      <c r="AV42" s="93" t="str">
        <f t="array" ref="AV42">IFERROR(INDEX($AB$1:$AB$1200,SMALL(IF($AK$1:$AK$1200=$AP$36,ROW($AB$1:$AB$1200),""),$AS42)),"")</f>
        <v/>
      </c>
      <c r="AZ42" s="6" t="s">
        <v>117</v>
      </c>
      <c r="BA42" s="28"/>
      <c r="BB42" s="28"/>
      <c r="BC42" s="28"/>
      <c r="BD42" s="28">
        <v>8</v>
      </c>
    </row>
    <row r="43" spans="1:56" ht="15.75" customHeight="1">
      <c r="A43" t="str">
        <f t="shared" si="8"/>
        <v>Coffre</v>
      </c>
      <c r="B43" s="56"/>
      <c r="C43" s="56"/>
      <c r="D43" s="56"/>
      <c r="E43" s="56"/>
      <c r="F43" s="56"/>
      <c r="G43" s="56"/>
      <c r="H43" s="56"/>
      <c r="I43" s="39"/>
      <c r="J43" s="39"/>
      <c r="K43" s="56"/>
      <c r="L43" s="56"/>
      <c r="M43" s="56"/>
      <c r="N43" s="56"/>
      <c r="O43" s="56"/>
      <c r="P43" s="56"/>
      <c r="Q43" s="39"/>
      <c r="R43" s="39"/>
      <c r="S43" s="56"/>
      <c r="T43" s="56"/>
      <c r="U43" s="39"/>
      <c r="V43" s="39"/>
      <c r="AA43" s="78" t="str">
        <f t="shared" si="0"/>
        <v>table</v>
      </c>
      <c r="AB43" s="78">
        <v>4</v>
      </c>
      <c r="AC43" s="78">
        <f t="shared" si="1"/>
        <v>0</v>
      </c>
      <c r="AD43" s="89"/>
      <c r="AE43" s="89"/>
      <c r="AF43" s="79">
        <f t="shared" si="2"/>
        <v>0</v>
      </c>
      <c r="AG43" s="79" t="str">
        <f t="shared" si="3"/>
        <v/>
      </c>
      <c r="AH43" s="79">
        <f t="shared" si="4"/>
        <v>0</v>
      </c>
      <c r="AI43" s="79">
        <f t="shared" si="5"/>
        <v>0</v>
      </c>
      <c r="AJ43" s="79" t="str">
        <f t="shared" si="6"/>
        <v/>
      </c>
      <c r="AK43" s="79" t="str">
        <f t="shared" si="7"/>
        <v/>
      </c>
      <c r="AN43" s="12">
        <v>4.3</v>
      </c>
      <c r="AO43" s="19" t="str">
        <f>IF(SUMIFS(AG$11:AG$1008,$AB$11:$AB$1008,$AN43,$AK$11:$AK$1008,$AP$36)=0,"",SUMIFS(AG$11:AG$1008,$AB$11:$AB$1008,$AN43,$AK$11:$AK$1008,$AP$36))</f>
        <v/>
      </c>
      <c r="AP43" s="19" t="str">
        <f>IF(SUMIFS(AH$11:AH$1008,$AB$11:$AB$1008,$AN43,$AK$11:$AK$1008,$AP$36)=0,"",SUMIFS(AH$11:AH$1008,$AB$11:$AB$1008,$AN43,$AK$11:$AK$1008,$AP$36))</f>
        <v/>
      </c>
      <c r="AQ43" s="19" t="str">
        <f>IF(SUMIFS(AI$11:AI$1008,$AB$11:$AB$1008,$AN43,$AK$11:$AK$1008,$AP$36)=0,"",SUMIFS(AI$11:AI$1008,$AB$11:$AB$1008,$AN43,$AK$11:$AK$1008,$AP$36))</f>
        <v/>
      </c>
      <c r="AR43" s="19" t="str">
        <f>IF(SUMIFS(AJ$11:AJ$1008,$AB$11:$AB$1008,$AN43,$AK$11:$AK$1008,$AP$36)=0,"",SUMIFS(AJ$11:AJ$1008,$AB$11:$AB$1008,$AN43,$AK$11:$AK$1008,$AP$36))</f>
        <v/>
      </c>
      <c r="AS43" s="4" t="str">
        <f>IF(AP36="","",6)</f>
        <v/>
      </c>
      <c r="AT43" s="99" t="str">
        <f t="array" ref="AT43">IFERROR(INDEX($AF$1:$AF$1200,SMALL(IF($AK$1:$AK$1200=$AP$36,ROW($AF$1:$AF$1200),""),$AS43)),"")</f>
        <v/>
      </c>
      <c r="AU43" s="97" t="str">
        <f t="array" ref="AU43">IFERROR(INDEX($AA$1:$AA$1200,SMALL(IF($AK$1:$AK$1200=$AP$36,ROW($AA$1:$AA$1200),""),$AS43)),"")</f>
        <v/>
      </c>
      <c r="AV43" s="93" t="str">
        <f t="array" ref="AV43">IFERROR(INDEX($AB$1:$AB$1200,SMALL(IF($AK$1:$AK$1200=$AP$36,ROW($AB$1:$AB$1200),""),$AS43)),"")</f>
        <v/>
      </c>
      <c r="AZ43" t="s">
        <v>118</v>
      </c>
      <c r="BA43" s="3">
        <v>8</v>
      </c>
      <c r="BB43" s="3"/>
      <c r="BC43" s="3"/>
      <c r="BD43" s="3"/>
    </row>
    <row r="44" spans="1:56">
      <c r="A44" t="str">
        <f t="shared" si="8"/>
        <v>Lit</v>
      </c>
      <c r="B44" s="56"/>
      <c r="C44" s="56"/>
      <c r="D44" s="56"/>
      <c r="E44" s="56"/>
      <c r="F44" s="56"/>
      <c r="G44" s="56"/>
      <c r="H44" s="56"/>
      <c r="I44" s="39"/>
      <c r="J44" s="39"/>
      <c r="K44" s="56"/>
      <c r="L44" s="56"/>
      <c r="M44" s="56"/>
      <c r="N44" s="56"/>
      <c r="O44" s="56"/>
      <c r="P44" s="56"/>
      <c r="Q44" s="39"/>
      <c r="R44" s="39"/>
      <c r="S44" s="56"/>
      <c r="T44" s="56"/>
      <c r="U44" s="39"/>
      <c r="V44" s="39"/>
      <c r="AA44" s="81"/>
      <c r="AB44" s="81"/>
      <c r="AC44" s="81" t="str">
        <f t="shared" si="1"/>
        <v/>
      </c>
      <c r="AD44" s="90"/>
      <c r="AE44" s="90"/>
      <c r="AF44" s="82">
        <f t="shared" si="2"/>
        <v>0</v>
      </c>
      <c r="AG44" s="82" t="str">
        <f t="shared" si="3"/>
        <v/>
      </c>
      <c r="AH44" s="82" t="str">
        <f t="shared" si="4"/>
        <v/>
      </c>
      <c r="AI44" s="82" t="str">
        <f t="shared" si="5"/>
        <v/>
      </c>
      <c r="AJ44" s="82" t="str">
        <f t="shared" si="6"/>
        <v/>
      </c>
      <c r="AK44" s="82" t="str">
        <f t="shared" si="7"/>
        <v/>
      </c>
      <c r="AN44" s="10">
        <v>5</v>
      </c>
      <c r="AO44" s="21" t="str">
        <f>IF(SUMIFS(AG$11:AG$1008,$AB$11:$AB$1008,$AN44,$AK$11:$AK$1008,$AP$36)=0,"",SUMIFS(AG$11:AG$1008,$AB$11:$AB$1008,$AN44,$AK$11:$AK$1008,$AP$36))</f>
        <v/>
      </c>
      <c r="AP44" s="21" t="str">
        <f>IF(SUMIFS(AH$11:AH$1008,$AB$11:$AB$1008,$AN44,$AK$11:$AK$1008,$AP$36)=0,"",SUMIFS(AH$11:AH$1008,$AB$11:$AB$1008,$AN44,$AK$11:$AK$1008,$AP$36))</f>
        <v/>
      </c>
      <c r="AQ44" s="21" t="str">
        <f>IF(SUMIFS(AI$11:AI$1008,$AB$11:$AB$1008,$AN44,$AK$11:$AK$1008,$AP$36)=0,"",SUMIFS(AI$11:AI$1008,$AB$11:$AB$1008,$AN44,$AK$11:$AK$1008,$AP$36))</f>
        <v/>
      </c>
      <c r="AR44" s="21" t="str">
        <f>IF(SUMIFS(AJ$11:AJ$1008,$AB$11:$AB$1008,$AN44,$AK$11:$AK$1008,$AP$36)=0,"",SUMIFS(AJ$11:AJ$1008,$AB$11:$AB$1008,$AN44,$AK$11:$AK$1008,$AP$36))</f>
        <v/>
      </c>
      <c r="AS44" s="4" t="str">
        <f>IF(AP36="","",7)</f>
        <v/>
      </c>
      <c r="AT44" s="99" t="str">
        <f t="array" ref="AT44">IFERROR(INDEX($AF$1:$AF$1200,SMALL(IF($AK$1:$AK$1200=$AP$36,ROW($AF$1:$AF$1200),""),$AS44)),"")</f>
        <v/>
      </c>
      <c r="AU44" s="97" t="str">
        <f t="array" ref="AU44">IFERROR(INDEX($AA$1:$AA$1200,SMALL(IF($AK$1:$AK$1200=$AP$36,ROW($AA$1:$AA$1200),""),$AS44)),"")</f>
        <v/>
      </c>
      <c r="AV44" s="93" t="str">
        <f t="array" ref="AV44">IFERROR(INDEX($AB$1:$AB$1200,SMALL(IF($AK$1:$AK$1200=$AP$36,ROW($AB$1:$AB$1200),""),$AS44)),"")</f>
        <v/>
      </c>
      <c r="AZ44" s="6" t="s">
        <v>119</v>
      </c>
      <c r="BA44" s="28">
        <v>8</v>
      </c>
      <c r="BB44" s="28"/>
      <c r="BC44" s="28"/>
      <c r="BD44" s="28"/>
    </row>
    <row r="45" spans="1:56">
      <c r="A45" t="str">
        <f t="shared" si="8"/>
        <v>table</v>
      </c>
      <c r="B45" s="56"/>
      <c r="C45" s="56"/>
      <c r="D45" s="56"/>
      <c r="E45" s="56"/>
      <c r="F45" s="56"/>
      <c r="G45" s="56"/>
      <c r="H45" s="56"/>
      <c r="I45" s="39"/>
      <c r="J45" s="39"/>
      <c r="K45" s="56"/>
      <c r="L45" s="56"/>
      <c r="M45" s="56"/>
      <c r="N45" s="56"/>
      <c r="O45" s="56"/>
      <c r="P45" s="56"/>
      <c r="Q45" s="39"/>
      <c r="R45" s="39"/>
      <c r="S45" s="56"/>
      <c r="T45" s="56"/>
      <c r="U45" s="39"/>
      <c r="V45" s="39"/>
      <c r="AA45" s="78" t="str">
        <f t="shared" si="0"/>
        <v>Kit de réparation</v>
      </c>
      <c r="AB45" s="78">
        <v>4</v>
      </c>
      <c r="AC45" s="78">
        <f t="shared" si="1"/>
        <v>0</v>
      </c>
      <c r="AD45" s="89"/>
      <c r="AE45" s="89"/>
      <c r="AF45" s="79">
        <f t="shared" si="2"/>
        <v>0</v>
      </c>
      <c r="AG45" s="79" t="str">
        <f t="shared" si="3"/>
        <v/>
      </c>
      <c r="AH45" s="79" t="str">
        <f t="shared" si="4"/>
        <v/>
      </c>
      <c r="AI45" s="79">
        <f t="shared" si="5"/>
        <v>0</v>
      </c>
      <c r="AJ45" s="79">
        <f t="shared" si="6"/>
        <v>0</v>
      </c>
      <c r="AK45" s="79" t="str">
        <f t="shared" si="7"/>
        <v/>
      </c>
      <c r="AN45" s="11">
        <v>5.0999999999999996</v>
      </c>
      <c r="AO45" s="23" t="str">
        <f>IF(SUMIFS(AG$11:AG$1008,$AB$11:$AB$1008,$AN45,$AK$11:$AK$1008,$AP$36)=0,"",SUMIFS(AG$11:AG$1008,$AB$11:$AB$1008,$AN45,$AK$11:$AK$1008,$AP$36))</f>
        <v/>
      </c>
      <c r="AP45" s="23" t="str">
        <f>IF(SUMIFS(AH$11:AH$1008,$AB$11:$AB$1008,$AN45,$AK$11:$AK$1008,$AP$36)=0,"",SUMIFS(AH$11:AH$1008,$AB$11:$AB$1008,$AN45,$AK$11:$AK$1008,$AP$36))</f>
        <v/>
      </c>
      <c r="AQ45" s="23" t="str">
        <f>IF(SUMIFS(AI$11:AI$1008,$AB$11:$AB$1008,$AN45,$AK$11:$AK$1008,$AP$36)=0,"",SUMIFS(AI$11:AI$1008,$AB$11:$AB$1008,$AN45,$AK$11:$AK$1008,$AP$36))</f>
        <v/>
      </c>
      <c r="AR45" s="23" t="str">
        <f>IF(SUMIFS(AJ$11:AJ$1008,$AB$11:$AB$1008,$AN45,$AK$11:$AK$1008,$AP$36)=0,"",SUMIFS(AJ$11:AJ$1008,$AB$11:$AB$1008,$AN45,$AK$11:$AK$1008,$AP$36))</f>
        <v/>
      </c>
      <c r="AS45" s="4" t="str">
        <f>IF(AP36="","",8)</f>
        <v/>
      </c>
      <c r="AT45" s="99" t="str">
        <f t="array" ref="AT45">IFERROR(INDEX($AF$1:$AF$1200,SMALL(IF($AK$1:$AK$1200=$AP$36,ROW($AF$1:$AF$1200),""),$AS45)),"")</f>
        <v/>
      </c>
      <c r="AU45" s="97" t="str">
        <f t="array" ref="AU45">IFERROR(INDEX($AA$1:$AA$1200,SMALL(IF($AK$1:$AK$1200=$AP$36,ROW($AA$1:$AA$1200),""),$AS45)),"")</f>
        <v/>
      </c>
      <c r="AV45" s="93" t="str">
        <f t="array" ref="AV45">IFERROR(INDEX($AB$1:$AB$1200,SMALL(IF($AK$1:$AK$1200=$AP$36,ROW($AB$1:$AB$1200),""),$AS45)),"")</f>
        <v/>
      </c>
      <c r="AZ45" t="s">
        <v>120</v>
      </c>
      <c r="BA45" s="3">
        <v>8</v>
      </c>
      <c r="BB45" s="3"/>
      <c r="BC45" s="3"/>
      <c r="BD45" s="3"/>
    </row>
    <row r="46" spans="1:56">
      <c r="B46" s="56"/>
      <c r="C46" s="56"/>
      <c r="D46" s="56"/>
      <c r="E46" s="56"/>
      <c r="F46" s="56"/>
      <c r="G46" s="56"/>
      <c r="H46" s="56"/>
      <c r="I46" s="39"/>
      <c r="J46" s="39"/>
      <c r="K46" s="56"/>
      <c r="L46" s="56"/>
      <c r="M46" s="56"/>
      <c r="N46" s="56"/>
      <c r="O46" s="56"/>
      <c r="P46" s="56"/>
      <c r="Q46" s="39"/>
      <c r="R46" s="39"/>
      <c r="S46" s="56"/>
      <c r="T46" s="56"/>
      <c r="U46" s="39"/>
      <c r="V46" s="39"/>
      <c r="AA46" s="81"/>
      <c r="AB46" s="81"/>
      <c r="AC46" s="81" t="str">
        <f t="shared" si="1"/>
        <v/>
      </c>
      <c r="AD46" s="90"/>
      <c r="AE46" s="90"/>
      <c r="AF46" s="82">
        <f t="shared" si="2"/>
        <v>0</v>
      </c>
      <c r="AG46" s="82" t="str">
        <f t="shared" si="3"/>
        <v/>
      </c>
      <c r="AH46" s="82" t="str">
        <f t="shared" si="4"/>
        <v/>
      </c>
      <c r="AI46" s="82" t="str">
        <f t="shared" si="5"/>
        <v/>
      </c>
      <c r="AJ46" s="82" t="str">
        <f t="shared" si="6"/>
        <v/>
      </c>
      <c r="AK46" s="82" t="str">
        <f t="shared" si="7"/>
        <v/>
      </c>
      <c r="AN46" s="11">
        <v>5.2</v>
      </c>
      <c r="AO46" s="23" t="str">
        <f>IF(SUMIFS(AG$11:AG$1008,$AB$11:$AB$1008,$AN46,$AK$11:$AK$1008,$AP$36)=0,"",SUMIFS(AG$11:AG$1008,$AB$11:$AB$1008,$AN46,$AK$11:$AK$1008,$AP$36))</f>
        <v/>
      </c>
      <c r="AP46" s="23" t="str">
        <f>IF(SUMIFS(AH$11:AH$1008,$AB$11:$AB$1008,$AN46,$AK$11:$AK$1008,$AP$36)=0,"",SUMIFS(AH$11:AH$1008,$AB$11:$AB$1008,$AN46,$AK$11:$AK$1008,$AP$36))</f>
        <v/>
      </c>
      <c r="AQ46" s="23" t="str">
        <f>IF(SUMIFS(AI$11:AI$1008,$AB$11:$AB$1008,$AN46,$AK$11:$AK$1008,$AP$36)=0,"",SUMIFS(AI$11:AI$1008,$AB$11:$AB$1008,$AN46,$AK$11:$AK$1008,$AP$36))</f>
        <v/>
      </c>
      <c r="AR46" s="23" t="str">
        <f>IF(SUMIFS(AJ$11:AJ$1008,$AB$11:$AB$1008,$AN46,$AK$11:$AK$1008,$AP$36)=0,"",SUMIFS(AJ$11:AJ$1008,$AB$11:$AB$1008,$AN46,$AK$11:$AK$1008,$AP$36))</f>
        <v/>
      </c>
      <c r="AS46" s="4" t="str">
        <f>IF(AP36="","",9)</f>
        <v/>
      </c>
      <c r="AT46" s="99" t="str">
        <f t="array" ref="AT46">IFERROR(INDEX($AF$1:$AF$1200,SMALL(IF($AK$1:$AK$1200=$AP$36,ROW($AF$1:$AF$1200),""),$AS46)),"")</f>
        <v/>
      </c>
      <c r="AU46" s="97" t="str">
        <f t="array" ref="AU46">IFERROR(INDEX($AA$1:$AA$1200,SMALL(IF($AK$1:$AK$1200=$AP$36,ROW($AA$1:$AA$1200),""),$AS46)),"")</f>
        <v/>
      </c>
      <c r="AV46" s="93" t="str">
        <f t="array" ref="AV46">IFERROR(INDEX($AB$1:$AB$1200,SMALL(IF($AK$1:$AK$1200=$AP$36,ROW($AB$1:$AB$1200),""),$AS46)),"")</f>
        <v/>
      </c>
      <c r="BA46" s="3"/>
      <c r="BB46" s="3"/>
      <c r="BC46" s="3"/>
      <c r="BD46" s="3"/>
    </row>
    <row r="47" spans="1:56" ht="15" customHeight="1">
      <c r="A47" s="40" t="str">
        <f t="shared" ref="A46:A47" si="9">AA45</f>
        <v>Kit de réparation</v>
      </c>
      <c r="B47" s="55"/>
      <c r="C47" s="55"/>
      <c r="D47" s="55"/>
      <c r="E47" s="55"/>
      <c r="F47" s="55"/>
      <c r="G47" s="55"/>
      <c r="H47" s="55"/>
      <c r="I47" s="7"/>
      <c r="J47" s="7"/>
      <c r="K47" s="55"/>
      <c r="L47" s="55"/>
      <c r="M47" s="55"/>
      <c r="N47" s="55"/>
      <c r="O47" s="55"/>
      <c r="P47" s="55"/>
      <c r="Q47" s="7"/>
      <c r="R47" s="7"/>
      <c r="S47" s="55"/>
      <c r="T47" s="55"/>
      <c r="U47" s="7"/>
      <c r="V47" s="7"/>
      <c r="AA47" s="78" t="str">
        <f>AZ17</f>
        <v>Masse de pierre</v>
      </c>
      <c r="AB47" s="78">
        <v>5</v>
      </c>
      <c r="AC47" s="78">
        <f t="shared" si="1"/>
        <v>0</v>
      </c>
      <c r="AD47" s="89"/>
      <c r="AE47" s="89"/>
      <c r="AF47" s="79">
        <f t="shared" si="2"/>
        <v>0</v>
      </c>
      <c r="AG47" s="79" t="str">
        <f t="shared" si="3"/>
        <v/>
      </c>
      <c r="AH47" s="79" t="str">
        <f t="shared" si="4"/>
        <v/>
      </c>
      <c r="AI47" s="79">
        <f t="shared" si="5"/>
        <v>0</v>
      </c>
      <c r="AJ47" s="79">
        <f t="shared" si="6"/>
        <v>0</v>
      </c>
      <c r="AK47" s="79" t="str">
        <f t="shared" si="7"/>
        <v/>
      </c>
      <c r="AN47" s="12">
        <v>5.3</v>
      </c>
      <c r="AO47" s="19" t="str">
        <f>IF(SUMIFS(AG$11:AG$1008,$AB$11:$AB$1008,$AN47,$AK$11:$AK$1008,$AP$36)=0,"",SUMIFS(AG$11:AG$1008,$AB$11:$AB$1008,$AN47,$AK$11:$AK$1008,$AP$36))</f>
        <v/>
      </c>
      <c r="AP47" s="19" t="str">
        <f>IF(SUMIFS(AH$11:AH$1008,$AB$11:$AB$1008,$AN47,$AK$11:$AK$1008,$AP$36)=0,"",SUMIFS(AH$11:AH$1008,$AB$11:$AB$1008,$AN47,$AK$11:$AK$1008,$AP$36))</f>
        <v/>
      </c>
      <c r="AQ47" s="19" t="str">
        <f>IF(SUMIFS(AI$11:AI$1008,$AB$11:$AB$1008,$AN47,$AK$11:$AK$1008,$AP$36)=0,"",SUMIFS(AI$11:AI$1008,$AB$11:$AB$1008,$AN47,$AK$11:$AK$1008,$AP$36))</f>
        <v/>
      </c>
      <c r="AR47" s="19" t="str">
        <f>IF(SUMIFS(AJ$11:AJ$1008,$AB$11:$AB$1008,$AN47,$AK$11:$AK$1008,$AP$36)=0,"",SUMIFS(AJ$11:AJ$1008,$AB$11:$AB$1008,$AN47,$AK$11:$AK$1008,$AP$36))</f>
        <v/>
      </c>
      <c r="AS47" s="4" t="str">
        <f>IF(AP36="","",10)</f>
        <v/>
      </c>
      <c r="AT47" s="99" t="str">
        <f t="array" ref="AT47">IFERROR(INDEX($AF$1:$AF$1200,SMALL(IF($AK$1:$AK$1200=$AP$36,ROW($AF$1:$AF$1200),""),$AS47)),"")</f>
        <v/>
      </c>
      <c r="AU47" s="97" t="str">
        <f t="array" ref="AU47">IFERROR(INDEX($AA$1:$AA$1200,SMALL(IF($AK$1:$AK$1200=$AP$36,ROW($AA$1:$AA$1200),""),$AS47)),"")</f>
        <v/>
      </c>
      <c r="AV47" s="93" t="str">
        <f t="array" ref="AV47">IFERROR(INDEX($AB$1:$AB$1200,SMALL(IF($AK$1:$AK$1200=$AP$36,ROW($AB$1:$AB$1200),""),$AS47)),"")</f>
        <v/>
      </c>
      <c r="AX47" s="29"/>
      <c r="AZ47" s="6" t="s">
        <v>123</v>
      </c>
      <c r="BA47" s="28"/>
      <c r="BB47" s="28"/>
      <c r="BC47" s="28">
        <v>20</v>
      </c>
      <c r="BD47" s="28">
        <v>10</v>
      </c>
    </row>
    <row r="48" spans="1:56" ht="15.75" customHeight="1">
      <c r="AA48" s="81" t="str">
        <f t="shared" ref="AA48:AA81" si="10">AZ18</f>
        <v>Hache</v>
      </c>
      <c r="AB48" s="81">
        <v>5</v>
      </c>
      <c r="AC48" s="81">
        <f t="shared" si="1"/>
        <v>0</v>
      </c>
      <c r="AD48" s="90"/>
      <c r="AE48" s="90"/>
      <c r="AF48" s="82">
        <f t="shared" si="2"/>
        <v>0</v>
      </c>
      <c r="AG48" s="82" t="str">
        <f t="shared" si="3"/>
        <v/>
      </c>
      <c r="AH48" s="82" t="str">
        <f t="shared" si="4"/>
        <v/>
      </c>
      <c r="AI48" s="82">
        <f t="shared" si="5"/>
        <v>0</v>
      </c>
      <c r="AJ48" s="82">
        <f t="shared" si="6"/>
        <v>0</v>
      </c>
      <c r="AK48" s="82" t="str">
        <f t="shared" si="7"/>
        <v/>
      </c>
      <c r="AN48" s="10">
        <v>6</v>
      </c>
      <c r="AO48" s="21" t="str">
        <f>IF(SUMIFS(AG$11:AG$1008,$AB$11:$AB$1008,$AN48,$AK$11:$AK$1008,$AP$36)=0,"",SUMIFS(AG$11:AG$1008,$AB$11:$AB$1008,$AN48,$AK$11:$AK$1008,$AP$36))</f>
        <v/>
      </c>
      <c r="AP48" s="21" t="str">
        <f>IF(SUMIFS(AH$11:AH$1008,$AB$11:$AB$1008,$AN48,$AK$11:$AK$1008,$AP$36)=0,"",SUMIFS(AH$11:AH$1008,$AB$11:$AB$1008,$AN48,$AK$11:$AK$1008,$AP$36))</f>
        <v/>
      </c>
      <c r="AQ48" s="21" t="str">
        <f>IF(SUMIFS(AI$11:AI$1008,$AB$11:$AB$1008,$AN48,$AK$11:$AK$1008,$AP$36)=0,"",SUMIFS(AI$11:AI$1008,$AB$11:$AB$1008,$AN48,$AK$11:$AK$1008,$AP$36))</f>
        <v/>
      </c>
      <c r="AR48" s="21" t="str">
        <f>IF(SUMIFS(AJ$11:AJ$1008,$AB$11:$AB$1008,$AN48,$AK$11:$AK$1008,$AP$36)=0,"",SUMIFS(AJ$11:AJ$1008,$AB$11:$AB$1008,$AN48,$AK$11:$AK$1008,$AP$36))</f>
        <v/>
      </c>
      <c r="AS48" s="4" t="str">
        <f>IF(AP36="","",11)</f>
        <v/>
      </c>
      <c r="AT48" s="99" t="str">
        <f t="array" ref="AT48">IFERROR(INDEX($AF$1:$AF$1200,SMALL(IF($AK$1:$AK$1200=$AP$36,ROW($AF$1:$AF$1200),""),$AS48)),"")</f>
        <v/>
      </c>
      <c r="AU48" s="97" t="str">
        <f t="array" ref="AU48">IFERROR(INDEX($AA$1:$AA$1200,SMALL(IF($AK$1:$AK$1200=$AP$36,ROW($AA$1:$AA$1200),""),$AS48)),"")</f>
        <v/>
      </c>
      <c r="AV48" s="93" t="str">
        <f t="array" ref="AV48">IFERROR(INDEX($AB$1:$AB$1200,SMALL(IF($AK$1:$AK$1200=$AP$36,ROW($AB$1:$AB$1200),""),$AS48)),"")</f>
        <v/>
      </c>
      <c r="AZ48" t="s">
        <v>121</v>
      </c>
      <c r="BA48" s="3"/>
      <c r="BB48" s="3">
        <v>20</v>
      </c>
      <c r="BC48" s="3">
        <v>10</v>
      </c>
      <c r="BD48" s="3"/>
    </row>
    <row r="49" spans="1:56">
      <c r="AA49" s="78" t="str">
        <f t="shared" si="10"/>
        <v>Pioche</v>
      </c>
      <c r="AB49" s="78">
        <v>5</v>
      </c>
      <c r="AC49" s="78">
        <f t="shared" si="1"/>
        <v>0</v>
      </c>
      <c r="AD49" s="89"/>
      <c r="AE49" s="89"/>
      <c r="AF49" s="79">
        <f t="shared" si="2"/>
        <v>0</v>
      </c>
      <c r="AG49" s="79" t="str">
        <f t="shared" si="3"/>
        <v/>
      </c>
      <c r="AH49" s="79" t="str">
        <f t="shared" si="4"/>
        <v/>
      </c>
      <c r="AI49" s="79">
        <f t="shared" si="5"/>
        <v>0</v>
      </c>
      <c r="AJ49" s="79">
        <f t="shared" si="6"/>
        <v>0</v>
      </c>
      <c r="AK49" s="79" t="str">
        <f t="shared" si="7"/>
        <v/>
      </c>
      <c r="AN49" s="11">
        <v>6.1</v>
      </c>
      <c r="AO49" s="23" t="str">
        <f>IF(SUMIFS(AG$11:AG$1008,$AB$11:$AB$1008,$AN49,$AK$11:$AK$1008,$AP$36)=0,"",SUMIFS(AG$11:AG$1008,$AB$11:$AB$1008,$AN49,$AK$11:$AK$1008,$AP$36))</f>
        <v/>
      </c>
      <c r="AP49" s="23" t="str">
        <f>IF(SUMIFS(AH$11:AH$1008,$AB$11:$AB$1008,$AN49,$AK$11:$AK$1008,$AP$36)=0,"",SUMIFS(AH$11:AH$1008,$AB$11:$AB$1008,$AN49,$AK$11:$AK$1008,$AP$36))</f>
        <v/>
      </c>
      <c r="AQ49" s="23" t="str">
        <f>IF(SUMIFS(AI$11:AI$1008,$AB$11:$AB$1008,$AN49,$AK$11:$AK$1008,$AP$36)=0,"",SUMIFS(AI$11:AI$1008,$AB$11:$AB$1008,$AN49,$AK$11:$AK$1008,$AP$36))</f>
        <v/>
      </c>
      <c r="AR49" s="23" t="str">
        <f>IF(SUMIFS(AJ$11:AJ$1008,$AB$11:$AB$1008,$AN49,$AK$11:$AK$1008,$AP$36)=0,"",SUMIFS(AJ$11:AJ$1008,$AB$11:$AB$1008,$AN49,$AK$11:$AK$1008,$AP$36))</f>
        <v/>
      </c>
      <c r="AS49" s="4" t="str">
        <f>IF(AP36="","",12)</f>
        <v/>
      </c>
      <c r="AT49" s="99" t="str">
        <f t="array" ref="AT49">IFERROR(INDEX($AF$1:$AF$1200,SMALL(IF($AK$1:$AK$1200=$AP$36,ROW($AF$1:$AF$1200),""),$AS49)),"")</f>
        <v/>
      </c>
      <c r="AU49" s="97" t="str">
        <f t="array" ref="AU49">IFERROR(INDEX($AA$1:$AA$1200,SMALL(IF($AK$1:$AK$1200=$AP$36,ROW($AA$1:$AA$1200),""),$AS49)),"")</f>
        <v/>
      </c>
      <c r="AV49" s="93" t="str">
        <f t="array" ref="AV49">IFERROR(INDEX($AB$1:$AB$1200,SMALL(IF($AK$1:$AK$1200=$AP$36,ROW($AB$1:$AB$1200),""),$AS49)),"")</f>
        <v/>
      </c>
      <c r="AZ49" s="6" t="s">
        <v>122</v>
      </c>
      <c r="BA49" s="28"/>
      <c r="BB49" s="28">
        <v>30</v>
      </c>
      <c r="BC49" s="28">
        <v>30</v>
      </c>
      <c r="BD49" s="28"/>
    </row>
    <row r="50" spans="1:56" ht="15.75" thickBot="1">
      <c r="AA50" s="81" t="str">
        <f t="shared" si="10"/>
        <v>faucille</v>
      </c>
      <c r="AB50" s="81">
        <v>5</v>
      </c>
      <c r="AC50" s="81">
        <f t="shared" si="1"/>
        <v>0</v>
      </c>
      <c r="AD50" s="90"/>
      <c r="AE50" s="90"/>
      <c r="AF50" s="82">
        <f t="shared" si="2"/>
        <v>0</v>
      </c>
      <c r="AG50" s="82" t="str">
        <f t="shared" si="3"/>
        <v/>
      </c>
      <c r="AH50" s="82" t="str">
        <f t="shared" si="4"/>
        <v/>
      </c>
      <c r="AI50" s="82">
        <f t="shared" si="5"/>
        <v>0</v>
      </c>
      <c r="AJ50" s="82">
        <f t="shared" si="6"/>
        <v>0</v>
      </c>
      <c r="AK50" s="82" t="str">
        <f t="shared" si="7"/>
        <v/>
      </c>
      <c r="AM50" s="30"/>
      <c r="AN50" s="11">
        <v>6.2</v>
      </c>
      <c r="AO50" s="23" t="str">
        <f>IF(SUMIFS(AG$11:AG$1008,$AB$11:$AB$1008,$AN50,$AK$11:$AK$1008,$AP$36)=0,"",SUMIFS(AG$11:AG$1008,$AB$11:$AB$1008,$AN50,$AK$11:$AK$1008,$AP$36))</f>
        <v/>
      </c>
      <c r="AP50" s="23" t="str">
        <f>IF(SUMIFS(AH$11:AH$1008,$AB$11:$AB$1008,$AN50,$AK$11:$AK$1008,$AP$36)=0,"",SUMIFS(AH$11:AH$1008,$AB$11:$AB$1008,$AN50,$AK$11:$AK$1008,$AP$36))</f>
        <v/>
      </c>
      <c r="AQ50" s="23" t="str">
        <f>IF(SUMIFS(AI$11:AI$1008,$AB$11:$AB$1008,$AN50,$AK$11:$AK$1008,$AP$36)=0,"",SUMIFS(AI$11:AI$1008,$AB$11:$AB$1008,$AN50,$AK$11:$AK$1008,$AP$36))</f>
        <v/>
      </c>
      <c r="AR50" s="23" t="str">
        <f>IF(SUMIFS(AJ$11:AJ$1008,$AB$11:$AB$1008,$AN50,$AK$11:$AK$1008,$AP$36)=0,"",SUMIFS(AJ$11:AJ$1008,$AB$11:$AB$1008,$AN50,$AK$11:$AK$1008,$AP$36))</f>
        <v/>
      </c>
      <c r="AS50" s="4" t="str">
        <f>IF(AP36="","",13)</f>
        <v/>
      </c>
      <c r="AT50" s="99" t="str">
        <f t="array" ref="AT50">IFERROR(INDEX($AF$1:$AF$1200,SMALL(IF($AK$1:$AK$1200=$AP$36,ROW($AF$1:$AF$1200),""),$AS50)),"")</f>
        <v/>
      </c>
      <c r="AU50" s="97" t="str">
        <f t="array" ref="AU50">IFERROR(INDEX($AA$1:$AA$1200,SMALL(IF($AK$1:$AK$1200=$AP$36,ROW($AA$1:$AA$1200),""),$AS50)),"")</f>
        <v/>
      </c>
      <c r="AV50" s="93" t="str">
        <f t="array" ref="AV50">IFERROR(INDEX($AB$1:$AB$1200,SMALL(IF($AK$1:$AK$1200=$AP$36,ROW($AB$1:$AB$1200),""),$AS50)),"")</f>
        <v/>
      </c>
      <c r="BA50" s="3"/>
      <c r="BB50" s="3"/>
      <c r="BC50" s="3"/>
      <c r="BD50" s="3"/>
    </row>
    <row r="51" spans="1:56">
      <c r="A51" s="60" t="s">
        <v>125</v>
      </c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2"/>
      <c r="AA51" s="78" t="str">
        <f t="shared" si="10"/>
        <v>couteau</v>
      </c>
      <c r="AB51" s="78">
        <v>5</v>
      </c>
      <c r="AC51" s="78">
        <f t="shared" si="1"/>
        <v>0</v>
      </c>
      <c r="AD51" s="89"/>
      <c r="AE51" s="89"/>
      <c r="AF51" s="79">
        <f t="shared" si="2"/>
        <v>0</v>
      </c>
      <c r="AG51" s="79" t="str">
        <f t="shared" si="3"/>
        <v/>
      </c>
      <c r="AH51" s="79" t="str">
        <f t="shared" si="4"/>
        <v/>
      </c>
      <c r="AI51" s="79">
        <f t="shared" si="5"/>
        <v>0</v>
      </c>
      <c r="AJ51" s="79">
        <f t="shared" si="6"/>
        <v>0</v>
      </c>
      <c r="AK51" s="79" t="str">
        <f t="shared" si="7"/>
        <v/>
      </c>
      <c r="AM51" s="30"/>
      <c r="AN51" s="12">
        <v>6.3</v>
      </c>
      <c r="AO51" s="19" t="str">
        <f>IF(SUMIFS(AG$11:AG$1008,$AB$11:$AB$1008,$AN51,$AK$11:$AK$1008,$AP$36)=0,"",SUMIFS(AG$11:AG$1008,$AB$11:$AB$1008,$AN51,$AK$11:$AK$1008,$AP$36))</f>
        <v/>
      </c>
      <c r="AP51" s="19" t="str">
        <f>IF(SUMIFS(AH$11:AH$1008,$AB$11:$AB$1008,$AN51,$AK$11:$AK$1008,$AP$36)=0,"",SUMIFS(AH$11:AH$1008,$AB$11:$AB$1008,$AN51,$AK$11:$AK$1008,$AP$36))</f>
        <v/>
      </c>
      <c r="AQ51" s="19" t="str">
        <f>IF(SUMIFS(AI$11:AI$1008,$AB$11:$AB$1008,$AN51,$AK$11:$AK$1008,$AP$36)=0,"",SUMIFS(AI$11:AI$1008,$AB$11:$AB$1008,$AN51,$AK$11:$AK$1008,$AP$36))</f>
        <v/>
      </c>
      <c r="AR51" s="19" t="str">
        <f>IF(SUMIFS(AJ$11:AJ$1008,$AB$11:$AB$1008,$AN51,$AK$11:$AK$1008,$AP$36)=0,"",SUMIFS(AJ$11:AJ$1008,$AB$11:$AB$1008,$AN51,$AK$11:$AK$1008,$AP$36))</f>
        <v/>
      </c>
      <c r="AS51" s="4" t="str">
        <f>IF(AP36="","",14)</f>
        <v/>
      </c>
      <c r="AT51" s="99" t="str">
        <f t="array" ref="AT51">IFERROR(INDEX($AF$1:$AF$1200,SMALL(IF($AK$1:$AK$1200=$AP$36,ROW($AF$1:$AF$1200),""),$AS51)),"")</f>
        <v/>
      </c>
      <c r="AU51" s="97" t="str">
        <f t="array" ref="AU51">IFERROR(INDEX($AA$1:$AA$1200,SMALL(IF($AK$1:$AK$1200=$AP$36,ROW($AA$1:$AA$1200),""),$AS51)),"")</f>
        <v/>
      </c>
      <c r="AV51" s="93" t="str">
        <f t="array" ref="AV51">IFERROR(INDEX($AB$1:$AB$1200,SMALL(IF($AK$1:$AK$1200=$AP$36,ROW($AB$1:$AB$1200),""),$AS51)),"")</f>
        <v/>
      </c>
      <c r="AZ51" t="s">
        <v>124</v>
      </c>
      <c r="BA51" s="3"/>
      <c r="BB51" s="3"/>
      <c r="BC51" s="3">
        <v>8</v>
      </c>
      <c r="BD51" s="3">
        <v>8</v>
      </c>
    </row>
    <row r="52" spans="1:56" ht="15.75" thickBot="1">
      <c r="A52" s="63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5"/>
      <c r="AA52" s="81"/>
      <c r="AB52" s="81">
        <v>5</v>
      </c>
      <c r="AC52" s="81" t="str">
        <f t="shared" si="1"/>
        <v/>
      </c>
      <c r="AD52" s="90"/>
      <c r="AE52" s="90"/>
      <c r="AF52" s="82">
        <f t="shared" si="2"/>
        <v>0</v>
      </c>
      <c r="AG52" s="82" t="str">
        <f t="shared" si="3"/>
        <v/>
      </c>
      <c r="AH52" s="82" t="str">
        <f t="shared" si="4"/>
        <v/>
      </c>
      <c r="AI52" s="82" t="str">
        <f t="shared" si="5"/>
        <v/>
      </c>
      <c r="AJ52" s="82" t="str">
        <f t="shared" si="6"/>
        <v/>
      </c>
      <c r="AK52" s="82" t="str">
        <f t="shared" si="7"/>
        <v/>
      </c>
      <c r="AM52" s="30"/>
      <c r="AN52" s="10">
        <v>7</v>
      </c>
      <c r="AO52" s="21" t="str">
        <f>IF(SUMIFS(AG$11:AG$1008,$AB$11:$AB$1008,$AN52,$AK$11:$AK$1008,$AP$36)=0,"",SUMIFS(AG$11:AG$1008,$AB$11:$AB$1008,$AN52,$AK$11:$AK$1008,$AP$36))</f>
        <v/>
      </c>
      <c r="AP52" s="21" t="str">
        <f>IF(SUMIFS(AH$11:AH$1008,$AB$11:$AB$1008,$AN52,$AK$11:$AK$1008,$AP$36)=0,"",SUMIFS(AH$11:AH$1008,$AB$11:$AB$1008,$AN52,$AK$11:$AK$1008,$AP$36))</f>
        <v/>
      </c>
      <c r="AQ52" s="21" t="str">
        <f>IF(SUMIFS(AI$11:AI$1008,$AB$11:$AB$1008,$AN52,$AK$11:$AK$1008,$AP$36)=0,"",SUMIFS(AI$11:AI$1008,$AB$11:$AB$1008,$AN52,$AK$11:$AK$1008,$AP$36))</f>
        <v/>
      </c>
      <c r="AR52" s="21" t="str">
        <f>IF(SUMIFS(AJ$11:AJ$1008,$AB$11:$AB$1008,$AN52,$AK$11:$AK$1008,$AP$36)=0,"",SUMIFS(AJ$11:AJ$1008,$AB$11:$AB$1008,$AN52,$AK$11:$AK$1008,$AP$36))</f>
        <v/>
      </c>
      <c r="AS52" s="4" t="str">
        <f>IF(AP36="","",15)</f>
        <v/>
      </c>
      <c r="AT52" s="99" t="str">
        <f t="array" ref="AT52">IFERROR(INDEX($AF$1:$AF$1200,SMALL(IF($AK$1:$AK$1200=$AP$36,ROW($AF$1:$AF$1200),""),$AS52)),"")</f>
        <v/>
      </c>
      <c r="AU52" s="97" t="str">
        <f t="array" ref="AU52">IFERROR(INDEX($AA$1:$AA$1200,SMALL(IF($AK$1:$AK$1200=$AP$36,ROW($AA$1:$AA$1200),""),$AS52)),"")</f>
        <v/>
      </c>
      <c r="AV52" s="93" t="str">
        <f t="array" ref="AV52">IFERROR(INDEX($AB$1:$AB$1200,SMALL(IF($AK$1:$AK$1200=$AP$36,ROW($AB$1:$AB$1200),""),$AS52)),"")</f>
        <v/>
      </c>
    </row>
    <row r="53" spans="1:56">
      <c r="A53" s="55" t="s">
        <v>16</v>
      </c>
      <c r="B53" s="71" t="s">
        <v>7</v>
      </c>
      <c r="C53" s="72"/>
      <c r="D53" s="72"/>
      <c r="E53" s="73"/>
      <c r="F53" s="71" t="s">
        <v>8</v>
      </c>
      <c r="G53" s="72"/>
      <c r="H53" s="72"/>
      <c r="I53" s="73"/>
      <c r="J53" s="71" t="s">
        <v>9</v>
      </c>
      <c r="K53" s="72"/>
      <c r="L53" s="72"/>
      <c r="M53" s="73"/>
      <c r="N53" s="71" t="s">
        <v>10</v>
      </c>
      <c r="O53" s="72"/>
      <c r="P53" s="72"/>
      <c r="Q53" s="73"/>
      <c r="R53" s="71" t="s">
        <v>11</v>
      </c>
      <c r="S53" s="72"/>
      <c r="T53" s="72"/>
      <c r="U53" s="73"/>
      <c r="V53" s="71" t="s">
        <v>12</v>
      </c>
      <c r="W53" s="72"/>
      <c r="X53" s="72"/>
      <c r="Y53" s="73"/>
      <c r="AA53" s="78" t="str">
        <f t="shared" si="10"/>
        <v>Cape</v>
      </c>
      <c r="AB53" s="78">
        <v>5</v>
      </c>
      <c r="AC53" s="78">
        <f t="shared" si="1"/>
        <v>0</v>
      </c>
      <c r="AD53" s="89"/>
      <c r="AE53" s="89"/>
      <c r="AF53" s="79">
        <f t="shared" si="2"/>
        <v>0</v>
      </c>
      <c r="AG53" s="79">
        <f t="shared" si="3"/>
        <v>0</v>
      </c>
      <c r="AH53" s="79">
        <f t="shared" si="4"/>
        <v>0</v>
      </c>
      <c r="AI53" s="79" t="str">
        <f t="shared" si="5"/>
        <v/>
      </c>
      <c r="AJ53" s="79" t="str">
        <f t="shared" si="6"/>
        <v/>
      </c>
      <c r="AK53" s="79" t="str">
        <f t="shared" si="7"/>
        <v/>
      </c>
      <c r="AM53" s="30"/>
      <c r="AN53" s="11">
        <v>7.1</v>
      </c>
      <c r="AO53" s="23" t="str">
        <f>IF(SUMIFS(AG$11:AG$1008,$AB$11:$AB$1008,$AN53,$AK$11:$AK$1008,$AP$36)=0,"",SUMIFS(AG$11:AG$1008,$AB$11:$AB$1008,$AN53,$AK$11:$AK$1008,$AP$36))</f>
        <v/>
      </c>
      <c r="AP53" s="23" t="str">
        <f>IF(SUMIFS(AH$11:AH$1008,$AB$11:$AB$1008,$AN53,$AK$11:$AK$1008,$AP$36)=0,"",SUMIFS(AH$11:AH$1008,$AB$11:$AB$1008,$AN53,$AK$11:$AK$1008,$AP$36))</f>
        <v/>
      </c>
      <c r="AQ53" s="23" t="str">
        <f>IF(SUMIFS(AI$11:AI$1008,$AB$11:$AB$1008,$AN53,$AK$11:$AK$1008,$AP$36)=0,"",SUMIFS(AI$11:AI$1008,$AB$11:$AB$1008,$AN53,$AK$11:$AK$1008,$AP$36))</f>
        <v/>
      </c>
      <c r="AR53" s="23" t="str">
        <f>IF(SUMIFS(AJ$11:AJ$1008,$AB$11:$AB$1008,$AN53,$AK$11:$AK$1008,$AP$36)=0,"",SUMIFS(AJ$11:AJ$1008,$AB$11:$AB$1008,$AN53,$AK$11:$AK$1008,$AP$36))</f>
        <v/>
      </c>
      <c r="AS53" s="4" t="str">
        <f>IF(AP36="","",16)</f>
        <v/>
      </c>
      <c r="AT53" s="99" t="str">
        <f t="array" ref="AT53">IFERROR(INDEX($AF$1:$AF$1200,SMALL(IF($AK$1:$AK$1200=$AP$36,ROW($AF$1:$AF$1200),""),$AS53)),"")</f>
        <v/>
      </c>
      <c r="AU53" s="97" t="str">
        <f t="array" ref="AU53">IFERROR(INDEX($AA$1:$AA$1200,SMALL(IF($AK$1:$AK$1200=$AP$36,ROW($AA$1:$AA$1200),""),$AS53)),"")</f>
        <v/>
      </c>
      <c r="AV53" s="93" t="str">
        <f t="array" ref="AV53">IFERROR(INDEX($AB$1:$AB$1200,SMALL(IF($AK$1:$AK$1200=$AP$36,ROW($AB$1:$AB$1200),""),$AS53)),"")</f>
        <v/>
      </c>
    </row>
    <row r="54" spans="1:56">
      <c r="A54" s="57"/>
      <c r="B54" s="37"/>
      <c r="C54" s="44"/>
      <c r="D54" s="44"/>
      <c r="E54" s="45"/>
      <c r="F54" s="37"/>
      <c r="G54" s="44"/>
      <c r="H54" s="44"/>
      <c r="I54" s="45"/>
      <c r="J54" s="37"/>
      <c r="K54" s="44"/>
      <c r="L54" s="44"/>
      <c r="M54" s="45"/>
      <c r="N54" s="37"/>
      <c r="O54" s="44"/>
      <c r="P54" s="44"/>
      <c r="Q54" s="45"/>
      <c r="R54" s="37"/>
      <c r="S54" s="44"/>
      <c r="T54" s="44"/>
      <c r="U54" s="45"/>
      <c r="V54" s="37"/>
      <c r="W54" s="44"/>
      <c r="X54" s="44"/>
      <c r="Y54" s="45"/>
      <c r="AA54" s="81" t="str">
        <f t="shared" si="10"/>
        <v>sac</v>
      </c>
      <c r="AB54" s="81"/>
      <c r="AC54" s="81" t="str">
        <f t="shared" si="1"/>
        <v/>
      </c>
      <c r="AD54" s="90"/>
      <c r="AE54" s="90"/>
      <c r="AF54" s="82">
        <f t="shared" si="2"/>
        <v>0</v>
      </c>
      <c r="AG54" s="82">
        <f t="shared" si="3"/>
        <v>0</v>
      </c>
      <c r="AH54" s="82">
        <f t="shared" si="4"/>
        <v>0</v>
      </c>
      <c r="AI54" s="82" t="str">
        <f t="shared" si="5"/>
        <v/>
      </c>
      <c r="AJ54" s="82" t="str">
        <f t="shared" si="6"/>
        <v/>
      </c>
      <c r="AK54" s="82" t="str">
        <f t="shared" si="7"/>
        <v/>
      </c>
      <c r="AM54" s="30"/>
      <c r="AN54" s="11">
        <v>7.2</v>
      </c>
      <c r="AO54" s="23" t="str">
        <f>IF(SUMIFS(AG$11:AG$1008,$AB$11:$AB$1008,$AN54,$AK$11:$AK$1008,$AP$36)=0,"",SUMIFS(AG$11:AG$1008,$AB$11:$AB$1008,$AN54,$AK$11:$AK$1008,$AP$36))</f>
        <v/>
      </c>
      <c r="AP54" s="23" t="str">
        <f>IF(SUMIFS(AH$11:AH$1008,$AB$11:$AB$1008,$AN54,$AK$11:$AK$1008,$AP$36)=0,"",SUMIFS(AH$11:AH$1008,$AB$11:$AB$1008,$AN54,$AK$11:$AK$1008,$AP$36))</f>
        <v/>
      </c>
      <c r="AQ54" s="23" t="str">
        <f>IF(SUMIFS(AI$11:AI$1008,$AB$11:$AB$1008,$AN54,$AK$11:$AK$1008,$AP$36)=0,"",SUMIFS(AI$11:AI$1008,$AB$11:$AB$1008,$AN54,$AK$11:$AK$1008,$AP$36))</f>
        <v/>
      </c>
      <c r="AR54" s="23" t="str">
        <f>IF(SUMIFS(AJ$11:AJ$1008,$AB$11:$AB$1008,$AN54,$AK$11:$AK$1008,$AP$36)=0,"",SUMIFS(AJ$11:AJ$1008,$AB$11:$AB$1008,$AN54,$AK$11:$AK$1008,$AP$36))</f>
        <v/>
      </c>
      <c r="AS54" s="4" t="str">
        <f>IF(AP36="","",17)</f>
        <v/>
      </c>
      <c r="AT54" s="99" t="str">
        <f t="array" ref="AT54">IFERROR(INDEX($AF$1:$AF$1200,SMALL(IF($AK$1:$AK$1200=$AP$36,ROW($AF$1:$AF$1200),""),$AS54)),"")</f>
        <v/>
      </c>
      <c r="AU54" s="97" t="str">
        <f t="array" ref="AU54">IFERROR(INDEX($AA$1:$AA$1200,SMALL(IF($AK$1:$AK$1200=$AP$36,ROW($AA$1:$AA$1200),""),$AS54)),"")</f>
        <v/>
      </c>
      <c r="AV54" s="93" t="str">
        <f t="array" ref="AV54">IFERROR(INDEX($AB$1:$AB$1200,SMALL(IF($AK$1:$AK$1200=$AP$36,ROW($AB$1:$AB$1200),""),$AS54)),"")</f>
        <v/>
      </c>
    </row>
    <row r="55" spans="1:56">
      <c r="A55" s="57" t="str">
        <f>AZ17</f>
        <v>Masse de pierre</v>
      </c>
      <c r="B55" s="66"/>
      <c r="C55" s="67"/>
      <c r="D55" s="67"/>
      <c r="E55" s="68"/>
      <c r="F55" s="66"/>
      <c r="G55" s="67"/>
      <c r="H55" s="67"/>
      <c r="I55" s="68"/>
      <c r="J55" s="66"/>
      <c r="K55" s="67"/>
      <c r="L55" s="67"/>
      <c r="M55" s="68"/>
      <c r="N55" s="66"/>
      <c r="O55" s="67"/>
      <c r="P55" s="67"/>
      <c r="Q55" s="68"/>
      <c r="R55" s="66"/>
      <c r="S55" s="67"/>
      <c r="T55" s="67"/>
      <c r="U55" s="68"/>
      <c r="V55" s="66"/>
      <c r="W55" s="67"/>
      <c r="X55" s="67"/>
      <c r="Y55" s="68"/>
      <c r="AA55" s="78" t="str">
        <f t="shared" si="10"/>
        <v>sac a dos de faucheur</v>
      </c>
      <c r="AB55" s="78">
        <v>5</v>
      </c>
      <c r="AC55" s="78">
        <f t="shared" si="1"/>
        <v>0</v>
      </c>
      <c r="AD55" s="89"/>
      <c r="AE55" s="89"/>
      <c r="AF55" s="79">
        <f t="shared" si="2"/>
        <v>0</v>
      </c>
      <c r="AG55" s="79">
        <f t="shared" si="3"/>
        <v>0</v>
      </c>
      <c r="AH55" s="79">
        <f t="shared" si="4"/>
        <v>0</v>
      </c>
      <c r="AI55" s="79" t="str">
        <f t="shared" si="5"/>
        <v/>
      </c>
      <c r="AJ55" s="79" t="str">
        <f t="shared" si="6"/>
        <v/>
      </c>
      <c r="AK55" s="79" t="str">
        <f t="shared" si="7"/>
        <v/>
      </c>
      <c r="AM55" s="30"/>
      <c r="AN55" s="12">
        <v>7.3</v>
      </c>
      <c r="AO55" s="19" t="str">
        <f>IF(SUMIFS(AG$11:AG$1008,$AB$11:$AB$1008,$AN55,$AK$11:$AK$1008,$AP$36)=0,"",SUMIFS(AG$11:AG$1008,$AB$11:$AB$1008,$AN55,$AK$11:$AK$1008,$AP$36))</f>
        <v/>
      </c>
      <c r="AP55" s="19" t="str">
        <f>IF(SUMIFS(AH$11:AH$1008,$AB$11:$AB$1008,$AN55,$AK$11:$AK$1008,$AP$36)=0,"",SUMIFS(AH$11:AH$1008,$AB$11:$AB$1008,$AN55,$AK$11:$AK$1008,$AP$36))</f>
        <v/>
      </c>
      <c r="AQ55" s="19" t="str">
        <f>IF(SUMIFS(AI$11:AI$1008,$AB$11:$AB$1008,$AN55,$AK$11:$AK$1008,$AP$36)=0,"",SUMIFS(AI$11:AI$1008,$AB$11:$AB$1008,$AN55,$AK$11:$AK$1008,$AP$36))</f>
        <v/>
      </c>
      <c r="AR55" s="19" t="str">
        <f>IF(SUMIFS(AJ$11:AJ$1008,$AB$11:$AB$1008,$AN55,$AK$11:$AK$1008,$AP$36)=0,"",SUMIFS(AJ$11:AJ$1008,$AB$11:$AB$1008,$AN55,$AK$11:$AK$1008,$AP$36))</f>
        <v/>
      </c>
      <c r="AS55" s="4" t="str">
        <f>IF(AP36="","",18)</f>
        <v/>
      </c>
      <c r="AT55" s="99" t="str">
        <f t="array" ref="AT55">IFERROR(INDEX($AF$1:$AF$1200,SMALL(IF($AK$1:$AK$1200=$AP$36,ROW($AF$1:$AF$1200),""),$AS55)),"")</f>
        <v/>
      </c>
      <c r="AU55" s="97" t="str">
        <f t="array" ref="AU55">IFERROR(INDEX($AA$1:$AA$1200,SMALL(IF($AK$1:$AK$1200=$AP$36,ROW($AA$1:$AA$1200),""),$AS55)),"")</f>
        <v/>
      </c>
      <c r="AV55" s="93" t="str">
        <f t="array" ref="AV55">IFERROR(INDEX($AB$1:$AB$1200,SMALL(IF($AK$1:$AK$1200=$AP$36,ROW($AB$1:$AB$1200),""),$AS55)),"")</f>
        <v/>
      </c>
    </row>
    <row r="56" spans="1:56">
      <c r="A56" s="57" t="str">
        <f>AZ18</f>
        <v>Hache</v>
      </c>
      <c r="B56" s="66"/>
      <c r="C56" s="67"/>
      <c r="D56" s="67"/>
      <c r="E56" s="68"/>
      <c r="F56" s="66"/>
      <c r="G56" s="67"/>
      <c r="H56" s="67"/>
      <c r="I56" s="68"/>
      <c r="J56" s="66"/>
      <c r="K56" s="67"/>
      <c r="L56" s="67"/>
      <c r="M56" s="68"/>
      <c r="N56" s="66"/>
      <c r="O56" s="67"/>
      <c r="P56" s="67"/>
      <c r="Q56" s="68"/>
      <c r="R56" s="66"/>
      <c r="S56" s="67"/>
      <c r="T56" s="67"/>
      <c r="U56" s="68"/>
      <c r="V56" s="66"/>
      <c r="W56" s="67"/>
      <c r="X56" s="67"/>
      <c r="Y56" s="68"/>
      <c r="AA56" s="81" t="str">
        <f t="shared" si="10"/>
        <v>sac a dos de dépeceur</v>
      </c>
      <c r="AB56" s="81">
        <v>5</v>
      </c>
      <c r="AC56" s="81">
        <f t="shared" si="1"/>
        <v>0</v>
      </c>
      <c r="AD56" s="90"/>
      <c r="AE56" s="90"/>
      <c r="AF56" s="82">
        <f t="shared" si="2"/>
        <v>0</v>
      </c>
      <c r="AG56" s="82">
        <f t="shared" si="3"/>
        <v>0</v>
      </c>
      <c r="AH56" s="82">
        <f t="shared" si="4"/>
        <v>0</v>
      </c>
      <c r="AI56" s="82" t="str">
        <f t="shared" si="5"/>
        <v/>
      </c>
      <c r="AJ56" s="82" t="str">
        <f t="shared" si="6"/>
        <v/>
      </c>
      <c r="AK56" s="82" t="str">
        <f t="shared" si="7"/>
        <v/>
      </c>
      <c r="AM56" s="30"/>
      <c r="AN56" s="10">
        <v>8</v>
      </c>
      <c r="AO56" s="21" t="str">
        <f>IF(SUMIFS(AG$11:AG$1008,$AB$11:$AB$1008,$AN56,$AK$11:$AK$1008,$AP$36)=0,"",SUMIFS(AG$11:AG$1008,$AB$11:$AB$1008,$AN56,$AK$11:$AK$1008,$AP$36))</f>
        <v/>
      </c>
      <c r="AP56" s="21" t="str">
        <f>IF(SUMIFS(AH$11:AH$1008,$AB$11:$AB$1008,$AN56,$AK$11:$AK$1008,$AP$36)=0,"",SUMIFS(AH$11:AH$1008,$AB$11:$AB$1008,$AN56,$AK$11:$AK$1008,$AP$36))</f>
        <v/>
      </c>
      <c r="AQ56" s="21" t="str">
        <f>IF(SUMIFS(AI$11:AI$1008,$AB$11:$AB$1008,$AN56,$AK$11:$AK$1008,$AP$36)=0,"",SUMIFS(AI$11:AI$1008,$AB$11:$AB$1008,$AN56,$AK$11:$AK$1008,$AP$36))</f>
        <v/>
      </c>
      <c r="AR56" s="21" t="str">
        <f>IF(SUMIFS(AJ$11:AJ$1008,$AB$11:$AB$1008,$AN56,$AK$11:$AK$1008,$AP$36)=0,"",SUMIFS(AJ$11:AJ$1008,$AB$11:$AB$1008,$AN56,$AK$11:$AK$1008,$AP$36))</f>
        <v/>
      </c>
      <c r="AS56" s="4" t="str">
        <f>IF(AP36="","",19)</f>
        <v/>
      </c>
      <c r="AT56" s="99" t="str">
        <f t="array" ref="AT56">IFERROR(INDEX($AF$1:$AF$1200,SMALL(IF($AK$1:$AK$1200=$AP$36,ROW($AF$1:$AF$1200),""),$AS56)),"")</f>
        <v/>
      </c>
      <c r="AU56" s="97" t="str">
        <f t="array" ref="AU56">IFERROR(INDEX($AA$1:$AA$1200,SMALL(IF($AK$1:$AK$1200=$AP$36,ROW($AA$1:$AA$1200),""),$AS56)),"")</f>
        <v/>
      </c>
      <c r="AV56" s="93" t="str">
        <f t="array" ref="AV56">IFERROR(INDEX($AB$1:$AB$1200,SMALL(IF($AK$1:$AK$1200=$AP$36,ROW($AB$1:$AB$1200),""),$AS56)),"")</f>
        <v/>
      </c>
    </row>
    <row r="57" spans="1:56">
      <c r="A57" s="57" t="str">
        <f>AZ19</f>
        <v>Pioche</v>
      </c>
      <c r="B57" s="66"/>
      <c r="C57" s="67"/>
      <c r="D57" s="67"/>
      <c r="E57" s="68"/>
      <c r="F57" s="66"/>
      <c r="G57" s="67"/>
      <c r="H57" s="67"/>
      <c r="I57" s="68"/>
      <c r="J57" s="66"/>
      <c r="K57" s="67"/>
      <c r="L57" s="67"/>
      <c r="M57" s="68"/>
      <c r="N57" s="66"/>
      <c r="O57" s="67"/>
      <c r="P57" s="67"/>
      <c r="Q57" s="68"/>
      <c r="R57" s="66"/>
      <c r="S57" s="67"/>
      <c r="T57" s="67"/>
      <c r="U57" s="68"/>
      <c r="V57" s="66"/>
      <c r="W57" s="67"/>
      <c r="X57" s="67"/>
      <c r="Y57" s="68"/>
      <c r="AA57" s="78" t="str">
        <f t="shared" si="10"/>
        <v>sac a dos de mineur</v>
      </c>
      <c r="AB57" s="78">
        <v>5</v>
      </c>
      <c r="AC57" s="78">
        <f t="shared" si="1"/>
        <v>0</v>
      </c>
      <c r="AD57" s="89"/>
      <c r="AE57" s="89"/>
      <c r="AF57" s="79">
        <f t="shared" si="2"/>
        <v>0</v>
      </c>
      <c r="AG57" s="79">
        <f t="shared" si="3"/>
        <v>0</v>
      </c>
      <c r="AH57" s="79">
        <f t="shared" si="4"/>
        <v>0</v>
      </c>
      <c r="AI57" s="79" t="str">
        <f t="shared" si="5"/>
        <v/>
      </c>
      <c r="AJ57" s="79" t="str">
        <f t="shared" si="6"/>
        <v/>
      </c>
      <c r="AK57" s="79" t="str">
        <f t="shared" si="7"/>
        <v/>
      </c>
      <c r="AM57" s="30"/>
      <c r="AN57" s="11">
        <v>8.1</v>
      </c>
      <c r="AO57" s="23" t="str">
        <f>IF(SUMIFS(AG$11:AG$1008,$AB$11:$AB$1008,$AN57,$AK$11:$AK$1008,$AP$36)=0,"",SUMIFS(AG$11:AG$1008,$AB$11:$AB$1008,$AN57,$AK$11:$AK$1008,$AP$36))</f>
        <v/>
      </c>
      <c r="AP57" s="23" t="str">
        <f>IF(SUMIFS(AH$11:AH$1008,$AB$11:$AB$1008,$AN57,$AK$11:$AK$1008,$AP$36)=0,"",SUMIFS(AH$11:AH$1008,$AB$11:$AB$1008,$AN57,$AK$11:$AK$1008,$AP$36))</f>
        <v/>
      </c>
      <c r="AQ57" s="23" t="str">
        <f>IF(SUMIFS(AI$11:AI$1008,$AB$11:$AB$1008,$AN57,$AK$11:$AK$1008,$AP$36)=0,"",SUMIFS(AI$11:AI$1008,$AB$11:$AB$1008,$AN57,$AK$11:$AK$1008,$AP$36))</f>
        <v/>
      </c>
      <c r="AR57" s="23" t="str">
        <f>IF(SUMIFS(AJ$11:AJ$1008,$AB$11:$AB$1008,$AN57,$AK$11:$AK$1008,$AP$36)=0,"",SUMIFS(AJ$11:AJ$1008,$AB$11:$AB$1008,$AN57,$AK$11:$AK$1008,$AP$36))</f>
        <v/>
      </c>
      <c r="AS57" s="4" t="str">
        <f>IF(AP36="","",20)</f>
        <v/>
      </c>
      <c r="AT57" s="99" t="str">
        <f t="array" ref="AT57">IFERROR(INDEX($AF$1:$AF$1200,SMALL(IF($AK$1:$AK$1200=$AP$36,ROW($AF$1:$AF$1200),""),$AS57)),"")</f>
        <v/>
      </c>
      <c r="AU57" s="97" t="str">
        <f t="array" ref="AU57">IFERROR(INDEX($AA$1:$AA$1200,SMALL(IF($AK$1:$AK$1200=$AP$36,ROW($AA$1:$AA$1200),""),$AS57)),"")</f>
        <v/>
      </c>
      <c r="AV57" s="93" t="str">
        <f t="array" ref="AV57">IFERROR(INDEX($AB$1:$AB$1200,SMALL(IF($AK$1:$AK$1200=$AP$36,ROW($AB$1:$AB$1200),""),$AS57)),"")</f>
        <v/>
      </c>
    </row>
    <row r="58" spans="1:56">
      <c r="A58" s="57" t="str">
        <f>AZ20</f>
        <v>faucille</v>
      </c>
      <c r="B58" s="66"/>
      <c r="C58" s="67"/>
      <c r="D58" s="67"/>
      <c r="E58" s="68"/>
      <c r="F58" s="66"/>
      <c r="G58" s="67"/>
      <c r="H58" s="67"/>
      <c r="I58" s="68"/>
      <c r="J58" s="66"/>
      <c r="K58" s="67"/>
      <c r="L58" s="67"/>
      <c r="M58" s="68"/>
      <c r="N58" s="66"/>
      <c r="O58" s="67"/>
      <c r="P58" s="67"/>
      <c r="Q58" s="68"/>
      <c r="R58" s="66"/>
      <c r="S58" s="67"/>
      <c r="T58" s="67"/>
      <c r="U58" s="68"/>
      <c r="V58" s="66"/>
      <c r="W58" s="67"/>
      <c r="X58" s="67"/>
      <c r="Y58" s="68"/>
      <c r="AA58" s="81" t="str">
        <f t="shared" si="10"/>
        <v>sac a dos de piocheur</v>
      </c>
      <c r="AB58" s="81">
        <v>5</v>
      </c>
      <c r="AC58" s="81">
        <f t="shared" si="1"/>
        <v>0</v>
      </c>
      <c r="AD58" s="90"/>
      <c r="AE58" s="90"/>
      <c r="AF58" s="82">
        <f t="shared" si="2"/>
        <v>0</v>
      </c>
      <c r="AG58" s="82">
        <f t="shared" si="3"/>
        <v>0</v>
      </c>
      <c r="AH58" s="82">
        <f t="shared" si="4"/>
        <v>0</v>
      </c>
      <c r="AI58" s="82" t="str">
        <f t="shared" si="5"/>
        <v/>
      </c>
      <c r="AJ58" s="82" t="str">
        <f t="shared" si="6"/>
        <v/>
      </c>
      <c r="AK58" s="82" t="str">
        <f t="shared" si="7"/>
        <v/>
      </c>
      <c r="AM58" s="30"/>
      <c r="AN58" s="11">
        <v>8.1999999999999993</v>
      </c>
      <c r="AO58" s="23" t="str">
        <f>IF(SUMIFS(AG$11:AG$1008,$AB$11:$AB$1008,$AN58,$AK$11:$AK$1008,$AP$36)=0,"",SUMIFS(AG$11:AG$1008,$AB$11:$AB$1008,$AN58,$AK$11:$AK$1008,$AP$36))</f>
        <v/>
      </c>
      <c r="AP58" s="23" t="str">
        <f>IF(SUMIFS(AH$11:AH$1008,$AB$11:$AB$1008,$AN58,$AK$11:$AK$1008,$AP$36)=0,"",SUMIFS(AH$11:AH$1008,$AB$11:$AB$1008,$AN58,$AK$11:$AK$1008,$AP$36))</f>
        <v/>
      </c>
      <c r="AQ58" s="23" t="str">
        <f>IF(SUMIFS(AI$11:AI$1008,$AB$11:$AB$1008,$AN58,$AK$11:$AK$1008,$AP$36)=0,"",SUMIFS(AI$11:AI$1008,$AB$11:$AB$1008,$AN58,$AK$11:$AK$1008,$AP$36))</f>
        <v/>
      </c>
      <c r="AR58" s="23" t="str">
        <f>IF(SUMIFS(AJ$11:AJ$1008,$AB$11:$AB$1008,$AN58,$AK$11:$AK$1008,$AP$36)=0,"",SUMIFS(AJ$11:AJ$1008,$AB$11:$AB$1008,$AN58,$AK$11:$AK$1008,$AP$36))</f>
        <v/>
      </c>
      <c r="AS58" s="4" t="str">
        <f>IF(AP36="","",21)</f>
        <v/>
      </c>
      <c r="AT58" s="99" t="str">
        <f t="array" ref="AT58">IFERROR(INDEX($AF$1:$AF$1200,SMALL(IF($AK$1:$AK$1200=$AP$36,ROW($AF$1:$AF$1200),""),$AS58)),"")</f>
        <v/>
      </c>
      <c r="AU58" s="97" t="str">
        <f t="array" ref="AU58">IFERROR(INDEX($AA$1:$AA$1200,SMALL(IF($AK$1:$AK$1200=$AP$36,ROW($AA$1:$AA$1200),""),$AS58)),"")</f>
        <v/>
      </c>
      <c r="AV58" s="93" t="str">
        <f t="array" ref="AV58">IFERROR(INDEX($AB$1:$AB$1200,SMALL(IF($AK$1:$AK$1200=$AP$36,ROW($AB$1:$AB$1200),""),$AS58)),"")</f>
        <v/>
      </c>
    </row>
    <row r="59" spans="1:56" ht="15.75" thickBot="1">
      <c r="A59" s="57" t="str">
        <f>AZ21</f>
        <v>couteau</v>
      </c>
      <c r="B59" s="66"/>
      <c r="C59" s="67"/>
      <c r="D59" s="67"/>
      <c r="E59" s="68"/>
      <c r="F59" s="66"/>
      <c r="G59" s="67"/>
      <c r="H59" s="67"/>
      <c r="I59" s="68"/>
      <c r="J59" s="66"/>
      <c r="K59" s="67"/>
      <c r="L59" s="67"/>
      <c r="M59" s="68"/>
      <c r="N59" s="66"/>
      <c r="O59" s="67"/>
      <c r="P59" s="67"/>
      <c r="Q59" s="68"/>
      <c r="R59" s="66"/>
      <c r="S59" s="67"/>
      <c r="T59" s="67"/>
      <c r="U59" s="68"/>
      <c r="V59" s="66"/>
      <c r="W59" s="67"/>
      <c r="X59" s="67"/>
      <c r="Y59" s="68"/>
      <c r="AA59" s="78" t="str">
        <f t="shared" si="10"/>
        <v>sac a dos de bucheron</v>
      </c>
      <c r="AB59" s="78">
        <v>5</v>
      </c>
      <c r="AC59" s="78">
        <f t="shared" si="1"/>
        <v>0</v>
      </c>
      <c r="AD59" s="89"/>
      <c r="AE59" s="89"/>
      <c r="AF59" s="79">
        <f t="shared" si="2"/>
        <v>0</v>
      </c>
      <c r="AG59" s="79">
        <f t="shared" si="3"/>
        <v>0</v>
      </c>
      <c r="AH59" s="79">
        <f t="shared" si="4"/>
        <v>0</v>
      </c>
      <c r="AI59" s="79" t="str">
        <f t="shared" si="5"/>
        <v/>
      </c>
      <c r="AJ59" s="79" t="str">
        <f t="shared" si="6"/>
        <v/>
      </c>
      <c r="AK59" s="79" t="str">
        <f t="shared" si="7"/>
        <v/>
      </c>
      <c r="AM59" s="30"/>
      <c r="AN59" s="13">
        <v>8.3000000000000007</v>
      </c>
      <c r="AO59" s="25" t="str">
        <f>IF(SUMIFS(AG$11:AG$1008,$AB$11:$AB$1008,$AN59,$AK$11:$AK$1008,$AP$36)=0,"",SUMIFS(AG$11:AG$1008,$AB$11:$AB$1008,$AN59,$AK$11:$AK$1008,$AP$36))</f>
        <v/>
      </c>
      <c r="AP59" s="25" t="str">
        <f>IF(SUMIFS(AH$11:AH$1008,$AB$11:$AB$1008,$AN59,$AK$11:$AK$1008,$AP$36)=0,"",SUMIFS(AH$11:AH$1008,$AB$11:$AB$1008,$AN59,$AK$11:$AK$1008,$AP$36))</f>
        <v/>
      </c>
      <c r="AQ59" s="25" t="str">
        <f>IF(SUMIFS(AI$11:AI$1008,$AB$11:$AB$1008,$AN59,$AK$11:$AK$1008,$AP$36)=0,"",SUMIFS(AI$11:AI$1008,$AB$11:$AB$1008,$AN59,$AK$11:$AK$1008,$AP$36))</f>
        <v/>
      </c>
      <c r="AR59" s="25" t="str">
        <f>IF(SUMIFS(AJ$11:AJ$1008,$AB$11:$AB$1008,$AN59,$AK$11:$AK$1008,$AP$36)=0,"",SUMIFS(AJ$11:AJ$1008,$AB$11:$AB$1008,$AN59,$AK$11:$AK$1008,$AP$36))</f>
        <v/>
      </c>
      <c r="AS59" s="4" t="str">
        <f>IF(AP36="","",22)</f>
        <v/>
      </c>
      <c r="AT59" s="100" t="str">
        <f t="array" ref="AT59">IFERROR(INDEX($AF$1:$AF$1200,SMALL(IF($AK$1:$AK$1200=$AP$36,ROW($AF$1:$AF$1200),""),$AS59)),"")</f>
        <v/>
      </c>
      <c r="AU59" s="98" t="str">
        <f t="array" ref="AU59">IFERROR(INDEX($AA$1:$AA$1200,SMALL(IF($AK$1:$AK$1200=$AP$36,ROW($AA$1:$AA$1200),""),$AS59)),"")</f>
        <v/>
      </c>
      <c r="AV59" s="94" t="str">
        <f t="array" ref="AV59">IFERROR(INDEX($AB$1:$AB$1200,SMALL(IF($AK$1:$AK$1200=$AP$36,ROW($AB$1:$AB$1200),""),$AS59)),"")</f>
        <v/>
      </c>
    </row>
    <row r="60" spans="1:56">
      <c r="A60" s="107"/>
      <c r="B60" s="108"/>
      <c r="C60" s="107"/>
      <c r="D60" s="107"/>
      <c r="E60" s="109"/>
      <c r="F60" s="108"/>
      <c r="G60" s="107"/>
      <c r="H60" s="107"/>
      <c r="I60" s="109"/>
      <c r="J60" s="108"/>
      <c r="K60" s="107"/>
      <c r="L60" s="107"/>
      <c r="M60" s="109"/>
      <c r="N60" s="108"/>
      <c r="O60" s="107"/>
      <c r="P60" s="107"/>
      <c r="Q60" s="109"/>
      <c r="R60" s="108"/>
      <c r="S60" s="107"/>
      <c r="T60" s="107"/>
      <c r="U60" s="109"/>
      <c r="V60" s="108"/>
      <c r="W60" s="107"/>
      <c r="X60" s="107"/>
      <c r="Y60" s="109"/>
      <c r="AA60" s="81"/>
      <c r="AB60" s="81">
        <v>5</v>
      </c>
      <c r="AC60" s="81" t="str">
        <f t="shared" si="1"/>
        <v/>
      </c>
      <c r="AD60" s="90"/>
      <c r="AE60" s="90"/>
      <c r="AF60" s="82">
        <f t="shared" si="2"/>
        <v>0</v>
      </c>
      <c r="AG60" s="82" t="str">
        <f t="shared" si="3"/>
        <v/>
      </c>
      <c r="AH60" s="82" t="str">
        <f t="shared" si="4"/>
        <v/>
      </c>
      <c r="AI60" s="82" t="str">
        <f t="shared" si="5"/>
        <v/>
      </c>
      <c r="AJ60" s="82" t="str">
        <f t="shared" si="6"/>
        <v/>
      </c>
      <c r="AK60" s="82" t="str">
        <f t="shared" si="7"/>
        <v/>
      </c>
      <c r="AM60" s="30"/>
      <c r="AP60" s="2"/>
    </row>
    <row r="61" spans="1:56" ht="15.75" thickBot="1">
      <c r="A61" s="57" t="str">
        <f>AZ23</f>
        <v>Cape</v>
      </c>
      <c r="B61" s="66"/>
      <c r="C61" s="67"/>
      <c r="D61" s="67"/>
      <c r="E61" s="68"/>
      <c r="F61" s="66"/>
      <c r="G61" s="67"/>
      <c r="H61" s="67"/>
      <c r="I61" s="68"/>
      <c r="J61" s="66"/>
      <c r="K61" s="67"/>
      <c r="L61" s="67"/>
      <c r="M61" s="68"/>
      <c r="N61" s="66"/>
      <c r="O61" s="67"/>
      <c r="P61" s="67"/>
      <c r="Q61" s="68"/>
      <c r="R61" s="66"/>
      <c r="S61" s="67"/>
      <c r="T61" s="67"/>
      <c r="U61" s="68"/>
      <c r="V61" s="66"/>
      <c r="W61" s="67"/>
      <c r="X61" s="67"/>
      <c r="Y61" s="68"/>
      <c r="AA61" s="78" t="str">
        <f t="shared" si="10"/>
        <v>Casquette de faucheur</v>
      </c>
      <c r="AB61" s="78">
        <v>5</v>
      </c>
      <c r="AC61" s="78">
        <f t="shared" si="1"/>
        <v>0</v>
      </c>
      <c r="AD61" s="89"/>
      <c r="AE61" s="89"/>
      <c r="AF61" s="79">
        <f t="shared" si="2"/>
        <v>0</v>
      </c>
      <c r="AG61" s="79" t="str">
        <f t="shared" si="3"/>
        <v/>
      </c>
      <c r="AH61" s="79">
        <f t="shared" si="4"/>
        <v>0</v>
      </c>
      <c r="AI61" s="79" t="str">
        <f t="shared" si="5"/>
        <v/>
      </c>
      <c r="AJ61" s="79" t="str">
        <f t="shared" si="6"/>
        <v/>
      </c>
      <c r="AK61" s="79" t="str">
        <f t="shared" si="7"/>
        <v/>
      </c>
      <c r="AM61" s="1" t="s">
        <v>127</v>
      </c>
    </row>
    <row r="62" spans="1:56" ht="24" thickBot="1">
      <c r="A62" s="57" t="str">
        <f>AZ24</f>
        <v>sac</v>
      </c>
      <c r="B62" s="56"/>
      <c r="C62" s="57"/>
      <c r="D62" s="57"/>
      <c r="E62" s="58"/>
      <c r="F62" s="56"/>
      <c r="G62" s="57"/>
      <c r="H62" s="57"/>
      <c r="I62" s="58"/>
      <c r="J62" s="56"/>
      <c r="K62" s="57"/>
      <c r="L62" s="57"/>
      <c r="M62" s="58"/>
      <c r="N62" s="56"/>
      <c r="O62" s="57"/>
      <c r="P62" s="57"/>
      <c r="Q62" s="58"/>
      <c r="R62" s="56"/>
      <c r="S62" s="57"/>
      <c r="T62" s="57"/>
      <c r="U62" s="58"/>
      <c r="V62" s="56"/>
      <c r="W62" s="57"/>
      <c r="X62" s="57"/>
      <c r="Y62" s="58"/>
      <c r="AA62" s="81" t="str">
        <f t="shared" si="10"/>
        <v>Costume de faucheur</v>
      </c>
      <c r="AB62" s="81">
        <v>5</v>
      </c>
      <c r="AC62" s="81">
        <f t="shared" si="1"/>
        <v>0</v>
      </c>
      <c r="AD62" s="90"/>
      <c r="AE62" s="90"/>
      <c r="AF62" s="82">
        <f t="shared" si="2"/>
        <v>0</v>
      </c>
      <c r="AG62" s="82" t="str">
        <f t="shared" si="3"/>
        <v/>
      </c>
      <c r="AH62" s="82">
        <f t="shared" si="4"/>
        <v>0</v>
      </c>
      <c r="AI62" s="82" t="str">
        <f t="shared" si="5"/>
        <v/>
      </c>
      <c r="AJ62" s="82" t="str">
        <f t="shared" si="6"/>
        <v/>
      </c>
      <c r="AK62" s="82" t="str">
        <f t="shared" si="7"/>
        <v/>
      </c>
      <c r="AM62" s="30" t="str">
        <f t="array" ref="AM62">IFERROR(INDEX(AK$11:AK$1008,MATCH(SMALL(IF((COUNTIF(AM$34:AM61,AK$11:AK$1008)=0)*(AK$11:AK$1008&lt;&gt;""),COUNTIF(AK$11:AK$1008,"&lt;"&amp;AK$11:AK$1008)),1),IF(AK$11:AK$1008&lt;&gt;"",COUNTIF(AK$11:AK$1008,"&lt;"&amp;AK$11:AK$1008)),0)),"")</f>
        <v/>
      </c>
      <c r="AN62" s="60" t="s">
        <v>125</v>
      </c>
      <c r="AO62" s="61"/>
      <c r="AP62" s="60" t="str">
        <f>IF(AM62="","",AM62)</f>
        <v/>
      </c>
      <c r="AQ62" s="61"/>
      <c r="AR62" s="62"/>
      <c r="AS62" s="101"/>
      <c r="AT62" s="101"/>
      <c r="AU62" s="101"/>
      <c r="AV62" s="101"/>
      <c r="AW62" s="101"/>
    </row>
    <row r="63" spans="1:56" ht="24" thickBot="1">
      <c r="A63" s="57" t="str">
        <f>AZ25</f>
        <v>sac a dos de faucheur</v>
      </c>
      <c r="B63" s="66"/>
      <c r="C63" s="67"/>
      <c r="D63" s="67"/>
      <c r="E63" s="68"/>
      <c r="F63" s="66"/>
      <c r="G63" s="67"/>
      <c r="H63" s="67"/>
      <c r="I63" s="68"/>
      <c r="J63" s="66"/>
      <c r="K63" s="67"/>
      <c r="L63" s="67"/>
      <c r="M63" s="68"/>
      <c r="N63" s="66"/>
      <c r="O63" s="67"/>
      <c r="P63" s="67"/>
      <c r="Q63" s="68"/>
      <c r="R63" s="66"/>
      <c r="S63" s="67"/>
      <c r="T63" s="67"/>
      <c r="U63" s="68"/>
      <c r="V63" s="66"/>
      <c r="W63" s="67"/>
      <c r="X63" s="67"/>
      <c r="Y63" s="68"/>
      <c r="AA63" s="78" t="str">
        <f t="shared" si="10"/>
        <v>Chaussure de faucheur</v>
      </c>
      <c r="AB63" s="78">
        <v>5</v>
      </c>
      <c r="AC63" s="78">
        <f t="shared" si="1"/>
        <v>0</v>
      </c>
      <c r="AD63" s="89"/>
      <c r="AE63" s="89"/>
      <c r="AF63" s="79">
        <f t="shared" si="2"/>
        <v>0</v>
      </c>
      <c r="AG63" s="79" t="str">
        <f t="shared" si="3"/>
        <v/>
      </c>
      <c r="AH63" s="79">
        <f t="shared" si="4"/>
        <v>0</v>
      </c>
      <c r="AI63" s="79" t="str">
        <f t="shared" si="5"/>
        <v/>
      </c>
      <c r="AJ63" s="79" t="str">
        <f t="shared" si="6"/>
        <v/>
      </c>
      <c r="AK63" s="79" t="str">
        <f t="shared" si="7"/>
        <v/>
      </c>
      <c r="AM63" s="30"/>
      <c r="AN63" s="63"/>
      <c r="AO63" s="64"/>
      <c r="AP63" s="63"/>
      <c r="AQ63" s="64"/>
      <c r="AR63" s="65"/>
      <c r="AS63" s="50"/>
      <c r="AT63" s="87" t="str">
        <f>$AF$10</f>
        <v>besoin</v>
      </c>
      <c r="AU63" s="95" t="str">
        <f>$AA$10</f>
        <v>Nom</v>
      </c>
      <c r="AV63" s="88" t="str">
        <f>$AB$10</f>
        <v>tier</v>
      </c>
      <c r="AW63" s="102"/>
    </row>
    <row r="64" spans="1:56">
      <c r="A64" s="57" t="str">
        <f>AZ26</f>
        <v>sac a dos de dépeceur</v>
      </c>
      <c r="B64" s="66"/>
      <c r="C64" s="67"/>
      <c r="D64" s="67"/>
      <c r="E64" s="68"/>
      <c r="F64" s="66"/>
      <c r="G64" s="67"/>
      <c r="H64" s="67"/>
      <c r="I64" s="68"/>
      <c r="J64" s="66"/>
      <c r="K64" s="67"/>
      <c r="L64" s="67"/>
      <c r="M64" s="68"/>
      <c r="N64" s="66"/>
      <c r="O64" s="67"/>
      <c r="P64" s="67"/>
      <c r="Q64" s="68"/>
      <c r="R64" s="66"/>
      <c r="S64" s="67"/>
      <c r="T64" s="67"/>
      <c r="U64" s="68"/>
      <c r="V64" s="66"/>
      <c r="W64" s="67"/>
      <c r="X64" s="67"/>
      <c r="Y64" s="68"/>
      <c r="AA64" s="81" t="str">
        <f t="shared" si="10"/>
        <v>Casquette de dépeceur</v>
      </c>
      <c r="AB64" s="81">
        <v>5</v>
      </c>
      <c r="AC64" s="81">
        <f t="shared" si="1"/>
        <v>0</v>
      </c>
      <c r="AD64" s="90"/>
      <c r="AE64" s="90"/>
      <c r="AF64" s="82">
        <f t="shared" si="2"/>
        <v>0</v>
      </c>
      <c r="AG64" s="82">
        <f t="shared" si="3"/>
        <v>0</v>
      </c>
      <c r="AH64" s="82" t="str">
        <f t="shared" si="4"/>
        <v/>
      </c>
      <c r="AI64" s="82" t="str">
        <f t="shared" si="5"/>
        <v/>
      </c>
      <c r="AJ64" s="82" t="str">
        <f t="shared" si="6"/>
        <v/>
      </c>
      <c r="AK64" s="82" t="str">
        <f t="shared" si="7"/>
        <v/>
      </c>
      <c r="AM64" s="30"/>
      <c r="AN64" s="35"/>
      <c r="AO64" s="31" t="s">
        <v>4</v>
      </c>
      <c r="AP64" s="32" t="s">
        <v>5</v>
      </c>
      <c r="AQ64" s="31" t="s">
        <v>14</v>
      </c>
      <c r="AR64" s="31" t="s">
        <v>6</v>
      </c>
      <c r="AS64" s="4" t="str">
        <f>IF(AP62="","",1)</f>
        <v/>
      </c>
      <c r="AT64" s="99" t="str">
        <f t="array" ref="AT64">IFERROR(INDEX($AF$1:$AF$1200,SMALL(IF($AK$1:$AK$1200=$AP$62,ROW($AF$1:$AF$1200),""),$AS64)),"")</f>
        <v/>
      </c>
      <c r="AU64" s="104" t="str">
        <f t="array" ref="AU64">IFERROR(INDEX($AA$1:$AA$1200,SMALL(IF($AK$1:$AK$1200=$AP$62,ROW($AA$1:$AA$1200),""),$AS64)),"")</f>
        <v/>
      </c>
      <c r="AV64" s="92" t="str">
        <f t="array" ref="AV64">IFERROR(INDEX($AB$1:$AB$1200,SMALL(IF($AK$1:$AK$1200=$AP$62,ROW($AB$1:$AB$1200),""),$AS64)),"")</f>
        <v/>
      </c>
      <c r="AW64" s="4"/>
    </row>
    <row r="65" spans="1:50">
      <c r="A65" s="57" t="str">
        <f>AZ27</f>
        <v>sac a dos de mineur</v>
      </c>
      <c r="B65" s="66"/>
      <c r="C65" s="67"/>
      <c r="D65" s="67"/>
      <c r="E65" s="68"/>
      <c r="F65" s="66"/>
      <c r="G65" s="67"/>
      <c r="H65" s="67"/>
      <c r="I65" s="68"/>
      <c r="J65" s="66"/>
      <c r="K65" s="67"/>
      <c r="L65" s="67"/>
      <c r="M65" s="68"/>
      <c r="N65" s="66"/>
      <c r="O65" s="67"/>
      <c r="P65" s="67"/>
      <c r="Q65" s="68"/>
      <c r="R65" s="66"/>
      <c r="S65" s="67"/>
      <c r="T65" s="67"/>
      <c r="U65" s="68"/>
      <c r="V65" s="66"/>
      <c r="W65" s="67"/>
      <c r="X65" s="67"/>
      <c r="Y65" s="68"/>
      <c r="AA65" s="78" t="str">
        <f t="shared" si="10"/>
        <v>Costume de dépeceur</v>
      </c>
      <c r="AB65" s="78">
        <v>5</v>
      </c>
      <c r="AC65" s="78">
        <f t="shared" si="1"/>
        <v>0</v>
      </c>
      <c r="AD65" s="89"/>
      <c r="AE65" s="89"/>
      <c r="AF65" s="79">
        <f t="shared" si="2"/>
        <v>0</v>
      </c>
      <c r="AG65" s="79">
        <f t="shared" si="3"/>
        <v>0</v>
      </c>
      <c r="AH65" s="79" t="str">
        <f t="shared" si="4"/>
        <v/>
      </c>
      <c r="AI65" s="79" t="str">
        <f t="shared" si="5"/>
        <v/>
      </c>
      <c r="AJ65" s="79" t="str">
        <f t="shared" si="6"/>
        <v/>
      </c>
      <c r="AK65" s="79" t="str">
        <f t="shared" si="7"/>
        <v/>
      </c>
      <c r="AM65" s="30"/>
      <c r="AN65" s="9">
        <v>3</v>
      </c>
      <c r="AO65" s="14" t="str">
        <f>IF(SUMIFS(AG$11:AG$1008,$AB$11:$AB$1008,$AN65,$AK$11:$AK$1008,$AP$62)=0,"",SUMIFS(AG$11:AG$1008,$AB$11:$AB$1008,$AN65,$AK$11:$AK$1008,$AP$62))</f>
        <v/>
      </c>
      <c r="AP65" s="14" t="str">
        <f>IF(SUMIFS(AH$11:AH$1008,$AB$11:$AB$1008,$AN65,$AK$11:$AK$1008,$AP$62)=0,"",SUMIFS(AH$11:AH$1008,$AB$11:$AB$1008,$AN65,$AK$11:$AK$1008,$AP$62))</f>
        <v/>
      </c>
      <c r="AQ65" s="14" t="str">
        <f>IF(SUMIFS(AI$11:AI$1008,$AB$11:$AB$1008,$AN65,$AK$11:$AK$1008,$AP$62)=0,"",SUMIFS(AI$11:AI$1008,$AB$11:$AB$1008,$AN65,$AK$11:$AK$1008,$AP$62))</f>
        <v/>
      </c>
      <c r="AR65" s="14" t="str">
        <f>IF(SUMIFS(AJ$11:AJ$1008,$AB$11:$AB$1008,$AN65,$AK$11:$AK$1008,$AP$62)=0,"",SUMIFS(AJ$11:AJ$1008,$AB$11:$AB$1008,$AN65,$AK$11:$AK$1008,$AP$62))</f>
        <v/>
      </c>
      <c r="AS65" s="4" t="str">
        <f>IF(AP62="","",2)</f>
        <v/>
      </c>
      <c r="AT65" s="99" t="str">
        <f t="array" ref="AT65">IFERROR(INDEX($AF$1:$AF$1200,SMALL(IF($AK$1:$AK$1200=$AP$62,ROW($AF$1:$AF$1200),""),$AS65)),"")</f>
        <v/>
      </c>
      <c r="AU65" s="105" t="str">
        <f t="array" ref="AU65">IFERROR(INDEX($AA$1:$AA$1200,SMALL(IF($AK$1:$AK$1200=$AP$62,ROW($AA$1:$AA$1200),""),$AS65)),"")</f>
        <v/>
      </c>
      <c r="AV65" s="93" t="str">
        <f t="array" ref="AV65">IFERROR(INDEX($AB$1:$AB$1200,SMALL(IF($AK$1:$AK$1200=$AP$62,ROW($AB$1:$AB$1200),""),$AS65)),"")</f>
        <v/>
      </c>
      <c r="AW65" s="4"/>
    </row>
    <row r="66" spans="1:50">
      <c r="A66" s="57" t="str">
        <f>AZ28</f>
        <v>sac a dos de piocheur</v>
      </c>
      <c r="B66" s="66"/>
      <c r="C66" s="67"/>
      <c r="D66" s="67"/>
      <c r="E66" s="68"/>
      <c r="F66" s="66"/>
      <c r="G66" s="67"/>
      <c r="H66" s="67"/>
      <c r="I66" s="68"/>
      <c r="J66" s="66"/>
      <c r="K66" s="67"/>
      <c r="L66" s="67"/>
      <c r="M66" s="68"/>
      <c r="N66" s="66"/>
      <c r="O66" s="67"/>
      <c r="P66" s="67"/>
      <c r="Q66" s="68"/>
      <c r="R66" s="66"/>
      <c r="S66" s="67"/>
      <c r="T66" s="67"/>
      <c r="U66" s="68"/>
      <c r="V66" s="66"/>
      <c r="W66" s="67"/>
      <c r="X66" s="67"/>
      <c r="Y66" s="68"/>
      <c r="AA66" s="81" t="str">
        <f t="shared" si="10"/>
        <v>Chaussures de dépeceur</v>
      </c>
      <c r="AB66" s="81">
        <v>5</v>
      </c>
      <c r="AC66" s="81">
        <f t="shared" si="1"/>
        <v>0</v>
      </c>
      <c r="AD66" s="90"/>
      <c r="AE66" s="90"/>
      <c r="AF66" s="82">
        <f t="shared" si="2"/>
        <v>0</v>
      </c>
      <c r="AG66" s="82">
        <f t="shared" si="3"/>
        <v>0</v>
      </c>
      <c r="AH66" s="82" t="str">
        <f t="shared" si="4"/>
        <v/>
      </c>
      <c r="AI66" s="82" t="str">
        <f t="shared" si="5"/>
        <v/>
      </c>
      <c r="AJ66" s="82" t="str">
        <f t="shared" si="6"/>
        <v/>
      </c>
      <c r="AK66" s="82" t="str">
        <f t="shared" si="7"/>
        <v/>
      </c>
      <c r="AN66" s="10">
        <v>4</v>
      </c>
      <c r="AO66" s="15" t="str">
        <f>IF(SUMIFS(AG$11:AG$1008,$AB$11:$AB$1008,$AN66,$AK$11:$AK$1008,$AP$62)=0,"",SUMIFS(AG$11:AG$1008,$AB$11:$AB$1008,$AN66,$AK$11:$AK$1008,$AP$62))</f>
        <v/>
      </c>
      <c r="AP66" s="15" t="str">
        <f>IF(SUMIFS(AH$11:AH$1008,$AB$11:$AB$1008,$AN66,$AK$11:$AK$1008,$AP$62)=0,"",SUMIFS(AH$11:AH$1008,$AB$11:$AB$1008,$AN66,$AK$11:$AK$1008,$AP$62))</f>
        <v/>
      </c>
      <c r="AQ66" s="15" t="str">
        <f>IF(SUMIFS(AI$11:AI$1008,$AB$11:$AB$1008,$AN66,$AK$11:$AK$1008,$AP$62)=0,"",SUMIFS(AI$11:AI$1008,$AB$11:$AB$1008,$AN66,$AK$11:$AK$1008,$AP$62))</f>
        <v/>
      </c>
      <c r="AR66" s="15" t="str">
        <f>IF(SUMIFS(AJ$11:AJ$1008,$AB$11:$AB$1008,$AN66,$AK$11:$AK$1008,$AP$62)=0,"",SUMIFS(AJ$11:AJ$1008,$AB$11:$AB$1008,$AN66,$AK$11:$AK$1008,$AP$62))</f>
        <v/>
      </c>
      <c r="AS66" s="4" t="str">
        <f>IF(AP62="","",3)</f>
        <v/>
      </c>
      <c r="AT66" s="99" t="str">
        <f t="array" ref="AT66">IFERROR(INDEX($AF$1:$AF$1200,SMALL(IF($AK$1:$AK$1200=$AP$62,ROW($AF$1:$AF$1200),""),$AS66)),"")</f>
        <v/>
      </c>
      <c r="AU66" s="105" t="str">
        <f t="array" ref="AU66">IFERROR(INDEX($AA$1:$AA$1200,SMALL(IF($AK$1:$AK$1200=$AP$62,ROW($AA$1:$AA$1200),""),$AS66)),"")</f>
        <v/>
      </c>
      <c r="AV66" s="93" t="str">
        <f t="array" ref="AV66">IFERROR(INDEX($AB$1:$AB$1200,SMALL(IF($AK$1:$AK$1200=$AP$62,ROW($AB$1:$AB$1200),""),$AS66)),"")</f>
        <v/>
      </c>
      <c r="AW66" s="4"/>
    </row>
    <row r="67" spans="1:50">
      <c r="A67" s="57" t="str">
        <f>AZ29</f>
        <v>sac a dos de bucheron</v>
      </c>
      <c r="B67" s="66"/>
      <c r="C67" s="67"/>
      <c r="D67" s="67"/>
      <c r="E67" s="68"/>
      <c r="F67" s="66"/>
      <c r="G67" s="67"/>
      <c r="H67" s="67"/>
      <c r="I67" s="68"/>
      <c r="J67" s="66"/>
      <c r="K67" s="67"/>
      <c r="L67" s="67"/>
      <c r="M67" s="68"/>
      <c r="N67" s="66"/>
      <c r="O67" s="67"/>
      <c r="P67" s="67"/>
      <c r="Q67" s="68"/>
      <c r="R67" s="66"/>
      <c r="S67" s="67"/>
      <c r="T67" s="67"/>
      <c r="U67" s="68"/>
      <c r="V67" s="66"/>
      <c r="W67" s="67"/>
      <c r="X67" s="67"/>
      <c r="Y67" s="68"/>
      <c r="AA67" s="78" t="str">
        <f t="shared" si="10"/>
        <v xml:space="preserve">Casquette de mineur </v>
      </c>
      <c r="AB67" s="78">
        <v>5</v>
      </c>
      <c r="AC67" s="78">
        <f t="shared" si="1"/>
        <v>0</v>
      </c>
      <c r="AD67" s="89"/>
      <c r="AE67" s="89"/>
      <c r="AF67" s="79">
        <f t="shared" si="2"/>
        <v>0</v>
      </c>
      <c r="AG67" s="79" t="str">
        <f t="shared" si="3"/>
        <v/>
      </c>
      <c r="AH67" s="79" t="str">
        <f t="shared" si="4"/>
        <v/>
      </c>
      <c r="AI67" s="79" t="str">
        <f t="shared" si="5"/>
        <v/>
      </c>
      <c r="AJ67" s="79">
        <f t="shared" si="6"/>
        <v>0</v>
      </c>
      <c r="AK67" s="79" t="str">
        <f t="shared" si="7"/>
        <v/>
      </c>
      <c r="AN67" s="11">
        <v>4.0999999999999996</v>
      </c>
      <c r="AO67" s="17" t="str">
        <f>IF(SUMIFS(AG$11:AG$1008,$AB$11:$AB$1008,$AN67,$AK$11:$AK$1008,$AP$62)=0,"",SUMIFS(AG$11:AG$1008,$AB$11:$AB$1008,$AN67,$AK$11:$AK$1008,$AP$62))</f>
        <v/>
      </c>
      <c r="AP67" s="17" t="str">
        <f>IF(SUMIFS(AH$11:AH$1008,$AB$11:$AB$1008,$AN67,$AK$11:$AK$1008,$AP$62)=0,"",SUMIFS(AH$11:AH$1008,$AB$11:$AB$1008,$AN67,$AK$11:$AK$1008,$AP$62))</f>
        <v/>
      </c>
      <c r="AQ67" s="17" t="str">
        <f>IF(SUMIFS(AI$11:AI$1008,$AB$11:$AB$1008,$AN67,$AK$11:$AK$1008,$AP$62)=0,"",SUMIFS(AI$11:AI$1008,$AB$11:$AB$1008,$AN67,$AK$11:$AK$1008,$AP$62))</f>
        <v/>
      </c>
      <c r="AR67" s="17" t="str">
        <f>IF(SUMIFS(AJ$11:AJ$1008,$AB$11:$AB$1008,$AN67,$AK$11:$AK$1008,$AP$62)=0,"",SUMIFS(AJ$11:AJ$1008,$AB$11:$AB$1008,$AN67,$AK$11:$AK$1008,$AP$62))</f>
        <v/>
      </c>
      <c r="AS67" s="4" t="str">
        <f>IF(AP62="","",4)</f>
        <v/>
      </c>
      <c r="AT67" s="99" t="str">
        <f t="array" ref="AT67">IFERROR(INDEX($AF$1:$AF$1200,SMALL(IF($AK$1:$AK$1200=$AP$62,ROW($AF$1:$AF$1200),""),$AS67)),"")</f>
        <v/>
      </c>
      <c r="AU67" s="105" t="str">
        <f t="array" ref="AU67">IFERROR(INDEX($AA$1:$AA$1200,SMALL(IF($AK$1:$AK$1200=$AP$62,ROW($AA$1:$AA$1200),""),$AS67)),"")</f>
        <v/>
      </c>
      <c r="AV67" s="93" t="str">
        <f t="array" ref="AV67">IFERROR(INDEX($AB$1:$AB$1200,SMALL(IF($AK$1:$AK$1200=$AP$62,ROW($AB$1:$AB$1200),""),$AS67)),"")</f>
        <v/>
      </c>
      <c r="AW67" s="4"/>
    </row>
    <row r="68" spans="1:50">
      <c r="A68" s="107"/>
      <c r="B68" s="108"/>
      <c r="C68" s="107"/>
      <c r="D68" s="107"/>
      <c r="E68" s="109"/>
      <c r="F68" s="108"/>
      <c r="G68" s="107"/>
      <c r="H68" s="107"/>
      <c r="I68" s="109"/>
      <c r="J68" s="108"/>
      <c r="K68" s="107"/>
      <c r="L68" s="107"/>
      <c r="M68" s="109"/>
      <c r="N68" s="108"/>
      <c r="O68" s="107"/>
      <c r="P68" s="107"/>
      <c r="Q68" s="109"/>
      <c r="R68" s="108"/>
      <c r="S68" s="107"/>
      <c r="T68" s="107"/>
      <c r="U68" s="109"/>
      <c r="V68" s="108"/>
      <c r="W68" s="107"/>
      <c r="X68" s="107"/>
      <c r="Y68" s="109"/>
      <c r="AA68" s="81" t="str">
        <f t="shared" si="10"/>
        <v>Costume de mineur</v>
      </c>
      <c r="AB68" s="81">
        <v>5</v>
      </c>
      <c r="AC68" s="81">
        <f t="shared" si="1"/>
        <v>0</v>
      </c>
      <c r="AD68" s="90"/>
      <c r="AE68" s="90"/>
      <c r="AF68" s="82">
        <f t="shared" si="2"/>
        <v>0</v>
      </c>
      <c r="AG68" s="82" t="str">
        <f t="shared" si="3"/>
        <v/>
      </c>
      <c r="AH68" s="82" t="str">
        <f t="shared" si="4"/>
        <v/>
      </c>
      <c r="AI68" s="82" t="str">
        <f t="shared" si="5"/>
        <v/>
      </c>
      <c r="AJ68" s="82">
        <f t="shared" si="6"/>
        <v>0</v>
      </c>
      <c r="AK68" s="82" t="str">
        <f t="shared" si="7"/>
        <v/>
      </c>
      <c r="AN68" s="11">
        <v>4.2</v>
      </c>
      <c r="AO68" s="17" t="str">
        <f>IF(SUMIFS(AG$11:AG$1008,$AB$11:$AB$1008,$AN68,$AK$11:$AK$1008,$AP$62)=0,"",SUMIFS(AG$11:AG$1008,$AB$11:$AB$1008,$AN68,$AK$11:$AK$1008,$AP$62))</f>
        <v/>
      </c>
      <c r="AP68" s="17" t="str">
        <f>IF(SUMIFS(AH$11:AH$1008,$AB$11:$AB$1008,$AN68,$AK$11:$AK$1008,$AP$62)=0,"",SUMIFS(AH$11:AH$1008,$AB$11:$AB$1008,$AN68,$AK$11:$AK$1008,$AP$62))</f>
        <v/>
      </c>
      <c r="AQ68" s="17" t="str">
        <f>IF(SUMIFS(AI$11:AI$1008,$AB$11:$AB$1008,$AN68,$AK$11:$AK$1008,$AP$62)=0,"",SUMIFS(AI$11:AI$1008,$AB$11:$AB$1008,$AN68,$AK$11:$AK$1008,$AP$62))</f>
        <v/>
      </c>
      <c r="AR68" s="17" t="str">
        <f>IF(SUMIFS(AJ$11:AJ$1008,$AB$11:$AB$1008,$AN68,$AK$11:$AK$1008,$AP$62)=0,"",SUMIFS(AJ$11:AJ$1008,$AB$11:$AB$1008,$AN68,$AK$11:$AK$1008,$AP$62))</f>
        <v/>
      </c>
      <c r="AS68" s="4" t="str">
        <f>IF(AP62="","",5)</f>
        <v/>
      </c>
      <c r="AT68" s="99" t="str">
        <f t="array" ref="AT68">IFERROR(INDEX($AF$1:$AF$1200,SMALL(IF($AK$1:$AK$1200=$AP$62,ROW($AF$1:$AF$1200),""),$AS68)),"")</f>
        <v/>
      </c>
      <c r="AU68" s="105" t="str">
        <f t="array" ref="AU68">IFERROR(INDEX($AA$1:$AA$1200,SMALL(IF($AK$1:$AK$1200=$AP$62,ROW($AA$1:$AA$1200),""),$AS68)),"")</f>
        <v/>
      </c>
      <c r="AV68" s="93" t="str">
        <f t="array" ref="AV68">IFERROR(INDEX($AB$1:$AB$1200,SMALL(IF($AK$1:$AK$1200=$AP$62,ROW($AB$1:$AB$1200),""),$AS68)),"")</f>
        <v/>
      </c>
      <c r="AW68" s="4"/>
    </row>
    <row r="69" spans="1:50">
      <c r="A69" s="57" t="str">
        <f>AZ31</f>
        <v>Casquette de faucheur</v>
      </c>
      <c r="B69" s="66"/>
      <c r="C69" s="67"/>
      <c r="D69" s="67"/>
      <c r="E69" s="68"/>
      <c r="F69" s="66"/>
      <c r="G69" s="67"/>
      <c r="H69" s="67"/>
      <c r="I69" s="68"/>
      <c r="J69" s="66"/>
      <c r="K69" s="67"/>
      <c r="L69" s="67"/>
      <c r="M69" s="68"/>
      <c r="N69" s="66"/>
      <c r="O69" s="67"/>
      <c r="P69" s="67"/>
      <c r="Q69" s="68"/>
      <c r="R69" s="66"/>
      <c r="S69" s="67"/>
      <c r="T69" s="67"/>
      <c r="U69" s="68"/>
      <c r="V69" s="66"/>
      <c r="W69" s="67"/>
      <c r="X69" s="67"/>
      <c r="Y69" s="68"/>
      <c r="AA69" s="78" t="str">
        <f t="shared" si="10"/>
        <v>Chaussures de mineur</v>
      </c>
      <c r="AB69" s="78">
        <v>5</v>
      </c>
      <c r="AC69" s="78">
        <f t="shared" si="1"/>
        <v>0</v>
      </c>
      <c r="AD69" s="89"/>
      <c r="AE69" s="89"/>
      <c r="AF69" s="79">
        <f t="shared" si="2"/>
        <v>0</v>
      </c>
      <c r="AG69" s="79" t="str">
        <f t="shared" si="3"/>
        <v/>
      </c>
      <c r="AH69" s="79" t="str">
        <f t="shared" si="4"/>
        <v/>
      </c>
      <c r="AI69" s="79" t="str">
        <f t="shared" si="5"/>
        <v/>
      </c>
      <c r="AJ69" s="79">
        <f t="shared" si="6"/>
        <v>0</v>
      </c>
      <c r="AK69" s="79" t="str">
        <f t="shared" si="7"/>
        <v/>
      </c>
      <c r="AN69" s="12">
        <v>4.3</v>
      </c>
      <c r="AO69" s="19" t="str">
        <f>IF(SUMIFS(AG$11:AG$1008,$AB$11:$AB$1008,$AN69,$AK$11:$AK$1008,$AP$62)=0,"",SUMIFS(AG$11:AG$1008,$AB$11:$AB$1008,$AN69,$AK$11:$AK$1008,$AP$62))</f>
        <v/>
      </c>
      <c r="AP69" s="19" t="str">
        <f>IF(SUMIFS(AH$11:AH$1008,$AB$11:$AB$1008,$AN69,$AK$11:$AK$1008,$AP$62)=0,"",SUMIFS(AH$11:AH$1008,$AB$11:$AB$1008,$AN69,$AK$11:$AK$1008,$AP$62))</f>
        <v/>
      </c>
      <c r="AQ69" s="19" t="str">
        <f>IF(SUMIFS(AI$11:AI$1008,$AB$11:$AB$1008,$AN69,$AK$11:$AK$1008,$AP$62)=0,"",SUMIFS(AI$11:AI$1008,$AB$11:$AB$1008,$AN69,$AK$11:$AK$1008,$AP$62))</f>
        <v/>
      </c>
      <c r="AR69" s="19" t="str">
        <f>IF(SUMIFS(AJ$11:AJ$1008,$AB$11:$AB$1008,$AN69,$AK$11:$AK$1008,$AP$62)=0,"",SUMIFS(AJ$11:AJ$1008,$AB$11:$AB$1008,$AN69,$AK$11:$AK$1008,$AP$62))</f>
        <v/>
      </c>
      <c r="AS69" s="4" t="str">
        <f>IF(AP62="","",6)</f>
        <v/>
      </c>
      <c r="AT69" s="99" t="str">
        <f t="array" ref="AT69">IFERROR(INDEX($AF$1:$AF$1200,SMALL(IF($AK$1:$AK$1200=$AP$62,ROW($AF$1:$AF$1200),""),$AS69)),"")</f>
        <v/>
      </c>
      <c r="AU69" s="105" t="str">
        <f t="array" ref="AU69">IFERROR(INDEX($AA$1:$AA$1200,SMALL(IF($AK$1:$AK$1200=$AP$62,ROW($AA$1:$AA$1200),""),$AS69)),"")</f>
        <v/>
      </c>
      <c r="AV69" s="93" t="str">
        <f t="array" ref="AV69">IFERROR(INDEX($AB$1:$AB$1200,SMALL(IF($AK$1:$AK$1200=$AP$62,ROW($AB$1:$AB$1200),""),$AS69)),"")</f>
        <v/>
      </c>
      <c r="AW69" s="4"/>
    </row>
    <row r="70" spans="1:50">
      <c r="A70" s="57" t="str">
        <f>AZ32</f>
        <v>Costume de faucheur</v>
      </c>
      <c r="B70" s="66"/>
      <c r="C70" s="67"/>
      <c r="D70" s="67"/>
      <c r="E70" s="68"/>
      <c r="F70" s="66"/>
      <c r="G70" s="67"/>
      <c r="H70" s="67"/>
      <c r="I70" s="68"/>
      <c r="J70" s="66"/>
      <c r="K70" s="67"/>
      <c r="L70" s="67"/>
      <c r="M70" s="68"/>
      <c r="N70" s="66"/>
      <c r="O70" s="67"/>
      <c r="P70" s="67"/>
      <c r="Q70" s="68"/>
      <c r="R70" s="66"/>
      <c r="S70" s="67"/>
      <c r="T70" s="67"/>
      <c r="U70" s="68"/>
      <c r="V70" s="66"/>
      <c r="W70" s="67"/>
      <c r="X70" s="67"/>
      <c r="Y70" s="68"/>
      <c r="AA70" s="81" t="str">
        <f t="shared" si="10"/>
        <v>Casquette de piocheur</v>
      </c>
      <c r="AB70" s="81">
        <v>5</v>
      </c>
      <c r="AC70" s="81">
        <f t="shared" si="1"/>
        <v>0</v>
      </c>
      <c r="AD70" s="90"/>
      <c r="AE70" s="90"/>
      <c r="AF70" s="82">
        <f t="shared" si="2"/>
        <v>0</v>
      </c>
      <c r="AG70" s="82" t="str">
        <f t="shared" si="3"/>
        <v/>
      </c>
      <c r="AH70" s="82" t="str">
        <f t="shared" si="4"/>
        <v/>
      </c>
      <c r="AI70" s="82" t="str">
        <f t="shared" si="5"/>
        <v/>
      </c>
      <c r="AJ70" s="82">
        <f t="shared" si="6"/>
        <v>0</v>
      </c>
      <c r="AK70" s="82" t="str">
        <f t="shared" si="7"/>
        <v/>
      </c>
      <c r="AN70" s="10">
        <v>5</v>
      </c>
      <c r="AO70" s="21" t="str">
        <f>IF(SUMIFS(AG$11:AG$1008,$AB$11:$AB$1008,$AN70,$AK$11:$AK$1008,$AP$62)=0,"",SUMIFS(AG$11:AG$1008,$AB$11:$AB$1008,$AN70,$AK$11:$AK$1008,$AP$62))</f>
        <v/>
      </c>
      <c r="AP70" s="21" t="str">
        <f>IF(SUMIFS(AH$11:AH$1008,$AB$11:$AB$1008,$AN70,$AK$11:$AK$1008,$AP$62)=0,"",SUMIFS(AH$11:AH$1008,$AB$11:$AB$1008,$AN70,$AK$11:$AK$1008,$AP$62))</f>
        <v/>
      </c>
      <c r="AQ70" s="21" t="str">
        <f>IF(SUMIFS(AI$11:AI$1008,$AB$11:$AB$1008,$AN70,$AK$11:$AK$1008,$AP$62)=0,"",SUMIFS(AI$11:AI$1008,$AB$11:$AB$1008,$AN70,$AK$11:$AK$1008,$AP$62))</f>
        <v/>
      </c>
      <c r="AR70" s="21" t="str">
        <f>IF(SUMIFS(AJ$11:AJ$1008,$AB$11:$AB$1008,$AN70,$AK$11:$AK$1008,$AP$62)=0,"",SUMIFS(AJ$11:AJ$1008,$AB$11:$AB$1008,$AN70,$AK$11:$AK$1008,$AP$62))</f>
        <v/>
      </c>
      <c r="AS70" s="4" t="str">
        <f>IF(AP62="","",7)</f>
        <v/>
      </c>
      <c r="AT70" s="99" t="str">
        <f t="array" ref="AT70">IFERROR(INDEX($AF$1:$AF$1200,SMALL(IF($AK$1:$AK$1200=$AP$62,ROW($AF$1:$AF$1200),""),$AS70)),"")</f>
        <v/>
      </c>
      <c r="AU70" s="105" t="str">
        <f t="array" ref="AU70">IFERROR(INDEX($AA$1:$AA$1200,SMALL(IF($AK$1:$AK$1200=$AP$62,ROW($AA$1:$AA$1200),""),$AS70)),"")</f>
        <v/>
      </c>
      <c r="AV70" s="93" t="str">
        <f t="array" ref="AV70">IFERROR(INDEX($AB$1:$AB$1200,SMALL(IF($AK$1:$AK$1200=$AP$62,ROW($AB$1:$AB$1200),""),$AS70)),"")</f>
        <v/>
      </c>
      <c r="AW70" s="4"/>
      <c r="AX70" s="3"/>
    </row>
    <row r="71" spans="1:50">
      <c r="A71" s="107"/>
      <c r="B71" s="108"/>
      <c r="C71" s="107"/>
      <c r="D71" s="107"/>
      <c r="E71" s="109"/>
      <c r="F71" s="108"/>
      <c r="G71" s="107"/>
      <c r="H71" s="107"/>
      <c r="I71" s="109"/>
      <c r="J71" s="108"/>
      <c r="K71" s="107"/>
      <c r="L71" s="107"/>
      <c r="M71" s="109"/>
      <c r="N71" s="108"/>
      <c r="O71" s="107"/>
      <c r="P71" s="107"/>
      <c r="Q71" s="109"/>
      <c r="R71" s="108"/>
      <c r="S71" s="107"/>
      <c r="T71" s="107"/>
      <c r="U71" s="109"/>
      <c r="V71" s="108"/>
      <c r="W71" s="107"/>
      <c r="X71" s="107"/>
      <c r="Y71" s="109"/>
      <c r="AA71" s="78" t="str">
        <f t="shared" si="10"/>
        <v>Costume de piocheur</v>
      </c>
      <c r="AB71" s="78">
        <v>5</v>
      </c>
      <c r="AC71" s="78">
        <f t="shared" si="1"/>
        <v>0</v>
      </c>
      <c r="AD71" s="89"/>
      <c r="AE71" s="89"/>
      <c r="AF71" s="79">
        <f t="shared" si="2"/>
        <v>0</v>
      </c>
      <c r="AG71" s="79" t="str">
        <f t="shared" si="3"/>
        <v/>
      </c>
      <c r="AH71" s="79" t="str">
        <f t="shared" si="4"/>
        <v/>
      </c>
      <c r="AI71" s="79" t="str">
        <f t="shared" si="5"/>
        <v/>
      </c>
      <c r="AJ71" s="79">
        <f t="shared" si="6"/>
        <v>0</v>
      </c>
      <c r="AK71" s="79" t="str">
        <f t="shared" si="7"/>
        <v/>
      </c>
      <c r="AN71" s="11">
        <v>5.0999999999999996</v>
      </c>
      <c r="AO71" s="23" t="str">
        <f>IF(SUMIFS(AG$11:AG$1008,$AB$11:$AB$1008,$AN71,$AK$11:$AK$1008,$AP$62)=0,"",SUMIFS(AG$11:AG$1008,$AB$11:$AB$1008,$AN71,$AK$11:$AK$1008,$AP$62))</f>
        <v/>
      </c>
      <c r="AP71" s="23" t="str">
        <f>IF(SUMIFS(AH$11:AH$1008,$AB$11:$AB$1008,$AN71,$AK$11:$AK$1008,$AP$62)=0,"",SUMIFS(AH$11:AH$1008,$AB$11:$AB$1008,$AN71,$AK$11:$AK$1008,$AP$62))</f>
        <v/>
      </c>
      <c r="AQ71" s="23" t="str">
        <f>IF(SUMIFS(AI$11:AI$1008,$AB$11:$AB$1008,$AN71,$AK$11:$AK$1008,$AP$62)=0,"",SUMIFS(AI$11:AI$1008,$AB$11:$AB$1008,$AN71,$AK$11:$AK$1008,$AP$62))</f>
        <v/>
      </c>
      <c r="AR71" s="23" t="str">
        <f>IF(SUMIFS(AJ$11:AJ$1008,$AB$11:$AB$1008,$AN71,$AK$11:$AK$1008,$AP$62)=0,"",SUMIFS(AJ$11:AJ$1008,$AB$11:$AB$1008,$AN71,$AK$11:$AK$1008,$AP$62))</f>
        <v/>
      </c>
      <c r="AS71" s="4" t="str">
        <f>IF(AP62="","",8)</f>
        <v/>
      </c>
      <c r="AT71" s="99" t="str">
        <f t="array" ref="AT71">IFERROR(INDEX($AF$1:$AF$1200,SMALL(IF($AK$1:$AK$1200=$AP$62,ROW($AF$1:$AF$1200),""),$AS71)),"")</f>
        <v/>
      </c>
      <c r="AU71" s="105" t="str">
        <f t="array" ref="AU71">IFERROR(INDEX($AA$1:$AA$1200,SMALL(IF($AK$1:$AK$1200=$AP$62,ROW($AA$1:$AA$1200),""),$AS71)),"")</f>
        <v/>
      </c>
      <c r="AV71" s="93" t="str">
        <f t="array" ref="AV71">IFERROR(INDEX($AB$1:$AB$1200,SMALL(IF($AK$1:$AK$1200=$AP$62,ROW($AB$1:$AB$1200),""),$AS71)),"")</f>
        <v/>
      </c>
      <c r="AW71" s="4"/>
      <c r="AX71" s="3"/>
    </row>
    <row r="72" spans="1:50">
      <c r="A72" s="57" t="str">
        <f>AZ34</f>
        <v>Casquette de dépeceur</v>
      </c>
      <c r="B72" s="66"/>
      <c r="C72" s="67"/>
      <c r="D72" s="67"/>
      <c r="E72" s="68"/>
      <c r="F72" s="66"/>
      <c r="G72" s="67"/>
      <c r="H72" s="67"/>
      <c r="I72" s="68"/>
      <c r="J72" s="66"/>
      <c r="K72" s="67"/>
      <c r="L72" s="67"/>
      <c r="M72" s="68"/>
      <c r="N72" s="66"/>
      <c r="O72" s="67"/>
      <c r="P72" s="67"/>
      <c r="Q72" s="68"/>
      <c r="R72" s="66"/>
      <c r="S72" s="67"/>
      <c r="T72" s="67"/>
      <c r="U72" s="68"/>
      <c r="V72" s="66"/>
      <c r="W72" s="67"/>
      <c r="X72" s="67"/>
      <c r="Y72" s="68"/>
      <c r="AA72" s="81" t="str">
        <f t="shared" si="10"/>
        <v>Chaussure de piocheur</v>
      </c>
      <c r="AB72" s="81">
        <v>5</v>
      </c>
      <c r="AC72" s="81">
        <f t="shared" si="1"/>
        <v>0</v>
      </c>
      <c r="AD72" s="90"/>
      <c r="AE72" s="90"/>
      <c r="AF72" s="82">
        <f t="shared" si="2"/>
        <v>0</v>
      </c>
      <c r="AG72" s="82" t="str">
        <f t="shared" si="3"/>
        <v/>
      </c>
      <c r="AH72" s="82" t="str">
        <f t="shared" si="4"/>
        <v/>
      </c>
      <c r="AI72" s="82" t="str">
        <f t="shared" si="5"/>
        <v/>
      </c>
      <c r="AJ72" s="82">
        <f t="shared" si="6"/>
        <v>0</v>
      </c>
      <c r="AK72" s="82" t="str">
        <f t="shared" si="7"/>
        <v/>
      </c>
      <c r="AN72" s="11">
        <v>5.2</v>
      </c>
      <c r="AO72" s="23" t="str">
        <f>IF(SUMIFS(AG$11:AG$1008,$AB$11:$AB$1008,$AN72,$AK$11:$AK$1008,$AP$62)=0,"",SUMIFS(AG$11:AG$1008,$AB$11:$AB$1008,$AN72,$AK$11:$AK$1008,$AP$62))</f>
        <v/>
      </c>
      <c r="AP72" s="23" t="str">
        <f>IF(SUMIFS(AH$11:AH$1008,$AB$11:$AB$1008,$AN72,$AK$11:$AK$1008,$AP$62)=0,"",SUMIFS(AH$11:AH$1008,$AB$11:$AB$1008,$AN72,$AK$11:$AK$1008,$AP$62))</f>
        <v/>
      </c>
      <c r="AQ72" s="23" t="str">
        <f>IF(SUMIFS(AI$11:AI$1008,$AB$11:$AB$1008,$AN72,$AK$11:$AK$1008,$AP$62)=0,"",SUMIFS(AI$11:AI$1008,$AB$11:$AB$1008,$AN72,$AK$11:$AK$1008,$AP$62))</f>
        <v/>
      </c>
      <c r="AR72" s="23" t="str">
        <f>IF(SUMIFS(AJ$11:AJ$1008,$AB$11:$AB$1008,$AN72,$AK$11:$AK$1008,$AP$62)=0,"",SUMIFS(AJ$11:AJ$1008,$AB$11:$AB$1008,$AN72,$AK$11:$AK$1008,$AP$62))</f>
        <v/>
      </c>
      <c r="AS72" s="4" t="str">
        <f>IF(AP62="","",9)</f>
        <v/>
      </c>
      <c r="AT72" s="99" t="str">
        <f t="array" ref="AT72">IFERROR(INDEX($AF$1:$AF$1200,SMALL(IF($AK$1:$AK$1200=$AP$62,ROW($AF$1:$AF$1200),""),$AS72)),"")</f>
        <v/>
      </c>
      <c r="AU72" s="105" t="str">
        <f t="array" ref="AU72">IFERROR(INDEX($AA$1:$AA$1200,SMALL(IF($AK$1:$AK$1200=$AP$62,ROW($AA$1:$AA$1200),""),$AS72)),"")</f>
        <v/>
      </c>
      <c r="AV72" s="93" t="str">
        <f t="array" ref="AV72">IFERROR(INDEX($AB$1:$AB$1200,SMALL(IF($AK$1:$AK$1200=$AP$62,ROW($AB$1:$AB$1200),""),$AS72)),"")</f>
        <v/>
      </c>
      <c r="AW72" s="4"/>
      <c r="AX72" s="3"/>
    </row>
    <row r="73" spans="1:50">
      <c r="A73" s="57" t="str">
        <f>AZ35</f>
        <v>Costume de dépeceur</v>
      </c>
      <c r="B73" s="66"/>
      <c r="C73" s="67"/>
      <c r="D73" s="67"/>
      <c r="E73" s="68"/>
      <c r="F73" s="66"/>
      <c r="G73" s="67"/>
      <c r="H73" s="67"/>
      <c r="I73" s="68"/>
      <c r="J73" s="66"/>
      <c r="K73" s="67"/>
      <c r="L73" s="67"/>
      <c r="M73" s="68"/>
      <c r="N73" s="66"/>
      <c r="O73" s="67"/>
      <c r="P73" s="67"/>
      <c r="Q73" s="68"/>
      <c r="R73" s="66"/>
      <c r="S73" s="67"/>
      <c r="T73" s="67"/>
      <c r="U73" s="68"/>
      <c r="V73" s="66"/>
      <c r="W73" s="67"/>
      <c r="X73" s="67"/>
      <c r="Y73" s="68"/>
      <c r="AA73" s="78" t="str">
        <f t="shared" si="10"/>
        <v>Casquette de bûcheron</v>
      </c>
      <c r="AB73" s="78">
        <v>5</v>
      </c>
      <c r="AC73" s="78">
        <f t="shared" si="1"/>
        <v>0</v>
      </c>
      <c r="AD73" s="89"/>
      <c r="AE73" s="89"/>
      <c r="AF73" s="79">
        <f t="shared" si="2"/>
        <v>0</v>
      </c>
      <c r="AG73" s="79">
        <f t="shared" si="3"/>
        <v>0</v>
      </c>
      <c r="AH73" s="79" t="str">
        <f t="shared" si="4"/>
        <v/>
      </c>
      <c r="AI73" s="79" t="str">
        <f t="shared" si="5"/>
        <v/>
      </c>
      <c r="AJ73" s="79" t="str">
        <f t="shared" si="6"/>
        <v/>
      </c>
      <c r="AK73" s="79" t="str">
        <f t="shared" si="7"/>
        <v/>
      </c>
      <c r="AN73" s="12">
        <v>5.3</v>
      </c>
      <c r="AO73" s="19" t="str">
        <f>IF(SUMIFS(AG$11:AG$1008,$AB$11:$AB$1008,$AN73,$AK$11:$AK$1008,$AP$62)=0,"",SUMIFS(AG$11:AG$1008,$AB$11:$AB$1008,$AN73,$AK$11:$AK$1008,$AP$62))</f>
        <v/>
      </c>
      <c r="AP73" s="19" t="str">
        <f>IF(SUMIFS(AH$11:AH$1008,$AB$11:$AB$1008,$AN73,$AK$11:$AK$1008,$AP$62)=0,"",SUMIFS(AH$11:AH$1008,$AB$11:$AB$1008,$AN73,$AK$11:$AK$1008,$AP$62))</f>
        <v/>
      </c>
      <c r="AQ73" s="19" t="str">
        <f>IF(SUMIFS(AI$11:AI$1008,$AB$11:$AB$1008,$AN73,$AK$11:$AK$1008,$AP$62)=0,"",SUMIFS(AI$11:AI$1008,$AB$11:$AB$1008,$AN73,$AK$11:$AK$1008,$AP$62))</f>
        <v/>
      </c>
      <c r="AR73" s="19" t="str">
        <f>IF(SUMIFS(AJ$11:AJ$1008,$AB$11:$AB$1008,$AN73,$AK$11:$AK$1008,$AP$62)=0,"",SUMIFS(AJ$11:AJ$1008,$AB$11:$AB$1008,$AN73,$AK$11:$AK$1008,$AP$62))</f>
        <v/>
      </c>
      <c r="AS73" s="4" t="str">
        <f>IF(AP62="","",10)</f>
        <v/>
      </c>
      <c r="AT73" s="99" t="str">
        <f t="array" ref="AT73">IFERROR(INDEX($AF$1:$AF$1200,SMALL(IF($AK$1:$AK$1200=$AP$62,ROW($AF$1:$AF$1200),""),$AS73)),"")</f>
        <v/>
      </c>
      <c r="AU73" s="105" t="str">
        <f t="array" ref="AU73">IFERROR(INDEX($AA$1:$AA$1200,SMALL(IF($AK$1:$AK$1200=$AP$62,ROW($AA$1:$AA$1200),""),$AS73)),"")</f>
        <v/>
      </c>
      <c r="AV73" s="93" t="str">
        <f t="array" ref="AV73">IFERROR(INDEX($AB$1:$AB$1200,SMALL(IF($AK$1:$AK$1200=$AP$62,ROW($AB$1:$AB$1200),""),$AS73)),"")</f>
        <v/>
      </c>
      <c r="AW73" s="4"/>
      <c r="AX73" s="3"/>
    </row>
    <row r="74" spans="1:50">
      <c r="A74" s="57" t="str">
        <f>AZ36</f>
        <v>Chaussures de dépeceur</v>
      </c>
      <c r="B74" s="66"/>
      <c r="C74" s="67"/>
      <c r="D74" s="67"/>
      <c r="E74" s="68"/>
      <c r="F74" s="66"/>
      <c r="G74" s="67"/>
      <c r="H74" s="67"/>
      <c r="I74" s="68"/>
      <c r="J74" s="66"/>
      <c r="K74" s="67"/>
      <c r="L74" s="67"/>
      <c r="M74" s="68"/>
      <c r="N74" s="66"/>
      <c r="O74" s="67"/>
      <c r="P74" s="67"/>
      <c r="Q74" s="68"/>
      <c r="R74" s="66"/>
      <c r="S74" s="67"/>
      <c r="T74" s="67"/>
      <c r="U74" s="68"/>
      <c r="V74" s="66"/>
      <c r="W74" s="67"/>
      <c r="X74" s="67"/>
      <c r="Y74" s="68"/>
      <c r="AA74" s="81" t="str">
        <f t="shared" si="10"/>
        <v>Costume de bûcheron</v>
      </c>
      <c r="AB74" s="81">
        <v>5</v>
      </c>
      <c r="AC74" s="81">
        <f t="shared" si="1"/>
        <v>0</v>
      </c>
      <c r="AD74" s="90"/>
      <c r="AE74" s="90"/>
      <c r="AF74" s="82">
        <f t="shared" si="2"/>
        <v>0</v>
      </c>
      <c r="AG74" s="82">
        <f t="shared" si="3"/>
        <v>0</v>
      </c>
      <c r="AH74" s="82" t="str">
        <f t="shared" si="4"/>
        <v/>
      </c>
      <c r="AI74" s="82" t="str">
        <f t="shared" si="5"/>
        <v/>
      </c>
      <c r="AJ74" s="82" t="str">
        <f t="shared" si="6"/>
        <v/>
      </c>
      <c r="AK74" s="82" t="str">
        <f t="shared" si="7"/>
        <v/>
      </c>
      <c r="AN74" s="10">
        <v>6</v>
      </c>
      <c r="AO74" s="21" t="str">
        <f>IF(SUMIFS(AG$11:AG$1008,$AB$11:$AB$1008,$AN74,$AK$11:$AK$1008,$AP$62)=0,"",SUMIFS(AG$11:AG$1008,$AB$11:$AB$1008,$AN74,$AK$11:$AK$1008,$AP$62))</f>
        <v/>
      </c>
      <c r="AP74" s="21" t="str">
        <f>IF(SUMIFS(AH$11:AH$1008,$AB$11:$AB$1008,$AN74,$AK$11:$AK$1008,$AP$62)=0,"",SUMIFS(AH$11:AH$1008,$AB$11:$AB$1008,$AN74,$AK$11:$AK$1008,$AP$62))</f>
        <v/>
      </c>
      <c r="AQ74" s="21" t="str">
        <f>IF(SUMIFS(AI$11:AI$1008,$AB$11:$AB$1008,$AN74,$AK$11:$AK$1008,$AP$62)=0,"",SUMIFS(AI$11:AI$1008,$AB$11:$AB$1008,$AN74,$AK$11:$AK$1008,$AP$62))</f>
        <v/>
      </c>
      <c r="AR74" s="21" t="str">
        <f>IF(SUMIFS(AJ$11:AJ$1008,$AB$11:$AB$1008,$AN74,$AK$11:$AK$1008,$AP$62)=0,"",SUMIFS(AJ$11:AJ$1008,$AB$11:$AB$1008,$AN74,$AK$11:$AK$1008,$AP$62))</f>
        <v/>
      </c>
      <c r="AS74" s="4" t="str">
        <f>IF(AP62="","",11)</f>
        <v/>
      </c>
      <c r="AT74" s="99" t="str">
        <f t="array" ref="AT74">IFERROR(INDEX($AF$1:$AF$1200,SMALL(IF($AK$1:$AK$1200=$AP$62,ROW($AF$1:$AF$1200),""),$AS74)),"")</f>
        <v/>
      </c>
      <c r="AU74" s="105" t="str">
        <f t="array" ref="AU74">IFERROR(INDEX($AA$1:$AA$1200,SMALL(IF($AK$1:$AK$1200=$AP$62,ROW($AA$1:$AA$1200),""),$AS74)),"")</f>
        <v/>
      </c>
      <c r="AV74" s="93" t="str">
        <f t="array" ref="AV74">IFERROR(INDEX($AB$1:$AB$1200,SMALL(IF($AK$1:$AK$1200=$AP$62,ROW($AB$1:$AB$1200),""),$AS74)),"")</f>
        <v/>
      </c>
      <c r="AW74" s="4"/>
      <c r="AX74" s="3"/>
    </row>
    <row r="75" spans="1:50">
      <c r="A75" s="57" t="str">
        <f>AZ37</f>
        <v xml:space="preserve">Casquette de mineur </v>
      </c>
      <c r="B75" s="66"/>
      <c r="C75" s="67"/>
      <c r="D75" s="67"/>
      <c r="E75" s="68"/>
      <c r="F75" s="66"/>
      <c r="G75" s="67"/>
      <c r="H75" s="67"/>
      <c r="I75" s="68"/>
      <c r="J75" s="66"/>
      <c r="K75" s="67"/>
      <c r="L75" s="67"/>
      <c r="M75" s="68"/>
      <c r="N75" s="66"/>
      <c r="O75" s="67"/>
      <c r="P75" s="67"/>
      <c r="Q75" s="68"/>
      <c r="R75" s="66"/>
      <c r="S75" s="67"/>
      <c r="T75" s="67"/>
      <c r="U75" s="68"/>
      <c r="V75" s="66"/>
      <c r="W75" s="67"/>
      <c r="X75" s="67"/>
      <c r="Y75" s="68"/>
      <c r="AA75" s="78" t="str">
        <f>AZ45</f>
        <v>Chaussures de bûcheron</v>
      </c>
      <c r="AB75" s="78">
        <v>5</v>
      </c>
      <c r="AC75" s="78">
        <f t="shared" si="1"/>
        <v>0</v>
      </c>
      <c r="AD75" s="89"/>
      <c r="AE75" s="89"/>
      <c r="AF75" s="79">
        <f t="shared" si="2"/>
        <v>0</v>
      </c>
      <c r="AG75" s="79">
        <f t="shared" si="3"/>
        <v>0</v>
      </c>
      <c r="AH75" s="79" t="str">
        <f t="shared" si="4"/>
        <v/>
      </c>
      <c r="AI75" s="79" t="str">
        <f t="shared" si="5"/>
        <v/>
      </c>
      <c r="AJ75" s="79" t="str">
        <f t="shared" si="6"/>
        <v/>
      </c>
      <c r="AK75" s="79" t="str">
        <f t="shared" si="7"/>
        <v/>
      </c>
      <c r="AN75" s="11">
        <v>6.1</v>
      </c>
      <c r="AO75" s="23" t="str">
        <f>IF(SUMIFS(AG$11:AG$1008,$AB$11:$AB$1008,$AN75,$AK$11:$AK$1008,$AP$62)=0,"",SUMIFS(AG$11:AG$1008,$AB$11:$AB$1008,$AN75,$AK$11:$AK$1008,$AP$62))</f>
        <v/>
      </c>
      <c r="AP75" s="23" t="str">
        <f>IF(SUMIFS(AH$11:AH$1008,$AB$11:$AB$1008,$AN75,$AK$11:$AK$1008,$AP$62)=0,"",SUMIFS(AH$11:AH$1008,$AB$11:$AB$1008,$AN75,$AK$11:$AK$1008,$AP$62))</f>
        <v/>
      </c>
      <c r="AQ75" s="23" t="str">
        <f>IF(SUMIFS(AI$11:AI$1008,$AB$11:$AB$1008,$AN75,$AK$11:$AK$1008,$AP$62)=0,"",SUMIFS(AI$11:AI$1008,$AB$11:$AB$1008,$AN75,$AK$11:$AK$1008,$AP$62))</f>
        <v/>
      </c>
      <c r="AR75" s="23" t="str">
        <f>IF(SUMIFS(AJ$11:AJ$1008,$AB$11:$AB$1008,$AN75,$AK$11:$AK$1008,$AP$62)=0,"",SUMIFS(AJ$11:AJ$1008,$AB$11:$AB$1008,$AN75,$AK$11:$AK$1008,$AP$62))</f>
        <v/>
      </c>
      <c r="AS75" s="4" t="str">
        <f>IF(AP62="","",12)</f>
        <v/>
      </c>
      <c r="AT75" s="99" t="str">
        <f t="array" ref="AT75">IFERROR(INDEX($AF$1:$AF$1200,SMALL(IF($AK$1:$AK$1200=$AP$62,ROW($AF$1:$AF$1200),""),$AS75)),"")</f>
        <v/>
      </c>
      <c r="AU75" s="105" t="str">
        <f t="array" ref="AU75">IFERROR(INDEX($AA$1:$AA$1200,SMALL(IF($AK$1:$AK$1200=$AP$62,ROW($AA$1:$AA$1200),""),$AS75)),"")</f>
        <v/>
      </c>
      <c r="AV75" s="93" t="str">
        <f t="array" ref="AV75">IFERROR(INDEX($AB$1:$AB$1200,SMALL(IF($AK$1:$AK$1200=$AP$62,ROW($AB$1:$AB$1200),""),$AS75)),"")</f>
        <v/>
      </c>
      <c r="AW75" s="4"/>
      <c r="AX75" s="3"/>
    </row>
    <row r="76" spans="1:50">
      <c r="A76" s="57" t="str">
        <f>AZ38</f>
        <v>Costume de mineur</v>
      </c>
      <c r="B76" s="66"/>
      <c r="C76" s="67"/>
      <c r="D76" s="67"/>
      <c r="E76" s="68"/>
      <c r="F76" s="66"/>
      <c r="G76" s="67"/>
      <c r="H76" s="67"/>
      <c r="I76" s="68"/>
      <c r="J76" s="66"/>
      <c r="K76" s="67"/>
      <c r="L76" s="67"/>
      <c r="M76" s="68"/>
      <c r="N76" s="66"/>
      <c r="O76" s="67"/>
      <c r="P76" s="67"/>
      <c r="Q76" s="68"/>
      <c r="R76" s="66"/>
      <c r="S76" s="67"/>
      <c r="T76" s="67"/>
      <c r="U76" s="68"/>
      <c r="V76" s="66"/>
      <c r="W76" s="67"/>
      <c r="X76" s="67"/>
      <c r="Y76" s="68"/>
      <c r="AA76" s="81"/>
      <c r="AB76" s="81"/>
      <c r="AC76" s="81" t="str">
        <f t="shared" ref="AC76:AC139" si="11">IF(ISERROR(VLOOKUP($AA76,$A$13:$V$47,MATCH($AB76,$A$12:$V$12,0),0)),"",VLOOKUP($AA76,$A$13:$V$47,MATCH($AB76,$A$12:$V$12,0),0))</f>
        <v/>
      </c>
      <c r="AD76" s="90"/>
      <c r="AE76" s="90"/>
      <c r="AF76" s="82">
        <f t="shared" ref="AF76:AF139" si="12">IF(IF($AB76="",0,IF(AC76="",0,AC76-AD76-AE76))&lt;0,0,IF($AB76="",0,IF(AC76="",0,AC76-AD76-AE76)))</f>
        <v>0</v>
      </c>
      <c r="AG76" s="82" t="str">
        <f t="shared" ref="AG76:AG139" si="13">IF($AA76="","",IF(VLOOKUP($AA76,$AZ$17:$BD$51,2,0)=0,"",VLOOKUP($AA76,$AZ$17:$BD$51,2,0)*AF76))</f>
        <v/>
      </c>
      <c r="AH76" s="82" t="str">
        <f t="shared" ref="AH76:AH139" si="14">IF($AA76="","",IF(VLOOKUP($AA76,$AZ$17:$BD$51,3,0)=0,"",VLOOKUP($AA76,$AZ$17:$BD$51,3,0)*AF76))</f>
        <v/>
      </c>
      <c r="AI76" s="82" t="str">
        <f t="shared" ref="AI76:AI139" si="15">IF($AA76="","",IF(VLOOKUP($AA76,$AZ$17:$BD$51,4,0)=0,"",VLOOKUP($AA76,$AZ$17:$BD$51,4,0)*AF76))</f>
        <v/>
      </c>
      <c r="AJ76" s="82" t="str">
        <f t="shared" ref="AJ76:AJ139" si="16">IF($AA76="","",IF(VLOOKUP($AA76,$AZ$17:$BD$51,5,0)=0,"",VLOOKUP($AA76,$AZ$17:$BD$51,5,0)*AF76))</f>
        <v/>
      </c>
      <c r="AK76" s="82" t="str">
        <f t="shared" si="7"/>
        <v/>
      </c>
      <c r="AM76" s="30"/>
      <c r="AN76" s="11">
        <v>6.2</v>
      </c>
      <c r="AO76" s="23" t="str">
        <f>IF(SUMIFS(AG$11:AG$1008,$AB$11:$AB$1008,$AN76,$AK$11:$AK$1008,$AP$62)=0,"",SUMIFS(AG$11:AG$1008,$AB$11:$AB$1008,$AN76,$AK$11:$AK$1008,$AP$62))</f>
        <v/>
      </c>
      <c r="AP76" s="23" t="str">
        <f>IF(SUMIFS(AH$11:AH$1008,$AB$11:$AB$1008,$AN76,$AK$11:$AK$1008,$AP$62)=0,"",SUMIFS(AH$11:AH$1008,$AB$11:$AB$1008,$AN76,$AK$11:$AK$1008,$AP$62))</f>
        <v/>
      </c>
      <c r="AQ76" s="23" t="str">
        <f>IF(SUMIFS(AI$11:AI$1008,$AB$11:$AB$1008,$AN76,$AK$11:$AK$1008,$AP$62)=0,"",SUMIFS(AI$11:AI$1008,$AB$11:$AB$1008,$AN76,$AK$11:$AK$1008,$AP$62))</f>
        <v/>
      </c>
      <c r="AR76" s="23" t="str">
        <f>IF(SUMIFS(AJ$11:AJ$1008,$AB$11:$AB$1008,$AN76,$AK$11:$AK$1008,$AP$62)=0,"",SUMIFS(AJ$11:AJ$1008,$AB$11:$AB$1008,$AN76,$AK$11:$AK$1008,$AP$62))</f>
        <v/>
      </c>
      <c r="AS76" s="4" t="str">
        <f>IF(AP62="","",13)</f>
        <v/>
      </c>
      <c r="AT76" s="99" t="str">
        <f t="array" ref="AT76">IFERROR(INDEX($AF$1:$AF$1200,SMALL(IF($AK$1:$AK$1200=$AP$62,ROW($AF$1:$AF$1200),""),$AS76)),"")</f>
        <v/>
      </c>
      <c r="AU76" s="105" t="str">
        <f t="array" ref="AU76">IFERROR(INDEX($AA$1:$AA$1200,SMALL(IF($AK$1:$AK$1200=$AP$62,ROW($AA$1:$AA$1200),""),$AS76)),"")</f>
        <v/>
      </c>
      <c r="AV76" s="93" t="str">
        <f t="array" ref="AV76">IFERROR(INDEX($AB$1:$AB$1200,SMALL(IF($AK$1:$AK$1200=$AP$62,ROW($AB$1:$AB$1200),""),$AS76)),"")</f>
        <v/>
      </c>
      <c r="AW76" s="4"/>
      <c r="AX76" s="3"/>
    </row>
    <row r="77" spans="1:50">
      <c r="A77" s="57" t="str">
        <f>AZ39</f>
        <v>Chaussures de mineur</v>
      </c>
      <c r="B77" s="66"/>
      <c r="C77" s="67"/>
      <c r="D77" s="67"/>
      <c r="E77" s="68"/>
      <c r="F77" s="66"/>
      <c r="G77" s="67"/>
      <c r="H77" s="67"/>
      <c r="I77" s="68"/>
      <c r="J77" s="66"/>
      <c r="K77" s="67"/>
      <c r="L77" s="67"/>
      <c r="M77" s="68"/>
      <c r="N77" s="66"/>
      <c r="O77" s="67"/>
      <c r="P77" s="67"/>
      <c r="Q77" s="68"/>
      <c r="R77" s="66"/>
      <c r="S77" s="67"/>
      <c r="T77" s="67"/>
      <c r="U77" s="68"/>
      <c r="V77" s="66"/>
      <c r="W77" s="67"/>
      <c r="X77" s="67"/>
      <c r="Y77" s="68"/>
      <c r="AA77" s="78" t="str">
        <f t="shared" si="10"/>
        <v>Coffre</v>
      </c>
      <c r="AB77" s="78">
        <v>5</v>
      </c>
      <c r="AC77" s="78">
        <f t="shared" si="11"/>
        <v>0</v>
      </c>
      <c r="AD77" s="89"/>
      <c r="AE77" s="89"/>
      <c r="AF77" s="79">
        <f t="shared" si="12"/>
        <v>0</v>
      </c>
      <c r="AG77" s="79" t="str">
        <f t="shared" si="13"/>
        <v/>
      </c>
      <c r="AH77" s="79" t="str">
        <f t="shared" si="14"/>
        <v/>
      </c>
      <c r="AI77" s="79">
        <f t="shared" si="15"/>
        <v>0</v>
      </c>
      <c r="AJ77" s="79">
        <f t="shared" si="16"/>
        <v>0</v>
      </c>
      <c r="AK77" s="79" t="str">
        <f t="shared" ref="AK77:AK140" si="17">IF($AF77=0,"",IF(VLOOKUP($AA77,$A$55:$Y$80,IF($AB77=3,2,IF($AB77&lt;4+1,6,IF($AB77&lt;5+1,10,IF($AB77&lt;6+1,14,IF($AB77&lt;7+1,18,IF($AB77&lt;8+1,22,0)))))),0)=0,"pas de crafteur",VLOOKUP($AA77,$A$55:$Y$80,IF($AB77=3,2,IF($AB77&lt;4+1,6,IF($AB77&lt;5+1,10,IF($AB77&lt;6+1,14,IF($AB77&lt;7+1,18,IF($AB77&lt;8+1,22,)))))),0)))</f>
        <v/>
      </c>
      <c r="AM77" s="30"/>
      <c r="AN77" s="12">
        <v>6.3</v>
      </c>
      <c r="AO77" s="19" t="str">
        <f>IF(SUMIFS(AG$11:AG$1008,$AB$11:$AB$1008,$AN77,$AK$11:$AK$1008,$AP$62)=0,"",SUMIFS(AG$11:AG$1008,$AB$11:$AB$1008,$AN77,$AK$11:$AK$1008,$AP$62))</f>
        <v/>
      </c>
      <c r="AP77" s="19" t="str">
        <f>IF(SUMIFS(AH$11:AH$1008,$AB$11:$AB$1008,$AN77,$AK$11:$AK$1008,$AP$62)=0,"",SUMIFS(AH$11:AH$1008,$AB$11:$AB$1008,$AN77,$AK$11:$AK$1008,$AP$62))</f>
        <v/>
      </c>
      <c r="AQ77" s="19" t="str">
        <f>IF(SUMIFS(AI$11:AI$1008,$AB$11:$AB$1008,$AN77,$AK$11:$AK$1008,$AP$62)=0,"",SUMIFS(AI$11:AI$1008,$AB$11:$AB$1008,$AN77,$AK$11:$AK$1008,$AP$62))</f>
        <v/>
      </c>
      <c r="AR77" s="19" t="str">
        <f>IF(SUMIFS(AJ$11:AJ$1008,$AB$11:$AB$1008,$AN77,$AK$11:$AK$1008,$AP$62)=0,"",SUMIFS(AJ$11:AJ$1008,$AB$11:$AB$1008,$AN77,$AK$11:$AK$1008,$AP$62))</f>
        <v/>
      </c>
      <c r="AS77" s="4" t="str">
        <f>IF(AP62="","",14)</f>
        <v/>
      </c>
      <c r="AT77" s="99" t="str">
        <f t="array" ref="AT77">IFERROR(INDEX($AF$1:$AF$1200,SMALL(IF($AK$1:$AK$1200=$AP$62,ROW($AF$1:$AF$1200),""),$AS77)),"")</f>
        <v/>
      </c>
      <c r="AU77" s="105" t="str">
        <f t="array" ref="AU77">IFERROR(INDEX($AA$1:$AA$1200,SMALL(IF($AK$1:$AK$1200=$AP$62,ROW($AA$1:$AA$1200),""),$AS77)),"")</f>
        <v/>
      </c>
      <c r="AV77" s="93" t="str">
        <f t="array" ref="AV77">IFERROR(INDEX($AB$1:$AB$1200,SMALL(IF($AK$1:$AK$1200=$AP$62,ROW($AB$1:$AB$1200),""),$AS77)),"")</f>
        <v/>
      </c>
      <c r="AW77" s="4"/>
      <c r="AX77" s="3"/>
    </row>
    <row r="78" spans="1:50">
      <c r="A78" s="57" t="str">
        <f>AZ40</f>
        <v>Casquette de piocheur</v>
      </c>
      <c r="B78" s="66"/>
      <c r="C78" s="67"/>
      <c r="D78" s="67"/>
      <c r="E78" s="68"/>
      <c r="F78" s="66"/>
      <c r="G78" s="67"/>
      <c r="H78" s="67"/>
      <c r="I78" s="68"/>
      <c r="J78" s="66"/>
      <c r="K78" s="67"/>
      <c r="L78" s="67"/>
      <c r="M78" s="68"/>
      <c r="N78" s="66"/>
      <c r="O78" s="67"/>
      <c r="P78" s="67"/>
      <c r="Q78" s="68"/>
      <c r="R78" s="66"/>
      <c r="S78" s="67"/>
      <c r="T78" s="67"/>
      <c r="U78" s="68"/>
      <c r="V78" s="66"/>
      <c r="W78" s="67"/>
      <c r="X78" s="67"/>
      <c r="Y78" s="68"/>
      <c r="AA78" s="81" t="str">
        <f t="shared" si="10"/>
        <v>Lit</v>
      </c>
      <c r="AB78" s="81"/>
      <c r="AC78" s="81" t="str">
        <f t="shared" si="11"/>
        <v/>
      </c>
      <c r="AD78" s="90"/>
      <c r="AE78" s="90"/>
      <c r="AF78" s="82">
        <f t="shared" si="12"/>
        <v>0</v>
      </c>
      <c r="AG78" s="82" t="str">
        <f t="shared" si="13"/>
        <v/>
      </c>
      <c r="AH78" s="82">
        <f t="shared" si="14"/>
        <v>0</v>
      </c>
      <c r="AI78" s="82">
        <f t="shared" si="15"/>
        <v>0</v>
      </c>
      <c r="AJ78" s="82" t="str">
        <f t="shared" si="16"/>
        <v/>
      </c>
      <c r="AK78" s="82" t="str">
        <f t="shared" si="17"/>
        <v/>
      </c>
      <c r="AM78" s="30"/>
      <c r="AN78" s="10">
        <v>7</v>
      </c>
      <c r="AO78" s="21" t="str">
        <f>IF(SUMIFS(AG$11:AG$1008,$AB$11:$AB$1008,$AN78,$AK$11:$AK$1008,$AP$62)=0,"",SUMIFS(AG$11:AG$1008,$AB$11:$AB$1008,$AN78,$AK$11:$AK$1008,$AP$62))</f>
        <v/>
      </c>
      <c r="AP78" s="21" t="str">
        <f>IF(SUMIFS(AH$11:AH$1008,$AB$11:$AB$1008,$AN78,$AK$11:$AK$1008,$AP$62)=0,"",SUMIFS(AH$11:AH$1008,$AB$11:$AB$1008,$AN78,$AK$11:$AK$1008,$AP$62))</f>
        <v/>
      </c>
      <c r="AQ78" s="21" t="str">
        <f>IF(SUMIFS(AI$11:AI$1008,$AB$11:$AB$1008,$AN78,$AK$11:$AK$1008,$AP$62)=0,"",SUMIFS(AI$11:AI$1008,$AB$11:$AB$1008,$AN78,$AK$11:$AK$1008,$AP$62))</f>
        <v/>
      </c>
      <c r="AR78" s="21" t="str">
        <f>IF(SUMIFS(AJ$11:AJ$1008,$AB$11:$AB$1008,$AN78,$AK$11:$AK$1008,$AP$62)=0,"",SUMIFS(AJ$11:AJ$1008,$AB$11:$AB$1008,$AN78,$AK$11:$AK$1008,$AP$62))</f>
        <v/>
      </c>
      <c r="AS78" s="4" t="str">
        <f>IF(AP62="","",15)</f>
        <v/>
      </c>
      <c r="AT78" s="99" t="str">
        <f t="array" ref="AT78">IFERROR(INDEX($AF$1:$AF$1200,SMALL(IF($AK$1:$AK$1200=$AP$62,ROW($AF$1:$AF$1200),""),$AS78)),"")</f>
        <v/>
      </c>
      <c r="AU78" s="105" t="str">
        <f t="array" ref="AU78">IFERROR(INDEX($AA$1:$AA$1200,SMALL(IF($AK$1:$AK$1200=$AP$62,ROW($AA$1:$AA$1200),""),$AS78)),"")</f>
        <v/>
      </c>
      <c r="AV78" s="93" t="str">
        <f t="array" ref="AV78">IFERROR(INDEX($AB$1:$AB$1200,SMALL(IF($AK$1:$AK$1200=$AP$62,ROW($AB$1:$AB$1200),""),$AS78)),"")</f>
        <v/>
      </c>
      <c r="AW78" s="4"/>
      <c r="AX78" s="3"/>
    </row>
    <row r="79" spans="1:50">
      <c r="A79" s="57" t="str">
        <f>AZ41</f>
        <v>Costume de piocheur</v>
      </c>
      <c r="B79" s="66"/>
      <c r="C79" s="67"/>
      <c r="D79" s="67"/>
      <c r="E79" s="68"/>
      <c r="F79" s="66"/>
      <c r="G79" s="67"/>
      <c r="H79" s="67"/>
      <c r="I79" s="68"/>
      <c r="J79" s="66"/>
      <c r="K79" s="67"/>
      <c r="L79" s="67"/>
      <c r="M79" s="68"/>
      <c r="N79" s="66"/>
      <c r="O79" s="67"/>
      <c r="P79" s="67"/>
      <c r="Q79" s="68"/>
      <c r="R79" s="66"/>
      <c r="S79" s="67"/>
      <c r="T79" s="67"/>
      <c r="U79" s="68"/>
      <c r="V79" s="66"/>
      <c r="W79" s="67"/>
      <c r="X79" s="67"/>
      <c r="Y79" s="68"/>
      <c r="AA79" s="78" t="str">
        <f>AZ49</f>
        <v>table</v>
      </c>
      <c r="AB79" s="78"/>
      <c r="AC79" s="78" t="str">
        <f t="shared" si="11"/>
        <v/>
      </c>
      <c r="AD79" s="89"/>
      <c r="AE79" s="89"/>
      <c r="AF79" s="79">
        <f t="shared" si="12"/>
        <v>0</v>
      </c>
      <c r="AG79" s="79" t="str">
        <f t="shared" si="13"/>
        <v/>
      </c>
      <c r="AH79" s="79">
        <f t="shared" si="14"/>
        <v>0</v>
      </c>
      <c r="AI79" s="79">
        <f t="shared" si="15"/>
        <v>0</v>
      </c>
      <c r="AJ79" s="79" t="str">
        <f t="shared" si="16"/>
        <v/>
      </c>
      <c r="AK79" s="79" t="str">
        <f t="shared" si="17"/>
        <v/>
      </c>
      <c r="AM79" s="30"/>
      <c r="AN79" s="11">
        <v>7.1</v>
      </c>
      <c r="AO79" s="23" t="str">
        <f>IF(SUMIFS(AG$11:AG$1008,$AB$11:$AB$1008,$AN79,$AK$11:$AK$1008,$AP$62)=0,"",SUMIFS(AG$11:AG$1008,$AB$11:$AB$1008,$AN79,$AK$11:$AK$1008,$AP$62))</f>
        <v/>
      </c>
      <c r="AP79" s="23" t="str">
        <f>IF(SUMIFS(AH$11:AH$1008,$AB$11:$AB$1008,$AN79,$AK$11:$AK$1008,$AP$62)=0,"",SUMIFS(AH$11:AH$1008,$AB$11:$AB$1008,$AN79,$AK$11:$AK$1008,$AP$62))</f>
        <v/>
      </c>
      <c r="AQ79" s="23" t="str">
        <f>IF(SUMIFS(AI$11:AI$1008,$AB$11:$AB$1008,$AN79,$AK$11:$AK$1008,$AP$62)=0,"",SUMIFS(AI$11:AI$1008,$AB$11:$AB$1008,$AN79,$AK$11:$AK$1008,$AP$62))</f>
        <v/>
      </c>
      <c r="AR79" s="23" t="str">
        <f>IF(SUMIFS(AJ$11:AJ$1008,$AB$11:$AB$1008,$AN79,$AK$11:$AK$1008,$AP$62)=0,"",SUMIFS(AJ$11:AJ$1008,$AB$11:$AB$1008,$AN79,$AK$11:$AK$1008,$AP$62))</f>
        <v/>
      </c>
      <c r="AS79" s="4" t="str">
        <f>IF(AP62="","",16)</f>
        <v/>
      </c>
      <c r="AT79" s="99" t="str">
        <f t="array" ref="AT79">IFERROR(INDEX($AF$1:$AF$1200,SMALL(IF($AK$1:$AK$1200=$AP$62,ROW($AF$1:$AF$1200),""),$AS79)),"")</f>
        <v/>
      </c>
      <c r="AU79" s="105" t="str">
        <f t="array" ref="AU79">IFERROR(INDEX($AA$1:$AA$1200,SMALL(IF($AK$1:$AK$1200=$AP$62,ROW($AA$1:$AA$1200),""),$AS79)),"")</f>
        <v/>
      </c>
      <c r="AV79" s="93" t="str">
        <f t="array" ref="AV79">IFERROR(INDEX($AB$1:$AB$1200,SMALL(IF($AK$1:$AK$1200=$AP$62,ROW($AB$1:$AB$1200),""),$AS79)),"")</f>
        <v/>
      </c>
      <c r="AW79" s="4"/>
      <c r="AX79" s="3"/>
    </row>
    <row r="80" spans="1:50">
      <c r="A80" s="57" t="str">
        <f>AZ42</f>
        <v>Chaussure de piocheur</v>
      </c>
      <c r="B80" s="66"/>
      <c r="C80" s="67"/>
      <c r="D80" s="67"/>
      <c r="E80" s="68"/>
      <c r="F80" s="66"/>
      <c r="G80" s="67"/>
      <c r="H80" s="67"/>
      <c r="I80" s="68"/>
      <c r="J80" s="66"/>
      <c r="K80" s="67"/>
      <c r="L80" s="67"/>
      <c r="M80" s="68"/>
      <c r="N80" s="66"/>
      <c r="O80" s="67"/>
      <c r="P80" s="67"/>
      <c r="Q80" s="68"/>
      <c r="R80" s="66"/>
      <c r="S80" s="67"/>
      <c r="T80" s="67"/>
      <c r="U80" s="68"/>
      <c r="V80" s="66"/>
      <c r="W80" s="67"/>
      <c r="X80" s="67"/>
      <c r="Y80" s="68"/>
      <c r="AA80" s="81"/>
      <c r="AB80" s="81"/>
      <c r="AC80" s="81" t="str">
        <f t="shared" si="11"/>
        <v/>
      </c>
      <c r="AD80" s="90"/>
      <c r="AE80" s="90"/>
      <c r="AF80" s="82">
        <f t="shared" si="12"/>
        <v>0</v>
      </c>
      <c r="AG80" s="82" t="str">
        <f t="shared" si="13"/>
        <v/>
      </c>
      <c r="AH80" s="82" t="str">
        <f t="shared" si="14"/>
        <v/>
      </c>
      <c r="AI80" s="82" t="str">
        <f t="shared" si="15"/>
        <v/>
      </c>
      <c r="AJ80" s="82" t="str">
        <f t="shared" si="16"/>
        <v/>
      </c>
      <c r="AK80" s="82" t="str">
        <f t="shared" si="17"/>
        <v/>
      </c>
      <c r="AM80" s="30"/>
      <c r="AN80" s="11">
        <v>7.2</v>
      </c>
      <c r="AO80" s="23" t="str">
        <f>IF(SUMIFS(AG$11:AG$1008,$AB$11:$AB$1008,$AN80,$AK$11:$AK$1008,$AP$62)=0,"",SUMIFS(AG$11:AG$1008,$AB$11:$AB$1008,$AN80,$AK$11:$AK$1008,$AP$62))</f>
        <v/>
      </c>
      <c r="AP80" s="23" t="str">
        <f>IF(SUMIFS(AH$11:AH$1008,$AB$11:$AB$1008,$AN80,$AK$11:$AK$1008,$AP$62)=0,"",SUMIFS(AH$11:AH$1008,$AB$11:$AB$1008,$AN80,$AK$11:$AK$1008,$AP$62))</f>
        <v/>
      </c>
      <c r="AQ80" s="23" t="str">
        <f>IF(SUMIFS(AI$11:AI$1008,$AB$11:$AB$1008,$AN80,$AK$11:$AK$1008,$AP$62)=0,"",SUMIFS(AI$11:AI$1008,$AB$11:$AB$1008,$AN80,$AK$11:$AK$1008,$AP$62))</f>
        <v/>
      </c>
      <c r="AR80" s="23" t="str">
        <f>IF(SUMIFS(AJ$11:AJ$1008,$AB$11:$AB$1008,$AN80,$AK$11:$AK$1008,$AP$62)=0,"",SUMIFS(AJ$11:AJ$1008,$AB$11:$AB$1008,$AN80,$AK$11:$AK$1008,$AP$62))</f>
        <v/>
      </c>
      <c r="AS80" s="4" t="str">
        <f>IF(AP62="","",17)</f>
        <v/>
      </c>
      <c r="AT80" s="99" t="str">
        <f t="array" ref="AT80">IFERROR(INDEX($AF$1:$AF$1200,SMALL(IF($AK$1:$AK$1200=$AP$62,ROW($AF$1:$AF$1200),""),$AS80)),"")</f>
        <v/>
      </c>
      <c r="AU80" s="105" t="str">
        <f t="array" ref="AU80">IFERROR(INDEX($AA$1:$AA$1200,SMALL(IF($AK$1:$AK$1200=$AP$62,ROW($AA$1:$AA$1200),""),$AS80)),"")</f>
        <v/>
      </c>
      <c r="AV80" s="93" t="str">
        <f t="array" ref="AV80">IFERROR(INDEX($AB$1:$AB$1200,SMALL(IF($AK$1:$AK$1200=$AP$62,ROW($AB$1:$AB$1200),""),$AS80)),"")</f>
        <v/>
      </c>
      <c r="AW80" s="4"/>
      <c r="AX80" s="3"/>
    </row>
    <row r="81" spans="1:50">
      <c r="A81" s="57" t="str">
        <f t="shared" ref="A81:A89" si="18">AZ43</f>
        <v>Casquette de bûcheron</v>
      </c>
      <c r="B81" s="66"/>
      <c r="C81" s="67"/>
      <c r="D81" s="67"/>
      <c r="E81" s="68"/>
      <c r="F81" s="66"/>
      <c r="G81" s="67"/>
      <c r="H81" s="67"/>
      <c r="I81" s="68"/>
      <c r="J81" s="66"/>
      <c r="K81" s="67"/>
      <c r="L81" s="67"/>
      <c r="M81" s="68"/>
      <c r="N81" s="66"/>
      <c r="O81" s="67"/>
      <c r="P81" s="67"/>
      <c r="Q81" s="68"/>
      <c r="R81" s="66"/>
      <c r="S81" s="67"/>
      <c r="T81" s="67"/>
      <c r="U81" s="68"/>
      <c r="V81" s="66"/>
      <c r="W81" s="67"/>
      <c r="X81" s="67"/>
      <c r="Y81" s="68"/>
      <c r="AA81" s="78" t="str">
        <f t="shared" si="10"/>
        <v>Kit de réparation</v>
      </c>
      <c r="AB81" s="78"/>
      <c r="AC81" s="78" t="str">
        <f t="shared" si="11"/>
        <v/>
      </c>
      <c r="AD81" s="89"/>
      <c r="AE81" s="89"/>
      <c r="AF81" s="79">
        <f t="shared" si="12"/>
        <v>0</v>
      </c>
      <c r="AG81" s="79" t="str">
        <f t="shared" si="13"/>
        <v/>
      </c>
      <c r="AH81" s="79" t="str">
        <f t="shared" si="14"/>
        <v/>
      </c>
      <c r="AI81" s="79">
        <f t="shared" si="15"/>
        <v>0</v>
      </c>
      <c r="AJ81" s="79">
        <f t="shared" si="16"/>
        <v>0</v>
      </c>
      <c r="AK81" s="79" t="str">
        <f t="shared" si="17"/>
        <v/>
      </c>
      <c r="AM81" s="30"/>
      <c r="AN81" s="12">
        <v>7.3</v>
      </c>
      <c r="AO81" s="19" t="str">
        <f>IF(SUMIFS(AG$11:AG$1008,$AB$11:$AB$1008,$AN81,$AK$11:$AK$1008,$AP$62)=0,"",SUMIFS(AG$11:AG$1008,$AB$11:$AB$1008,$AN81,$AK$11:$AK$1008,$AP$62))</f>
        <v/>
      </c>
      <c r="AP81" s="19" t="str">
        <f>IF(SUMIFS(AH$11:AH$1008,$AB$11:$AB$1008,$AN81,$AK$11:$AK$1008,$AP$62)=0,"",SUMIFS(AH$11:AH$1008,$AB$11:$AB$1008,$AN81,$AK$11:$AK$1008,$AP$62))</f>
        <v/>
      </c>
      <c r="AQ81" s="19" t="str">
        <f>IF(SUMIFS(AI$11:AI$1008,$AB$11:$AB$1008,$AN81,$AK$11:$AK$1008,$AP$62)=0,"",SUMIFS(AI$11:AI$1008,$AB$11:$AB$1008,$AN81,$AK$11:$AK$1008,$AP$62))</f>
        <v/>
      </c>
      <c r="AR81" s="19" t="str">
        <f>IF(SUMIFS(AJ$11:AJ$1008,$AB$11:$AB$1008,$AN81,$AK$11:$AK$1008,$AP$62)=0,"",SUMIFS(AJ$11:AJ$1008,$AB$11:$AB$1008,$AN81,$AK$11:$AK$1008,$AP$62))</f>
        <v/>
      </c>
      <c r="AS81" s="4" t="str">
        <f>IF(AP62="","",18)</f>
        <v/>
      </c>
      <c r="AT81" s="99" t="str">
        <f t="array" ref="AT81">IFERROR(INDEX($AF$1:$AF$1200,SMALL(IF($AK$1:$AK$1200=$AP$62,ROW($AF$1:$AF$1200),""),$AS81)),"")</f>
        <v/>
      </c>
      <c r="AU81" s="105" t="str">
        <f t="array" ref="AU81">IFERROR(INDEX($AA$1:$AA$1200,SMALL(IF($AK$1:$AK$1200=$AP$62,ROW($AA$1:$AA$1200),""),$AS81)),"")</f>
        <v/>
      </c>
      <c r="AV81" s="93" t="str">
        <f t="array" ref="AV81">IFERROR(INDEX($AB$1:$AB$1200,SMALL(IF($AK$1:$AK$1200=$AP$62,ROW($AB$1:$AB$1200),""),$AS81)),"")</f>
        <v/>
      </c>
      <c r="AW81" s="4"/>
      <c r="AX81" s="3"/>
    </row>
    <row r="82" spans="1:50">
      <c r="A82" s="57" t="str">
        <f t="shared" si="18"/>
        <v>Costume de bûcheron</v>
      </c>
      <c r="B82" s="66"/>
      <c r="C82" s="67"/>
      <c r="D82" s="67"/>
      <c r="E82" s="68"/>
      <c r="F82" s="66"/>
      <c r="G82" s="67"/>
      <c r="H82" s="67"/>
      <c r="I82" s="68"/>
      <c r="J82" s="66"/>
      <c r="K82" s="67"/>
      <c r="L82" s="67"/>
      <c r="M82" s="68"/>
      <c r="N82" s="66"/>
      <c r="O82" s="67"/>
      <c r="P82" s="67"/>
      <c r="Q82" s="68"/>
      <c r="R82" s="66"/>
      <c r="S82" s="67"/>
      <c r="T82" s="67"/>
      <c r="U82" s="68"/>
      <c r="V82" s="66"/>
      <c r="W82" s="67"/>
      <c r="X82" s="67"/>
      <c r="Y82" s="68"/>
      <c r="AA82" s="81"/>
      <c r="AB82" s="81"/>
      <c r="AC82" s="81" t="str">
        <f t="shared" si="11"/>
        <v/>
      </c>
      <c r="AD82" s="90"/>
      <c r="AE82" s="90"/>
      <c r="AF82" s="82">
        <f t="shared" si="12"/>
        <v>0</v>
      </c>
      <c r="AG82" s="82" t="str">
        <f t="shared" si="13"/>
        <v/>
      </c>
      <c r="AH82" s="82" t="str">
        <f t="shared" si="14"/>
        <v/>
      </c>
      <c r="AI82" s="82" t="str">
        <f t="shared" si="15"/>
        <v/>
      </c>
      <c r="AJ82" s="82" t="str">
        <f t="shared" si="16"/>
        <v/>
      </c>
      <c r="AK82" s="82" t="str">
        <f t="shared" si="17"/>
        <v/>
      </c>
      <c r="AM82" s="30"/>
      <c r="AN82" s="10">
        <v>8</v>
      </c>
      <c r="AO82" s="21" t="str">
        <f>IF(SUMIFS(AG$11:AG$1008,$AB$11:$AB$1008,$AN82,$AK$11:$AK$1008,$AP$62)=0,"",SUMIFS(AG$11:AG$1008,$AB$11:$AB$1008,$AN82,$AK$11:$AK$1008,$AP$62))</f>
        <v/>
      </c>
      <c r="AP82" s="21" t="str">
        <f>IF(SUMIFS(AH$11:AH$1008,$AB$11:$AB$1008,$AN82,$AK$11:$AK$1008,$AP$62)=0,"",SUMIFS(AH$11:AH$1008,$AB$11:$AB$1008,$AN82,$AK$11:$AK$1008,$AP$62))</f>
        <v/>
      </c>
      <c r="AQ82" s="21" t="str">
        <f>IF(SUMIFS(AI$11:AI$1008,$AB$11:$AB$1008,$AN82,$AK$11:$AK$1008,$AP$62)=0,"",SUMIFS(AI$11:AI$1008,$AB$11:$AB$1008,$AN82,$AK$11:$AK$1008,$AP$62))</f>
        <v/>
      </c>
      <c r="AR82" s="21" t="str">
        <f>IF(SUMIFS(AJ$11:AJ$1008,$AB$11:$AB$1008,$AN82,$AK$11:$AK$1008,$AP$62)=0,"",SUMIFS(AJ$11:AJ$1008,$AB$11:$AB$1008,$AN82,$AK$11:$AK$1008,$AP$62))</f>
        <v/>
      </c>
      <c r="AS82" s="4" t="str">
        <f>IF(AP62="","",19)</f>
        <v/>
      </c>
      <c r="AT82" s="99" t="str">
        <f t="array" ref="AT82">IFERROR(INDEX($AF$1:$AF$1200,SMALL(IF($AK$1:$AK$1200=$AP$62,ROW($AF$1:$AF$1200),""),$AS82)),"")</f>
        <v/>
      </c>
      <c r="AU82" s="105" t="str">
        <f t="array" ref="AU82">IFERROR(INDEX($AA$1:$AA$1200,SMALL(IF($AK$1:$AK$1200=$AP$62,ROW($AA$1:$AA$1200),""),$AS82)),"")</f>
        <v/>
      </c>
      <c r="AV82" s="93" t="str">
        <f t="array" ref="AV82">IFERROR(INDEX($AB$1:$AB$1200,SMALL(IF($AK$1:$AK$1200=$AP$62,ROW($AB$1:$AB$1200),""),$AS82)),"")</f>
        <v/>
      </c>
      <c r="AW82" s="4"/>
      <c r="AX82" s="3"/>
    </row>
    <row r="83" spans="1:50">
      <c r="A83" s="57" t="str">
        <f t="shared" si="18"/>
        <v>Chaussures de bûcheron</v>
      </c>
      <c r="B83" s="66"/>
      <c r="C83" s="67"/>
      <c r="D83" s="67"/>
      <c r="E83" s="68"/>
      <c r="F83" s="66"/>
      <c r="G83" s="67"/>
      <c r="H83" s="67"/>
      <c r="I83" s="68"/>
      <c r="J83" s="66"/>
      <c r="K83" s="67"/>
      <c r="L83" s="67"/>
      <c r="M83" s="68"/>
      <c r="N83" s="66"/>
      <c r="O83" s="67"/>
      <c r="P83" s="67"/>
      <c r="Q83" s="68"/>
      <c r="R83" s="66"/>
      <c r="S83" s="67"/>
      <c r="T83" s="67"/>
      <c r="U83" s="68"/>
      <c r="V83" s="66"/>
      <c r="W83" s="67"/>
      <c r="X83" s="67"/>
      <c r="Y83" s="68"/>
      <c r="AA83" s="78"/>
      <c r="AB83" s="78"/>
      <c r="AC83" s="78" t="str">
        <f t="shared" si="11"/>
        <v/>
      </c>
      <c r="AD83" s="89"/>
      <c r="AE83" s="89"/>
      <c r="AF83" s="79">
        <f t="shared" si="12"/>
        <v>0</v>
      </c>
      <c r="AG83" s="79" t="str">
        <f t="shared" si="13"/>
        <v/>
      </c>
      <c r="AH83" s="79" t="str">
        <f t="shared" si="14"/>
        <v/>
      </c>
      <c r="AI83" s="79" t="str">
        <f t="shared" si="15"/>
        <v/>
      </c>
      <c r="AJ83" s="79" t="str">
        <f t="shared" si="16"/>
        <v/>
      </c>
      <c r="AK83" s="79" t="str">
        <f t="shared" si="17"/>
        <v/>
      </c>
      <c r="AM83" s="30"/>
      <c r="AN83" s="11">
        <v>8.1</v>
      </c>
      <c r="AO83" s="23" t="str">
        <f>IF(SUMIFS(AG$11:AG$1008,$AB$11:$AB$1008,$AN83,$AK$11:$AK$1008,$AP$62)=0,"",SUMIFS(AG$11:AG$1008,$AB$11:$AB$1008,$AN83,$AK$11:$AK$1008,$AP$62))</f>
        <v/>
      </c>
      <c r="AP83" s="23" t="str">
        <f>IF(SUMIFS(AH$11:AH$1008,$AB$11:$AB$1008,$AN83,$AK$11:$AK$1008,$AP$62)=0,"",SUMIFS(AH$11:AH$1008,$AB$11:$AB$1008,$AN83,$AK$11:$AK$1008,$AP$62))</f>
        <v/>
      </c>
      <c r="AQ83" s="23" t="str">
        <f>IF(SUMIFS(AI$11:AI$1008,$AB$11:$AB$1008,$AN83,$AK$11:$AK$1008,$AP$62)=0,"",SUMIFS(AI$11:AI$1008,$AB$11:$AB$1008,$AN83,$AK$11:$AK$1008,$AP$62))</f>
        <v/>
      </c>
      <c r="AR83" s="23" t="str">
        <f>IF(SUMIFS(AJ$11:AJ$1008,$AB$11:$AB$1008,$AN83,$AK$11:$AK$1008,$AP$62)=0,"",SUMIFS(AJ$11:AJ$1008,$AB$11:$AB$1008,$AN83,$AK$11:$AK$1008,$AP$62))</f>
        <v/>
      </c>
      <c r="AS83" s="4" t="str">
        <f>IF(AP62="","",20)</f>
        <v/>
      </c>
      <c r="AT83" s="99" t="str">
        <f t="array" ref="AT83">IFERROR(INDEX($AF$1:$AF$1200,SMALL(IF($AK$1:$AK$1200=$AP$62,ROW($AF$1:$AF$1200),""),$AS83)),"")</f>
        <v/>
      </c>
      <c r="AU83" s="105" t="str">
        <f t="array" ref="AU83">IFERROR(INDEX($AA$1:$AA$1200,SMALL(IF($AK$1:$AK$1200=$AP$62,ROW($AA$1:$AA$1200),""),$AS83)),"")</f>
        <v/>
      </c>
      <c r="AV83" s="93" t="str">
        <f t="array" ref="AV83">IFERROR(INDEX($AB$1:$AB$1200,SMALL(IF($AK$1:$AK$1200=$AP$62,ROW($AB$1:$AB$1200),""),$AS83)),"")</f>
        <v/>
      </c>
      <c r="AW83" s="4"/>
      <c r="AX83" s="3"/>
    </row>
    <row r="84" spans="1:50">
      <c r="A84" s="107"/>
      <c r="B84" s="108"/>
      <c r="C84" s="107"/>
      <c r="D84" s="107"/>
      <c r="E84" s="109"/>
      <c r="F84" s="108"/>
      <c r="G84" s="107"/>
      <c r="H84" s="107"/>
      <c r="I84" s="109"/>
      <c r="J84" s="108"/>
      <c r="K84" s="107"/>
      <c r="L84" s="107"/>
      <c r="M84" s="109"/>
      <c r="N84" s="108"/>
      <c r="O84" s="107"/>
      <c r="P84" s="107"/>
      <c r="Q84" s="109"/>
      <c r="R84" s="108"/>
      <c r="S84" s="107"/>
      <c r="T84" s="107"/>
      <c r="U84" s="109"/>
      <c r="V84" s="108"/>
      <c r="W84" s="107"/>
      <c r="X84" s="107"/>
      <c r="Y84" s="109"/>
      <c r="AA84" s="81"/>
      <c r="AB84" s="81"/>
      <c r="AC84" s="81" t="str">
        <f t="shared" si="11"/>
        <v/>
      </c>
      <c r="AD84" s="90"/>
      <c r="AE84" s="90"/>
      <c r="AF84" s="82">
        <f t="shared" si="12"/>
        <v>0</v>
      </c>
      <c r="AG84" s="82" t="str">
        <f t="shared" si="13"/>
        <v/>
      </c>
      <c r="AH84" s="82" t="str">
        <f t="shared" si="14"/>
        <v/>
      </c>
      <c r="AI84" s="82" t="str">
        <f t="shared" si="15"/>
        <v/>
      </c>
      <c r="AJ84" s="82" t="str">
        <f t="shared" si="16"/>
        <v/>
      </c>
      <c r="AK84" s="82" t="str">
        <f t="shared" si="17"/>
        <v/>
      </c>
      <c r="AM84" s="30"/>
      <c r="AN84" s="11">
        <v>8.1999999999999993</v>
      </c>
      <c r="AO84" s="23" t="str">
        <f>IF(SUMIFS(AG$11:AG$1008,$AB$11:$AB$1008,$AN84,$AK$11:$AK$1008,$AP$62)=0,"",SUMIFS(AG$11:AG$1008,$AB$11:$AB$1008,$AN84,$AK$11:$AK$1008,$AP$62))</f>
        <v/>
      </c>
      <c r="AP84" s="23" t="str">
        <f>IF(SUMIFS(AH$11:AH$1008,$AB$11:$AB$1008,$AN84,$AK$11:$AK$1008,$AP$62)=0,"",SUMIFS(AH$11:AH$1008,$AB$11:$AB$1008,$AN84,$AK$11:$AK$1008,$AP$62))</f>
        <v/>
      </c>
      <c r="AQ84" s="23" t="str">
        <f>IF(SUMIFS(AI$11:AI$1008,$AB$11:$AB$1008,$AN84,$AK$11:$AK$1008,$AP$62)=0,"",SUMIFS(AI$11:AI$1008,$AB$11:$AB$1008,$AN84,$AK$11:$AK$1008,$AP$62))</f>
        <v/>
      </c>
      <c r="AR84" s="23" t="str">
        <f>IF(SUMIFS(AJ$11:AJ$1008,$AB$11:$AB$1008,$AN84,$AK$11:$AK$1008,$AP$62)=0,"",SUMIFS(AJ$11:AJ$1008,$AB$11:$AB$1008,$AN84,$AK$11:$AK$1008,$AP$62))</f>
        <v/>
      </c>
      <c r="AS84" s="4" t="str">
        <f>IF(AP62="","",21)</f>
        <v/>
      </c>
      <c r="AT84" s="99" t="str">
        <f t="array" ref="AT84">IFERROR(INDEX($AF$1:$AF$1200,SMALL(IF($AK$1:$AK$1200=$AP$62,ROW($AF$1:$AF$1200),""),$AS84)),"")</f>
        <v/>
      </c>
      <c r="AU84" s="105" t="str">
        <f t="array" ref="AU84">IFERROR(INDEX($AA$1:$AA$1200,SMALL(IF($AK$1:$AK$1200=$AP$62,ROW($AA$1:$AA$1200),""),$AS84)),"")</f>
        <v/>
      </c>
      <c r="AV84" s="93" t="str">
        <f t="array" ref="AV84">IFERROR(INDEX($AB$1:$AB$1200,SMALL(IF($AK$1:$AK$1200=$AP$62,ROW($AB$1:$AB$1200),""),$AS84)),"")</f>
        <v/>
      </c>
      <c r="AW84" s="4"/>
      <c r="AX84" s="3"/>
    </row>
    <row r="85" spans="1:50" ht="15.75" thickBot="1">
      <c r="A85" s="57" t="str">
        <f t="shared" si="18"/>
        <v>Coffre</v>
      </c>
      <c r="B85" s="66"/>
      <c r="C85" s="67"/>
      <c r="D85" s="67"/>
      <c r="E85" s="68"/>
      <c r="F85" s="66"/>
      <c r="G85" s="67"/>
      <c r="H85" s="67"/>
      <c r="I85" s="68"/>
      <c r="J85" s="66"/>
      <c r="K85" s="67"/>
      <c r="L85" s="67"/>
      <c r="M85" s="68"/>
      <c r="N85" s="66"/>
      <c r="O85" s="67"/>
      <c r="P85" s="67"/>
      <c r="Q85" s="68"/>
      <c r="R85" s="66"/>
      <c r="S85" s="67"/>
      <c r="T85" s="67"/>
      <c r="U85" s="68"/>
      <c r="V85" s="66"/>
      <c r="W85" s="67"/>
      <c r="X85" s="67"/>
      <c r="Y85" s="68"/>
      <c r="AA85" s="78"/>
      <c r="AB85" s="78"/>
      <c r="AC85" s="78" t="str">
        <f t="shared" si="11"/>
        <v/>
      </c>
      <c r="AD85" s="89"/>
      <c r="AE85" s="89"/>
      <c r="AF85" s="79">
        <f t="shared" si="12"/>
        <v>0</v>
      </c>
      <c r="AG85" s="79" t="str">
        <f t="shared" si="13"/>
        <v/>
      </c>
      <c r="AH85" s="79" t="str">
        <f t="shared" si="14"/>
        <v/>
      </c>
      <c r="AI85" s="79" t="str">
        <f t="shared" si="15"/>
        <v/>
      </c>
      <c r="AJ85" s="79" t="str">
        <f t="shared" si="16"/>
        <v/>
      </c>
      <c r="AK85" s="79" t="str">
        <f t="shared" si="17"/>
        <v/>
      </c>
      <c r="AM85" s="30"/>
      <c r="AN85" s="13">
        <v>8.3000000000000007</v>
      </c>
      <c r="AO85" s="25" t="str">
        <f>IF(SUMIFS(AG$11:AG$1008,$AB$11:$AB$1008,$AN85,$AK$11:$AK$1008,$AP$62)=0,"",SUMIFS(AG$11:AG$1008,$AB$11:$AB$1008,$AN85,$AK$11:$AK$1008,$AP$62))</f>
        <v/>
      </c>
      <c r="AP85" s="25" t="str">
        <f>IF(SUMIFS(AH$11:AH$1008,$AB$11:$AB$1008,$AN85,$AK$11:$AK$1008,$AP$62)=0,"",SUMIFS(AH$11:AH$1008,$AB$11:$AB$1008,$AN85,$AK$11:$AK$1008,$AP$62))</f>
        <v/>
      </c>
      <c r="AQ85" s="25" t="str">
        <f>IF(SUMIFS(AI$11:AI$1008,$AB$11:$AB$1008,$AN85,$AK$11:$AK$1008,$AP$62)=0,"",SUMIFS(AI$11:AI$1008,$AB$11:$AB$1008,$AN85,$AK$11:$AK$1008,$AP$62))</f>
        <v/>
      </c>
      <c r="AR85" s="25" t="str">
        <f>IF(SUMIFS(AJ$11:AJ$1008,$AB$11:$AB$1008,$AN85,$AK$11:$AK$1008,$AP$62)=0,"",SUMIFS(AJ$11:AJ$1008,$AB$11:$AB$1008,$AN85,$AK$11:$AK$1008,$AP$62))</f>
        <v/>
      </c>
      <c r="AS85" s="4" t="str">
        <f>IF(AP62="","",22)</f>
        <v/>
      </c>
      <c r="AT85" s="100" t="str">
        <f t="array" ref="AT85">IFERROR(INDEX($AF$1:$AF$1200,SMALL(IF($AK$1:$AK$1200=$AP$62,ROW($AF$1:$AF$1200),""),$AS85)),"")</f>
        <v/>
      </c>
      <c r="AU85" s="106" t="str">
        <f t="array" ref="AU85">IFERROR(INDEX($AA$1:$AA$1200,SMALL(IF($AK$1:$AK$1200=$AP$62,ROW($AA$1:$AA$1200),""),$AS85)),"")</f>
        <v/>
      </c>
      <c r="AV85" s="94" t="str">
        <f t="array" ref="AV85">IFERROR(INDEX($AB$1:$AB$1200,SMALL(IF($AK$1:$AK$1200=$AP$62,ROW($AB$1:$AB$1200),""),$AS85)),"")</f>
        <v/>
      </c>
      <c r="AW85" s="4"/>
      <c r="AX85" s="3"/>
    </row>
    <row r="86" spans="1:50">
      <c r="A86" s="57" t="str">
        <f t="shared" si="18"/>
        <v>Lit</v>
      </c>
      <c r="B86" s="66"/>
      <c r="C86" s="67"/>
      <c r="D86" s="67"/>
      <c r="E86" s="68"/>
      <c r="F86" s="66"/>
      <c r="G86" s="67"/>
      <c r="H86" s="67"/>
      <c r="I86" s="68"/>
      <c r="J86" s="66"/>
      <c r="K86" s="67"/>
      <c r="L86" s="67"/>
      <c r="M86" s="68"/>
      <c r="N86" s="66"/>
      <c r="O86" s="67"/>
      <c r="P86" s="67"/>
      <c r="Q86" s="68"/>
      <c r="R86" s="66"/>
      <c r="S86" s="67"/>
      <c r="T86" s="67"/>
      <c r="U86" s="68"/>
      <c r="V86" s="66"/>
      <c r="W86" s="67"/>
      <c r="X86" s="67"/>
      <c r="Y86" s="68"/>
      <c r="AA86" s="81"/>
      <c r="AB86" s="81"/>
      <c r="AC86" s="81" t="str">
        <f t="shared" si="11"/>
        <v/>
      </c>
      <c r="AD86" s="90"/>
      <c r="AE86" s="90"/>
      <c r="AF86" s="82">
        <f t="shared" si="12"/>
        <v>0</v>
      </c>
      <c r="AG86" s="82" t="str">
        <f t="shared" si="13"/>
        <v/>
      </c>
      <c r="AH86" s="82" t="str">
        <f t="shared" si="14"/>
        <v/>
      </c>
      <c r="AI86" s="82" t="str">
        <f t="shared" si="15"/>
        <v/>
      </c>
      <c r="AJ86" s="82" t="str">
        <f t="shared" si="16"/>
        <v/>
      </c>
      <c r="AK86" s="82" t="str">
        <f t="shared" si="17"/>
        <v/>
      </c>
      <c r="AQ86" s="3"/>
      <c r="AR86" s="3"/>
      <c r="AS86" s="4"/>
      <c r="AT86" s="4"/>
      <c r="AU86" s="4"/>
      <c r="AV86" s="4"/>
      <c r="AW86" s="4"/>
      <c r="AX86" s="3"/>
    </row>
    <row r="87" spans="1:50" ht="15.75" thickBot="1">
      <c r="A87" s="57" t="str">
        <f t="shared" si="18"/>
        <v>table</v>
      </c>
      <c r="B87" s="66"/>
      <c r="C87" s="67"/>
      <c r="D87" s="67"/>
      <c r="E87" s="68"/>
      <c r="F87" s="66"/>
      <c r="G87" s="67"/>
      <c r="H87" s="67"/>
      <c r="I87" s="68"/>
      <c r="J87" s="66"/>
      <c r="K87" s="67"/>
      <c r="L87" s="67"/>
      <c r="M87" s="68"/>
      <c r="N87" s="66"/>
      <c r="O87" s="67"/>
      <c r="P87" s="67"/>
      <c r="Q87" s="68"/>
      <c r="R87" s="66"/>
      <c r="S87" s="67"/>
      <c r="T87" s="67"/>
      <c r="U87" s="68"/>
      <c r="V87" s="66"/>
      <c r="W87" s="67"/>
      <c r="X87" s="67"/>
      <c r="Y87" s="68"/>
      <c r="AA87" s="78"/>
      <c r="AB87" s="78"/>
      <c r="AC87" s="78" t="str">
        <f t="shared" si="11"/>
        <v/>
      </c>
      <c r="AD87" s="89"/>
      <c r="AE87" s="89"/>
      <c r="AF87" s="79">
        <f t="shared" si="12"/>
        <v>0</v>
      </c>
      <c r="AG87" s="79" t="str">
        <f t="shared" si="13"/>
        <v/>
      </c>
      <c r="AH87" s="79" t="str">
        <f t="shared" si="14"/>
        <v/>
      </c>
      <c r="AI87" s="79" t="str">
        <f t="shared" si="15"/>
        <v/>
      </c>
      <c r="AJ87" s="79" t="str">
        <f t="shared" si="16"/>
        <v/>
      </c>
      <c r="AK87" s="79" t="str">
        <f t="shared" si="17"/>
        <v/>
      </c>
      <c r="AM87" s="1" t="s">
        <v>127</v>
      </c>
      <c r="AS87" s="103"/>
      <c r="AT87" s="103"/>
      <c r="AU87" s="103"/>
      <c r="AV87" s="4"/>
      <c r="AW87" s="4"/>
      <c r="AX87" s="3"/>
    </row>
    <row r="88" spans="1:50" ht="15" customHeight="1" thickBot="1">
      <c r="A88" s="107"/>
      <c r="B88" s="108"/>
      <c r="C88" s="107"/>
      <c r="D88" s="107"/>
      <c r="E88" s="109"/>
      <c r="F88" s="108"/>
      <c r="G88" s="107"/>
      <c r="H88" s="107"/>
      <c r="I88" s="109"/>
      <c r="J88" s="108"/>
      <c r="K88" s="107"/>
      <c r="L88" s="107"/>
      <c r="M88" s="109"/>
      <c r="N88" s="108"/>
      <c r="O88" s="107"/>
      <c r="P88" s="107"/>
      <c r="Q88" s="109"/>
      <c r="R88" s="108"/>
      <c r="S88" s="107"/>
      <c r="T88" s="107"/>
      <c r="U88" s="109"/>
      <c r="V88" s="108"/>
      <c r="W88" s="107"/>
      <c r="X88" s="107"/>
      <c r="Y88" s="109"/>
      <c r="AA88" s="81"/>
      <c r="AB88" s="81"/>
      <c r="AC88" s="81" t="str">
        <f t="shared" si="11"/>
        <v/>
      </c>
      <c r="AD88" s="90"/>
      <c r="AE88" s="90"/>
      <c r="AF88" s="82">
        <f t="shared" si="12"/>
        <v>0</v>
      </c>
      <c r="AG88" s="82" t="str">
        <f t="shared" si="13"/>
        <v/>
      </c>
      <c r="AH88" s="82" t="str">
        <f t="shared" si="14"/>
        <v/>
      </c>
      <c r="AI88" s="82" t="str">
        <f t="shared" si="15"/>
        <v/>
      </c>
      <c r="AJ88" s="82" t="str">
        <f t="shared" si="16"/>
        <v/>
      </c>
      <c r="AK88" s="82" t="str">
        <f t="shared" si="17"/>
        <v/>
      </c>
      <c r="AM88" s="30" t="str">
        <f t="array" ref="AM88">IFERROR(INDEX(AK$11:AK$1008,MATCH(SMALL(IF((COUNTIF(AM$34:AM87,AK$11:AK$1008)=0)*(AK$11:AK$1008&lt;&gt;""),COUNTIF(AK$11:AK$1008,"&lt;"&amp;AK$11:AK$1008)),1),IF(AK$11:AK$1008&lt;&gt;"",COUNTIF(AK$11:AK$1008,"&lt;"&amp;AK$11:AK$1008)),0)),"")</f>
        <v/>
      </c>
      <c r="AN88" s="60" t="s">
        <v>125</v>
      </c>
      <c r="AO88" s="61"/>
      <c r="AP88" s="60" t="str">
        <f>IF(AM88="","",AM88)</f>
        <v/>
      </c>
      <c r="AQ88" s="61"/>
      <c r="AR88" s="62"/>
      <c r="AS88" s="101"/>
      <c r="AT88" s="101"/>
      <c r="AU88" s="101"/>
      <c r="AV88" s="101"/>
      <c r="AW88" s="101"/>
      <c r="AX88" s="3"/>
    </row>
    <row r="89" spans="1:50" ht="15.75" customHeight="1" thickBot="1">
      <c r="A89" s="53" t="str">
        <f t="shared" si="18"/>
        <v>Kit de réparation</v>
      </c>
      <c r="B89" s="69"/>
      <c r="C89" s="59"/>
      <c r="D89" s="59"/>
      <c r="E89" s="70"/>
      <c r="F89" s="69"/>
      <c r="G89" s="59"/>
      <c r="H89" s="59"/>
      <c r="I89" s="70"/>
      <c r="J89" s="69"/>
      <c r="K89" s="59"/>
      <c r="L89" s="59"/>
      <c r="M89" s="70"/>
      <c r="N89" s="69"/>
      <c r="O89" s="59"/>
      <c r="P89" s="59"/>
      <c r="Q89" s="70"/>
      <c r="R89" s="69"/>
      <c r="S89" s="59"/>
      <c r="T89" s="59"/>
      <c r="U89" s="70"/>
      <c r="V89" s="69"/>
      <c r="W89" s="59"/>
      <c r="X89" s="59"/>
      <c r="Y89" s="70"/>
      <c r="AA89" s="78"/>
      <c r="AB89" s="78"/>
      <c r="AC89" s="78" t="str">
        <f t="shared" si="11"/>
        <v/>
      </c>
      <c r="AD89" s="89"/>
      <c r="AE89" s="89"/>
      <c r="AF89" s="79">
        <f t="shared" si="12"/>
        <v>0</v>
      </c>
      <c r="AG89" s="79" t="str">
        <f t="shared" si="13"/>
        <v/>
      </c>
      <c r="AH89" s="79" t="str">
        <f t="shared" si="14"/>
        <v/>
      </c>
      <c r="AI89" s="79" t="str">
        <f t="shared" si="15"/>
        <v/>
      </c>
      <c r="AJ89" s="79" t="str">
        <f t="shared" si="16"/>
        <v/>
      </c>
      <c r="AK89" s="79" t="str">
        <f t="shared" si="17"/>
        <v/>
      </c>
      <c r="AM89" s="30"/>
      <c r="AN89" s="63"/>
      <c r="AO89" s="64"/>
      <c r="AP89" s="63"/>
      <c r="AQ89" s="64"/>
      <c r="AR89" s="65"/>
      <c r="AS89" s="50"/>
      <c r="AT89" s="87" t="str">
        <f>$AF$10</f>
        <v>besoin</v>
      </c>
      <c r="AU89" s="95" t="str">
        <f>$AA$10</f>
        <v>Nom</v>
      </c>
      <c r="AV89" s="88" t="str">
        <f>$AB$10</f>
        <v>tier</v>
      </c>
      <c r="AW89" s="102"/>
      <c r="AX89" s="3"/>
    </row>
    <row r="90" spans="1:50">
      <c r="AA90" s="81"/>
      <c r="AB90" s="81"/>
      <c r="AC90" s="81" t="str">
        <f t="shared" si="11"/>
        <v/>
      </c>
      <c r="AD90" s="90"/>
      <c r="AE90" s="90"/>
      <c r="AF90" s="82">
        <f t="shared" si="12"/>
        <v>0</v>
      </c>
      <c r="AG90" s="82" t="str">
        <f t="shared" si="13"/>
        <v/>
      </c>
      <c r="AH90" s="82" t="str">
        <f t="shared" si="14"/>
        <v/>
      </c>
      <c r="AI90" s="82" t="str">
        <f t="shared" si="15"/>
        <v/>
      </c>
      <c r="AJ90" s="82" t="str">
        <f t="shared" si="16"/>
        <v/>
      </c>
      <c r="AK90" s="82" t="str">
        <f t="shared" si="17"/>
        <v/>
      </c>
      <c r="AM90" s="30"/>
      <c r="AN90" s="35"/>
      <c r="AO90" s="31" t="s">
        <v>4</v>
      </c>
      <c r="AP90" s="32" t="s">
        <v>5</v>
      </c>
      <c r="AQ90" s="31" t="s">
        <v>14</v>
      </c>
      <c r="AR90" s="31" t="s">
        <v>6</v>
      </c>
      <c r="AS90" s="4" t="str">
        <f>IF(AP88="","",1)</f>
        <v/>
      </c>
      <c r="AT90" s="99" t="str">
        <f t="array" ref="AT90">IFERROR(INDEX($AF$1:$AF$1200,SMALL(IF($AK$1:$AK$1200=$AP$88,ROW($AF$1:$AF$1200),""),$AS90)),"")</f>
        <v/>
      </c>
      <c r="AU90" s="104" t="str">
        <f t="array" ref="AU90">IFERROR(INDEX($AA$1:$AA$1200,SMALL(IF($AK$1:$AK$1200=$AP$88,ROW($AA$1:$AA$1200),""),$AS90)),"")</f>
        <v/>
      </c>
      <c r="AV90" s="92" t="str">
        <f t="array" ref="AV90">IFERROR(INDEX($AB$1:$AB$1200,SMALL(IF($AK$1:$AK$1200=$AP$88,ROW($AB$1:$AB$1200),""),$AS90)),"")</f>
        <v/>
      </c>
      <c r="AW90" s="4"/>
      <c r="AX90" s="3"/>
    </row>
    <row r="91" spans="1:50">
      <c r="AA91" s="78"/>
      <c r="AB91" s="78"/>
      <c r="AC91" s="78" t="str">
        <f t="shared" si="11"/>
        <v/>
      </c>
      <c r="AD91" s="89"/>
      <c r="AE91" s="89"/>
      <c r="AF91" s="79">
        <f t="shared" si="12"/>
        <v>0</v>
      </c>
      <c r="AG91" s="79" t="str">
        <f t="shared" si="13"/>
        <v/>
      </c>
      <c r="AH91" s="79" t="str">
        <f t="shared" si="14"/>
        <v/>
      </c>
      <c r="AI91" s="79" t="str">
        <f t="shared" si="15"/>
        <v/>
      </c>
      <c r="AJ91" s="79" t="str">
        <f t="shared" si="16"/>
        <v/>
      </c>
      <c r="AK91" s="79" t="str">
        <f t="shared" si="17"/>
        <v/>
      </c>
      <c r="AM91" s="30"/>
      <c r="AN91" s="9">
        <v>3</v>
      </c>
      <c r="AO91" s="14" t="str">
        <f>IF(SUMIFS(AG$11:AG$1008,$AB$11:$AB$1008,$AN91,$AK$11:$AK$1008,$AP$88)=0,"",SUMIFS(AG$11:AG$1008,$AB$11:$AB$1008,$AN91,$AK$11:$AK$1008,$AP$88))</f>
        <v/>
      </c>
      <c r="AP91" s="14" t="str">
        <f>IF(SUMIFS(AH$11:AH$1008,$AB$11:$AB$1008,$AN91,$AK$11:$AK$1008,$AP$88)=0,"",SUMIFS(AH$11:AH$1008,$AB$11:$AB$1008,$AN91,$AK$11:$AK$1008,$AP$88))</f>
        <v/>
      </c>
      <c r="AQ91" s="14" t="str">
        <f>IF(SUMIFS(AI$11:AI$1008,$AB$11:$AB$1008,$AN91,$AK$11:$AK$1008,$AP$88)=0,"",SUMIFS(AI$11:AI$1008,$AB$11:$AB$1008,$AN91,$AK$11:$AK$1008,$AP$88))</f>
        <v/>
      </c>
      <c r="AR91" s="14" t="str">
        <f>IF(SUMIFS(AJ$11:AJ$1008,$AB$11:$AB$1008,$AN91,$AK$11:$AK$1008,$AP$88)=0,"",SUMIFS(AJ$11:AJ$1008,$AB$11:$AB$1008,$AN91,$AK$11:$AK$1008,$AP$88))</f>
        <v/>
      </c>
      <c r="AS91" s="4" t="str">
        <f>IF(AP88="","",2)</f>
        <v/>
      </c>
      <c r="AT91" s="99" t="str">
        <f t="array" ref="AT91">IFERROR(INDEX($AF$1:$AF$1200,SMALL(IF($AK$1:$AK$1200=$AP$88,ROW($AF$1:$AF$1200),""),$AS91)),"")</f>
        <v/>
      </c>
      <c r="AU91" s="105" t="str">
        <f t="array" ref="AU91">IFERROR(INDEX($AA$1:$AA$1200,SMALL(IF($AK$1:$AK$1200=$AP$88,ROW($AA$1:$AA$1200),""),$AS91)),"")</f>
        <v/>
      </c>
      <c r="AV91" s="93" t="str">
        <f t="array" ref="AV91">IFERROR(INDEX($AB$1:$AB$1200,SMALL(IF($AK$1:$AK$1200=$AP$88,ROW($AB$1:$AB$1200),""),$AS91)),"")</f>
        <v/>
      </c>
      <c r="AW91" s="4"/>
      <c r="AX91" s="3"/>
    </row>
    <row r="92" spans="1:50">
      <c r="AA92" s="81"/>
      <c r="AB92" s="81"/>
      <c r="AC92" s="81" t="str">
        <f t="shared" si="11"/>
        <v/>
      </c>
      <c r="AD92" s="90"/>
      <c r="AE92" s="90"/>
      <c r="AF92" s="82">
        <f t="shared" si="12"/>
        <v>0</v>
      </c>
      <c r="AG92" s="82" t="str">
        <f t="shared" si="13"/>
        <v/>
      </c>
      <c r="AH92" s="82" t="str">
        <f t="shared" si="14"/>
        <v/>
      </c>
      <c r="AI92" s="82" t="str">
        <f t="shared" si="15"/>
        <v/>
      </c>
      <c r="AJ92" s="82" t="str">
        <f t="shared" si="16"/>
        <v/>
      </c>
      <c r="AK92" s="82" t="str">
        <f t="shared" si="17"/>
        <v/>
      </c>
      <c r="AN92" s="10">
        <v>4</v>
      </c>
      <c r="AO92" s="15" t="str">
        <f>IF(SUMIFS(AG$11:AG$1008,$AB$11:$AB$1008,$AN92,$AK$11:$AK$1008,$AP$88)=0,"",SUMIFS(AG$11:AG$1008,$AB$11:$AB$1008,$AN92,$AK$11:$AK$1008,$AP$88))</f>
        <v/>
      </c>
      <c r="AP92" s="15" t="str">
        <f>IF(SUMIFS(AH$11:AH$1008,$AB$11:$AB$1008,$AN92,$AK$11:$AK$1008,$AP$88)=0,"",SUMIFS(AH$11:AH$1008,$AB$11:$AB$1008,$AN92,$AK$11:$AK$1008,$AP$88))</f>
        <v/>
      </c>
      <c r="AQ92" s="15" t="str">
        <f>IF(SUMIFS(AI$11:AI$1008,$AB$11:$AB$1008,$AN92,$AK$11:$AK$1008,$AP$88)=0,"",SUMIFS(AI$11:AI$1008,$AB$11:$AB$1008,$AN92,$AK$11:$AK$1008,$AP$88))</f>
        <v/>
      </c>
      <c r="AR92" s="15" t="str">
        <f>IF(SUMIFS(AJ$11:AJ$1008,$AB$11:$AB$1008,$AN92,$AK$11:$AK$1008,$AP$88)=0,"",SUMIFS(AJ$11:AJ$1008,$AB$11:$AB$1008,$AN92,$AK$11:$AK$1008,$AP$88))</f>
        <v/>
      </c>
      <c r="AS92" s="4" t="str">
        <f>IF(AP88="","",3)</f>
        <v/>
      </c>
      <c r="AT92" s="99" t="str">
        <f t="array" ref="AT92">IFERROR(INDEX($AF$1:$AF$1200,SMALL(IF($AK$1:$AK$1200=$AP$88,ROW($AF$1:$AF$1200),""),$AS92)),"")</f>
        <v/>
      </c>
      <c r="AU92" s="105" t="str">
        <f t="array" ref="AU92">IFERROR(INDEX($AA$1:$AA$1200,SMALL(IF($AK$1:$AK$1200=$AP$88,ROW($AA$1:$AA$1200),""),$AS92)),"")</f>
        <v/>
      </c>
      <c r="AV92" s="93" t="str">
        <f t="array" ref="AV92">IFERROR(INDEX($AB$1:$AB$1200,SMALL(IF($AK$1:$AK$1200=$AP$88,ROW($AB$1:$AB$1200),""),$AS92)),"")</f>
        <v/>
      </c>
      <c r="AW92" s="4"/>
      <c r="AX92" s="3"/>
    </row>
    <row r="93" spans="1:50">
      <c r="AA93" s="78"/>
      <c r="AB93" s="78"/>
      <c r="AC93" s="78" t="str">
        <f t="shared" si="11"/>
        <v/>
      </c>
      <c r="AD93" s="89"/>
      <c r="AE93" s="89"/>
      <c r="AF93" s="79">
        <f t="shared" si="12"/>
        <v>0</v>
      </c>
      <c r="AG93" s="79" t="str">
        <f t="shared" si="13"/>
        <v/>
      </c>
      <c r="AH93" s="79" t="str">
        <f t="shared" si="14"/>
        <v/>
      </c>
      <c r="AI93" s="79" t="str">
        <f t="shared" si="15"/>
        <v/>
      </c>
      <c r="AJ93" s="79" t="str">
        <f t="shared" si="16"/>
        <v/>
      </c>
      <c r="AK93" s="79" t="str">
        <f t="shared" si="17"/>
        <v/>
      </c>
      <c r="AN93" s="11">
        <v>4.0999999999999996</v>
      </c>
      <c r="AO93" s="17" t="str">
        <f>IF(SUMIFS(AG$11:AG$1008,$AB$11:$AB$1008,$AN93,$AK$11:$AK$1008,$AP$88)=0,"",SUMIFS(AG$11:AG$1008,$AB$11:$AB$1008,$AN93,$AK$11:$AK$1008,$AP$88))</f>
        <v/>
      </c>
      <c r="AP93" s="17" t="str">
        <f>IF(SUMIFS(AH$11:AH$1008,$AB$11:$AB$1008,$AN93,$AK$11:$AK$1008,$AP$88)=0,"",SUMIFS(AH$11:AH$1008,$AB$11:$AB$1008,$AN93,$AK$11:$AK$1008,$AP$88))</f>
        <v/>
      </c>
      <c r="AQ93" s="17" t="str">
        <f>IF(SUMIFS(AI$11:AI$1008,$AB$11:$AB$1008,$AN93,$AK$11:$AK$1008,$AP$88)=0,"",SUMIFS(AI$11:AI$1008,$AB$11:$AB$1008,$AN93,$AK$11:$AK$1008,$AP$88))</f>
        <v/>
      </c>
      <c r="AR93" s="17" t="str">
        <f>IF(SUMIFS(AJ$11:AJ$1008,$AB$11:$AB$1008,$AN93,$AK$11:$AK$1008,$AP$88)=0,"",SUMIFS(AJ$11:AJ$1008,$AB$11:$AB$1008,$AN93,$AK$11:$AK$1008,$AP$88))</f>
        <v/>
      </c>
      <c r="AS93" s="4" t="str">
        <f>IF(AP88="","",4)</f>
        <v/>
      </c>
      <c r="AT93" s="99" t="str">
        <f t="array" ref="AT93">IFERROR(INDEX($AF$1:$AF$1200,SMALL(IF($AK$1:$AK$1200=$AP$88,ROW($AF$1:$AF$1200),""),$AS93)),"")</f>
        <v/>
      </c>
      <c r="AU93" s="105" t="str">
        <f t="array" ref="AU93">IFERROR(INDEX($AA$1:$AA$1200,SMALL(IF($AK$1:$AK$1200=$AP$88,ROW($AA$1:$AA$1200),""),$AS93)),"")</f>
        <v/>
      </c>
      <c r="AV93" s="93" t="str">
        <f t="array" ref="AV93">IFERROR(INDEX($AB$1:$AB$1200,SMALL(IF($AK$1:$AK$1200=$AP$88,ROW($AB$1:$AB$1200),""),$AS93)),"")</f>
        <v/>
      </c>
      <c r="AW93" s="4"/>
      <c r="AX93" s="3"/>
    </row>
    <row r="94" spans="1:50">
      <c r="AA94" s="81"/>
      <c r="AB94" s="81"/>
      <c r="AC94" s="81" t="str">
        <f t="shared" si="11"/>
        <v/>
      </c>
      <c r="AD94" s="90"/>
      <c r="AE94" s="90"/>
      <c r="AF94" s="82">
        <f t="shared" si="12"/>
        <v>0</v>
      </c>
      <c r="AG94" s="82" t="str">
        <f t="shared" si="13"/>
        <v/>
      </c>
      <c r="AH94" s="82" t="str">
        <f t="shared" si="14"/>
        <v/>
      </c>
      <c r="AI94" s="82" t="str">
        <f t="shared" si="15"/>
        <v/>
      </c>
      <c r="AJ94" s="82" t="str">
        <f t="shared" si="16"/>
        <v/>
      </c>
      <c r="AK94" s="82" t="str">
        <f t="shared" si="17"/>
        <v/>
      </c>
      <c r="AN94" s="11">
        <v>4.2</v>
      </c>
      <c r="AO94" s="17" t="str">
        <f>IF(SUMIFS(AG$11:AG$1008,$AB$11:$AB$1008,$AN94,$AK$11:$AK$1008,$AP$88)=0,"",SUMIFS(AG$11:AG$1008,$AB$11:$AB$1008,$AN94,$AK$11:$AK$1008,$AP$88))</f>
        <v/>
      </c>
      <c r="AP94" s="17" t="str">
        <f>IF(SUMIFS(AH$11:AH$1008,$AB$11:$AB$1008,$AN94,$AK$11:$AK$1008,$AP$88)=0,"",SUMIFS(AH$11:AH$1008,$AB$11:$AB$1008,$AN94,$AK$11:$AK$1008,$AP$88))</f>
        <v/>
      </c>
      <c r="AQ94" s="17" t="str">
        <f>IF(SUMIFS(AI$11:AI$1008,$AB$11:$AB$1008,$AN94,$AK$11:$AK$1008,$AP$88)=0,"",SUMIFS(AI$11:AI$1008,$AB$11:$AB$1008,$AN94,$AK$11:$AK$1008,$AP$88))</f>
        <v/>
      </c>
      <c r="AR94" s="17" t="str">
        <f>IF(SUMIFS(AJ$11:AJ$1008,$AB$11:$AB$1008,$AN94,$AK$11:$AK$1008,$AP$88)=0,"",SUMIFS(AJ$11:AJ$1008,$AB$11:$AB$1008,$AN94,$AK$11:$AK$1008,$AP$88))</f>
        <v/>
      </c>
      <c r="AS94" s="4" t="str">
        <f>IF(AP88="","",5)</f>
        <v/>
      </c>
      <c r="AT94" s="99" t="str">
        <f t="array" ref="AT94">IFERROR(INDEX($AF$1:$AF$1200,SMALL(IF($AK$1:$AK$1200=$AP$88,ROW($AF$1:$AF$1200),""),$AS94)),"")</f>
        <v/>
      </c>
      <c r="AU94" s="105" t="str">
        <f t="array" ref="AU94">IFERROR(INDEX($AA$1:$AA$1200,SMALL(IF($AK$1:$AK$1200=$AP$88,ROW($AA$1:$AA$1200),""),$AS94)),"")</f>
        <v/>
      </c>
      <c r="AV94" s="93" t="str">
        <f t="array" ref="AV94">IFERROR(INDEX($AB$1:$AB$1200,SMALL(IF($AK$1:$AK$1200=$AP$88,ROW($AB$1:$AB$1200),""),$AS94)),"")</f>
        <v/>
      </c>
      <c r="AW94" s="4"/>
      <c r="AX94" s="3"/>
    </row>
    <row r="95" spans="1:50">
      <c r="AA95" s="78"/>
      <c r="AB95" s="78"/>
      <c r="AC95" s="78" t="str">
        <f t="shared" si="11"/>
        <v/>
      </c>
      <c r="AD95" s="89"/>
      <c r="AE95" s="89"/>
      <c r="AF95" s="79">
        <f t="shared" si="12"/>
        <v>0</v>
      </c>
      <c r="AG95" s="79" t="str">
        <f t="shared" si="13"/>
        <v/>
      </c>
      <c r="AH95" s="79" t="str">
        <f t="shared" si="14"/>
        <v/>
      </c>
      <c r="AI95" s="79" t="str">
        <f t="shared" si="15"/>
        <v/>
      </c>
      <c r="AJ95" s="79" t="str">
        <f t="shared" si="16"/>
        <v/>
      </c>
      <c r="AK95" s="79" t="str">
        <f t="shared" si="17"/>
        <v/>
      </c>
      <c r="AN95" s="12">
        <v>4.3</v>
      </c>
      <c r="AO95" s="19" t="str">
        <f>IF(SUMIFS(AG$11:AG$1008,$AB$11:$AB$1008,$AN95,$AK$11:$AK$1008,$AP$88)=0,"",SUMIFS(AG$11:AG$1008,$AB$11:$AB$1008,$AN95,$AK$11:$AK$1008,$AP$88))</f>
        <v/>
      </c>
      <c r="AP95" s="19" t="str">
        <f>IF(SUMIFS(AH$11:AH$1008,$AB$11:$AB$1008,$AN95,$AK$11:$AK$1008,$AP$88)=0,"",SUMIFS(AH$11:AH$1008,$AB$11:$AB$1008,$AN95,$AK$11:$AK$1008,$AP$88))</f>
        <v/>
      </c>
      <c r="AQ95" s="19" t="str">
        <f>IF(SUMIFS(AI$11:AI$1008,$AB$11:$AB$1008,$AN95,$AK$11:$AK$1008,$AP$88)=0,"",SUMIFS(AI$11:AI$1008,$AB$11:$AB$1008,$AN95,$AK$11:$AK$1008,$AP$88))</f>
        <v/>
      </c>
      <c r="AR95" s="19" t="str">
        <f>IF(SUMIFS(AJ$11:AJ$1008,$AB$11:$AB$1008,$AN95,$AK$11:$AK$1008,$AP$88)=0,"",SUMIFS(AJ$11:AJ$1008,$AB$11:$AB$1008,$AN95,$AK$11:$AK$1008,$AP$88))</f>
        <v/>
      </c>
      <c r="AS95" s="4" t="str">
        <f>IF(AP88="","",6)</f>
        <v/>
      </c>
      <c r="AT95" s="99" t="str">
        <f t="array" ref="AT95">IFERROR(INDEX($AF$1:$AF$1200,SMALL(IF($AK$1:$AK$1200=$AP$88,ROW($AF$1:$AF$1200),""),$AS95)),"")</f>
        <v/>
      </c>
      <c r="AU95" s="105" t="str">
        <f t="array" ref="AU95">IFERROR(INDEX($AA$1:$AA$1200,SMALL(IF($AK$1:$AK$1200=$AP$88,ROW($AA$1:$AA$1200),""),$AS95)),"")</f>
        <v/>
      </c>
      <c r="AV95" s="93" t="str">
        <f t="array" ref="AV95">IFERROR(INDEX($AB$1:$AB$1200,SMALL(IF($AK$1:$AK$1200=$AP$88,ROW($AB$1:$AB$1200),""),$AS95)),"")</f>
        <v/>
      </c>
      <c r="AW95" s="4"/>
      <c r="AX95" s="3"/>
    </row>
    <row r="96" spans="1:50">
      <c r="AA96" s="81"/>
      <c r="AB96" s="81"/>
      <c r="AC96" s="81" t="str">
        <f t="shared" si="11"/>
        <v/>
      </c>
      <c r="AD96" s="90"/>
      <c r="AE96" s="90"/>
      <c r="AF96" s="82">
        <f t="shared" si="12"/>
        <v>0</v>
      </c>
      <c r="AG96" s="82" t="str">
        <f t="shared" si="13"/>
        <v/>
      </c>
      <c r="AH96" s="82" t="str">
        <f t="shared" si="14"/>
        <v/>
      </c>
      <c r="AI96" s="82" t="str">
        <f t="shared" si="15"/>
        <v/>
      </c>
      <c r="AJ96" s="82" t="str">
        <f t="shared" si="16"/>
        <v/>
      </c>
      <c r="AK96" s="82" t="str">
        <f t="shared" si="17"/>
        <v/>
      </c>
      <c r="AN96" s="10">
        <v>5</v>
      </c>
      <c r="AO96" s="21" t="str">
        <f>IF(SUMIFS(AG$11:AG$1008,$AB$11:$AB$1008,$AN96,$AK$11:$AK$1008,$AP$88)=0,"",SUMIFS(AG$11:AG$1008,$AB$11:$AB$1008,$AN96,$AK$11:$AK$1008,$AP$88))</f>
        <v/>
      </c>
      <c r="AP96" s="21" t="str">
        <f>IF(SUMIFS(AH$11:AH$1008,$AB$11:$AB$1008,$AN96,$AK$11:$AK$1008,$AP$88)=0,"",SUMIFS(AH$11:AH$1008,$AB$11:$AB$1008,$AN96,$AK$11:$AK$1008,$AP$88))</f>
        <v/>
      </c>
      <c r="AQ96" s="21" t="str">
        <f>IF(SUMIFS(AI$11:AI$1008,$AB$11:$AB$1008,$AN96,$AK$11:$AK$1008,$AP$88)=0,"",SUMIFS(AI$11:AI$1008,$AB$11:$AB$1008,$AN96,$AK$11:$AK$1008,$AP$88))</f>
        <v/>
      </c>
      <c r="AR96" s="21" t="str">
        <f>IF(SUMIFS(AJ$11:AJ$1008,$AB$11:$AB$1008,$AN96,$AK$11:$AK$1008,$AP$88)=0,"",SUMIFS(AJ$11:AJ$1008,$AB$11:$AB$1008,$AN96,$AK$11:$AK$1008,$AP$88))</f>
        <v/>
      </c>
      <c r="AS96" s="4" t="str">
        <f>IF(AP88="","",7)</f>
        <v/>
      </c>
      <c r="AT96" s="99" t="str">
        <f t="array" ref="AT96">IFERROR(INDEX($AF$1:$AF$1200,SMALL(IF($AK$1:$AK$1200=$AP$88,ROW($AF$1:$AF$1200),""),$AS96)),"")</f>
        <v/>
      </c>
      <c r="AU96" s="105" t="str">
        <f t="array" ref="AU96">IFERROR(INDEX($AA$1:$AA$1200,SMALL(IF($AK$1:$AK$1200=$AP$88,ROW($AA$1:$AA$1200),""),$AS96)),"")</f>
        <v/>
      </c>
      <c r="AV96" s="93" t="str">
        <f t="array" ref="AV96">IFERROR(INDEX($AB$1:$AB$1200,SMALL(IF($AK$1:$AK$1200=$AP$88,ROW($AB$1:$AB$1200),""),$AS96)),"")</f>
        <v/>
      </c>
      <c r="AW96" s="4"/>
      <c r="AX96" s="3"/>
    </row>
    <row r="97" spans="27:50">
      <c r="AA97" s="78"/>
      <c r="AB97" s="78"/>
      <c r="AC97" s="78" t="str">
        <f t="shared" si="11"/>
        <v/>
      </c>
      <c r="AD97" s="89"/>
      <c r="AE97" s="89"/>
      <c r="AF97" s="79">
        <f t="shared" si="12"/>
        <v>0</v>
      </c>
      <c r="AG97" s="79" t="str">
        <f t="shared" si="13"/>
        <v/>
      </c>
      <c r="AH97" s="79" t="str">
        <f t="shared" si="14"/>
        <v/>
      </c>
      <c r="AI97" s="79" t="str">
        <f t="shared" si="15"/>
        <v/>
      </c>
      <c r="AJ97" s="79" t="str">
        <f t="shared" si="16"/>
        <v/>
      </c>
      <c r="AK97" s="79" t="str">
        <f t="shared" si="17"/>
        <v/>
      </c>
      <c r="AN97" s="11">
        <v>5.0999999999999996</v>
      </c>
      <c r="AO97" s="23" t="str">
        <f>IF(SUMIFS(AG$11:AG$1008,$AB$11:$AB$1008,$AN97,$AK$11:$AK$1008,$AP$88)=0,"",SUMIFS(AG$11:AG$1008,$AB$11:$AB$1008,$AN97,$AK$11:$AK$1008,$AP$88))</f>
        <v/>
      </c>
      <c r="AP97" s="23" t="str">
        <f>IF(SUMIFS(AH$11:AH$1008,$AB$11:$AB$1008,$AN97,$AK$11:$AK$1008,$AP$88)=0,"",SUMIFS(AH$11:AH$1008,$AB$11:$AB$1008,$AN97,$AK$11:$AK$1008,$AP$88))</f>
        <v/>
      </c>
      <c r="AQ97" s="23" t="str">
        <f>IF(SUMIFS(AI$11:AI$1008,$AB$11:$AB$1008,$AN97,$AK$11:$AK$1008,$AP$88)=0,"",SUMIFS(AI$11:AI$1008,$AB$11:$AB$1008,$AN97,$AK$11:$AK$1008,$AP$88))</f>
        <v/>
      </c>
      <c r="AR97" s="23" t="str">
        <f>IF(SUMIFS(AJ$11:AJ$1008,$AB$11:$AB$1008,$AN97,$AK$11:$AK$1008,$AP$88)=0,"",SUMIFS(AJ$11:AJ$1008,$AB$11:$AB$1008,$AN97,$AK$11:$AK$1008,$AP$88))</f>
        <v/>
      </c>
      <c r="AS97" s="4" t="str">
        <f>IF(AP88="","",8)</f>
        <v/>
      </c>
      <c r="AT97" s="99" t="str">
        <f t="array" ref="AT97">IFERROR(INDEX($AF$1:$AF$1200,SMALL(IF($AK$1:$AK$1200=$AP$88,ROW($AF$1:$AF$1200),""),$AS97)),"")</f>
        <v/>
      </c>
      <c r="AU97" s="105" t="str">
        <f t="array" ref="AU97">IFERROR(INDEX($AA$1:$AA$1200,SMALL(IF($AK$1:$AK$1200=$AP$88,ROW($AA$1:$AA$1200),""),$AS97)),"")</f>
        <v/>
      </c>
      <c r="AV97" s="93" t="str">
        <f t="array" ref="AV97">IFERROR(INDEX($AB$1:$AB$1200,SMALL(IF($AK$1:$AK$1200=$AP$88,ROW($AB$1:$AB$1200),""),$AS97)),"")</f>
        <v/>
      </c>
      <c r="AW97" s="4"/>
      <c r="AX97" s="3"/>
    </row>
    <row r="98" spans="27:50">
      <c r="AA98" s="81"/>
      <c r="AB98" s="81"/>
      <c r="AC98" s="81" t="str">
        <f t="shared" si="11"/>
        <v/>
      </c>
      <c r="AD98" s="90"/>
      <c r="AE98" s="90"/>
      <c r="AF98" s="82">
        <f t="shared" si="12"/>
        <v>0</v>
      </c>
      <c r="AG98" s="82" t="str">
        <f t="shared" si="13"/>
        <v/>
      </c>
      <c r="AH98" s="82" t="str">
        <f t="shared" si="14"/>
        <v/>
      </c>
      <c r="AI98" s="82" t="str">
        <f t="shared" si="15"/>
        <v/>
      </c>
      <c r="AJ98" s="82" t="str">
        <f t="shared" si="16"/>
        <v/>
      </c>
      <c r="AK98" s="82" t="str">
        <f t="shared" si="17"/>
        <v/>
      </c>
      <c r="AN98" s="11">
        <v>5.2</v>
      </c>
      <c r="AO98" s="23" t="str">
        <f>IF(SUMIFS(AG$11:AG$1008,$AB$11:$AB$1008,$AN98,$AK$11:$AK$1008,$AP$88)=0,"",SUMIFS(AG$11:AG$1008,$AB$11:$AB$1008,$AN98,$AK$11:$AK$1008,$AP$88))</f>
        <v/>
      </c>
      <c r="AP98" s="23" t="str">
        <f>IF(SUMIFS(AH$11:AH$1008,$AB$11:$AB$1008,$AN98,$AK$11:$AK$1008,$AP$88)=0,"",SUMIFS(AH$11:AH$1008,$AB$11:$AB$1008,$AN98,$AK$11:$AK$1008,$AP$88))</f>
        <v/>
      </c>
      <c r="AQ98" s="23" t="str">
        <f>IF(SUMIFS(AI$11:AI$1008,$AB$11:$AB$1008,$AN98,$AK$11:$AK$1008,$AP$88)=0,"",SUMIFS(AI$11:AI$1008,$AB$11:$AB$1008,$AN98,$AK$11:$AK$1008,$AP$88))</f>
        <v/>
      </c>
      <c r="AR98" s="23" t="str">
        <f>IF(SUMIFS(AJ$11:AJ$1008,$AB$11:$AB$1008,$AN98,$AK$11:$AK$1008,$AP$88)=0,"",SUMIFS(AJ$11:AJ$1008,$AB$11:$AB$1008,$AN98,$AK$11:$AK$1008,$AP$88))</f>
        <v/>
      </c>
      <c r="AS98" s="4" t="str">
        <f>IF(AP88="","",9)</f>
        <v/>
      </c>
      <c r="AT98" s="99" t="str">
        <f t="array" ref="AT98">IFERROR(INDEX($AF$1:$AF$1200,SMALL(IF($AK$1:$AK$1200=$AP$88,ROW($AF$1:$AF$1200),""),$AS98)),"")</f>
        <v/>
      </c>
      <c r="AU98" s="105" t="str">
        <f t="array" ref="AU98">IFERROR(INDEX($AA$1:$AA$1200,SMALL(IF($AK$1:$AK$1200=$AP$88,ROW($AA$1:$AA$1200),""),$AS98)),"")</f>
        <v/>
      </c>
      <c r="AV98" s="93" t="str">
        <f t="array" ref="AV98">IFERROR(INDEX($AB$1:$AB$1200,SMALL(IF($AK$1:$AK$1200=$AP$88,ROW($AB$1:$AB$1200),""),$AS98)),"")</f>
        <v/>
      </c>
      <c r="AW98" s="4"/>
      <c r="AX98" s="3"/>
    </row>
    <row r="99" spans="27:50">
      <c r="AA99" s="78"/>
      <c r="AB99" s="78"/>
      <c r="AC99" s="78" t="str">
        <f t="shared" si="11"/>
        <v/>
      </c>
      <c r="AD99" s="89"/>
      <c r="AE99" s="89"/>
      <c r="AF99" s="79">
        <f t="shared" si="12"/>
        <v>0</v>
      </c>
      <c r="AG99" s="79" t="str">
        <f t="shared" si="13"/>
        <v/>
      </c>
      <c r="AH99" s="79" t="str">
        <f t="shared" si="14"/>
        <v/>
      </c>
      <c r="AI99" s="79" t="str">
        <f t="shared" si="15"/>
        <v/>
      </c>
      <c r="AJ99" s="79" t="str">
        <f t="shared" si="16"/>
        <v/>
      </c>
      <c r="AK99" s="79" t="str">
        <f t="shared" si="17"/>
        <v/>
      </c>
      <c r="AN99" s="12">
        <v>5.3</v>
      </c>
      <c r="AO99" s="19" t="str">
        <f>IF(SUMIFS(AG$11:AG$1008,$AB$11:$AB$1008,$AN99,$AK$11:$AK$1008,$AP$88)=0,"",SUMIFS(AG$11:AG$1008,$AB$11:$AB$1008,$AN99,$AK$11:$AK$1008,$AP$88))</f>
        <v/>
      </c>
      <c r="AP99" s="19" t="str">
        <f>IF(SUMIFS(AH$11:AH$1008,$AB$11:$AB$1008,$AN99,$AK$11:$AK$1008,$AP$88)=0,"",SUMIFS(AH$11:AH$1008,$AB$11:$AB$1008,$AN99,$AK$11:$AK$1008,$AP$88))</f>
        <v/>
      </c>
      <c r="AQ99" s="19" t="str">
        <f>IF(SUMIFS(AI$11:AI$1008,$AB$11:$AB$1008,$AN99,$AK$11:$AK$1008,$AP$88)=0,"",SUMIFS(AI$11:AI$1008,$AB$11:$AB$1008,$AN99,$AK$11:$AK$1008,$AP$88))</f>
        <v/>
      </c>
      <c r="AR99" s="19" t="str">
        <f>IF(SUMIFS(AJ$11:AJ$1008,$AB$11:$AB$1008,$AN99,$AK$11:$AK$1008,$AP$88)=0,"",SUMIFS(AJ$11:AJ$1008,$AB$11:$AB$1008,$AN99,$AK$11:$AK$1008,$AP$88))</f>
        <v/>
      </c>
      <c r="AS99" s="4" t="str">
        <f>IF(AP88="","",10)</f>
        <v/>
      </c>
      <c r="AT99" s="99" t="str">
        <f t="array" ref="AT99">IFERROR(INDEX($AF$1:$AF$1200,SMALL(IF($AK$1:$AK$1200=$AP$88,ROW($AF$1:$AF$1200),""),$AS99)),"")</f>
        <v/>
      </c>
      <c r="AU99" s="105" t="str">
        <f t="array" ref="AU99">IFERROR(INDEX($AA$1:$AA$1200,SMALL(IF($AK$1:$AK$1200=$AP$88,ROW($AA$1:$AA$1200),""),$AS99)),"")</f>
        <v/>
      </c>
      <c r="AV99" s="93" t="str">
        <f t="array" ref="AV99">IFERROR(INDEX($AB$1:$AB$1200,SMALL(IF($AK$1:$AK$1200=$AP$88,ROW($AB$1:$AB$1200),""),$AS99)),"")</f>
        <v/>
      </c>
      <c r="AW99" s="4"/>
      <c r="AX99" s="3"/>
    </row>
    <row r="100" spans="27:50">
      <c r="AA100" s="81"/>
      <c r="AB100" s="81"/>
      <c r="AC100" s="81" t="str">
        <f t="shared" si="11"/>
        <v/>
      </c>
      <c r="AD100" s="90"/>
      <c r="AE100" s="90"/>
      <c r="AF100" s="82">
        <f t="shared" si="12"/>
        <v>0</v>
      </c>
      <c r="AG100" s="82" t="str">
        <f t="shared" si="13"/>
        <v/>
      </c>
      <c r="AH100" s="82" t="str">
        <f t="shared" si="14"/>
        <v/>
      </c>
      <c r="AI100" s="82" t="str">
        <f t="shared" si="15"/>
        <v/>
      </c>
      <c r="AJ100" s="82" t="str">
        <f t="shared" si="16"/>
        <v/>
      </c>
      <c r="AK100" s="82" t="str">
        <f t="shared" si="17"/>
        <v/>
      </c>
      <c r="AN100" s="10">
        <v>6</v>
      </c>
      <c r="AO100" s="21" t="str">
        <f>IF(SUMIFS(AG$11:AG$1008,$AB$11:$AB$1008,$AN100,$AK$11:$AK$1008,$AP$88)=0,"",SUMIFS(AG$11:AG$1008,$AB$11:$AB$1008,$AN100,$AK$11:$AK$1008,$AP$88))</f>
        <v/>
      </c>
      <c r="AP100" s="21" t="str">
        <f>IF(SUMIFS(AH$11:AH$1008,$AB$11:$AB$1008,$AN100,$AK$11:$AK$1008,$AP$88)=0,"",SUMIFS(AH$11:AH$1008,$AB$11:$AB$1008,$AN100,$AK$11:$AK$1008,$AP$88))</f>
        <v/>
      </c>
      <c r="AQ100" s="21" t="str">
        <f>IF(SUMIFS(AI$11:AI$1008,$AB$11:$AB$1008,$AN100,$AK$11:$AK$1008,$AP$88)=0,"",SUMIFS(AI$11:AI$1008,$AB$11:$AB$1008,$AN100,$AK$11:$AK$1008,$AP$88))</f>
        <v/>
      </c>
      <c r="AR100" s="21" t="str">
        <f>IF(SUMIFS(AJ$11:AJ$1008,$AB$11:$AB$1008,$AN100,$AK$11:$AK$1008,$AP$88)=0,"",SUMIFS(AJ$11:AJ$1008,$AB$11:$AB$1008,$AN100,$AK$11:$AK$1008,$AP$88))</f>
        <v/>
      </c>
      <c r="AS100" s="4" t="str">
        <f>IF(AP88="","",11)</f>
        <v/>
      </c>
      <c r="AT100" s="99" t="str">
        <f t="array" ref="AT100">IFERROR(INDEX($AF$1:$AF$1200,SMALL(IF($AK$1:$AK$1200=$AP$88,ROW($AF$1:$AF$1200),""),$AS100)),"")</f>
        <v/>
      </c>
      <c r="AU100" s="105" t="str">
        <f t="array" ref="AU100">IFERROR(INDEX($AA$1:$AA$1200,SMALL(IF($AK$1:$AK$1200=$AP$88,ROW($AA$1:$AA$1200),""),$AS100)),"")</f>
        <v/>
      </c>
      <c r="AV100" s="93" t="str">
        <f t="array" ref="AV100">IFERROR(INDEX($AB$1:$AB$1200,SMALL(IF($AK$1:$AK$1200=$AP$88,ROW($AB$1:$AB$1200),""),$AS100)),"")</f>
        <v/>
      </c>
      <c r="AW100" s="4"/>
      <c r="AX100" s="3"/>
    </row>
    <row r="101" spans="27:50">
      <c r="AA101" s="78"/>
      <c r="AB101" s="78"/>
      <c r="AC101" s="78" t="str">
        <f t="shared" si="11"/>
        <v/>
      </c>
      <c r="AD101" s="89"/>
      <c r="AE101" s="89"/>
      <c r="AF101" s="79">
        <f t="shared" si="12"/>
        <v>0</v>
      </c>
      <c r="AG101" s="79" t="str">
        <f t="shared" si="13"/>
        <v/>
      </c>
      <c r="AH101" s="79" t="str">
        <f t="shared" si="14"/>
        <v/>
      </c>
      <c r="AI101" s="79" t="str">
        <f t="shared" si="15"/>
        <v/>
      </c>
      <c r="AJ101" s="79" t="str">
        <f t="shared" si="16"/>
        <v/>
      </c>
      <c r="AK101" s="79" t="str">
        <f t="shared" si="17"/>
        <v/>
      </c>
      <c r="AN101" s="11">
        <v>6.1</v>
      </c>
      <c r="AO101" s="23" t="str">
        <f>IF(SUMIFS(AG$11:AG$1008,$AB$11:$AB$1008,$AN101,$AK$11:$AK$1008,$AP$88)=0,"",SUMIFS(AG$11:AG$1008,$AB$11:$AB$1008,$AN101,$AK$11:$AK$1008,$AP$88))</f>
        <v/>
      </c>
      <c r="AP101" s="23" t="str">
        <f>IF(SUMIFS(AH$11:AH$1008,$AB$11:$AB$1008,$AN101,$AK$11:$AK$1008,$AP$88)=0,"",SUMIFS(AH$11:AH$1008,$AB$11:$AB$1008,$AN101,$AK$11:$AK$1008,$AP$88))</f>
        <v/>
      </c>
      <c r="AQ101" s="23" t="str">
        <f>IF(SUMIFS(AI$11:AI$1008,$AB$11:$AB$1008,$AN101,$AK$11:$AK$1008,$AP$88)=0,"",SUMIFS(AI$11:AI$1008,$AB$11:$AB$1008,$AN101,$AK$11:$AK$1008,$AP$88))</f>
        <v/>
      </c>
      <c r="AR101" s="23" t="str">
        <f>IF(SUMIFS(AJ$11:AJ$1008,$AB$11:$AB$1008,$AN101,$AK$11:$AK$1008,$AP$88)=0,"",SUMIFS(AJ$11:AJ$1008,$AB$11:$AB$1008,$AN101,$AK$11:$AK$1008,$AP$88))</f>
        <v/>
      </c>
      <c r="AS101" s="4" t="str">
        <f>IF(AP88="","",12)</f>
        <v/>
      </c>
      <c r="AT101" s="99" t="str">
        <f t="array" ref="AT101">IFERROR(INDEX($AF$1:$AF$1200,SMALL(IF($AK$1:$AK$1200=$AP$88,ROW($AF$1:$AF$1200),""),$AS101)),"")</f>
        <v/>
      </c>
      <c r="AU101" s="105" t="str">
        <f t="array" ref="AU101">IFERROR(INDEX($AA$1:$AA$1200,SMALL(IF($AK$1:$AK$1200=$AP$88,ROW($AA$1:$AA$1200),""),$AS101)),"")</f>
        <v/>
      </c>
      <c r="AV101" s="93" t="str">
        <f t="array" ref="AV101">IFERROR(INDEX($AB$1:$AB$1200,SMALL(IF($AK$1:$AK$1200=$AP$88,ROW($AB$1:$AB$1200),""),$AS101)),"")</f>
        <v/>
      </c>
      <c r="AW101" s="4"/>
      <c r="AX101" s="3"/>
    </row>
    <row r="102" spans="27:50">
      <c r="AA102" s="81"/>
      <c r="AB102" s="81"/>
      <c r="AC102" s="81" t="str">
        <f t="shared" si="11"/>
        <v/>
      </c>
      <c r="AD102" s="90"/>
      <c r="AE102" s="90"/>
      <c r="AF102" s="82">
        <f t="shared" si="12"/>
        <v>0</v>
      </c>
      <c r="AG102" s="82" t="str">
        <f t="shared" si="13"/>
        <v/>
      </c>
      <c r="AH102" s="82" t="str">
        <f t="shared" si="14"/>
        <v/>
      </c>
      <c r="AI102" s="82" t="str">
        <f t="shared" si="15"/>
        <v/>
      </c>
      <c r="AJ102" s="82" t="str">
        <f t="shared" si="16"/>
        <v/>
      </c>
      <c r="AK102" s="82" t="str">
        <f t="shared" si="17"/>
        <v/>
      </c>
      <c r="AM102" s="30"/>
      <c r="AN102" s="11">
        <v>6.2</v>
      </c>
      <c r="AO102" s="23" t="str">
        <f>IF(SUMIFS(AG$11:AG$1008,$AB$11:$AB$1008,$AN102,$AK$11:$AK$1008,$AP$88)=0,"",SUMIFS(AG$11:AG$1008,$AB$11:$AB$1008,$AN102,$AK$11:$AK$1008,$AP$88))</f>
        <v/>
      </c>
      <c r="AP102" s="23" t="str">
        <f>IF(SUMIFS(AH$11:AH$1008,$AB$11:$AB$1008,$AN102,$AK$11:$AK$1008,$AP$88)=0,"",SUMIFS(AH$11:AH$1008,$AB$11:$AB$1008,$AN102,$AK$11:$AK$1008,$AP$88))</f>
        <v/>
      </c>
      <c r="AQ102" s="23" t="str">
        <f>IF(SUMIFS(AI$11:AI$1008,$AB$11:$AB$1008,$AN102,$AK$11:$AK$1008,$AP$88)=0,"",SUMIFS(AI$11:AI$1008,$AB$11:$AB$1008,$AN102,$AK$11:$AK$1008,$AP$88))</f>
        <v/>
      </c>
      <c r="AR102" s="23" t="str">
        <f>IF(SUMIFS(AJ$11:AJ$1008,$AB$11:$AB$1008,$AN102,$AK$11:$AK$1008,$AP$88)=0,"",SUMIFS(AJ$11:AJ$1008,$AB$11:$AB$1008,$AN102,$AK$11:$AK$1008,$AP$88))</f>
        <v/>
      </c>
      <c r="AS102" s="4" t="str">
        <f>IF(AP88="","",13)</f>
        <v/>
      </c>
      <c r="AT102" s="99" t="str">
        <f t="array" ref="AT102">IFERROR(INDEX($AF$1:$AF$1200,SMALL(IF($AK$1:$AK$1200=$AP$88,ROW($AF$1:$AF$1200),""),$AS102)),"")</f>
        <v/>
      </c>
      <c r="AU102" s="105" t="str">
        <f t="array" ref="AU102">IFERROR(INDEX($AA$1:$AA$1200,SMALL(IF($AK$1:$AK$1200=$AP$88,ROW($AA$1:$AA$1200),""),$AS102)),"")</f>
        <v/>
      </c>
      <c r="AV102" s="93" t="str">
        <f t="array" ref="AV102">IFERROR(INDEX($AB$1:$AB$1200,SMALL(IF($AK$1:$AK$1200=$AP$88,ROW($AB$1:$AB$1200),""),$AS102)),"")</f>
        <v/>
      </c>
      <c r="AW102" s="4"/>
      <c r="AX102" s="3"/>
    </row>
    <row r="103" spans="27:50">
      <c r="AA103" s="78"/>
      <c r="AB103" s="78"/>
      <c r="AC103" s="78" t="str">
        <f t="shared" si="11"/>
        <v/>
      </c>
      <c r="AD103" s="89"/>
      <c r="AE103" s="89"/>
      <c r="AF103" s="79">
        <f t="shared" si="12"/>
        <v>0</v>
      </c>
      <c r="AG103" s="79" t="str">
        <f t="shared" si="13"/>
        <v/>
      </c>
      <c r="AH103" s="79" t="str">
        <f t="shared" si="14"/>
        <v/>
      </c>
      <c r="AI103" s="79" t="str">
        <f t="shared" si="15"/>
        <v/>
      </c>
      <c r="AJ103" s="79" t="str">
        <f t="shared" si="16"/>
        <v/>
      </c>
      <c r="AK103" s="79" t="str">
        <f t="shared" si="17"/>
        <v/>
      </c>
      <c r="AM103" s="30"/>
      <c r="AN103" s="12">
        <v>6.3</v>
      </c>
      <c r="AO103" s="19" t="str">
        <f>IF(SUMIFS(AG$11:AG$1008,$AB$11:$AB$1008,$AN103,$AK$11:$AK$1008,$AP$88)=0,"",SUMIFS(AG$11:AG$1008,$AB$11:$AB$1008,$AN103,$AK$11:$AK$1008,$AP$88))</f>
        <v/>
      </c>
      <c r="AP103" s="19" t="str">
        <f>IF(SUMIFS(AH$11:AH$1008,$AB$11:$AB$1008,$AN103,$AK$11:$AK$1008,$AP$88)=0,"",SUMIFS(AH$11:AH$1008,$AB$11:$AB$1008,$AN103,$AK$11:$AK$1008,$AP$88))</f>
        <v/>
      </c>
      <c r="AQ103" s="19" t="str">
        <f>IF(SUMIFS(AI$11:AI$1008,$AB$11:$AB$1008,$AN103,$AK$11:$AK$1008,$AP$88)=0,"",SUMIFS(AI$11:AI$1008,$AB$11:$AB$1008,$AN103,$AK$11:$AK$1008,$AP$88))</f>
        <v/>
      </c>
      <c r="AR103" s="19" t="str">
        <f>IF(SUMIFS(AJ$11:AJ$1008,$AB$11:$AB$1008,$AN103,$AK$11:$AK$1008,$AP$88)=0,"",SUMIFS(AJ$11:AJ$1008,$AB$11:$AB$1008,$AN103,$AK$11:$AK$1008,$AP$88))</f>
        <v/>
      </c>
      <c r="AS103" s="4" t="str">
        <f>IF(AP88="","",14)</f>
        <v/>
      </c>
      <c r="AT103" s="99" t="str">
        <f t="array" ref="AT103">IFERROR(INDEX($AF$1:$AF$1200,SMALL(IF($AK$1:$AK$1200=$AP$88,ROW($AF$1:$AF$1200),""),$AS103)),"")</f>
        <v/>
      </c>
      <c r="AU103" s="105" t="str">
        <f t="array" ref="AU103">IFERROR(INDEX($AA$1:$AA$1200,SMALL(IF($AK$1:$AK$1200=$AP$88,ROW($AA$1:$AA$1200),""),$AS103)),"")</f>
        <v/>
      </c>
      <c r="AV103" s="93" t="str">
        <f t="array" ref="AV103">IFERROR(INDEX($AB$1:$AB$1200,SMALL(IF($AK$1:$AK$1200=$AP$88,ROW($AB$1:$AB$1200),""),$AS103)),"")</f>
        <v/>
      </c>
      <c r="AW103" s="4"/>
      <c r="AX103" s="3"/>
    </row>
    <row r="104" spans="27:50">
      <c r="AA104" s="81"/>
      <c r="AB104" s="81"/>
      <c r="AC104" s="81" t="str">
        <f t="shared" si="11"/>
        <v/>
      </c>
      <c r="AD104" s="90"/>
      <c r="AE104" s="90"/>
      <c r="AF104" s="82">
        <f t="shared" si="12"/>
        <v>0</v>
      </c>
      <c r="AG104" s="82" t="str">
        <f t="shared" si="13"/>
        <v/>
      </c>
      <c r="AH104" s="82" t="str">
        <f t="shared" si="14"/>
        <v/>
      </c>
      <c r="AI104" s="82" t="str">
        <f t="shared" si="15"/>
        <v/>
      </c>
      <c r="AJ104" s="82" t="str">
        <f t="shared" si="16"/>
        <v/>
      </c>
      <c r="AK104" s="82" t="str">
        <f t="shared" si="17"/>
        <v/>
      </c>
      <c r="AM104" s="30"/>
      <c r="AN104" s="10">
        <v>7</v>
      </c>
      <c r="AO104" s="21" t="str">
        <f>IF(SUMIFS(AG$11:AG$1008,$AB$11:$AB$1008,$AN104,$AK$11:$AK$1008,$AP$88)=0,"",SUMIFS(AG$11:AG$1008,$AB$11:$AB$1008,$AN104,$AK$11:$AK$1008,$AP$88))</f>
        <v/>
      </c>
      <c r="AP104" s="21" t="str">
        <f>IF(SUMIFS(AH$11:AH$1008,$AB$11:$AB$1008,$AN104,$AK$11:$AK$1008,$AP$88)=0,"",SUMIFS(AH$11:AH$1008,$AB$11:$AB$1008,$AN104,$AK$11:$AK$1008,$AP$88))</f>
        <v/>
      </c>
      <c r="AQ104" s="21" t="str">
        <f>IF(SUMIFS(AI$11:AI$1008,$AB$11:$AB$1008,$AN104,$AK$11:$AK$1008,$AP$88)=0,"",SUMIFS(AI$11:AI$1008,$AB$11:$AB$1008,$AN104,$AK$11:$AK$1008,$AP$88))</f>
        <v/>
      </c>
      <c r="AR104" s="21" t="str">
        <f>IF(SUMIFS(AJ$11:AJ$1008,$AB$11:$AB$1008,$AN104,$AK$11:$AK$1008,$AP$88)=0,"",SUMIFS(AJ$11:AJ$1008,$AB$11:$AB$1008,$AN104,$AK$11:$AK$1008,$AP$88))</f>
        <v/>
      </c>
      <c r="AS104" s="4" t="str">
        <f>IF(AP88="","",15)</f>
        <v/>
      </c>
      <c r="AT104" s="99" t="str">
        <f t="array" ref="AT104">IFERROR(INDEX($AF$1:$AF$1200,SMALL(IF($AK$1:$AK$1200=$AP$88,ROW($AF$1:$AF$1200),""),$AS104)),"")</f>
        <v/>
      </c>
      <c r="AU104" s="105" t="str">
        <f t="array" ref="AU104">IFERROR(INDEX($AA$1:$AA$1200,SMALL(IF($AK$1:$AK$1200=$AP$88,ROW($AA$1:$AA$1200),""),$AS104)),"")</f>
        <v/>
      </c>
      <c r="AV104" s="93" t="str">
        <f t="array" ref="AV104">IFERROR(INDEX($AB$1:$AB$1200,SMALL(IF($AK$1:$AK$1200=$AP$88,ROW($AB$1:$AB$1200),""),$AS104)),"")</f>
        <v/>
      </c>
      <c r="AW104" s="4"/>
      <c r="AX104" s="3"/>
    </row>
    <row r="105" spans="27:50">
      <c r="AA105" s="78"/>
      <c r="AB105" s="78"/>
      <c r="AC105" s="78" t="str">
        <f t="shared" si="11"/>
        <v/>
      </c>
      <c r="AD105" s="89"/>
      <c r="AE105" s="89"/>
      <c r="AF105" s="79">
        <f t="shared" si="12"/>
        <v>0</v>
      </c>
      <c r="AG105" s="79" t="str">
        <f t="shared" si="13"/>
        <v/>
      </c>
      <c r="AH105" s="79" t="str">
        <f t="shared" si="14"/>
        <v/>
      </c>
      <c r="AI105" s="79" t="str">
        <f t="shared" si="15"/>
        <v/>
      </c>
      <c r="AJ105" s="79" t="str">
        <f t="shared" si="16"/>
        <v/>
      </c>
      <c r="AK105" s="79" t="str">
        <f t="shared" si="17"/>
        <v/>
      </c>
      <c r="AM105" s="30"/>
      <c r="AN105" s="11">
        <v>7.1</v>
      </c>
      <c r="AO105" s="23" t="str">
        <f>IF(SUMIFS(AG$11:AG$1008,$AB$11:$AB$1008,$AN105,$AK$11:$AK$1008,$AP$88)=0,"",SUMIFS(AG$11:AG$1008,$AB$11:$AB$1008,$AN105,$AK$11:$AK$1008,$AP$88))</f>
        <v/>
      </c>
      <c r="AP105" s="23" t="str">
        <f>IF(SUMIFS(AH$11:AH$1008,$AB$11:$AB$1008,$AN105,$AK$11:$AK$1008,$AP$88)=0,"",SUMIFS(AH$11:AH$1008,$AB$11:$AB$1008,$AN105,$AK$11:$AK$1008,$AP$88))</f>
        <v/>
      </c>
      <c r="AQ105" s="23" t="str">
        <f>IF(SUMIFS(AI$11:AI$1008,$AB$11:$AB$1008,$AN105,$AK$11:$AK$1008,$AP$88)=0,"",SUMIFS(AI$11:AI$1008,$AB$11:$AB$1008,$AN105,$AK$11:$AK$1008,$AP$88))</f>
        <v/>
      </c>
      <c r="AR105" s="23" t="str">
        <f>IF(SUMIFS(AJ$11:AJ$1008,$AB$11:$AB$1008,$AN105,$AK$11:$AK$1008,$AP$88)=0,"",SUMIFS(AJ$11:AJ$1008,$AB$11:$AB$1008,$AN105,$AK$11:$AK$1008,$AP$88))</f>
        <v/>
      </c>
      <c r="AS105" s="4" t="str">
        <f>IF(AP88="","",16)</f>
        <v/>
      </c>
      <c r="AT105" s="99" t="str">
        <f t="array" ref="AT105">IFERROR(INDEX($AF$1:$AF$1200,SMALL(IF($AK$1:$AK$1200=$AP$88,ROW($AF$1:$AF$1200),""),$AS105)),"")</f>
        <v/>
      </c>
      <c r="AU105" s="105" t="str">
        <f t="array" ref="AU105">IFERROR(INDEX($AA$1:$AA$1200,SMALL(IF($AK$1:$AK$1200=$AP$88,ROW($AA$1:$AA$1200),""),$AS105)),"")</f>
        <v/>
      </c>
      <c r="AV105" s="93" t="str">
        <f t="array" ref="AV105">IFERROR(INDEX($AB$1:$AB$1200,SMALL(IF($AK$1:$AK$1200=$AP$88,ROW($AB$1:$AB$1200),""),$AS105)),"")</f>
        <v/>
      </c>
      <c r="AW105" s="4"/>
      <c r="AX105" s="3"/>
    </row>
    <row r="106" spans="27:50">
      <c r="AA106" s="81"/>
      <c r="AB106" s="81"/>
      <c r="AC106" s="81" t="str">
        <f t="shared" si="11"/>
        <v/>
      </c>
      <c r="AD106" s="90"/>
      <c r="AE106" s="90"/>
      <c r="AF106" s="82">
        <f t="shared" si="12"/>
        <v>0</v>
      </c>
      <c r="AG106" s="82" t="str">
        <f t="shared" si="13"/>
        <v/>
      </c>
      <c r="AH106" s="82" t="str">
        <f t="shared" si="14"/>
        <v/>
      </c>
      <c r="AI106" s="82" t="str">
        <f t="shared" si="15"/>
        <v/>
      </c>
      <c r="AJ106" s="82" t="str">
        <f t="shared" si="16"/>
        <v/>
      </c>
      <c r="AK106" s="82" t="str">
        <f t="shared" si="17"/>
        <v/>
      </c>
      <c r="AM106" s="30"/>
      <c r="AN106" s="11">
        <v>7.2</v>
      </c>
      <c r="AO106" s="23" t="str">
        <f>IF(SUMIFS(AG$11:AG$1008,$AB$11:$AB$1008,$AN106,$AK$11:$AK$1008,$AP$88)=0,"",SUMIFS(AG$11:AG$1008,$AB$11:$AB$1008,$AN106,$AK$11:$AK$1008,$AP$88))</f>
        <v/>
      </c>
      <c r="AP106" s="23" t="str">
        <f>IF(SUMIFS(AH$11:AH$1008,$AB$11:$AB$1008,$AN106,$AK$11:$AK$1008,$AP$88)=0,"",SUMIFS(AH$11:AH$1008,$AB$11:$AB$1008,$AN106,$AK$11:$AK$1008,$AP$88))</f>
        <v/>
      </c>
      <c r="AQ106" s="23" t="str">
        <f>IF(SUMIFS(AI$11:AI$1008,$AB$11:$AB$1008,$AN106,$AK$11:$AK$1008,$AP$88)=0,"",SUMIFS(AI$11:AI$1008,$AB$11:$AB$1008,$AN106,$AK$11:$AK$1008,$AP$88))</f>
        <v/>
      </c>
      <c r="AR106" s="23" t="str">
        <f>IF(SUMIFS(AJ$11:AJ$1008,$AB$11:$AB$1008,$AN106,$AK$11:$AK$1008,$AP$88)=0,"",SUMIFS(AJ$11:AJ$1008,$AB$11:$AB$1008,$AN106,$AK$11:$AK$1008,$AP$88))</f>
        <v/>
      </c>
      <c r="AS106" s="4" t="str">
        <f>IF(AP88="","",17)</f>
        <v/>
      </c>
      <c r="AT106" s="99" t="str">
        <f t="array" ref="AT106">IFERROR(INDEX($AF$1:$AF$1200,SMALL(IF($AK$1:$AK$1200=$AP$88,ROW($AF$1:$AF$1200),""),$AS106)),"")</f>
        <v/>
      </c>
      <c r="AU106" s="105" t="str">
        <f t="array" ref="AU106">IFERROR(INDEX($AA$1:$AA$1200,SMALL(IF($AK$1:$AK$1200=$AP$88,ROW($AA$1:$AA$1200),""),$AS106)),"")</f>
        <v/>
      </c>
      <c r="AV106" s="93" t="str">
        <f t="array" ref="AV106">IFERROR(INDEX($AB$1:$AB$1200,SMALL(IF($AK$1:$AK$1200=$AP$88,ROW($AB$1:$AB$1200),""),$AS106)),"")</f>
        <v/>
      </c>
      <c r="AW106" s="4"/>
      <c r="AX106" s="3"/>
    </row>
    <row r="107" spans="27:50">
      <c r="AA107" s="78"/>
      <c r="AB107" s="78"/>
      <c r="AC107" s="78" t="str">
        <f t="shared" si="11"/>
        <v/>
      </c>
      <c r="AD107" s="89"/>
      <c r="AE107" s="89"/>
      <c r="AF107" s="79">
        <f t="shared" si="12"/>
        <v>0</v>
      </c>
      <c r="AG107" s="79" t="str">
        <f t="shared" si="13"/>
        <v/>
      </c>
      <c r="AH107" s="79" t="str">
        <f t="shared" si="14"/>
        <v/>
      </c>
      <c r="AI107" s="79" t="str">
        <f t="shared" si="15"/>
        <v/>
      </c>
      <c r="AJ107" s="79" t="str">
        <f t="shared" si="16"/>
        <v/>
      </c>
      <c r="AK107" s="79" t="str">
        <f t="shared" si="17"/>
        <v/>
      </c>
      <c r="AM107" s="30"/>
      <c r="AN107" s="12">
        <v>7.3</v>
      </c>
      <c r="AO107" s="19" t="str">
        <f>IF(SUMIFS(AG$11:AG$1008,$AB$11:$AB$1008,$AN107,$AK$11:$AK$1008,$AP$88)=0,"",SUMIFS(AG$11:AG$1008,$AB$11:$AB$1008,$AN107,$AK$11:$AK$1008,$AP$88))</f>
        <v/>
      </c>
      <c r="AP107" s="19" t="str">
        <f>IF(SUMIFS(AH$11:AH$1008,$AB$11:$AB$1008,$AN107,$AK$11:$AK$1008,$AP$88)=0,"",SUMIFS(AH$11:AH$1008,$AB$11:$AB$1008,$AN107,$AK$11:$AK$1008,$AP$88))</f>
        <v/>
      </c>
      <c r="AQ107" s="19" t="str">
        <f>IF(SUMIFS(AI$11:AI$1008,$AB$11:$AB$1008,$AN107,$AK$11:$AK$1008,$AP$88)=0,"",SUMIFS(AI$11:AI$1008,$AB$11:$AB$1008,$AN107,$AK$11:$AK$1008,$AP$88))</f>
        <v/>
      </c>
      <c r="AR107" s="19" t="str">
        <f>IF(SUMIFS(AJ$11:AJ$1008,$AB$11:$AB$1008,$AN107,$AK$11:$AK$1008,$AP$88)=0,"",SUMIFS(AJ$11:AJ$1008,$AB$11:$AB$1008,$AN107,$AK$11:$AK$1008,$AP$88))</f>
        <v/>
      </c>
      <c r="AS107" s="4" t="str">
        <f>IF(AP88="","",18)</f>
        <v/>
      </c>
      <c r="AT107" s="99" t="str">
        <f t="array" ref="AT107">IFERROR(INDEX($AF$1:$AF$1200,SMALL(IF($AK$1:$AK$1200=$AP$88,ROW($AF$1:$AF$1200),""),$AS107)),"")</f>
        <v/>
      </c>
      <c r="AU107" s="105" t="str">
        <f t="array" ref="AU107">IFERROR(INDEX($AA$1:$AA$1200,SMALL(IF($AK$1:$AK$1200=$AP$88,ROW($AA$1:$AA$1200),""),$AS107)),"")</f>
        <v/>
      </c>
      <c r="AV107" s="93" t="str">
        <f t="array" ref="AV107">IFERROR(INDEX($AB$1:$AB$1200,SMALL(IF($AK$1:$AK$1200=$AP$88,ROW($AB$1:$AB$1200),""),$AS107)),"")</f>
        <v/>
      </c>
      <c r="AW107" s="4"/>
      <c r="AX107" s="3"/>
    </row>
    <row r="108" spans="27:50">
      <c r="AA108" s="81"/>
      <c r="AB108" s="81"/>
      <c r="AC108" s="81" t="str">
        <f t="shared" si="11"/>
        <v/>
      </c>
      <c r="AD108" s="90"/>
      <c r="AE108" s="90"/>
      <c r="AF108" s="82">
        <f t="shared" si="12"/>
        <v>0</v>
      </c>
      <c r="AG108" s="82" t="str">
        <f t="shared" si="13"/>
        <v/>
      </c>
      <c r="AH108" s="82" t="str">
        <f t="shared" si="14"/>
        <v/>
      </c>
      <c r="AI108" s="82" t="str">
        <f t="shared" si="15"/>
        <v/>
      </c>
      <c r="AJ108" s="82" t="str">
        <f t="shared" si="16"/>
        <v/>
      </c>
      <c r="AK108" s="82" t="str">
        <f t="shared" si="17"/>
        <v/>
      </c>
      <c r="AM108" s="30"/>
      <c r="AN108" s="10">
        <v>8</v>
      </c>
      <c r="AO108" s="21" t="str">
        <f>IF(SUMIFS(AG$11:AG$1008,$AB$11:$AB$1008,$AN108,$AK$11:$AK$1008,$AP$88)=0,"",SUMIFS(AG$11:AG$1008,$AB$11:$AB$1008,$AN108,$AK$11:$AK$1008,$AP$88))</f>
        <v/>
      </c>
      <c r="AP108" s="21" t="str">
        <f>IF(SUMIFS(AH$11:AH$1008,$AB$11:$AB$1008,$AN108,$AK$11:$AK$1008,$AP$88)=0,"",SUMIFS(AH$11:AH$1008,$AB$11:$AB$1008,$AN108,$AK$11:$AK$1008,$AP$88))</f>
        <v/>
      </c>
      <c r="AQ108" s="21" t="str">
        <f>IF(SUMIFS(AI$11:AI$1008,$AB$11:$AB$1008,$AN108,$AK$11:$AK$1008,$AP$88)=0,"",SUMIFS(AI$11:AI$1008,$AB$11:$AB$1008,$AN108,$AK$11:$AK$1008,$AP$88))</f>
        <v/>
      </c>
      <c r="AR108" s="21" t="str">
        <f>IF(SUMIFS(AJ$11:AJ$1008,$AB$11:$AB$1008,$AN108,$AK$11:$AK$1008,$AP$88)=0,"",SUMIFS(AJ$11:AJ$1008,$AB$11:$AB$1008,$AN108,$AK$11:$AK$1008,$AP$88))</f>
        <v/>
      </c>
      <c r="AS108" s="4" t="str">
        <f>IF(AP88="","",19)</f>
        <v/>
      </c>
      <c r="AT108" s="99" t="str">
        <f t="array" ref="AT108">IFERROR(INDEX($AF$1:$AF$1200,SMALL(IF($AK$1:$AK$1200=$AP$88,ROW($AF$1:$AF$1200),""),$AS108)),"")</f>
        <v/>
      </c>
      <c r="AU108" s="105" t="str">
        <f t="array" ref="AU108">IFERROR(INDEX($AA$1:$AA$1200,SMALL(IF($AK$1:$AK$1200=$AP$88,ROW($AA$1:$AA$1200),""),$AS108)),"")</f>
        <v/>
      </c>
      <c r="AV108" s="93" t="str">
        <f t="array" ref="AV108">IFERROR(INDEX($AB$1:$AB$1200,SMALL(IF($AK$1:$AK$1200=$AP$88,ROW($AB$1:$AB$1200),""),$AS108)),"")</f>
        <v/>
      </c>
      <c r="AW108" s="4"/>
      <c r="AX108" s="3"/>
    </row>
    <row r="109" spans="27:50">
      <c r="AA109" s="78"/>
      <c r="AB109" s="78"/>
      <c r="AC109" s="78" t="str">
        <f t="shared" si="11"/>
        <v/>
      </c>
      <c r="AD109" s="89"/>
      <c r="AE109" s="89"/>
      <c r="AF109" s="79">
        <f t="shared" si="12"/>
        <v>0</v>
      </c>
      <c r="AG109" s="79" t="str">
        <f t="shared" si="13"/>
        <v/>
      </c>
      <c r="AH109" s="79" t="str">
        <f t="shared" si="14"/>
        <v/>
      </c>
      <c r="AI109" s="79" t="str">
        <f t="shared" si="15"/>
        <v/>
      </c>
      <c r="AJ109" s="79" t="str">
        <f t="shared" si="16"/>
        <v/>
      </c>
      <c r="AK109" s="79" t="str">
        <f t="shared" si="17"/>
        <v/>
      </c>
      <c r="AM109" s="30"/>
      <c r="AN109" s="11">
        <v>8.1</v>
      </c>
      <c r="AO109" s="23" t="str">
        <f>IF(SUMIFS(AG$11:AG$1008,$AB$11:$AB$1008,$AN109,$AK$11:$AK$1008,$AP$88)=0,"",SUMIFS(AG$11:AG$1008,$AB$11:$AB$1008,$AN109,$AK$11:$AK$1008,$AP$88))</f>
        <v/>
      </c>
      <c r="AP109" s="23" t="str">
        <f>IF(SUMIFS(AH$11:AH$1008,$AB$11:$AB$1008,$AN109,$AK$11:$AK$1008,$AP$88)=0,"",SUMIFS(AH$11:AH$1008,$AB$11:$AB$1008,$AN109,$AK$11:$AK$1008,$AP$88))</f>
        <v/>
      </c>
      <c r="AQ109" s="23" t="str">
        <f>IF(SUMIFS(AI$11:AI$1008,$AB$11:$AB$1008,$AN109,$AK$11:$AK$1008,$AP$88)=0,"",SUMIFS(AI$11:AI$1008,$AB$11:$AB$1008,$AN109,$AK$11:$AK$1008,$AP$88))</f>
        <v/>
      </c>
      <c r="AR109" s="23" t="str">
        <f>IF(SUMIFS(AJ$11:AJ$1008,$AB$11:$AB$1008,$AN109,$AK$11:$AK$1008,$AP$88)=0,"",SUMIFS(AJ$11:AJ$1008,$AB$11:$AB$1008,$AN109,$AK$11:$AK$1008,$AP$88))</f>
        <v/>
      </c>
      <c r="AS109" s="4" t="str">
        <f>IF(AP88="","",20)</f>
        <v/>
      </c>
      <c r="AT109" s="99" t="str">
        <f t="array" ref="AT109">IFERROR(INDEX($AF$1:$AF$1200,SMALL(IF($AK$1:$AK$1200=$AP$88,ROW($AF$1:$AF$1200),""),$AS109)),"")</f>
        <v/>
      </c>
      <c r="AU109" s="105" t="str">
        <f t="array" ref="AU109">IFERROR(INDEX($AA$1:$AA$1200,SMALL(IF($AK$1:$AK$1200=$AP$88,ROW($AA$1:$AA$1200),""),$AS109)),"")</f>
        <v/>
      </c>
      <c r="AV109" s="93" t="str">
        <f t="array" ref="AV109">IFERROR(INDEX($AB$1:$AB$1200,SMALL(IF($AK$1:$AK$1200=$AP$88,ROW($AB$1:$AB$1200),""),$AS109)),"")</f>
        <v/>
      </c>
      <c r="AW109" s="4"/>
      <c r="AX109" s="3"/>
    </row>
    <row r="110" spans="27:50">
      <c r="AA110" s="81"/>
      <c r="AB110" s="81"/>
      <c r="AC110" s="81" t="str">
        <f t="shared" si="11"/>
        <v/>
      </c>
      <c r="AD110" s="90"/>
      <c r="AE110" s="90"/>
      <c r="AF110" s="82">
        <f t="shared" si="12"/>
        <v>0</v>
      </c>
      <c r="AG110" s="82" t="str">
        <f t="shared" si="13"/>
        <v/>
      </c>
      <c r="AH110" s="82" t="str">
        <f t="shared" si="14"/>
        <v/>
      </c>
      <c r="AI110" s="82" t="str">
        <f t="shared" si="15"/>
        <v/>
      </c>
      <c r="AJ110" s="82" t="str">
        <f t="shared" si="16"/>
        <v/>
      </c>
      <c r="AK110" s="82" t="str">
        <f t="shared" si="17"/>
        <v/>
      </c>
      <c r="AM110" s="30"/>
      <c r="AN110" s="11">
        <v>8.1999999999999993</v>
      </c>
      <c r="AO110" s="23" t="str">
        <f>IF(SUMIFS(AG$11:AG$1008,$AB$11:$AB$1008,$AN110,$AK$11:$AK$1008,$AP$88)=0,"",SUMIFS(AG$11:AG$1008,$AB$11:$AB$1008,$AN110,$AK$11:$AK$1008,$AP$88))</f>
        <v/>
      </c>
      <c r="AP110" s="23" t="str">
        <f>IF(SUMIFS(AH$11:AH$1008,$AB$11:$AB$1008,$AN110,$AK$11:$AK$1008,$AP$88)=0,"",SUMIFS(AH$11:AH$1008,$AB$11:$AB$1008,$AN110,$AK$11:$AK$1008,$AP$88))</f>
        <v/>
      </c>
      <c r="AQ110" s="23" t="str">
        <f>IF(SUMIFS(AI$11:AI$1008,$AB$11:$AB$1008,$AN110,$AK$11:$AK$1008,$AP$88)=0,"",SUMIFS(AI$11:AI$1008,$AB$11:$AB$1008,$AN110,$AK$11:$AK$1008,$AP$88))</f>
        <v/>
      </c>
      <c r="AR110" s="23" t="str">
        <f>IF(SUMIFS(AJ$11:AJ$1008,$AB$11:$AB$1008,$AN110,$AK$11:$AK$1008,$AP$88)=0,"",SUMIFS(AJ$11:AJ$1008,$AB$11:$AB$1008,$AN110,$AK$11:$AK$1008,$AP$88))</f>
        <v/>
      </c>
      <c r="AS110" s="4" t="str">
        <f>IF(AP88="","",21)</f>
        <v/>
      </c>
      <c r="AT110" s="99" t="str">
        <f t="array" ref="AT110">IFERROR(INDEX($AF$1:$AF$1200,SMALL(IF($AK$1:$AK$1200=$AP$88,ROW($AF$1:$AF$1200),""),$AS110)),"")</f>
        <v/>
      </c>
      <c r="AU110" s="105" t="str">
        <f t="array" ref="AU110">IFERROR(INDEX($AA$1:$AA$1200,SMALL(IF($AK$1:$AK$1200=$AP$88,ROW($AA$1:$AA$1200),""),$AS110)),"")</f>
        <v/>
      </c>
      <c r="AV110" s="93" t="str">
        <f t="array" ref="AV110">IFERROR(INDEX($AB$1:$AB$1200,SMALL(IF($AK$1:$AK$1200=$AP$88,ROW($AB$1:$AB$1200),""),$AS110)),"")</f>
        <v/>
      </c>
      <c r="AW110" s="4"/>
      <c r="AX110" s="3"/>
    </row>
    <row r="111" spans="27:50" ht="15.75" thickBot="1">
      <c r="AA111" s="78"/>
      <c r="AB111" s="78"/>
      <c r="AC111" s="78" t="str">
        <f t="shared" si="11"/>
        <v/>
      </c>
      <c r="AD111" s="89"/>
      <c r="AE111" s="89"/>
      <c r="AF111" s="79">
        <f t="shared" si="12"/>
        <v>0</v>
      </c>
      <c r="AG111" s="79" t="str">
        <f t="shared" si="13"/>
        <v/>
      </c>
      <c r="AH111" s="79" t="str">
        <f t="shared" si="14"/>
        <v/>
      </c>
      <c r="AI111" s="79" t="str">
        <f t="shared" si="15"/>
        <v/>
      </c>
      <c r="AJ111" s="79" t="str">
        <f t="shared" si="16"/>
        <v/>
      </c>
      <c r="AK111" s="79" t="str">
        <f t="shared" si="17"/>
        <v/>
      </c>
      <c r="AM111" s="30"/>
      <c r="AN111" s="13">
        <v>8.3000000000000007</v>
      </c>
      <c r="AO111" s="25" t="str">
        <f>IF(SUMIFS(AG$11:AG$1008,$AB$11:$AB$1008,$AN111,$AK$11:$AK$1008,$AP$88)=0,"",SUMIFS(AG$11:AG$1008,$AB$11:$AB$1008,$AN111,$AK$11:$AK$1008,$AP$88))</f>
        <v/>
      </c>
      <c r="AP111" s="25" t="str">
        <f>IF(SUMIFS(AH$11:AH$1008,$AB$11:$AB$1008,$AN111,$AK$11:$AK$1008,$AP$88)=0,"",SUMIFS(AH$11:AH$1008,$AB$11:$AB$1008,$AN111,$AK$11:$AK$1008,$AP$88))</f>
        <v/>
      </c>
      <c r="AQ111" s="25" t="str">
        <f>IF(SUMIFS(AI$11:AI$1008,$AB$11:$AB$1008,$AN111,$AK$11:$AK$1008,$AP$88)=0,"",SUMIFS(AI$11:AI$1008,$AB$11:$AB$1008,$AN111,$AK$11:$AK$1008,$AP$88))</f>
        <v/>
      </c>
      <c r="AR111" s="25" t="str">
        <f>IF(SUMIFS(AJ$11:AJ$1008,$AB$11:$AB$1008,$AN111,$AK$11:$AK$1008,$AP$88)=0,"",SUMIFS(AJ$11:AJ$1008,$AB$11:$AB$1008,$AN111,$AK$11:$AK$1008,$AP$88))</f>
        <v/>
      </c>
      <c r="AS111" s="4" t="str">
        <f>IF(AP88="","",22)</f>
        <v/>
      </c>
      <c r="AT111" s="100" t="str">
        <f t="array" ref="AT111">IFERROR(INDEX($AF$1:$AF$1200,SMALL(IF($AK$1:$AK$1200=$AP$88,ROW($AF$1:$AF$1200),""),$AS111)),"")</f>
        <v/>
      </c>
      <c r="AU111" s="106" t="str">
        <f t="array" ref="AU111">IFERROR(INDEX($AA$1:$AA$1200,SMALL(IF($AK$1:$AK$1200=$AP$88,ROW($AA$1:$AA$1200),""),$AS111)),"")</f>
        <v/>
      </c>
      <c r="AV111" s="94" t="str">
        <f t="array" ref="AV111">IFERROR(INDEX($AB$1:$AB$1200,SMALL(IF($AK$1:$AK$1200=$AP$88,ROW($AB$1:$AB$1200),""),$AS111)),"")</f>
        <v/>
      </c>
      <c r="AW111" s="4"/>
      <c r="AX111" s="3"/>
    </row>
    <row r="112" spans="27:50">
      <c r="AA112" s="81"/>
      <c r="AB112" s="81"/>
      <c r="AC112" s="81" t="str">
        <f t="shared" si="11"/>
        <v/>
      </c>
      <c r="AD112" s="90"/>
      <c r="AE112" s="90"/>
      <c r="AF112" s="82">
        <f t="shared" si="12"/>
        <v>0</v>
      </c>
      <c r="AG112" s="82" t="str">
        <f t="shared" si="13"/>
        <v/>
      </c>
      <c r="AH112" s="82" t="str">
        <f t="shared" si="14"/>
        <v/>
      </c>
      <c r="AI112" s="82" t="str">
        <f t="shared" si="15"/>
        <v/>
      </c>
      <c r="AJ112" s="82" t="str">
        <f t="shared" si="16"/>
        <v/>
      </c>
      <c r="AK112" s="82" t="str">
        <f t="shared" si="17"/>
        <v/>
      </c>
      <c r="AQ112" s="3"/>
      <c r="AR112" s="3"/>
      <c r="AS112" s="4"/>
      <c r="AT112" s="4"/>
      <c r="AU112" s="4"/>
      <c r="AV112" s="4"/>
      <c r="AW112" s="4"/>
      <c r="AX112" s="3"/>
    </row>
    <row r="113" spans="27:50" ht="15.75" thickBot="1">
      <c r="AA113" s="78"/>
      <c r="AB113" s="78"/>
      <c r="AC113" s="78" t="str">
        <f t="shared" si="11"/>
        <v/>
      </c>
      <c r="AD113" s="89"/>
      <c r="AE113" s="89"/>
      <c r="AF113" s="79">
        <f t="shared" si="12"/>
        <v>0</v>
      </c>
      <c r="AG113" s="79" t="str">
        <f t="shared" si="13"/>
        <v/>
      </c>
      <c r="AH113" s="79" t="str">
        <f t="shared" si="14"/>
        <v/>
      </c>
      <c r="AI113" s="79" t="str">
        <f t="shared" si="15"/>
        <v/>
      </c>
      <c r="AJ113" s="79" t="str">
        <f t="shared" si="16"/>
        <v/>
      </c>
      <c r="AK113" s="79" t="str">
        <f t="shared" si="17"/>
        <v/>
      </c>
      <c r="AM113" s="1" t="s">
        <v>127</v>
      </c>
      <c r="AS113" s="103"/>
      <c r="AT113" s="103"/>
      <c r="AU113" s="103"/>
      <c r="AV113" s="4"/>
      <c r="AW113" s="4"/>
      <c r="AX113" s="3"/>
    </row>
    <row r="114" spans="27:50" ht="15" customHeight="1" thickBot="1">
      <c r="AA114" s="81"/>
      <c r="AB114" s="81"/>
      <c r="AC114" s="81" t="str">
        <f t="shared" si="11"/>
        <v/>
      </c>
      <c r="AD114" s="90"/>
      <c r="AE114" s="90"/>
      <c r="AF114" s="82">
        <f t="shared" si="12"/>
        <v>0</v>
      </c>
      <c r="AG114" s="82" t="str">
        <f t="shared" si="13"/>
        <v/>
      </c>
      <c r="AH114" s="82" t="str">
        <f t="shared" si="14"/>
        <v/>
      </c>
      <c r="AI114" s="82" t="str">
        <f t="shared" si="15"/>
        <v/>
      </c>
      <c r="AJ114" s="82" t="str">
        <f t="shared" si="16"/>
        <v/>
      </c>
      <c r="AK114" s="82" t="str">
        <f t="shared" si="17"/>
        <v/>
      </c>
      <c r="AM114" s="30" t="str">
        <f t="array" ref="AM114">IFERROR(INDEX(AK$11:AK$1008,MATCH(SMALL(IF((COUNTIF(AM$34:AM113,AK$11:AK$1008)=0)*(AK$11:AK$1008&lt;&gt;""),COUNTIF(AK$11:AK$1008,"&lt;"&amp;AK$11:AK$1008)),1),IF(AK$11:AK$1008&lt;&gt;"",COUNTIF(AK$11:AK$1008,"&lt;"&amp;AK$11:AK$1008)),0)),"")</f>
        <v/>
      </c>
      <c r="AN114" s="60" t="s">
        <v>125</v>
      </c>
      <c r="AO114" s="61"/>
      <c r="AP114" s="60" t="str">
        <f>IF(AM114="","",AM114)</f>
        <v/>
      </c>
      <c r="AQ114" s="61"/>
      <c r="AR114" s="62"/>
      <c r="AS114" s="101"/>
      <c r="AT114" s="101"/>
      <c r="AU114" s="101"/>
      <c r="AV114" s="101"/>
      <c r="AW114" s="101"/>
      <c r="AX114" s="3"/>
    </row>
    <row r="115" spans="27:50" ht="15.75" customHeight="1" thickBot="1">
      <c r="AA115" s="78"/>
      <c r="AB115" s="78"/>
      <c r="AC115" s="78" t="str">
        <f t="shared" si="11"/>
        <v/>
      </c>
      <c r="AD115" s="89"/>
      <c r="AE115" s="89"/>
      <c r="AF115" s="79">
        <f t="shared" si="12"/>
        <v>0</v>
      </c>
      <c r="AG115" s="79" t="str">
        <f t="shared" si="13"/>
        <v/>
      </c>
      <c r="AH115" s="79" t="str">
        <f t="shared" si="14"/>
        <v/>
      </c>
      <c r="AI115" s="79" t="str">
        <f t="shared" si="15"/>
        <v/>
      </c>
      <c r="AJ115" s="79" t="str">
        <f t="shared" si="16"/>
        <v/>
      </c>
      <c r="AK115" s="79" t="str">
        <f t="shared" si="17"/>
        <v/>
      </c>
      <c r="AM115" s="30"/>
      <c r="AN115" s="63"/>
      <c r="AO115" s="64"/>
      <c r="AP115" s="63"/>
      <c r="AQ115" s="64"/>
      <c r="AR115" s="65"/>
      <c r="AS115" s="50"/>
      <c r="AT115" s="87" t="str">
        <f>$AF$10</f>
        <v>besoin</v>
      </c>
      <c r="AU115" s="95" t="str">
        <f>$AA$10</f>
        <v>Nom</v>
      </c>
      <c r="AV115" s="88" t="str">
        <f>$AB$10</f>
        <v>tier</v>
      </c>
      <c r="AW115" s="102"/>
      <c r="AX115" s="3"/>
    </row>
    <row r="116" spans="27:50">
      <c r="AA116" s="81"/>
      <c r="AB116" s="81"/>
      <c r="AC116" s="81" t="str">
        <f t="shared" si="11"/>
        <v/>
      </c>
      <c r="AD116" s="90"/>
      <c r="AE116" s="90"/>
      <c r="AF116" s="82">
        <f t="shared" si="12"/>
        <v>0</v>
      </c>
      <c r="AG116" s="82" t="str">
        <f t="shared" si="13"/>
        <v/>
      </c>
      <c r="AH116" s="82" t="str">
        <f t="shared" si="14"/>
        <v/>
      </c>
      <c r="AI116" s="82" t="str">
        <f t="shared" si="15"/>
        <v/>
      </c>
      <c r="AJ116" s="82" t="str">
        <f t="shared" si="16"/>
        <v/>
      </c>
      <c r="AK116" s="82" t="str">
        <f t="shared" si="17"/>
        <v/>
      </c>
      <c r="AM116" s="30"/>
      <c r="AN116" s="35"/>
      <c r="AO116" s="31" t="s">
        <v>4</v>
      </c>
      <c r="AP116" s="32" t="s">
        <v>5</v>
      </c>
      <c r="AQ116" s="31" t="s">
        <v>14</v>
      </c>
      <c r="AR116" s="31" t="s">
        <v>6</v>
      </c>
      <c r="AS116" s="4" t="str">
        <f>IF(AP114="","",1)</f>
        <v/>
      </c>
      <c r="AT116" s="99" t="str">
        <f t="array" ref="AT116">IFERROR(INDEX($AF$1:$AF$1200,SMALL(IF($AK$1:$AK$1200=$AP$114,ROW($AF$1:$AF$1200),""),$AS116)),"")</f>
        <v/>
      </c>
      <c r="AU116" s="104" t="str">
        <f t="array" ref="AU116">IFERROR(INDEX($AA$1:$AA$1200,SMALL(IF($AK$1:$AK$1200=$AP$114,ROW($AA$1:$AA$1200),""),$AS116)),"")</f>
        <v/>
      </c>
      <c r="AV116" s="92" t="str">
        <f t="array" ref="AV116">IFERROR(INDEX($AB$1:$AB$1200,SMALL(IF($AK$1:$AK$1200=$AP$114,ROW($AB$1:$AB$1200),""),$AS116)),"")</f>
        <v/>
      </c>
      <c r="AW116" s="4"/>
      <c r="AX116" s="3"/>
    </row>
    <row r="117" spans="27:50">
      <c r="AA117" s="78"/>
      <c r="AB117" s="78"/>
      <c r="AC117" s="78" t="str">
        <f t="shared" si="11"/>
        <v/>
      </c>
      <c r="AD117" s="89"/>
      <c r="AE117" s="89"/>
      <c r="AF117" s="79">
        <f t="shared" si="12"/>
        <v>0</v>
      </c>
      <c r="AG117" s="79" t="str">
        <f t="shared" si="13"/>
        <v/>
      </c>
      <c r="AH117" s="79" t="str">
        <f t="shared" si="14"/>
        <v/>
      </c>
      <c r="AI117" s="79" t="str">
        <f t="shared" si="15"/>
        <v/>
      </c>
      <c r="AJ117" s="79" t="str">
        <f t="shared" si="16"/>
        <v/>
      </c>
      <c r="AK117" s="79" t="str">
        <f t="shared" si="17"/>
        <v/>
      </c>
      <c r="AM117" s="30"/>
      <c r="AN117" s="9">
        <v>3</v>
      </c>
      <c r="AO117" s="14" t="str">
        <f>IF(SUMIFS(AG$11:AG$1008,$AB$11:$AB$1008,$AN117,$AK$11:$AK$1008,$AP$114)=0,"",SUMIFS(AG$11:AG$1008,$AB$11:$AB$1008,$AN117,$AK$11:$AK$1008,$AP$114))</f>
        <v/>
      </c>
      <c r="AP117" s="14" t="str">
        <f>IF(SUMIFS(AH$11:AH$1008,$AB$11:$AB$1008,$AN117,$AK$11:$AK$1008,$AP$114)=0,"",SUMIFS(AH$11:AH$1008,$AB$11:$AB$1008,$AN117,$AK$11:$AK$1008,$AP$114))</f>
        <v/>
      </c>
      <c r="AQ117" s="14" t="str">
        <f>IF(SUMIFS(AI$11:AI$1008,$AB$11:$AB$1008,$AN117,$AK$11:$AK$1008,$AP$114)=0,"",SUMIFS(AI$11:AI$1008,$AB$11:$AB$1008,$AN117,$AK$11:$AK$1008,$AP$114))</f>
        <v/>
      </c>
      <c r="AR117" s="14" t="str">
        <f>IF(SUMIFS(AJ$11:AJ$1008,$AB$11:$AB$1008,$AN117,$AK$11:$AK$1008,$AP$114)=0,"",SUMIFS(AJ$11:AJ$1008,$AB$11:$AB$1008,$AN117,$AK$11:$AK$1008,$AP$114))</f>
        <v/>
      </c>
      <c r="AS117" s="4" t="str">
        <f>IF(AP114="","",2)</f>
        <v/>
      </c>
      <c r="AT117" s="99" t="str">
        <f t="array" ref="AT117">IFERROR(INDEX($AF$1:$AF$1200,SMALL(IF($AK$1:$AK$1200=$AP$114,ROW($AF$1:$AF$1200),""),$AS117)),"")</f>
        <v/>
      </c>
      <c r="AU117" s="105" t="str">
        <f t="array" ref="AU117">IFERROR(INDEX($AA$1:$AA$1200,SMALL(IF($AK$1:$AK$1200=$AP$114,ROW($AA$1:$AA$1200),""),$AS117)),"")</f>
        <v/>
      </c>
      <c r="AV117" s="93" t="str">
        <f t="array" ref="AV117">IFERROR(INDEX($AB$1:$AB$1200,SMALL(IF($AK$1:$AK$1200=$AP$114,ROW($AB$1:$AB$1200),""),$AS117)),"")</f>
        <v/>
      </c>
      <c r="AW117" s="4"/>
      <c r="AX117" s="3"/>
    </row>
    <row r="118" spans="27:50">
      <c r="AA118" s="81"/>
      <c r="AB118" s="81"/>
      <c r="AC118" s="81" t="str">
        <f t="shared" si="11"/>
        <v/>
      </c>
      <c r="AD118" s="90"/>
      <c r="AE118" s="90"/>
      <c r="AF118" s="82">
        <f t="shared" si="12"/>
        <v>0</v>
      </c>
      <c r="AG118" s="82" t="str">
        <f t="shared" si="13"/>
        <v/>
      </c>
      <c r="AH118" s="82" t="str">
        <f t="shared" si="14"/>
        <v/>
      </c>
      <c r="AI118" s="82" t="str">
        <f t="shared" si="15"/>
        <v/>
      </c>
      <c r="AJ118" s="82" t="str">
        <f t="shared" si="16"/>
        <v/>
      </c>
      <c r="AK118" s="82" t="str">
        <f t="shared" si="17"/>
        <v/>
      </c>
      <c r="AN118" s="10">
        <v>4</v>
      </c>
      <c r="AO118" s="15" t="str">
        <f>IF(SUMIFS(AG$11:AG$1008,$AB$11:$AB$1008,$AN118,$AK$11:$AK$1008,$AP$114)=0,"",SUMIFS(AG$11:AG$1008,$AB$11:$AB$1008,$AN118,$AK$11:$AK$1008,$AP$114))</f>
        <v/>
      </c>
      <c r="AP118" s="15" t="str">
        <f>IF(SUMIFS(AH$11:AH$1008,$AB$11:$AB$1008,$AN118,$AK$11:$AK$1008,$AP$114)=0,"",SUMIFS(AH$11:AH$1008,$AB$11:$AB$1008,$AN118,$AK$11:$AK$1008,$AP$114))</f>
        <v/>
      </c>
      <c r="AQ118" s="15" t="str">
        <f>IF(SUMIFS(AI$11:AI$1008,$AB$11:$AB$1008,$AN118,$AK$11:$AK$1008,$AP$114)=0,"",SUMIFS(AI$11:AI$1008,$AB$11:$AB$1008,$AN118,$AK$11:$AK$1008,$AP$114))</f>
        <v/>
      </c>
      <c r="AR118" s="15" t="str">
        <f>IF(SUMIFS(AJ$11:AJ$1008,$AB$11:$AB$1008,$AN118,$AK$11:$AK$1008,$AP$114)=0,"",SUMIFS(AJ$11:AJ$1008,$AB$11:$AB$1008,$AN118,$AK$11:$AK$1008,$AP$114))</f>
        <v/>
      </c>
      <c r="AS118" s="4" t="str">
        <f>IF(AP114="","",3)</f>
        <v/>
      </c>
      <c r="AT118" s="99" t="str">
        <f t="array" ref="AT118">IFERROR(INDEX($AF$1:$AF$1200,SMALL(IF($AK$1:$AK$1200=$AP$114,ROW($AF$1:$AF$1200),""),$AS118)),"")</f>
        <v/>
      </c>
      <c r="AU118" s="105" t="str">
        <f t="array" ref="AU118">IFERROR(INDEX($AA$1:$AA$1200,SMALL(IF($AK$1:$AK$1200=$AP$114,ROW($AA$1:$AA$1200),""),$AS118)),"")</f>
        <v/>
      </c>
      <c r="AV118" s="93" t="str">
        <f t="array" ref="AV118">IFERROR(INDEX($AB$1:$AB$1200,SMALL(IF($AK$1:$AK$1200=$AP$114,ROW($AB$1:$AB$1200),""),$AS118)),"")</f>
        <v/>
      </c>
      <c r="AW118" s="4"/>
      <c r="AX118" s="3"/>
    </row>
    <row r="119" spans="27:50">
      <c r="AA119" s="78"/>
      <c r="AB119" s="78"/>
      <c r="AC119" s="78" t="str">
        <f t="shared" si="11"/>
        <v/>
      </c>
      <c r="AD119" s="89"/>
      <c r="AE119" s="89"/>
      <c r="AF119" s="79">
        <f t="shared" si="12"/>
        <v>0</v>
      </c>
      <c r="AG119" s="79" t="str">
        <f t="shared" si="13"/>
        <v/>
      </c>
      <c r="AH119" s="79" t="str">
        <f t="shared" si="14"/>
        <v/>
      </c>
      <c r="AI119" s="79" t="str">
        <f t="shared" si="15"/>
        <v/>
      </c>
      <c r="AJ119" s="79" t="str">
        <f t="shared" si="16"/>
        <v/>
      </c>
      <c r="AK119" s="79" t="str">
        <f t="shared" si="17"/>
        <v/>
      </c>
      <c r="AN119" s="11">
        <v>4.0999999999999996</v>
      </c>
      <c r="AO119" s="17" t="str">
        <f>IF(SUMIFS(AG$11:AG$1008,$AB$11:$AB$1008,$AN119,$AK$11:$AK$1008,$AP$114)=0,"",SUMIFS(AG$11:AG$1008,$AB$11:$AB$1008,$AN119,$AK$11:$AK$1008,$AP$114))</f>
        <v/>
      </c>
      <c r="AP119" s="17" t="str">
        <f>IF(SUMIFS(AH$11:AH$1008,$AB$11:$AB$1008,$AN119,$AK$11:$AK$1008,$AP$114)=0,"",SUMIFS(AH$11:AH$1008,$AB$11:$AB$1008,$AN119,$AK$11:$AK$1008,$AP$114))</f>
        <v/>
      </c>
      <c r="AQ119" s="17" t="str">
        <f>IF(SUMIFS(AI$11:AI$1008,$AB$11:$AB$1008,$AN119,$AK$11:$AK$1008,$AP$114)=0,"",SUMIFS(AI$11:AI$1008,$AB$11:$AB$1008,$AN119,$AK$11:$AK$1008,$AP$114))</f>
        <v/>
      </c>
      <c r="AR119" s="17" t="str">
        <f>IF(SUMIFS(AJ$11:AJ$1008,$AB$11:$AB$1008,$AN119,$AK$11:$AK$1008,$AP$114)=0,"",SUMIFS(AJ$11:AJ$1008,$AB$11:$AB$1008,$AN119,$AK$11:$AK$1008,$AP$114))</f>
        <v/>
      </c>
      <c r="AS119" s="4" t="str">
        <f>IF(AP114="","",4)</f>
        <v/>
      </c>
      <c r="AT119" s="99" t="str">
        <f t="array" ref="AT119">IFERROR(INDEX($AF$1:$AF$1200,SMALL(IF($AK$1:$AK$1200=$AP$114,ROW($AF$1:$AF$1200),""),$AS119)),"")</f>
        <v/>
      </c>
      <c r="AU119" s="105" t="str">
        <f t="array" ref="AU119">IFERROR(INDEX($AA$1:$AA$1200,SMALL(IF($AK$1:$AK$1200=$AP$114,ROW($AA$1:$AA$1200),""),$AS119)),"")</f>
        <v/>
      </c>
      <c r="AV119" s="93" t="str">
        <f t="array" ref="AV119">IFERROR(INDEX($AB$1:$AB$1200,SMALL(IF($AK$1:$AK$1200=$AP$114,ROW($AB$1:$AB$1200),""),$AS119)),"")</f>
        <v/>
      </c>
      <c r="AW119" s="4"/>
      <c r="AX119" s="3"/>
    </row>
    <row r="120" spans="27:50">
      <c r="AA120" s="81"/>
      <c r="AB120" s="81"/>
      <c r="AC120" s="81" t="str">
        <f t="shared" si="11"/>
        <v/>
      </c>
      <c r="AD120" s="90"/>
      <c r="AE120" s="90"/>
      <c r="AF120" s="82">
        <f t="shared" si="12"/>
        <v>0</v>
      </c>
      <c r="AG120" s="82" t="str">
        <f t="shared" si="13"/>
        <v/>
      </c>
      <c r="AH120" s="82" t="str">
        <f t="shared" si="14"/>
        <v/>
      </c>
      <c r="AI120" s="82" t="str">
        <f t="shared" si="15"/>
        <v/>
      </c>
      <c r="AJ120" s="82" t="str">
        <f t="shared" si="16"/>
        <v/>
      </c>
      <c r="AK120" s="82" t="str">
        <f t="shared" si="17"/>
        <v/>
      </c>
      <c r="AN120" s="11">
        <v>4.2</v>
      </c>
      <c r="AO120" s="17" t="str">
        <f>IF(SUMIFS(AG$11:AG$1008,$AB$11:$AB$1008,$AN120,$AK$11:$AK$1008,$AP$114)=0,"",SUMIFS(AG$11:AG$1008,$AB$11:$AB$1008,$AN120,$AK$11:$AK$1008,$AP$114))</f>
        <v/>
      </c>
      <c r="AP120" s="17" t="str">
        <f>IF(SUMIFS(AH$11:AH$1008,$AB$11:$AB$1008,$AN120,$AK$11:$AK$1008,$AP$114)=0,"",SUMIFS(AH$11:AH$1008,$AB$11:$AB$1008,$AN120,$AK$11:$AK$1008,$AP$114))</f>
        <v/>
      </c>
      <c r="AQ120" s="17" t="str">
        <f>IF(SUMIFS(AI$11:AI$1008,$AB$11:$AB$1008,$AN120,$AK$11:$AK$1008,$AP$114)=0,"",SUMIFS(AI$11:AI$1008,$AB$11:$AB$1008,$AN120,$AK$11:$AK$1008,$AP$114))</f>
        <v/>
      </c>
      <c r="AR120" s="17" t="str">
        <f>IF(SUMIFS(AJ$11:AJ$1008,$AB$11:$AB$1008,$AN120,$AK$11:$AK$1008,$AP$114)=0,"",SUMIFS(AJ$11:AJ$1008,$AB$11:$AB$1008,$AN120,$AK$11:$AK$1008,$AP$114))</f>
        <v/>
      </c>
      <c r="AS120" s="4" t="str">
        <f>IF(AP114="","",5)</f>
        <v/>
      </c>
      <c r="AT120" s="99" t="str">
        <f t="array" ref="AT120">IFERROR(INDEX($AF$1:$AF$1200,SMALL(IF($AK$1:$AK$1200=$AP$114,ROW($AF$1:$AF$1200),""),$AS120)),"")</f>
        <v/>
      </c>
      <c r="AU120" s="105" t="str">
        <f t="array" ref="AU120">IFERROR(INDEX($AA$1:$AA$1200,SMALL(IF($AK$1:$AK$1200=$AP$114,ROW($AA$1:$AA$1200),""),$AS120)),"")</f>
        <v/>
      </c>
      <c r="AV120" s="93" t="str">
        <f t="array" ref="AV120">IFERROR(INDEX($AB$1:$AB$1200,SMALL(IF($AK$1:$AK$1200=$AP$114,ROW($AB$1:$AB$1200),""),$AS120)),"")</f>
        <v/>
      </c>
      <c r="AW120" s="4"/>
      <c r="AX120" s="3"/>
    </row>
    <row r="121" spans="27:50">
      <c r="AA121" s="78"/>
      <c r="AB121" s="78"/>
      <c r="AC121" s="78" t="str">
        <f t="shared" si="11"/>
        <v/>
      </c>
      <c r="AD121" s="89"/>
      <c r="AE121" s="89"/>
      <c r="AF121" s="79">
        <f t="shared" si="12"/>
        <v>0</v>
      </c>
      <c r="AG121" s="79" t="str">
        <f t="shared" si="13"/>
        <v/>
      </c>
      <c r="AH121" s="79" t="str">
        <f t="shared" si="14"/>
        <v/>
      </c>
      <c r="AI121" s="79" t="str">
        <f t="shared" si="15"/>
        <v/>
      </c>
      <c r="AJ121" s="79" t="str">
        <f t="shared" si="16"/>
        <v/>
      </c>
      <c r="AK121" s="79" t="str">
        <f t="shared" si="17"/>
        <v/>
      </c>
      <c r="AN121" s="12">
        <v>4.3</v>
      </c>
      <c r="AO121" s="19" t="str">
        <f>IF(SUMIFS(AG$11:AG$1008,$AB$11:$AB$1008,$AN121,$AK$11:$AK$1008,$AP$114)=0,"",SUMIFS(AG$11:AG$1008,$AB$11:$AB$1008,$AN121,$AK$11:$AK$1008,$AP$114))</f>
        <v/>
      </c>
      <c r="AP121" s="19" t="str">
        <f>IF(SUMIFS(AH$11:AH$1008,$AB$11:$AB$1008,$AN121,$AK$11:$AK$1008,$AP$114)=0,"",SUMIFS(AH$11:AH$1008,$AB$11:$AB$1008,$AN121,$AK$11:$AK$1008,$AP$114))</f>
        <v/>
      </c>
      <c r="AQ121" s="19" t="str">
        <f>IF(SUMIFS(AI$11:AI$1008,$AB$11:$AB$1008,$AN121,$AK$11:$AK$1008,$AP$114)=0,"",SUMIFS(AI$11:AI$1008,$AB$11:$AB$1008,$AN121,$AK$11:$AK$1008,$AP$114))</f>
        <v/>
      </c>
      <c r="AR121" s="19" t="str">
        <f>IF(SUMIFS(AJ$11:AJ$1008,$AB$11:$AB$1008,$AN121,$AK$11:$AK$1008,$AP$114)=0,"",SUMIFS(AJ$11:AJ$1008,$AB$11:$AB$1008,$AN121,$AK$11:$AK$1008,$AP$114))</f>
        <v/>
      </c>
      <c r="AS121" s="4" t="str">
        <f>IF(AP114="","",6)</f>
        <v/>
      </c>
      <c r="AT121" s="99" t="str">
        <f t="array" ref="AT121">IFERROR(INDEX($AF$1:$AF$1200,SMALL(IF($AK$1:$AK$1200=$AP$114,ROW($AF$1:$AF$1200),""),$AS121)),"")</f>
        <v/>
      </c>
      <c r="AU121" s="105" t="str">
        <f t="array" ref="AU121">IFERROR(INDEX($AA$1:$AA$1200,SMALL(IF($AK$1:$AK$1200=$AP$114,ROW($AA$1:$AA$1200),""),$AS121)),"")</f>
        <v/>
      </c>
      <c r="AV121" s="93" t="str">
        <f t="array" ref="AV121">IFERROR(INDEX($AB$1:$AB$1200,SMALL(IF($AK$1:$AK$1200=$AP$114,ROW($AB$1:$AB$1200),""),$AS121)),"")</f>
        <v/>
      </c>
      <c r="AW121" s="4"/>
      <c r="AX121" s="3"/>
    </row>
    <row r="122" spans="27:50">
      <c r="AA122" s="81"/>
      <c r="AB122" s="81"/>
      <c r="AC122" s="81" t="str">
        <f t="shared" si="11"/>
        <v/>
      </c>
      <c r="AD122" s="90"/>
      <c r="AE122" s="90"/>
      <c r="AF122" s="82">
        <f t="shared" si="12"/>
        <v>0</v>
      </c>
      <c r="AG122" s="82" t="str">
        <f t="shared" si="13"/>
        <v/>
      </c>
      <c r="AH122" s="82" t="str">
        <f t="shared" si="14"/>
        <v/>
      </c>
      <c r="AI122" s="82" t="str">
        <f t="shared" si="15"/>
        <v/>
      </c>
      <c r="AJ122" s="82" t="str">
        <f t="shared" si="16"/>
        <v/>
      </c>
      <c r="AK122" s="82" t="str">
        <f t="shared" si="17"/>
        <v/>
      </c>
      <c r="AN122" s="10">
        <v>5</v>
      </c>
      <c r="AO122" s="21" t="str">
        <f>IF(SUMIFS(AG$11:AG$1008,$AB$11:$AB$1008,$AN122,$AK$11:$AK$1008,$AP$114)=0,"",SUMIFS(AG$11:AG$1008,$AB$11:$AB$1008,$AN122,$AK$11:$AK$1008,$AP$114))</f>
        <v/>
      </c>
      <c r="AP122" s="21" t="str">
        <f>IF(SUMIFS(AH$11:AH$1008,$AB$11:$AB$1008,$AN122,$AK$11:$AK$1008,$AP$114)=0,"",SUMIFS(AH$11:AH$1008,$AB$11:$AB$1008,$AN122,$AK$11:$AK$1008,$AP$114))</f>
        <v/>
      </c>
      <c r="AQ122" s="21" t="str">
        <f>IF(SUMIFS(AI$11:AI$1008,$AB$11:$AB$1008,$AN122,$AK$11:$AK$1008,$AP$114)=0,"",SUMIFS(AI$11:AI$1008,$AB$11:$AB$1008,$AN122,$AK$11:$AK$1008,$AP$114))</f>
        <v/>
      </c>
      <c r="AR122" s="21" t="str">
        <f>IF(SUMIFS(AJ$11:AJ$1008,$AB$11:$AB$1008,$AN122,$AK$11:$AK$1008,$AP$114)=0,"",SUMIFS(AJ$11:AJ$1008,$AB$11:$AB$1008,$AN122,$AK$11:$AK$1008,$AP$114))</f>
        <v/>
      </c>
      <c r="AS122" s="4" t="str">
        <f>IF(AP114="","",7)</f>
        <v/>
      </c>
      <c r="AT122" s="99" t="str">
        <f t="array" ref="AT122">IFERROR(INDEX($AF$1:$AF$1200,SMALL(IF($AK$1:$AK$1200=$AP$114,ROW($AF$1:$AF$1200),""),$AS122)),"")</f>
        <v/>
      </c>
      <c r="AU122" s="105" t="str">
        <f t="array" ref="AU122">IFERROR(INDEX($AA$1:$AA$1200,SMALL(IF($AK$1:$AK$1200=$AP$114,ROW($AA$1:$AA$1200),""),$AS122)),"")</f>
        <v/>
      </c>
      <c r="AV122" s="93" t="str">
        <f t="array" ref="AV122">IFERROR(INDEX($AB$1:$AB$1200,SMALL(IF($AK$1:$AK$1200=$AP$114,ROW($AB$1:$AB$1200),""),$AS122)),"")</f>
        <v/>
      </c>
      <c r="AW122" s="4"/>
      <c r="AX122" s="3"/>
    </row>
    <row r="123" spans="27:50">
      <c r="AA123" s="78"/>
      <c r="AB123" s="78"/>
      <c r="AC123" s="78" t="str">
        <f t="shared" si="11"/>
        <v/>
      </c>
      <c r="AD123" s="89"/>
      <c r="AE123" s="89"/>
      <c r="AF123" s="79">
        <f t="shared" si="12"/>
        <v>0</v>
      </c>
      <c r="AG123" s="79" t="str">
        <f t="shared" si="13"/>
        <v/>
      </c>
      <c r="AH123" s="79" t="str">
        <f t="shared" si="14"/>
        <v/>
      </c>
      <c r="AI123" s="79" t="str">
        <f t="shared" si="15"/>
        <v/>
      </c>
      <c r="AJ123" s="79" t="str">
        <f t="shared" si="16"/>
        <v/>
      </c>
      <c r="AK123" s="79" t="str">
        <f t="shared" si="17"/>
        <v/>
      </c>
      <c r="AN123" s="11">
        <v>5.0999999999999996</v>
      </c>
      <c r="AO123" s="23" t="str">
        <f>IF(SUMIFS(AG$11:AG$1008,$AB$11:$AB$1008,$AN123,$AK$11:$AK$1008,$AP$114)=0,"",SUMIFS(AG$11:AG$1008,$AB$11:$AB$1008,$AN123,$AK$11:$AK$1008,$AP$114))</f>
        <v/>
      </c>
      <c r="AP123" s="23" t="str">
        <f>IF(SUMIFS(AH$11:AH$1008,$AB$11:$AB$1008,$AN123,$AK$11:$AK$1008,$AP$114)=0,"",SUMIFS(AH$11:AH$1008,$AB$11:$AB$1008,$AN123,$AK$11:$AK$1008,$AP$114))</f>
        <v/>
      </c>
      <c r="AQ123" s="23" t="str">
        <f>IF(SUMIFS(AI$11:AI$1008,$AB$11:$AB$1008,$AN123,$AK$11:$AK$1008,$AP$114)=0,"",SUMIFS(AI$11:AI$1008,$AB$11:$AB$1008,$AN123,$AK$11:$AK$1008,$AP$114))</f>
        <v/>
      </c>
      <c r="AR123" s="23" t="str">
        <f>IF(SUMIFS(AJ$11:AJ$1008,$AB$11:$AB$1008,$AN123,$AK$11:$AK$1008,$AP$114)=0,"",SUMIFS(AJ$11:AJ$1008,$AB$11:$AB$1008,$AN123,$AK$11:$AK$1008,$AP$114))</f>
        <v/>
      </c>
      <c r="AS123" s="4" t="str">
        <f>IF(AP114="","",8)</f>
        <v/>
      </c>
      <c r="AT123" s="99" t="str">
        <f t="array" ref="AT123">IFERROR(INDEX($AF$1:$AF$1200,SMALL(IF($AK$1:$AK$1200=$AP$114,ROW($AF$1:$AF$1200),""),$AS123)),"")</f>
        <v/>
      </c>
      <c r="AU123" s="105" t="str">
        <f t="array" ref="AU123">IFERROR(INDEX($AA$1:$AA$1200,SMALL(IF($AK$1:$AK$1200=$AP$114,ROW($AA$1:$AA$1200),""),$AS123)),"")</f>
        <v/>
      </c>
      <c r="AV123" s="93" t="str">
        <f t="array" ref="AV123">IFERROR(INDEX($AB$1:$AB$1200,SMALL(IF($AK$1:$AK$1200=$AP$114,ROW($AB$1:$AB$1200),""),$AS123)),"")</f>
        <v/>
      </c>
      <c r="AW123" s="4"/>
      <c r="AX123" s="3"/>
    </row>
    <row r="124" spans="27:50">
      <c r="AA124" s="81"/>
      <c r="AB124" s="81"/>
      <c r="AC124" s="81" t="str">
        <f t="shared" si="11"/>
        <v/>
      </c>
      <c r="AD124" s="90"/>
      <c r="AE124" s="90"/>
      <c r="AF124" s="82">
        <f t="shared" si="12"/>
        <v>0</v>
      </c>
      <c r="AG124" s="82" t="str">
        <f t="shared" si="13"/>
        <v/>
      </c>
      <c r="AH124" s="82" t="str">
        <f t="shared" si="14"/>
        <v/>
      </c>
      <c r="AI124" s="82" t="str">
        <f t="shared" si="15"/>
        <v/>
      </c>
      <c r="AJ124" s="82" t="str">
        <f t="shared" si="16"/>
        <v/>
      </c>
      <c r="AK124" s="82" t="str">
        <f t="shared" si="17"/>
        <v/>
      </c>
      <c r="AN124" s="11">
        <v>5.2</v>
      </c>
      <c r="AO124" s="23" t="str">
        <f>IF(SUMIFS(AG$11:AG$1008,$AB$11:$AB$1008,$AN124,$AK$11:$AK$1008,$AP$114)=0,"",SUMIFS(AG$11:AG$1008,$AB$11:$AB$1008,$AN124,$AK$11:$AK$1008,$AP$114))</f>
        <v/>
      </c>
      <c r="AP124" s="23" t="str">
        <f>IF(SUMIFS(AH$11:AH$1008,$AB$11:$AB$1008,$AN124,$AK$11:$AK$1008,$AP$114)=0,"",SUMIFS(AH$11:AH$1008,$AB$11:$AB$1008,$AN124,$AK$11:$AK$1008,$AP$114))</f>
        <v/>
      </c>
      <c r="AQ124" s="23" t="str">
        <f>IF(SUMIFS(AI$11:AI$1008,$AB$11:$AB$1008,$AN124,$AK$11:$AK$1008,$AP$114)=0,"",SUMIFS(AI$11:AI$1008,$AB$11:$AB$1008,$AN124,$AK$11:$AK$1008,$AP$114))</f>
        <v/>
      </c>
      <c r="AR124" s="23" t="str">
        <f>IF(SUMIFS(AJ$11:AJ$1008,$AB$11:$AB$1008,$AN124,$AK$11:$AK$1008,$AP$114)=0,"",SUMIFS(AJ$11:AJ$1008,$AB$11:$AB$1008,$AN124,$AK$11:$AK$1008,$AP$114))</f>
        <v/>
      </c>
      <c r="AS124" s="4" t="str">
        <f>IF(AP114="","",9)</f>
        <v/>
      </c>
      <c r="AT124" s="99" t="str">
        <f t="array" ref="AT124">IFERROR(INDEX($AF$1:$AF$1200,SMALL(IF($AK$1:$AK$1200=$AP$114,ROW($AF$1:$AF$1200),""),$AS124)),"")</f>
        <v/>
      </c>
      <c r="AU124" s="105" t="str">
        <f t="array" ref="AU124">IFERROR(INDEX($AA$1:$AA$1200,SMALL(IF($AK$1:$AK$1200=$AP$114,ROW($AA$1:$AA$1200),""),$AS124)),"")</f>
        <v/>
      </c>
      <c r="AV124" s="93" t="str">
        <f t="array" ref="AV124">IFERROR(INDEX($AB$1:$AB$1200,SMALL(IF($AK$1:$AK$1200=$AP$114,ROW($AB$1:$AB$1200),""),$AS124)),"")</f>
        <v/>
      </c>
      <c r="AW124" s="4"/>
      <c r="AX124" s="3"/>
    </row>
    <row r="125" spans="27:50">
      <c r="AA125" s="78"/>
      <c r="AB125" s="78"/>
      <c r="AC125" s="78" t="str">
        <f t="shared" si="11"/>
        <v/>
      </c>
      <c r="AD125" s="89"/>
      <c r="AE125" s="89"/>
      <c r="AF125" s="79">
        <f t="shared" si="12"/>
        <v>0</v>
      </c>
      <c r="AG125" s="79" t="str">
        <f t="shared" si="13"/>
        <v/>
      </c>
      <c r="AH125" s="79" t="str">
        <f t="shared" si="14"/>
        <v/>
      </c>
      <c r="AI125" s="79" t="str">
        <f t="shared" si="15"/>
        <v/>
      </c>
      <c r="AJ125" s="79" t="str">
        <f t="shared" si="16"/>
        <v/>
      </c>
      <c r="AK125" s="79" t="str">
        <f t="shared" si="17"/>
        <v/>
      </c>
      <c r="AN125" s="12">
        <v>5.3</v>
      </c>
      <c r="AO125" s="19" t="str">
        <f>IF(SUMIFS(AG$11:AG$1008,$AB$11:$AB$1008,$AN125,$AK$11:$AK$1008,$AP$114)=0,"",SUMIFS(AG$11:AG$1008,$AB$11:$AB$1008,$AN125,$AK$11:$AK$1008,$AP$114))</f>
        <v/>
      </c>
      <c r="AP125" s="19" t="str">
        <f>IF(SUMIFS(AH$11:AH$1008,$AB$11:$AB$1008,$AN125,$AK$11:$AK$1008,$AP$114)=0,"",SUMIFS(AH$11:AH$1008,$AB$11:$AB$1008,$AN125,$AK$11:$AK$1008,$AP$114))</f>
        <v/>
      </c>
      <c r="AQ125" s="19" t="str">
        <f>IF(SUMIFS(AI$11:AI$1008,$AB$11:$AB$1008,$AN125,$AK$11:$AK$1008,$AP$114)=0,"",SUMIFS(AI$11:AI$1008,$AB$11:$AB$1008,$AN125,$AK$11:$AK$1008,$AP$114))</f>
        <v/>
      </c>
      <c r="AR125" s="19" t="str">
        <f>IF(SUMIFS(AJ$11:AJ$1008,$AB$11:$AB$1008,$AN125,$AK$11:$AK$1008,$AP$114)=0,"",SUMIFS(AJ$11:AJ$1008,$AB$11:$AB$1008,$AN125,$AK$11:$AK$1008,$AP$114))</f>
        <v/>
      </c>
      <c r="AS125" s="4" t="str">
        <f>IF(AP114="","",10)</f>
        <v/>
      </c>
      <c r="AT125" s="99" t="str">
        <f t="array" ref="AT125">IFERROR(INDEX($AF$1:$AF$1200,SMALL(IF($AK$1:$AK$1200=$AP$114,ROW($AF$1:$AF$1200),""),$AS125)),"")</f>
        <v/>
      </c>
      <c r="AU125" s="105" t="str">
        <f t="array" ref="AU125">IFERROR(INDEX($AA$1:$AA$1200,SMALL(IF($AK$1:$AK$1200=$AP$114,ROW($AA$1:$AA$1200),""),$AS125)),"")</f>
        <v/>
      </c>
      <c r="AV125" s="93" t="str">
        <f t="array" ref="AV125">IFERROR(INDEX($AB$1:$AB$1200,SMALL(IF($AK$1:$AK$1200=$AP$114,ROW($AB$1:$AB$1200),""),$AS125)),"")</f>
        <v/>
      </c>
      <c r="AW125" s="4"/>
      <c r="AX125" s="3"/>
    </row>
    <row r="126" spans="27:50">
      <c r="AA126" s="81"/>
      <c r="AB126" s="81"/>
      <c r="AC126" s="81" t="str">
        <f t="shared" si="11"/>
        <v/>
      </c>
      <c r="AD126" s="90"/>
      <c r="AE126" s="90"/>
      <c r="AF126" s="82">
        <f t="shared" si="12"/>
        <v>0</v>
      </c>
      <c r="AG126" s="82" t="str">
        <f t="shared" si="13"/>
        <v/>
      </c>
      <c r="AH126" s="82" t="str">
        <f t="shared" si="14"/>
        <v/>
      </c>
      <c r="AI126" s="82" t="str">
        <f t="shared" si="15"/>
        <v/>
      </c>
      <c r="AJ126" s="82" t="str">
        <f t="shared" si="16"/>
        <v/>
      </c>
      <c r="AK126" s="82" t="str">
        <f t="shared" si="17"/>
        <v/>
      </c>
      <c r="AN126" s="10">
        <v>6</v>
      </c>
      <c r="AO126" s="21" t="str">
        <f>IF(SUMIFS(AG$11:AG$1008,$AB$11:$AB$1008,$AN126,$AK$11:$AK$1008,$AP$114)=0,"",SUMIFS(AG$11:AG$1008,$AB$11:$AB$1008,$AN126,$AK$11:$AK$1008,$AP$114))</f>
        <v/>
      </c>
      <c r="AP126" s="21" t="str">
        <f>IF(SUMIFS(AH$11:AH$1008,$AB$11:$AB$1008,$AN126,$AK$11:$AK$1008,$AP$114)=0,"",SUMIFS(AH$11:AH$1008,$AB$11:$AB$1008,$AN126,$AK$11:$AK$1008,$AP$114))</f>
        <v/>
      </c>
      <c r="AQ126" s="21" t="str">
        <f>IF(SUMIFS(AI$11:AI$1008,$AB$11:$AB$1008,$AN126,$AK$11:$AK$1008,$AP$114)=0,"",SUMIFS(AI$11:AI$1008,$AB$11:$AB$1008,$AN126,$AK$11:$AK$1008,$AP$114))</f>
        <v/>
      </c>
      <c r="AR126" s="21" t="str">
        <f>IF(SUMIFS(AJ$11:AJ$1008,$AB$11:$AB$1008,$AN126,$AK$11:$AK$1008,$AP$114)=0,"",SUMIFS(AJ$11:AJ$1008,$AB$11:$AB$1008,$AN126,$AK$11:$AK$1008,$AP$114))</f>
        <v/>
      </c>
      <c r="AS126" s="4" t="str">
        <f>IF(AP114="","",11)</f>
        <v/>
      </c>
      <c r="AT126" s="99" t="str">
        <f t="array" ref="AT126">IFERROR(INDEX($AF$1:$AF$1200,SMALL(IF($AK$1:$AK$1200=$AP$114,ROW($AF$1:$AF$1200),""),$AS126)),"")</f>
        <v/>
      </c>
      <c r="AU126" s="105" t="str">
        <f t="array" ref="AU126">IFERROR(INDEX($AA$1:$AA$1200,SMALL(IF($AK$1:$AK$1200=$AP$114,ROW($AA$1:$AA$1200),""),$AS126)),"")</f>
        <v/>
      </c>
      <c r="AV126" s="93" t="str">
        <f t="array" ref="AV126">IFERROR(INDEX($AB$1:$AB$1200,SMALL(IF($AK$1:$AK$1200=$AP$114,ROW($AB$1:$AB$1200),""),$AS126)),"")</f>
        <v/>
      </c>
      <c r="AW126" s="4"/>
      <c r="AX126" s="3"/>
    </row>
    <row r="127" spans="27:50">
      <c r="AA127" s="78"/>
      <c r="AB127" s="78"/>
      <c r="AC127" s="78" t="str">
        <f t="shared" si="11"/>
        <v/>
      </c>
      <c r="AD127" s="89"/>
      <c r="AE127" s="89"/>
      <c r="AF127" s="79">
        <f t="shared" si="12"/>
        <v>0</v>
      </c>
      <c r="AG127" s="79" t="str">
        <f t="shared" si="13"/>
        <v/>
      </c>
      <c r="AH127" s="79" t="str">
        <f t="shared" si="14"/>
        <v/>
      </c>
      <c r="AI127" s="79" t="str">
        <f t="shared" si="15"/>
        <v/>
      </c>
      <c r="AJ127" s="79" t="str">
        <f t="shared" si="16"/>
        <v/>
      </c>
      <c r="AK127" s="79" t="str">
        <f t="shared" si="17"/>
        <v/>
      </c>
      <c r="AN127" s="11">
        <v>6.1</v>
      </c>
      <c r="AO127" s="23" t="str">
        <f>IF(SUMIFS(AG$11:AG$1008,$AB$11:$AB$1008,$AN127,$AK$11:$AK$1008,$AP$114)=0,"",SUMIFS(AG$11:AG$1008,$AB$11:$AB$1008,$AN127,$AK$11:$AK$1008,$AP$114))</f>
        <v/>
      </c>
      <c r="AP127" s="23" t="str">
        <f>IF(SUMIFS(AH$11:AH$1008,$AB$11:$AB$1008,$AN127,$AK$11:$AK$1008,$AP$114)=0,"",SUMIFS(AH$11:AH$1008,$AB$11:$AB$1008,$AN127,$AK$11:$AK$1008,$AP$114))</f>
        <v/>
      </c>
      <c r="AQ127" s="23" t="str">
        <f>IF(SUMIFS(AI$11:AI$1008,$AB$11:$AB$1008,$AN127,$AK$11:$AK$1008,$AP$114)=0,"",SUMIFS(AI$11:AI$1008,$AB$11:$AB$1008,$AN127,$AK$11:$AK$1008,$AP$114))</f>
        <v/>
      </c>
      <c r="AR127" s="23" t="str">
        <f>IF(SUMIFS(AJ$11:AJ$1008,$AB$11:$AB$1008,$AN127,$AK$11:$AK$1008,$AP$114)=0,"",SUMIFS(AJ$11:AJ$1008,$AB$11:$AB$1008,$AN127,$AK$11:$AK$1008,$AP$114))</f>
        <v/>
      </c>
      <c r="AS127" s="4" t="str">
        <f>IF(AP114="","",12)</f>
        <v/>
      </c>
      <c r="AT127" s="99" t="str">
        <f t="array" ref="AT127">IFERROR(INDEX($AF$1:$AF$1200,SMALL(IF($AK$1:$AK$1200=$AP$114,ROW($AF$1:$AF$1200),""),$AS127)),"")</f>
        <v/>
      </c>
      <c r="AU127" s="105" t="str">
        <f t="array" ref="AU127">IFERROR(INDEX($AA$1:$AA$1200,SMALL(IF($AK$1:$AK$1200=$AP$114,ROW($AA$1:$AA$1200),""),$AS127)),"")</f>
        <v/>
      </c>
      <c r="AV127" s="93" t="str">
        <f t="array" ref="AV127">IFERROR(INDEX($AB$1:$AB$1200,SMALL(IF($AK$1:$AK$1200=$AP$114,ROW($AB$1:$AB$1200),""),$AS127)),"")</f>
        <v/>
      </c>
      <c r="AW127" s="4"/>
      <c r="AX127" s="3"/>
    </row>
    <row r="128" spans="27:50">
      <c r="AA128" s="81"/>
      <c r="AB128" s="81"/>
      <c r="AC128" s="81" t="str">
        <f t="shared" si="11"/>
        <v/>
      </c>
      <c r="AD128" s="90"/>
      <c r="AE128" s="90"/>
      <c r="AF128" s="82">
        <f t="shared" si="12"/>
        <v>0</v>
      </c>
      <c r="AG128" s="82" t="str">
        <f t="shared" si="13"/>
        <v/>
      </c>
      <c r="AH128" s="82" t="str">
        <f t="shared" si="14"/>
        <v/>
      </c>
      <c r="AI128" s="82" t="str">
        <f t="shared" si="15"/>
        <v/>
      </c>
      <c r="AJ128" s="82" t="str">
        <f t="shared" si="16"/>
        <v/>
      </c>
      <c r="AK128" s="82" t="str">
        <f t="shared" si="17"/>
        <v/>
      </c>
      <c r="AM128" s="30"/>
      <c r="AN128" s="11">
        <v>6.2</v>
      </c>
      <c r="AO128" s="23" t="str">
        <f>IF(SUMIFS(AG$11:AG$1008,$AB$11:$AB$1008,$AN128,$AK$11:$AK$1008,$AP$114)=0,"",SUMIFS(AG$11:AG$1008,$AB$11:$AB$1008,$AN128,$AK$11:$AK$1008,$AP$114))</f>
        <v/>
      </c>
      <c r="AP128" s="23" t="str">
        <f>IF(SUMIFS(AH$11:AH$1008,$AB$11:$AB$1008,$AN128,$AK$11:$AK$1008,$AP$114)=0,"",SUMIFS(AH$11:AH$1008,$AB$11:$AB$1008,$AN128,$AK$11:$AK$1008,$AP$114))</f>
        <v/>
      </c>
      <c r="AQ128" s="23" t="str">
        <f>IF(SUMIFS(AI$11:AI$1008,$AB$11:$AB$1008,$AN128,$AK$11:$AK$1008,$AP$114)=0,"",SUMIFS(AI$11:AI$1008,$AB$11:$AB$1008,$AN128,$AK$11:$AK$1008,$AP$114))</f>
        <v/>
      </c>
      <c r="AR128" s="23" t="str">
        <f>IF(SUMIFS(AJ$11:AJ$1008,$AB$11:$AB$1008,$AN128,$AK$11:$AK$1008,$AP$114)=0,"",SUMIFS(AJ$11:AJ$1008,$AB$11:$AB$1008,$AN128,$AK$11:$AK$1008,$AP$114))</f>
        <v/>
      </c>
      <c r="AS128" s="4" t="str">
        <f>IF(AP114="","",13)</f>
        <v/>
      </c>
      <c r="AT128" s="99" t="str">
        <f t="array" ref="AT128">IFERROR(INDEX($AF$1:$AF$1200,SMALL(IF($AK$1:$AK$1200=$AP$114,ROW($AF$1:$AF$1200),""),$AS128)),"")</f>
        <v/>
      </c>
      <c r="AU128" s="105" t="str">
        <f t="array" ref="AU128">IFERROR(INDEX($AA$1:$AA$1200,SMALL(IF($AK$1:$AK$1200=$AP$114,ROW($AA$1:$AA$1200),""),$AS128)),"")</f>
        <v/>
      </c>
      <c r="AV128" s="93" t="str">
        <f t="array" ref="AV128">IFERROR(INDEX($AB$1:$AB$1200,SMALL(IF($AK$1:$AK$1200=$AP$114,ROW($AB$1:$AB$1200),""),$AS128)),"")</f>
        <v/>
      </c>
      <c r="AW128" s="4"/>
      <c r="AX128" s="3"/>
    </row>
    <row r="129" spans="27:50">
      <c r="AA129" s="78"/>
      <c r="AB129" s="78"/>
      <c r="AC129" s="78" t="str">
        <f t="shared" si="11"/>
        <v/>
      </c>
      <c r="AD129" s="89"/>
      <c r="AE129" s="89"/>
      <c r="AF129" s="79">
        <f t="shared" si="12"/>
        <v>0</v>
      </c>
      <c r="AG129" s="79" t="str">
        <f t="shared" si="13"/>
        <v/>
      </c>
      <c r="AH129" s="79" t="str">
        <f t="shared" si="14"/>
        <v/>
      </c>
      <c r="AI129" s="79" t="str">
        <f t="shared" si="15"/>
        <v/>
      </c>
      <c r="AJ129" s="79" t="str">
        <f t="shared" si="16"/>
        <v/>
      </c>
      <c r="AK129" s="79" t="str">
        <f t="shared" si="17"/>
        <v/>
      </c>
      <c r="AM129" s="30"/>
      <c r="AN129" s="12">
        <v>6.3</v>
      </c>
      <c r="AO129" s="19" t="str">
        <f>IF(SUMIFS(AG$11:AG$1008,$AB$11:$AB$1008,$AN129,$AK$11:$AK$1008,$AP$114)=0,"",SUMIFS(AG$11:AG$1008,$AB$11:$AB$1008,$AN129,$AK$11:$AK$1008,$AP$114))</f>
        <v/>
      </c>
      <c r="AP129" s="19" t="str">
        <f>IF(SUMIFS(AH$11:AH$1008,$AB$11:$AB$1008,$AN129,$AK$11:$AK$1008,$AP$114)=0,"",SUMIFS(AH$11:AH$1008,$AB$11:$AB$1008,$AN129,$AK$11:$AK$1008,$AP$114))</f>
        <v/>
      </c>
      <c r="AQ129" s="19" t="str">
        <f>IF(SUMIFS(AI$11:AI$1008,$AB$11:$AB$1008,$AN129,$AK$11:$AK$1008,$AP$114)=0,"",SUMIFS(AI$11:AI$1008,$AB$11:$AB$1008,$AN129,$AK$11:$AK$1008,$AP$114))</f>
        <v/>
      </c>
      <c r="AR129" s="19" t="str">
        <f>IF(SUMIFS(AJ$11:AJ$1008,$AB$11:$AB$1008,$AN129,$AK$11:$AK$1008,$AP$114)=0,"",SUMIFS(AJ$11:AJ$1008,$AB$11:$AB$1008,$AN129,$AK$11:$AK$1008,$AP$114))</f>
        <v/>
      </c>
      <c r="AS129" s="4" t="str">
        <f>IF(AP114="","",14)</f>
        <v/>
      </c>
      <c r="AT129" s="99" t="str">
        <f t="array" ref="AT129">IFERROR(INDEX($AF$1:$AF$1200,SMALL(IF($AK$1:$AK$1200=$AP$114,ROW($AF$1:$AF$1200),""),$AS129)),"")</f>
        <v/>
      </c>
      <c r="AU129" s="105" t="str">
        <f t="array" ref="AU129">IFERROR(INDEX($AA$1:$AA$1200,SMALL(IF($AK$1:$AK$1200=$AP$114,ROW($AA$1:$AA$1200),""),$AS129)),"")</f>
        <v/>
      </c>
      <c r="AV129" s="93" t="str">
        <f t="array" ref="AV129">IFERROR(INDEX($AB$1:$AB$1200,SMALL(IF($AK$1:$AK$1200=$AP$114,ROW($AB$1:$AB$1200),""),$AS129)),"")</f>
        <v/>
      </c>
      <c r="AW129" s="4"/>
      <c r="AX129" s="3"/>
    </row>
    <row r="130" spans="27:50">
      <c r="AA130" s="81"/>
      <c r="AB130" s="81"/>
      <c r="AC130" s="81" t="str">
        <f t="shared" si="11"/>
        <v/>
      </c>
      <c r="AD130" s="90"/>
      <c r="AE130" s="90"/>
      <c r="AF130" s="82">
        <f t="shared" si="12"/>
        <v>0</v>
      </c>
      <c r="AG130" s="82" t="str">
        <f t="shared" si="13"/>
        <v/>
      </c>
      <c r="AH130" s="82" t="str">
        <f t="shared" si="14"/>
        <v/>
      </c>
      <c r="AI130" s="82" t="str">
        <f t="shared" si="15"/>
        <v/>
      </c>
      <c r="AJ130" s="82" t="str">
        <f t="shared" si="16"/>
        <v/>
      </c>
      <c r="AK130" s="82" t="str">
        <f t="shared" si="17"/>
        <v/>
      </c>
      <c r="AM130" s="30"/>
      <c r="AN130" s="10">
        <v>7</v>
      </c>
      <c r="AO130" s="21" t="str">
        <f>IF(SUMIFS(AG$11:AG$1008,$AB$11:$AB$1008,$AN130,$AK$11:$AK$1008,$AP$114)=0,"",SUMIFS(AG$11:AG$1008,$AB$11:$AB$1008,$AN130,$AK$11:$AK$1008,$AP$114))</f>
        <v/>
      </c>
      <c r="AP130" s="21" t="str">
        <f>IF(SUMIFS(AH$11:AH$1008,$AB$11:$AB$1008,$AN130,$AK$11:$AK$1008,$AP$114)=0,"",SUMIFS(AH$11:AH$1008,$AB$11:$AB$1008,$AN130,$AK$11:$AK$1008,$AP$114))</f>
        <v/>
      </c>
      <c r="AQ130" s="21" t="str">
        <f>IF(SUMIFS(AI$11:AI$1008,$AB$11:$AB$1008,$AN130,$AK$11:$AK$1008,$AP$114)=0,"",SUMIFS(AI$11:AI$1008,$AB$11:$AB$1008,$AN130,$AK$11:$AK$1008,$AP$114))</f>
        <v/>
      </c>
      <c r="AR130" s="21" t="str">
        <f>IF(SUMIFS(AJ$11:AJ$1008,$AB$11:$AB$1008,$AN130,$AK$11:$AK$1008,$AP$114)=0,"",SUMIFS(AJ$11:AJ$1008,$AB$11:$AB$1008,$AN130,$AK$11:$AK$1008,$AP$114))</f>
        <v/>
      </c>
      <c r="AS130" s="4" t="str">
        <f>IF(AP114="","",15)</f>
        <v/>
      </c>
      <c r="AT130" s="99" t="str">
        <f t="array" ref="AT130">IFERROR(INDEX($AF$1:$AF$1200,SMALL(IF($AK$1:$AK$1200=$AP$114,ROW($AF$1:$AF$1200),""),$AS130)),"")</f>
        <v/>
      </c>
      <c r="AU130" s="105" t="str">
        <f t="array" ref="AU130">IFERROR(INDEX($AA$1:$AA$1200,SMALL(IF($AK$1:$AK$1200=$AP$114,ROW($AA$1:$AA$1200),""),$AS130)),"")</f>
        <v/>
      </c>
      <c r="AV130" s="93" t="str">
        <f t="array" ref="AV130">IFERROR(INDEX($AB$1:$AB$1200,SMALL(IF($AK$1:$AK$1200=$AP$114,ROW($AB$1:$AB$1200),""),$AS130)),"")</f>
        <v/>
      </c>
      <c r="AW130" s="4"/>
      <c r="AX130" s="3"/>
    </row>
    <row r="131" spans="27:50">
      <c r="AA131" s="78"/>
      <c r="AB131" s="78"/>
      <c r="AC131" s="78" t="str">
        <f t="shared" si="11"/>
        <v/>
      </c>
      <c r="AD131" s="89"/>
      <c r="AE131" s="89"/>
      <c r="AF131" s="79">
        <f t="shared" si="12"/>
        <v>0</v>
      </c>
      <c r="AG131" s="79" t="str">
        <f t="shared" si="13"/>
        <v/>
      </c>
      <c r="AH131" s="79" t="str">
        <f t="shared" si="14"/>
        <v/>
      </c>
      <c r="AI131" s="79" t="str">
        <f t="shared" si="15"/>
        <v/>
      </c>
      <c r="AJ131" s="79" t="str">
        <f t="shared" si="16"/>
        <v/>
      </c>
      <c r="AK131" s="79" t="str">
        <f t="shared" si="17"/>
        <v/>
      </c>
      <c r="AM131" s="30"/>
      <c r="AN131" s="11">
        <v>7.1</v>
      </c>
      <c r="AO131" s="23" t="str">
        <f>IF(SUMIFS(AG$11:AG$1008,$AB$11:$AB$1008,$AN131,$AK$11:$AK$1008,$AP$114)=0,"",SUMIFS(AG$11:AG$1008,$AB$11:$AB$1008,$AN131,$AK$11:$AK$1008,$AP$114))</f>
        <v/>
      </c>
      <c r="AP131" s="23" t="str">
        <f>IF(SUMIFS(AH$11:AH$1008,$AB$11:$AB$1008,$AN131,$AK$11:$AK$1008,$AP$114)=0,"",SUMIFS(AH$11:AH$1008,$AB$11:$AB$1008,$AN131,$AK$11:$AK$1008,$AP$114))</f>
        <v/>
      </c>
      <c r="AQ131" s="23" t="str">
        <f>IF(SUMIFS(AI$11:AI$1008,$AB$11:$AB$1008,$AN131,$AK$11:$AK$1008,$AP$114)=0,"",SUMIFS(AI$11:AI$1008,$AB$11:$AB$1008,$AN131,$AK$11:$AK$1008,$AP$114))</f>
        <v/>
      </c>
      <c r="AR131" s="23" t="str">
        <f>IF(SUMIFS(AJ$11:AJ$1008,$AB$11:$AB$1008,$AN131,$AK$11:$AK$1008,$AP$114)=0,"",SUMIFS(AJ$11:AJ$1008,$AB$11:$AB$1008,$AN131,$AK$11:$AK$1008,$AP$114))</f>
        <v/>
      </c>
      <c r="AS131" s="4" t="str">
        <f>IF(AP114="","",16)</f>
        <v/>
      </c>
      <c r="AT131" s="99" t="str">
        <f t="array" ref="AT131">IFERROR(INDEX($AF$1:$AF$1200,SMALL(IF($AK$1:$AK$1200=$AP$114,ROW($AF$1:$AF$1200),""),$AS131)),"")</f>
        <v/>
      </c>
      <c r="AU131" s="105" t="str">
        <f t="array" ref="AU131">IFERROR(INDEX($AA$1:$AA$1200,SMALL(IF($AK$1:$AK$1200=$AP$114,ROW($AA$1:$AA$1200),""),$AS131)),"")</f>
        <v/>
      </c>
      <c r="AV131" s="93" t="str">
        <f t="array" ref="AV131">IFERROR(INDEX($AB$1:$AB$1200,SMALL(IF($AK$1:$AK$1200=$AP$114,ROW($AB$1:$AB$1200),""),$AS131)),"")</f>
        <v/>
      </c>
      <c r="AW131" s="4"/>
      <c r="AX131" s="3"/>
    </row>
    <row r="132" spans="27:50">
      <c r="AA132" s="81"/>
      <c r="AB132" s="81"/>
      <c r="AC132" s="81" t="str">
        <f t="shared" si="11"/>
        <v/>
      </c>
      <c r="AD132" s="90"/>
      <c r="AE132" s="90"/>
      <c r="AF132" s="82">
        <f t="shared" si="12"/>
        <v>0</v>
      </c>
      <c r="AG132" s="82" t="str">
        <f t="shared" si="13"/>
        <v/>
      </c>
      <c r="AH132" s="82" t="str">
        <f t="shared" si="14"/>
        <v/>
      </c>
      <c r="AI132" s="82" t="str">
        <f t="shared" si="15"/>
        <v/>
      </c>
      <c r="AJ132" s="82" t="str">
        <f t="shared" si="16"/>
        <v/>
      </c>
      <c r="AK132" s="82" t="str">
        <f t="shared" si="17"/>
        <v/>
      </c>
      <c r="AM132" s="30"/>
      <c r="AN132" s="11">
        <v>7.2</v>
      </c>
      <c r="AO132" s="23" t="str">
        <f>IF(SUMIFS(AG$11:AG$1008,$AB$11:$AB$1008,$AN132,$AK$11:$AK$1008,$AP$114)=0,"",SUMIFS(AG$11:AG$1008,$AB$11:$AB$1008,$AN132,$AK$11:$AK$1008,$AP$114))</f>
        <v/>
      </c>
      <c r="AP132" s="23" t="str">
        <f>IF(SUMIFS(AH$11:AH$1008,$AB$11:$AB$1008,$AN132,$AK$11:$AK$1008,$AP$114)=0,"",SUMIFS(AH$11:AH$1008,$AB$11:$AB$1008,$AN132,$AK$11:$AK$1008,$AP$114))</f>
        <v/>
      </c>
      <c r="AQ132" s="23" t="str">
        <f>IF(SUMIFS(AI$11:AI$1008,$AB$11:$AB$1008,$AN132,$AK$11:$AK$1008,$AP$114)=0,"",SUMIFS(AI$11:AI$1008,$AB$11:$AB$1008,$AN132,$AK$11:$AK$1008,$AP$114))</f>
        <v/>
      </c>
      <c r="AR132" s="23" t="str">
        <f>IF(SUMIFS(AJ$11:AJ$1008,$AB$11:$AB$1008,$AN132,$AK$11:$AK$1008,$AP$114)=0,"",SUMIFS(AJ$11:AJ$1008,$AB$11:$AB$1008,$AN132,$AK$11:$AK$1008,$AP$114))</f>
        <v/>
      </c>
      <c r="AS132" s="4" t="str">
        <f>IF(AP114="","",17)</f>
        <v/>
      </c>
      <c r="AT132" s="99" t="str">
        <f t="array" ref="AT132">IFERROR(INDEX($AF$1:$AF$1200,SMALL(IF($AK$1:$AK$1200=$AP$114,ROW($AF$1:$AF$1200),""),$AS132)),"")</f>
        <v/>
      </c>
      <c r="AU132" s="105" t="str">
        <f t="array" ref="AU132">IFERROR(INDEX($AA$1:$AA$1200,SMALL(IF($AK$1:$AK$1200=$AP$114,ROW($AA$1:$AA$1200),""),$AS132)),"")</f>
        <v/>
      </c>
      <c r="AV132" s="93" t="str">
        <f t="array" ref="AV132">IFERROR(INDEX($AB$1:$AB$1200,SMALL(IF($AK$1:$AK$1200=$AP$114,ROW($AB$1:$AB$1200),""),$AS132)),"")</f>
        <v/>
      </c>
      <c r="AW132" s="4"/>
      <c r="AX132" s="3"/>
    </row>
    <row r="133" spans="27:50">
      <c r="AA133" s="78"/>
      <c r="AB133" s="78"/>
      <c r="AC133" s="78" t="str">
        <f t="shared" si="11"/>
        <v/>
      </c>
      <c r="AD133" s="89"/>
      <c r="AE133" s="89"/>
      <c r="AF133" s="79">
        <f t="shared" si="12"/>
        <v>0</v>
      </c>
      <c r="AG133" s="79" t="str">
        <f t="shared" si="13"/>
        <v/>
      </c>
      <c r="AH133" s="79" t="str">
        <f t="shared" si="14"/>
        <v/>
      </c>
      <c r="AI133" s="79" t="str">
        <f t="shared" si="15"/>
        <v/>
      </c>
      <c r="AJ133" s="79" t="str">
        <f t="shared" si="16"/>
        <v/>
      </c>
      <c r="AK133" s="79" t="str">
        <f t="shared" si="17"/>
        <v/>
      </c>
      <c r="AM133" s="30"/>
      <c r="AN133" s="12">
        <v>7.3</v>
      </c>
      <c r="AO133" s="19" t="str">
        <f>IF(SUMIFS(AG$11:AG$1008,$AB$11:$AB$1008,$AN133,$AK$11:$AK$1008,$AP$114)=0,"",SUMIFS(AG$11:AG$1008,$AB$11:$AB$1008,$AN133,$AK$11:$AK$1008,$AP$114))</f>
        <v/>
      </c>
      <c r="AP133" s="19" t="str">
        <f>IF(SUMIFS(AH$11:AH$1008,$AB$11:$AB$1008,$AN133,$AK$11:$AK$1008,$AP$114)=0,"",SUMIFS(AH$11:AH$1008,$AB$11:$AB$1008,$AN133,$AK$11:$AK$1008,$AP$114))</f>
        <v/>
      </c>
      <c r="AQ133" s="19" t="str">
        <f>IF(SUMIFS(AI$11:AI$1008,$AB$11:$AB$1008,$AN133,$AK$11:$AK$1008,$AP$114)=0,"",SUMIFS(AI$11:AI$1008,$AB$11:$AB$1008,$AN133,$AK$11:$AK$1008,$AP$114))</f>
        <v/>
      </c>
      <c r="AR133" s="19" t="str">
        <f>IF(SUMIFS(AJ$11:AJ$1008,$AB$11:$AB$1008,$AN133,$AK$11:$AK$1008,$AP$114)=0,"",SUMIFS(AJ$11:AJ$1008,$AB$11:$AB$1008,$AN133,$AK$11:$AK$1008,$AP$114))</f>
        <v/>
      </c>
      <c r="AS133" s="4" t="str">
        <f>IF(AP114="","",18)</f>
        <v/>
      </c>
      <c r="AT133" s="99" t="str">
        <f t="array" ref="AT133">IFERROR(INDEX($AF$1:$AF$1200,SMALL(IF($AK$1:$AK$1200=$AP$114,ROW($AF$1:$AF$1200),""),$AS133)),"")</f>
        <v/>
      </c>
      <c r="AU133" s="105" t="str">
        <f t="array" ref="AU133">IFERROR(INDEX($AA$1:$AA$1200,SMALL(IF($AK$1:$AK$1200=$AP$114,ROW($AA$1:$AA$1200),""),$AS133)),"")</f>
        <v/>
      </c>
      <c r="AV133" s="93" t="str">
        <f t="array" ref="AV133">IFERROR(INDEX($AB$1:$AB$1200,SMALL(IF($AK$1:$AK$1200=$AP$114,ROW($AB$1:$AB$1200),""),$AS133)),"")</f>
        <v/>
      </c>
      <c r="AW133" s="4"/>
      <c r="AX133" s="3"/>
    </row>
    <row r="134" spans="27:50">
      <c r="AA134" s="81"/>
      <c r="AB134" s="81"/>
      <c r="AC134" s="81" t="str">
        <f t="shared" si="11"/>
        <v/>
      </c>
      <c r="AD134" s="90"/>
      <c r="AE134" s="90"/>
      <c r="AF134" s="82">
        <f t="shared" si="12"/>
        <v>0</v>
      </c>
      <c r="AG134" s="82" t="str">
        <f t="shared" si="13"/>
        <v/>
      </c>
      <c r="AH134" s="82" t="str">
        <f t="shared" si="14"/>
        <v/>
      </c>
      <c r="AI134" s="82" t="str">
        <f t="shared" si="15"/>
        <v/>
      </c>
      <c r="AJ134" s="82" t="str">
        <f t="shared" si="16"/>
        <v/>
      </c>
      <c r="AK134" s="82" t="str">
        <f t="shared" si="17"/>
        <v/>
      </c>
      <c r="AM134" s="30"/>
      <c r="AN134" s="10">
        <v>8</v>
      </c>
      <c r="AO134" s="21" t="str">
        <f>IF(SUMIFS(AG$11:AG$1008,$AB$11:$AB$1008,$AN134,$AK$11:$AK$1008,$AP$114)=0,"",SUMIFS(AG$11:AG$1008,$AB$11:$AB$1008,$AN134,$AK$11:$AK$1008,$AP$114))</f>
        <v/>
      </c>
      <c r="AP134" s="21" t="str">
        <f>IF(SUMIFS(AH$11:AH$1008,$AB$11:$AB$1008,$AN134,$AK$11:$AK$1008,$AP$114)=0,"",SUMIFS(AH$11:AH$1008,$AB$11:$AB$1008,$AN134,$AK$11:$AK$1008,$AP$114))</f>
        <v/>
      </c>
      <c r="AQ134" s="21" t="str">
        <f>IF(SUMIFS(AI$11:AI$1008,$AB$11:$AB$1008,$AN134,$AK$11:$AK$1008,$AP$114)=0,"",SUMIFS(AI$11:AI$1008,$AB$11:$AB$1008,$AN134,$AK$11:$AK$1008,$AP$114))</f>
        <v/>
      </c>
      <c r="AR134" s="21" t="str">
        <f>IF(SUMIFS(AJ$11:AJ$1008,$AB$11:$AB$1008,$AN134,$AK$11:$AK$1008,$AP$114)=0,"",SUMIFS(AJ$11:AJ$1008,$AB$11:$AB$1008,$AN134,$AK$11:$AK$1008,$AP$114))</f>
        <v/>
      </c>
      <c r="AS134" s="4" t="str">
        <f>IF(AP114="","",19)</f>
        <v/>
      </c>
      <c r="AT134" s="99" t="str">
        <f t="array" ref="AT134">IFERROR(INDEX($AF$1:$AF$1200,SMALL(IF($AK$1:$AK$1200=$AP$114,ROW($AF$1:$AF$1200),""),$AS134)),"")</f>
        <v/>
      </c>
      <c r="AU134" s="105" t="str">
        <f t="array" ref="AU134">IFERROR(INDEX($AA$1:$AA$1200,SMALL(IF($AK$1:$AK$1200=$AP$114,ROW($AA$1:$AA$1200),""),$AS134)),"")</f>
        <v/>
      </c>
      <c r="AV134" s="93" t="str">
        <f t="array" ref="AV134">IFERROR(INDEX($AB$1:$AB$1200,SMALL(IF($AK$1:$AK$1200=$AP$114,ROW($AB$1:$AB$1200),""),$AS134)),"")</f>
        <v/>
      </c>
      <c r="AW134" s="4"/>
      <c r="AX134" s="3"/>
    </row>
    <row r="135" spans="27:50">
      <c r="AA135" s="78"/>
      <c r="AB135" s="78"/>
      <c r="AC135" s="78" t="str">
        <f t="shared" si="11"/>
        <v/>
      </c>
      <c r="AD135" s="89"/>
      <c r="AE135" s="89"/>
      <c r="AF135" s="79">
        <f t="shared" si="12"/>
        <v>0</v>
      </c>
      <c r="AG135" s="79" t="str">
        <f t="shared" si="13"/>
        <v/>
      </c>
      <c r="AH135" s="79" t="str">
        <f t="shared" si="14"/>
        <v/>
      </c>
      <c r="AI135" s="79" t="str">
        <f t="shared" si="15"/>
        <v/>
      </c>
      <c r="AJ135" s="79" t="str">
        <f t="shared" si="16"/>
        <v/>
      </c>
      <c r="AK135" s="79" t="str">
        <f t="shared" si="17"/>
        <v/>
      </c>
      <c r="AM135" s="30"/>
      <c r="AN135" s="11">
        <v>8.1</v>
      </c>
      <c r="AO135" s="23" t="str">
        <f>IF(SUMIFS(AG$11:AG$1008,$AB$11:$AB$1008,$AN135,$AK$11:$AK$1008,$AP$114)=0,"",SUMIFS(AG$11:AG$1008,$AB$11:$AB$1008,$AN135,$AK$11:$AK$1008,$AP$114))</f>
        <v/>
      </c>
      <c r="AP135" s="23" t="str">
        <f>IF(SUMIFS(AH$11:AH$1008,$AB$11:$AB$1008,$AN135,$AK$11:$AK$1008,$AP$114)=0,"",SUMIFS(AH$11:AH$1008,$AB$11:$AB$1008,$AN135,$AK$11:$AK$1008,$AP$114))</f>
        <v/>
      </c>
      <c r="AQ135" s="23" t="str">
        <f>IF(SUMIFS(AI$11:AI$1008,$AB$11:$AB$1008,$AN135,$AK$11:$AK$1008,$AP$114)=0,"",SUMIFS(AI$11:AI$1008,$AB$11:$AB$1008,$AN135,$AK$11:$AK$1008,$AP$114))</f>
        <v/>
      </c>
      <c r="AR135" s="23" t="str">
        <f>IF(SUMIFS(AJ$11:AJ$1008,$AB$11:$AB$1008,$AN135,$AK$11:$AK$1008,$AP$114)=0,"",SUMIFS(AJ$11:AJ$1008,$AB$11:$AB$1008,$AN135,$AK$11:$AK$1008,$AP$114))</f>
        <v/>
      </c>
      <c r="AS135" s="4" t="str">
        <f>IF(AP114="","",20)</f>
        <v/>
      </c>
      <c r="AT135" s="99" t="str">
        <f t="array" ref="AT135">IFERROR(INDEX($AF$1:$AF$1200,SMALL(IF($AK$1:$AK$1200=$AP$114,ROW($AF$1:$AF$1200),""),$AS135)),"")</f>
        <v/>
      </c>
      <c r="AU135" s="105" t="str">
        <f t="array" ref="AU135">IFERROR(INDEX($AA$1:$AA$1200,SMALL(IF($AK$1:$AK$1200=$AP$114,ROW($AA$1:$AA$1200),""),$AS135)),"")</f>
        <v/>
      </c>
      <c r="AV135" s="93" t="str">
        <f t="array" ref="AV135">IFERROR(INDEX($AB$1:$AB$1200,SMALL(IF($AK$1:$AK$1200=$AP$114,ROW($AB$1:$AB$1200),""),$AS135)),"")</f>
        <v/>
      </c>
      <c r="AW135" s="4"/>
      <c r="AX135" s="3"/>
    </row>
    <row r="136" spans="27:50">
      <c r="AA136" s="81"/>
      <c r="AB136" s="81"/>
      <c r="AC136" s="81" t="str">
        <f t="shared" si="11"/>
        <v/>
      </c>
      <c r="AD136" s="90"/>
      <c r="AE136" s="90"/>
      <c r="AF136" s="82">
        <f t="shared" si="12"/>
        <v>0</v>
      </c>
      <c r="AG136" s="82" t="str">
        <f t="shared" si="13"/>
        <v/>
      </c>
      <c r="AH136" s="82" t="str">
        <f t="shared" si="14"/>
        <v/>
      </c>
      <c r="AI136" s="82" t="str">
        <f t="shared" si="15"/>
        <v/>
      </c>
      <c r="AJ136" s="82" t="str">
        <f t="shared" si="16"/>
        <v/>
      </c>
      <c r="AK136" s="82" t="str">
        <f t="shared" si="17"/>
        <v/>
      </c>
      <c r="AM136" s="30"/>
      <c r="AN136" s="11">
        <v>8.1999999999999993</v>
      </c>
      <c r="AO136" s="23" t="str">
        <f>IF(SUMIFS(AG$11:AG$1008,$AB$11:$AB$1008,$AN136,$AK$11:$AK$1008,$AP$114)=0,"",SUMIFS(AG$11:AG$1008,$AB$11:$AB$1008,$AN136,$AK$11:$AK$1008,$AP$114))</f>
        <v/>
      </c>
      <c r="AP136" s="23" t="str">
        <f>IF(SUMIFS(AH$11:AH$1008,$AB$11:$AB$1008,$AN136,$AK$11:$AK$1008,$AP$114)=0,"",SUMIFS(AH$11:AH$1008,$AB$11:$AB$1008,$AN136,$AK$11:$AK$1008,$AP$114))</f>
        <v/>
      </c>
      <c r="AQ136" s="23" t="str">
        <f>IF(SUMIFS(AI$11:AI$1008,$AB$11:$AB$1008,$AN136,$AK$11:$AK$1008,$AP$114)=0,"",SUMIFS(AI$11:AI$1008,$AB$11:$AB$1008,$AN136,$AK$11:$AK$1008,$AP$114))</f>
        <v/>
      </c>
      <c r="AR136" s="23" t="str">
        <f>IF(SUMIFS(AJ$11:AJ$1008,$AB$11:$AB$1008,$AN136,$AK$11:$AK$1008,$AP$114)=0,"",SUMIFS(AJ$11:AJ$1008,$AB$11:$AB$1008,$AN136,$AK$11:$AK$1008,$AP$114))</f>
        <v/>
      </c>
      <c r="AS136" s="4" t="str">
        <f>IF(AP114="","",21)</f>
        <v/>
      </c>
      <c r="AT136" s="99" t="str">
        <f t="array" ref="AT136">IFERROR(INDEX($AF$1:$AF$1200,SMALL(IF($AK$1:$AK$1200=$AP$114,ROW($AF$1:$AF$1200),""),$AS136)),"")</f>
        <v/>
      </c>
      <c r="AU136" s="105" t="str">
        <f t="array" ref="AU136">IFERROR(INDEX($AA$1:$AA$1200,SMALL(IF($AK$1:$AK$1200=$AP$114,ROW($AA$1:$AA$1200),""),$AS136)),"")</f>
        <v/>
      </c>
      <c r="AV136" s="93" t="str">
        <f t="array" ref="AV136">IFERROR(INDEX($AB$1:$AB$1200,SMALL(IF($AK$1:$AK$1200=$AP$114,ROW($AB$1:$AB$1200),""),$AS136)),"")</f>
        <v/>
      </c>
      <c r="AW136" s="4"/>
      <c r="AX136" s="3"/>
    </row>
    <row r="137" spans="27:50" ht="15.75" thickBot="1">
      <c r="AA137" s="78"/>
      <c r="AB137" s="78"/>
      <c r="AC137" s="78" t="str">
        <f t="shared" si="11"/>
        <v/>
      </c>
      <c r="AD137" s="89"/>
      <c r="AE137" s="89"/>
      <c r="AF137" s="79">
        <f t="shared" si="12"/>
        <v>0</v>
      </c>
      <c r="AG137" s="79" t="str">
        <f t="shared" si="13"/>
        <v/>
      </c>
      <c r="AH137" s="79" t="str">
        <f t="shared" si="14"/>
        <v/>
      </c>
      <c r="AI137" s="79" t="str">
        <f t="shared" si="15"/>
        <v/>
      </c>
      <c r="AJ137" s="79" t="str">
        <f t="shared" si="16"/>
        <v/>
      </c>
      <c r="AK137" s="79" t="str">
        <f t="shared" si="17"/>
        <v/>
      </c>
      <c r="AM137" s="30"/>
      <c r="AN137" s="13">
        <v>8.3000000000000007</v>
      </c>
      <c r="AO137" s="25" t="str">
        <f>IF(SUMIFS(AG$11:AG$1008,$AB$11:$AB$1008,$AN137,$AK$11:$AK$1008,$AP$114)=0,"",SUMIFS(AG$11:AG$1008,$AB$11:$AB$1008,$AN137,$AK$11:$AK$1008,$AP$114))</f>
        <v/>
      </c>
      <c r="AP137" s="25" t="str">
        <f>IF(SUMIFS(AH$11:AH$1008,$AB$11:$AB$1008,$AN137,$AK$11:$AK$1008,$AP$114)=0,"",SUMIFS(AH$11:AH$1008,$AB$11:$AB$1008,$AN137,$AK$11:$AK$1008,$AP$114))</f>
        <v/>
      </c>
      <c r="AQ137" s="25" t="str">
        <f>IF(SUMIFS(AI$11:AI$1008,$AB$11:$AB$1008,$AN137,$AK$11:$AK$1008,$AP$114)=0,"",SUMIFS(AI$11:AI$1008,$AB$11:$AB$1008,$AN137,$AK$11:$AK$1008,$AP$114))</f>
        <v/>
      </c>
      <c r="AR137" s="25" t="str">
        <f>IF(SUMIFS(AJ$11:AJ$1008,$AB$11:$AB$1008,$AN137,$AK$11:$AK$1008,$AP$114)=0,"",SUMIFS(AJ$11:AJ$1008,$AB$11:$AB$1008,$AN137,$AK$11:$AK$1008,$AP$114))</f>
        <v/>
      </c>
      <c r="AS137" s="4" t="str">
        <f>IF(AP114="","",22)</f>
        <v/>
      </c>
      <c r="AT137" s="100" t="str">
        <f t="array" ref="AT137">IFERROR(INDEX($AF$1:$AF$1200,SMALL(IF($AK$1:$AK$1200=$AP$114,ROW($AF$1:$AF$1200),""),$AS137)),"")</f>
        <v/>
      </c>
      <c r="AU137" s="106" t="str">
        <f t="array" ref="AU137">IFERROR(INDEX($AA$1:$AA$1200,SMALL(IF($AK$1:$AK$1200=$AP$114,ROW($AA$1:$AA$1200),""),$AS137)),"")</f>
        <v/>
      </c>
      <c r="AV137" s="94" t="str">
        <f t="array" ref="AV137">IFERROR(INDEX($AB$1:$AB$1200,SMALL(IF($AK$1:$AK$1200=$AP$114,ROW($AB$1:$AB$1200),""),$AS137)),"")</f>
        <v/>
      </c>
      <c r="AW137" s="4"/>
      <c r="AX137" s="3"/>
    </row>
    <row r="138" spans="27:50">
      <c r="AA138" s="81"/>
      <c r="AB138" s="81"/>
      <c r="AC138" s="81" t="str">
        <f t="shared" si="11"/>
        <v/>
      </c>
      <c r="AD138" s="90"/>
      <c r="AE138" s="90"/>
      <c r="AF138" s="82">
        <f t="shared" si="12"/>
        <v>0</v>
      </c>
      <c r="AG138" s="82" t="str">
        <f t="shared" si="13"/>
        <v/>
      </c>
      <c r="AH138" s="82" t="str">
        <f t="shared" si="14"/>
        <v/>
      </c>
      <c r="AI138" s="82" t="str">
        <f t="shared" si="15"/>
        <v/>
      </c>
      <c r="AJ138" s="82" t="str">
        <f t="shared" si="16"/>
        <v/>
      </c>
      <c r="AK138" s="82" t="str">
        <f t="shared" si="17"/>
        <v/>
      </c>
      <c r="AQ138" s="3"/>
      <c r="AR138" s="3"/>
      <c r="AS138" s="4"/>
      <c r="AT138" s="4"/>
      <c r="AU138" s="4"/>
      <c r="AV138" s="4"/>
      <c r="AW138" s="4"/>
      <c r="AX138" s="3"/>
    </row>
    <row r="139" spans="27:50" ht="15.75" thickBot="1">
      <c r="AA139" s="78"/>
      <c r="AB139" s="78"/>
      <c r="AC139" s="78" t="str">
        <f t="shared" si="11"/>
        <v/>
      </c>
      <c r="AD139" s="89"/>
      <c r="AE139" s="89"/>
      <c r="AF139" s="79">
        <f t="shared" si="12"/>
        <v>0</v>
      </c>
      <c r="AG139" s="79" t="str">
        <f t="shared" si="13"/>
        <v/>
      </c>
      <c r="AH139" s="79" t="str">
        <f t="shared" si="14"/>
        <v/>
      </c>
      <c r="AI139" s="79" t="str">
        <f t="shared" si="15"/>
        <v/>
      </c>
      <c r="AJ139" s="79" t="str">
        <f t="shared" si="16"/>
        <v/>
      </c>
      <c r="AK139" s="79" t="str">
        <f t="shared" si="17"/>
        <v/>
      </c>
      <c r="AM139" s="1" t="s">
        <v>127</v>
      </c>
      <c r="AS139" s="103"/>
      <c r="AT139" s="103"/>
      <c r="AU139" s="103"/>
      <c r="AV139" s="4"/>
      <c r="AW139" s="4"/>
      <c r="AX139" s="3"/>
    </row>
    <row r="140" spans="27:50" ht="15" customHeight="1" thickBot="1">
      <c r="AA140" s="81"/>
      <c r="AB140" s="81"/>
      <c r="AC140" s="81" t="str">
        <f t="shared" ref="AC140:AC203" si="19">IF(ISERROR(VLOOKUP($AA140,$A$13:$V$47,MATCH($AB140,$A$12:$V$12,0),0)),"",VLOOKUP($AA140,$A$13:$V$47,MATCH($AB140,$A$12:$V$12,0),0))</f>
        <v/>
      </c>
      <c r="AD140" s="90"/>
      <c r="AE140" s="90"/>
      <c r="AF140" s="82">
        <f t="shared" ref="AF140:AF203" si="20">IF(IF($AB140="",0,IF(AC140="",0,AC140-AD140-AE140))&lt;0,0,IF($AB140="",0,IF(AC140="",0,AC140-AD140-AE140)))</f>
        <v>0</v>
      </c>
      <c r="AG140" s="82" t="str">
        <f t="shared" ref="AG140:AG203" si="21">IF($AA140="","",IF(VLOOKUP($AA140,$AZ$17:$BD$51,2,0)=0,"",VLOOKUP($AA140,$AZ$17:$BD$51,2,0)*AF140))</f>
        <v/>
      </c>
      <c r="AH140" s="82" t="str">
        <f t="shared" ref="AH140:AH203" si="22">IF($AA140="","",IF(VLOOKUP($AA140,$AZ$17:$BD$51,3,0)=0,"",VLOOKUP($AA140,$AZ$17:$BD$51,3,0)*AF140))</f>
        <v/>
      </c>
      <c r="AI140" s="82" t="str">
        <f t="shared" ref="AI140:AI203" si="23">IF($AA140="","",IF(VLOOKUP($AA140,$AZ$17:$BD$51,4,0)=0,"",VLOOKUP($AA140,$AZ$17:$BD$51,4,0)*AF140))</f>
        <v/>
      </c>
      <c r="AJ140" s="82" t="str">
        <f t="shared" ref="AJ140:AJ203" si="24">IF($AA140="","",IF(VLOOKUP($AA140,$AZ$17:$BD$51,5,0)=0,"",VLOOKUP($AA140,$AZ$17:$BD$51,5,0)*AF140))</f>
        <v/>
      </c>
      <c r="AK140" s="82" t="str">
        <f t="shared" si="17"/>
        <v/>
      </c>
      <c r="AM140" s="30" t="str">
        <f t="array" ref="AM140">IFERROR(INDEX(AK$11:AK$1008,MATCH(SMALL(IF((COUNTIF(AM$34:AM139,AK$11:AK$1008)=0)*(AK$11:AK$1008&lt;&gt;""),COUNTIF(AK$11:AK$1008,"&lt;"&amp;AK$11:AK$1008)),1),IF(AK$11:AK$1008&lt;&gt;"",COUNTIF(AK$11:AK$1008,"&lt;"&amp;AK$11:AK$1008)),0)),"")</f>
        <v/>
      </c>
      <c r="AN140" s="60" t="s">
        <v>125</v>
      </c>
      <c r="AO140" s="61"/>
      <c r="AP140" s="60" t="str">
        <f>IF(AM140="","",AM140)</f>
        <v/>
      </c>
      <c r="AQ140" s="61"/>
      <c r="AR140" s="62"/>
      <c r="AS140" s="101"/>
      <c r="AT140" s="101"/>
      <c r="AU140" s="101"/>
      <c r="AV140" s="101"/>
      <c r="AW140" s="101"/>
      <c r="AX140" s="3"/>
    </row>
    <row r="141" spans="27:50" ht="15.75" customHeight="1" thickBot="1">
      <c r="AA141" s="78"/>
      <c r="AB141" s="78"/>
      <c r="AC141" s="78" t="str">
        <f t="shared" si="19"/>
        <v/>
      </c>
      <c r="AD141" s="89"/>
      <c r="AE141" s="89"/>
      <c r="AF141" s="79">
        <f t="shared" si="20"/>
        <v>0</v>
      </c>
      <c r="AG141" s="79" t="str">
        <f t="shared" si="21"/>
        <v/>
      </c>
      <c r="AH141" s="79" t="str">
        <f t="shared" si="22"/>
        <v/>
      </c>
      <c r="AI141" s="79" t="str">
        <f t="shared" si="23"/>
        <v/>
      </c>
      <c r="AJ141" s="79" t="str">
        <f t="shared" si="24"/>
        <v/>
      </c>
      <c r="AK141" s="79" t="str">
        <f t="shared" ref="AK141:AK204" si="25">IF($AF141=0,"",IF(VLOOKUP($AA141,$A$55:$Y$80,IF($AB141=3,2,IF($AB141&lt;4+1,6,IF($AB141&lt;5+1,10,IF($AB141&lt;6+1,14,IF($AB141&lt;7+1,18,IF($AB141&lt;8+1,22,0)))))),0)=0,"pas de crafteur",VLOOKUP($AA141,$A$55:$Y$80,IF($AB141=3,2,IF($AB141&lt;4+1,6,IF($AB141&lt;5+1,10,IF($AB141&lt;6+1,14,IF($AB141&lt;7+1,18,IF($AB141&lt;8+1,22,)))))),0)))</f>
        <v/>
      </c>
      <c r="AM141" s="30"/>
      <c r="AN141" s="63"/>
      <c r="AO141" s="64"/>
      <c r="AP141" s="63"/>
      <c r="AQ141" s="64"/>
      <c r="AR141" s="65"/>
      <c r="AS141" s="50"/>
      <c r="AT141" s="87" t="str">
        <f>$AF$10</f>
        <v>besoin</v>
      </c>
      <c r="AU141" s="95" t="str">
        <f>$AA$10</f>
        <v>Nom</v>
      </c>
      <c r="AV141" s="88" t="str">
        <f>$AB$10</f>
        <v>tier</v>
      </c>
      <c r="AW141" s="102"/>
      <c r="AX141" s="3"/>
    </row>
    <row r="142" spans="27:50">
      <c r="AA142" s="81"/>
      <c r="AB142" s="81"/>
      <c r="AC142" s="81" t="str">
        <f t="shared" si="19"/>
        <v/>
      </c>
      <c r="AD142" s="90"/>
      <c r="AE142" s="90"/>
      <c r="AF142" s="82">
        <f t="shared" si="20"/>
        <v>0</v>
      </c>
      <c r="AG142" s="82" t="str">
        <f t="shared" si="21"/>
        <v/>
      </c>
      <c r="AH142" s="82" t="str">
        <f t="shared" si="22"/>
        <v/>
      </c>
      <c r="AI142" s="82" t="str">
        <f t="shared" si="23"/>
        <v/>
      </c>
      <c r="AJ142" s="82" t="str">
        <f t="shared" si="24"/>
        <v/>
      </c>
      <c r="AK142" s="82" t="str">
        <f t="shared" si="25"/>
        <v/>
      </c>
      <c r="AM142" s="30"/>
      <c r="AN142" s="35"/>
      <c r="AO142" s="31" t="s">
        <v>4</v>
      </c>
      <c r="AP142" s="32" t="s">
        <v>5</v>
      </c>
      <c r="AQ142" s="31" t="s">
        <v>14</v>
      </c>
      <c r="AR142" s="31" t="s">
        <v>6</v>
      </c>
      <c r="AS142" s="4" t="str">
        <f>IF(AP140="","",1)</f>
        <v/>
      </c>
      <c r="AT142" s="99" t="str">
        <f t="array" ref="AT142">IFERROR(INDEX($AF$1:$AF$1200,SMALL(IF($AK$1:$AK$1200=$AP$140,ROW($AF$1:$AF$1200),""),$AS142)),"")</f>
        <v/>
      </c>
      <c r="AU142" s="104" t="str">
        <f t="array" ref="AU142">IFERROR(INDEX($AA$1:$AA$1200,SMALL(IF($AK$1:$AK$1200=$AP$140,ROW($AA$1:$AA$1200),""),$AS142)),"")</f>
        <v/>
      </c>
      <c r="AV142" s="92" t="str">
        <f t="array" ref="AV142">IFERROR(INDEX($AB$1:$AB$1200,SMALL(IF($AK$1:$AK$1200=$AP$140,ROW($AB$1:$AB$1200),""),$AS142)),"")</f>
        <v/>
      </c>
      <c r="AW142" s="4"/>
      <c r="AX142" s="3"/>
    </row>
    <row r="143" spans="27:50">
      <c r="AA143" s="78"/>
      <c r="AB143" s="78"/>
      <c r="AC143" s="78" t="str">
        <f t="shared" si="19"/>
        <v/>
      </c>
      <c r="AD143" s="89"/>
      <c r="AE143" s="89"/>
      <c r="AF143" s="79">
        <f t="shared" si="20"/>
        <v>0</v>
      </c>
      <c r="AG143" s="79" t="str">
        <f t="shared" si="21"/>
        <v/>
      </c>
      <c r="AH143" s="79" t="str">
        <f t="shared" si="22"/>
        <v/>
      </c>
      <c r="AI143" s="79" t="str">
        <f t="shared" si="23"/>
        <v/>
      </c>
      <c r="AJ143" s="79" t="str">
        <f t="shared" si="24"/>
        <v/>
      </c>
      <c r="AK143" s="79" t="str">
        <f t="shared" si="25"/>
        <v/>
      </c>
      <c r="AM143" s="30"/>
      <c r="AN143" s="9">
        <v>3</v>
      </c>
      <c r="AO143" s="14" t="str">
        <f>IF(SUMIFS(AG$11:AG$1008,$AB$11:$AB$1008,$AN143,$AK$11:$AK$1008,$AP$140)=0,"",SUMIFS(AG$11:AG$1008,$AB$11:$AB$1008,$AN143,$AK$11:$AK$1008,$AP$140))</f>
        <v/>
      </c>
      <c r="AP143" s="14" t="str">
        <f>IF(SUMIFS(AH$11:AH$1008,$AB$11:$AB$1008,$AN143,$AK$11:$AK$1008,$AP$140)=0,"",SUMIFS(AH$11:AH$1008,$AB$11:$AB$1008,$AN143,$AK$11:$AK$1008,$AP$140))</f>
        <v/>
      </c>
      <c r="AQ143" s="14" t="str">
        <f>IF(SUMIFS(AI$11:AI$1008,$AB$11:$AB$1008,$AN143,$AK$11:$AK$1008,$AP$140)=0,"",SUMIFS(AI$11:AI$1008,$AB$11:$AB$1008,$AN143,$AK$11:$AK$1008,$AP$140))</f>
        <v/>
      </c>
      <c r="AR143" s="14" t="str">
        <f>IF(SUMIFS(AJ$11:AJ$1008,$AB$11:$AB$1008,$AN143,$AK$11:$AK$1008,$AP$140)=0,"",SUMIFS(AJ$11:AJ$1008,$AB$11:$AB$1008,$AN143,$AK$11:$AK$1008,$AP$140))</f>
        <v/>
      </c>
      <c r="AS143" s="4" t="str">
        <f>IF(AP140="","",2)</f>
        <v/>
      </c>
      <c r="AT143" s="99" t="str">
        <f t="array" ref="AT143">IFERROR(INDEX($AF$1:$AF$1200,SMALL(IF($AK$1:$AK$1200=$AP$140,ROW($AF$1:$AF$1200),""),$AS143)),"")</f>
        <v/>
      </c>
      <c r="AU143" s="105" t="str">
        <f t="array" ref="AU143">IFERROR(INDEX($AA$1:$AA$1200,SMALL(IF($AK$1:$AK$1200=$AP$140,ROW($AA$1:$AA$1200),""),$AS143)),"")</f>
        <v/>
      </c>
      <c r="AV143" s="93" t="str">
        <f t="array" ref="AV143">IFERROR(INDEX($AB$1:$AB$1200,SMALL(IF($AK$1:$AK$1200=$AP$140,ROW($AB$1:$AB$1200),""),$AS143)),"")</f>
        <v/>
      </c>
      <c r="AW143" s="4"/>
      <c r="AX143" s="3"/>
    </row>
    <row r="144" spans="27:50">
      <c r="AA144" s="81"/>
      <c r="AB144" s="81"/>
      <c r="AC144" s="81" t="str">
        <f t="shared" si="19"/>
        <v/>
      </c>
      <c r="AD144" s="90"/>
      <c r="AE144" s="90"/>
      <c r="AF144" s="82">
        <f t="shared" si="20"/>
        <v>0</v>
      </c>
      <c r="AG144" s="82" t="str">
        <f t="shared" si="21"/>
        <v/>
      </c>
      <c r="AH144" s="82" t="str">
        <f t="shared" si="22"/>
        <v/>
      </c>
      <c r="AI144" s="82" t="str">
        <f t="shared" si="23"/>
        <v/>
      </c>
      <c r="AJ144" s="82" t="str">
        <f t="shared" si="24"/>
        <v/>
      </c>
      <c r="AK144" s="82" t="str">
        <f t="shared" si="25"/>
        <v/>
      </c>
      <c r="AN144" s="10">
        <v>4</v>
      </c>
      <c r="AO144" s="15" t="str">
        <f>IF(SUMIFS(AG$11:AG$1008,$AB$11:$AB$1008,$AN144,$AK$11:$AK$1008,$AP$140)=0,"",SUMIFS(AG$11:AG$1008,$AB$11:$AB$1008,$AN144,$AK$11:$AK$1008,$AP$140))</f>
        <v/>
      </c>
      <c r="AP144" s="15" t="str">
        <f>IF(SUMIFS(AH$11:AH$1008,$AB$11:$AB$1008,$AN144,$AK$11:$AK$1008,$AP$140)=0,"",SUMIFS(AH$11:AH$1008,$AB$11:$AB$1008,$AN144,$AK$11:$AK$1008,$AP$140))</f>
        <v/>
      </c>
      <c r="AQ144" s="15" t="str">
        <f>IF(SUMIFS(AI$11:AI$1008,$AB$11:$AB$1008,$AN144,$AK$11:$AK$1008,$AP$140)=0,"",SUMIFS(AI$11:AI$1008,$AB$11:$AB$1008,$AN144,$AK$11:$AK$1008,$AP$140))</f>
        <v/>
      </c>
      <c r="AR144" s="15" t="str">
        <f>IF(SUMIFS(AJ$11:AJ$1008,$AB$11:$AB$1008,$AN144,$AK$11:$AK$1008,$AP$140)=0,"",SUMIFS(AJ$11:AJ$1008,$AB$11:$AB$1008,$AN144,$AK$11:$AK$1008,$AP$140))</f>
        <v/>
      </c>
      <c r="AS144" s="4" t="str">
        <f>IF(AP140="","",3)</f>
        <v/>
      </c>
      <c r="AT144" s="99" t="str">
        <f t="array" ref="AT144">IFERROR(INDEX($AF$1:$AF$1200,SMALL(IF($AK$1:$AK$1200=$AP$140,ROW($AF$1:$AF$1200),""),$AS144)),"")</f>
        <v/>
      </c>
      <c r="AU144" s="105" t="str">
        <f t="array" ref="AU144">IFERROR(INDEX($AA$1:$AA$1200,SMALL(IF($AK$1:$AK$1200=$AP$140,ROW($AA$1:$AA$1200),""),$AS144)),"")</f>
        <v/>
      </c>
      <c r="AV144" s="93" t="str">
        <f t="array" ref="AV144">IFERROR(INDEX($AB$1:$AB$1200,SMALL(IF($AK$1:$AK$1200=$AP$140,ROW($AB$1:$AB$1200),""),$AS144)),"")</f>
        <v/>
      </c>
      <c r="AW144" s="4"/>
      <c r="AX144" s="3"/>
    </row>
    <row r="145" spans="27:50">
      <c r="AA145" s="78"/>
      <c r="AB145" s="78"/>
      <c r="AC145" s="78" t="str">
        <f t="shared" si="19"/>
        <v/>
      </c>
      <c r="AD145" s="89"/>
      <c r="AE145" s="89"/>
      <c r="AF145" s="79">
        <f t="shared" si="20"/>
        <v>0</v>
      </c>
      <c r="AG145" s="79" t="str">
        <f t="shared" si="21"/>
        <v/>
      </c>
      <c r="AH145" s="79" t="str">
        <f t="shared" si="22"/>
        <v/>
      </c>
      <c r="AI145" s="79" t="str">
        <f t="shared" si="23"/>
        <v/>
      </c>
      <c r="AJ145" s="79" t="str">
        <f t="shared" si="24"/>
        <v/>
      </c>
      <c r="AK145" s="79" t="str">
        <f t="shared" si="25"/>
        <v/>
      </c>
      <c r="AN145" s="11">
        <v>4.0999999999999996</v>
      </c>
      <c r="AO145" s="17" t="str">
        <f>IF(SUMIFS(AG$11:AG$1008,$AB$11:$AB$1008,$AN145,$AK$11:$AK$1008,$AP$140)=0,"",SUMIFS(AG$11:AG$1008,$AB$11:$AB$1008,$AN145,$AK$11:$AK$1008,$AP$140))</f>
        <v/>
      </c>
      <c r="AP145" s="17" t="str">
        <f>IF(SUMIFS(AH$11:AH$1008,$AB$11:$AB$1008,$AN145,$AK$11:$AK$1008,$AP$140)=0,"",SUMIFS(AH$11:AH$1008,$AB$11:$AB$1008,$AN145,$AK$11:$AK$1008,$AP$140))</f>
        <v/>
      </c>
      <c r="AQ145" s="17" t="str">
        <f>IF(SUMIFS(AI$11:AI$1008,$AB$11:$AB$1008,$AN145,$AK$11:$AK$1008,$AP$140)=0,"",SUMIFS(AI$11:AI$1008,$AB$11:$AB$1008,$AN145,$AK$11:$AK$1008,$AP$140))</f>
        <v/>
      </c>
      <c r="AR145" s="17" t="str">
        <f>IF(SUMIFS(AJ$11:AJ$1008,$AB$11:$AB$1008,$AN145,$AK$11:$AK$1008,$AP$140)=0,"",SUMIFS(AJ$11:AJ$1008,$AB$11:$AB$1008,$AN145,$AK$11:$AK$1008,$AP$140))</f>
        <v/>
      </c>
      <c r="AS145" s="4" t="str">
        <f>IF(AP140="","",4)</f>
        <v/>
      </c>
      <c r="AT145" s="99" t="str">
        <f t="array" ref="AT145">IFERROR(INDEX($AF$1:$AF$1200,SMALL(IF($AK$1:$AK$1200=$AP$140,ROW($AF$1:$AF$1200),""),$AS145)),"")</f>
        <v/>
      </c>
      <c r="AU145" s="105" t="str">
        <f t="array" ref="AU145">IFERROR(INDEX($AA$1:$AA$1200,SMALL(IF($AK$1:$AK$1200=$AP$140,ROW($AA$1:$AA$1200),""),$AS145)),"")</f>
        <v/>
      </c>
      <c r="AV145" s="93" t="str">
        <f t="array" ref="AV145">IFERROR(INDEX($AB$1:$AB$1200,SMALL(IF($AK$1:$AK$1200=$AP$140,ROW($AB$1:$AB$1200),""),$AS145)),"")</f>
        <v/>
      </c>
      <c r="AW145" s="4"/>
      <c r="AX145" s="3"/>
    </row>
    <row r="146" spans="27:50">
      <c r="AA146" s="81"/>
      <c r="AB146" s="81"/>
      <c r="AC146" s="81" t="str">
        <f t="shared" si="19"/>
        <v/>
      </c>
      <c r="AD146" s="90"/>
      <c r="AE146" s="90"/>
      <c r="AF146" s="82">
        <f t="shared" si="20"/>
        <v>0</v>
      </c>
      <c r="AG146" s="82" t="str">
        <f t="shared" si="21"/>
        <v/>
      </c>
      <c r="AH146" s="82" t="str">
        <f t="shared" si="22"/>
        <v/>
      </c>
      <c r="AI146" s="82" t="str">
        <f t="shared" si="23"/>
        <v/>
      </c>
      <c r="AJ146" s="82" t="str">
        <f t="shared" si="24"/>
        <v/>
      </c>
      <c r="AK146" s="82" t="str">
        <f t="shared" si="25"/>
        <v/>
      </c>
      <c r="AN146" s="11">
        <v>4.2</v>
      </c>
      <c r="AO146" s="17" t="str">
        <f>IF(SUMIFS(AG$11:AG$1008,$AB$11:$AB$1008,$AN146,$AK$11:$AK$1008,$AP$140)=0,"",SUMIFS(AG$11:AG$1008,$AB$11:$AB$1008,$AN146,$AK$11:$AK$1008,$AP$140))</f>
        <v/>
      </c>
      <c r="AP146" s="17" t="str">
        <f>IF(SUMIFS(AH$11:AH$1008,$AB$11:$AB$1008,$AN146,$AK$11:$AK$1008,$AP$140)=0,"",SUMIFS(AH$11:AH$1008,$AB$11:$AB$1008,$AN146,$AK$11:$AK$1008,$AP$140))</f>
        <v/>
      </c>
      <c r="AQ146" s="17" t="str">
        <f>IF(SUMIFS(AI$11:AI$1008,$AB$11:$AB$1008,$AN146,$AK$11:$AK$1008,$AP$140)=0,"",SUMIFS(AI$11:AI$1008,$AB$11:$AB$1008,$AN146,$AK$11:$AK$1008,$AP$140))</f>
        <v/>
      </c>
      <c r="AR146" s="17" t="str">
        <f>IF(SUMIFS(AJ$11:AJ$1008,$AB$11:$AB$1008,$AN146,$AK$11:$AK$1008,$AP$140)=0,"",SUMIFS(AJ$11:AJ$1008,$AB$11:$AB$1008,$AN146,$AK$11:$AK$1008,$AP$140))</f>
        <v/>
      </c>
      <c r="AS146" s="4" t="str">
        <f>IF(AP140="","",5)</f>
        <v/>
      </c>
      <c r="AT146" s="99" t="str">
        <f t="array" ref="AT146">IFERROR(INDEX($AF$1:$AF$1200,SMALL(IF($AK$1:$AK$1200=$AP$140,ROW($AF$1:$AF$1200),""),$AS146)),"")</f>
        <v/>
      </c>
      <c r="AU146" s="105" t="str">
        <f t="array" ref="AU146">IFERROR(INDEX($AA$1:$AA$1200,SMALL(IF($AK$1:$AK$1200=$AP$140,ROW($AA$1:$AA$1200),""),$AS146)),"")</f>
        <v/>
      </c>
      <c r="AV146" s="93" t="str">
        <f t="array" ref="AV146">IFERROR(INDEX($AB$1:$AB$1200,SMALL(IF($AK$1:$AK$1200=$AP$140,ROW($AB$1:$AB$1200),""),$AS146)),"")</f>
        <v/>
      </c>
      <c r="AW146" s="4"/>
      <c r="AX146" s="3"/>
    </row>
    <row r="147" spans="27:50">
      <c r="AA147" s="78"/>
      <c r="AB147" s="78"/>
      <c r="AC147" s="78" t="str">
        <f t="shared" si="19"/>
        <v/>
      </c>
      <c r="AD147" s="89"/>
      <c r="AE147" s="89"/>
      <c r="AF147" s="79">
        <f t="shared" si="20"/>
        <v>0</v>
      </c>
      <c r="AG147" s="79" t="str">
        <f t="shared" si="21"/>
        <v/>
      </c>
      <c r="AH147" s="79" t="str">
        <f t="shared" si="22"/>
        <v/>
      </c>
      <c r="AI147" s="79" t="str">
        <f t="shared" si="23"/>
        <v/>
      </c>
      <c r="AJ147" s="79" t="str">
        <f t="shared" si="24"/>
        <v/>
      </c>
      <c r="AK147" s="79" t="str">
        <f t="shared" si="25"/>
        <v/>
      </c>
      <c r="AN147" s="12">
        <v>4.3</v>
      </c>
      <c r="AO147" s="19" t="str">
        <f>IF(SUMIFS(AG$11:AG$1008,$AB$11:$AB$1008,$AN147,$AK$11:$AK$1008,$AP$140)=0,"",SUMIFS(AG$11:AG$1008,$AB$11:$AB$1008,$AN147,$AK$11:$AK$1008,$AP$140))</f>
        <v/>
      </c>
      <c r="AP147" s="19" t="str">
        <f>IF(SUMIFS(AH$11:AH$1008,$AB$11:$AB$1008,$AN147,$AK$11:$AK$1008,$AP$140)=0,"",SUMIFS(AH$11:AH$1008,$AB$11:$AB$1008,$AN147,$AK$11:$AK$1008,$AP$140))</f>
        <v/>
      </c>
      <c r="AQ147" s="19" t="str">
        <f>IF(SUMIFS(AI$11:AI$1008,$AB$11:$AB$1008,$AN147,$AK$11:$AK$1008,$AP$140)=0,"",SUMIFS(AI$11:AI$1008,$AB$11:$AB$1008,$AN147,$AK$11:$AK$1008,$AP$140))</f>
        <v/>
      </c>
      <c r="AR147" s="19" t="str">
        <f>IF(SUMIFS(AJ$11:AJ$1008,$AB$11:$AB$1008,$AN147,$AK$11:$AK$1008,$AP$140)=0,"",SUMIFS(AJ$11:AJ$1008,$AB$11:$AB$1008,$AN147,$AK$11:$AK$1008,$AP$140))</f>
        <v/>
      </c>
      <c r="AS147" s="4" t="str">
        <f>IF(AP140="","",6)</f>
        <v/>
      </c>
      <c r="AT147" s="99" t="str">
        <f t="array" ref="AT147">IFERROR(INDEX($AF$1:$AF$1200,SMALL(IF($AK$1:$AK$1200=$AP$140,ROW($AF$1:$AF$1200),""),$AS147)),"")</f>
        <v/>
      </c>
      <c r="AU147" s="105" t="str">
        <f t="array" ref="AU147">IFERROR(INDEX($AA$1:$AA$1200,SMALL(IF($AK$1:$AK$1200=$AP$140,ROW($AA$1:$AA$1200),""),$AS147)),"")</f>
        <v/>
      </c>
      <c r="AV147" s="93" t="str">
        <f t="array" ref="AV147">IFERROR(INDEX($AB$1:$AB$1200,SMALL(IF($AK$1:$AK$1200=$AP$140,ROW($AB$1:$AB$1200),""),$AS147)),"")</f>
        <v/>
      </c>
      <c r="AW147" s="4"/>
      <c r="AX147" s="3"/>
    </row>
    <row r="148" spans="27:50">
      <c r="AA148" s="81"/>
      <c r="AB148" s="81"/>
      <c r="AC148" s="81" t="str">
        <f t="shared" si="19"/>
        <v/>
      </c>
      <c r="AD148" s="90"/>
      <c r="AE148" s="90"/>
      <c r="AF148" s="82">
        <f t="shared" si="20"/>
        <v>0</v>
      </c>
      <c r="AG148" s="82" t="str">
        <f t="shared" si="21"/>
        <v/>
      </c>
      <c r="AH148" s="82" t="str">
        <f t="shared" si="22"/>
        <v/>
      </c>
      <c r="AI148" s="82" t="str">
        <f t="shared" si="23"/>
        <v/>
      </c>
      <c r="AJ148" s="82" t="str">
        <f t="shared" si="24"/>
        <v/>
      </c>
      <c r="AK148" s="82" t="str">
        <f t="shared" si="25"/>
        <v/>
      </c>
      <c r="AN148" s="10">
        <v>5</v>
      </c>
      <c r="AO148" s="21" t="str">
        <f>IF(SUMIFS(AG$11:AG$1008,$AB$11:$AB$1008,$AN148,$AK$11:$AK$1008,$AP$140)=0,"",SUMIFS(AG$11:AG$1008,$AB$11:$AB$1008,$AN148,$AK$11:$AK$1008,$AP$140))</f>
        <v/>
      </c>
      <c r="AP148" s="21" t="str">
        <f>IF(SUMIFS(AH$11:AH$1008,$AB$11:$AB$1008,$AN148,$AK$11:$AK$1008,$AP$140)=0,"",SUMIFS(AH$11:AH$1008,$AB$11:$AB$1008,$AN148,$AK$11:$AK$1008,$AP$140))</f>
        <v/>
      </c>
      <c r="AQ148" s="21" t="str">
        <f>IF(SUMIFS(AI$11:AI$1008,$AB$11:$AB$1008,$AN148,$AK$11:$AK$1008,$AP$140)=0,"",SUMIFS(AI$11:AI$1008,$AB$11:$AB$1008,$AN148,$AK$11:$AK$1008,$AP$140))</f>
        <v/>
      </c>
      <c r="AR148" s="21" t="str">
        <f>IF(SUMIFS(AJ$11:AJ$1008,$AB$11:$AB$1008,$AN148,$AK$11:$AK$1008,$AP$140)=0,"",SUMIFS(AJ$11:AJ$1008,$AB$11:$AB$1008,$AN148,$AK$11:$AK$1008,$AP$140))</f>
        <v/>
      </c>
      <c r="AS148" s="4" t="str">
        <f>IF(AP140="","",7)</f>
        <v/>
      </c>
      <c r="AT148" s="99" t="str">
        <f t="array" ref="AT148">IFERROR(INDEX($AF$1:$AF$1200,SMALL(IF($AK$1:$AK$1200=$AP$140,ROW($AF$1:$AF$1200),""),$AS148)),"")</f>
        <v/>
      </c>
      <c r="AU148" s="105" t="str">
        <f t="array" ref="AU148">IFERROR(INDEX($AA$1:$AA$1200,SMALL(IF($AK$1:$AK$1200=$AP$140,ROW($AA$1:$AA$1200),""),$AS148)),"")</f>
        <v/>
      </c>
      <c r="AV148" s="93" t="str">
        <f t="array" ref="AV148">IFERROR(INDEX($AB$1:$AB$1200,SMALL(IF($AK$1:$AK$1200=$AP$140,ROW($AB$1:$AB$1200),""),$AS148)),"")</f>
        <v/>
      </c>
      <c r="AW148" s="4"/>
      <c r="AX148" s="3"/>
    </row>
    <row r="149" spans="27:50">
      <c r="AA149" s="78"/>
      <c r="AB149" s="78"/>
      <c r="AC149" s="78" t="str">
        <f t="shared" si="19"/>
        <v/>
      </c>
      <c r="AD149" s="89"/>
      <c r="AE149" s="89"/>
      <c r="AF149" s="79">
        <f t="shared" si="20"/>
        <v>0</v>
      </c>
      <c r="AG149" s="79" t="str">
        <f t="shared" si="21"/>
        <v/>
      </c>
      <c r="AH149" s="79" t="str">
        <f t="shared" si="22"/>
        <v/>
      </c>
      <c r="AI149" s="79" t="str">
        <f t="shared" si="23"/>
        <v/>
      </c>
      <c r="AJ149" s="79" t="str">
        <f t="shared" si="24"/>
        <v/>
      </c>
      <c r="AK149" s="79" t="str">
        <f t="shared" si="25"/>
        <v/>
      </c>
      <c r="AN149" s="11">
        <v>5.0999999999999996</v>
      </c>
      <c r="AO149" s="23" t="str">
        <f>IF(SUMIFS(AG$11:AG$1008,$AB$11:$AB$1008,$AN149,$AK$11:$AK$1008,$AP$140)=0,"",SUMIFS(AG$11:AG$1008,$AB$11:$AB$1008,$AN149,$AK$11:$AK$1008,$AP$140))</f>
        <v/>
      </c>
      <c r="AP149" s="23" t="str">
        <f>IF(SUMIFS(AH$11:AH$1008,$AB$11:$AB$1008,$AN149,$AK$11:$AK$1008,$AP$140)=0,"",SUMIFS(AH$11:AH$1008,$AB$11:$AB$1008,$AN149,$AK$11:$AK$1008,$AP$140))</f>
        <v/>
      </c>
      <c r="AQ149" s="23" t="str">
        <f>IF(SUMIFS(AI$11:AI$1008,$AB$11:$AB$1008,$AN149,$AK$11:$AK$1008,$AP$140)=0,"",SUMIFS(AI$11:AI$1008,$AB$11:$AB$1008,$AN149,$AK$11:$AK$1008,$AP$140))</f>
        <v/>
      </c>
      <c r="AR149" s="23" t="str">
        <f>IF(SUMIFS(AJ$11:AJ$1008,$AB$11:$AB$1008,$AN149,$AK$11:$AK$1008,$AP$140)=0,"",SUMIFS(AJ$11:AJ$1008,$AB$11:$AB$1008,$AN149,$AK$11:$AK$1008,$AP$140))</f>
        <v/>
      </c>
      <c r="AS149" s="4" t="str">
        <f>IF(AP140="","",8)</f>
        <v/>
      </c>
      <c r="AT149" s="99" t="str">
        <f t="array" ref="AT149">IFERROR(INDEX($AF$1:$AF$1200,SMALL(IF($AK$1:$AK$1200=$AP$140,ROW($AF$1:$AF$1200),""),$AS149)),"")</f>
        <v/>
      </c>
      <c r="AU149" s="105" t="str">
        <f t="array" ref="AU149">IFERROR(INDEX($AA$1:$AA$1200,SMALL(IF($AK$1:$AK$1200=$AP$140,ROW($AA$1:$AA$1200),""),$AS149)),"")</f>
        <v/>
      </c>
      <c r="AV149" s="93" t="str">
        <f t="array" ref="AV149">IFERROR(INDEX($AB$1:$AB$1200,SMALL(IF($AK$1:$AK$1200=$AP$140,ROW($AB$1:$AB$1200),""),$AS149)),"")</f>
        <v/>
      </c>
      <c r="AW149" s="4"/>
      <c r="AX149" s="3"/>
    </row>
    <row r="150" spans="27:50">
      <c r="AA150" s="81"/>
      <c r="AB150" s="81"/>
      <c r="AC150" s="81" t="str">
        <f t="shared" si="19"/>
        <v/>
      </c>
      <c r="AD150" s="90"/>
      <c r="AE150" s="90"/>
      <c r="AF150" s="82">
        <f t="shared" si="20"/>
        <v>0</v>
      </c>
      <c r="AG150" s="82" t="str">
        <f t="shared" si="21"/>
        <v/>
      </c>
      <c r="AH150" s="82" t="str">
        <f t="shared" si="22"/>
        <v/>
      </c>
      <c r="AI150" s="82" t="str">
        <f t="shared" si="23"/>
        <v/>
      </c>
      <c r="AJ150" s="82" t="str">
        <f t="shared" si="24"/>
        <v/>
      </c>
      <c r="AK150" s="82" t="str">
        <f t="shared" si="25"/>
        <v/>
      </c>
      <c r="AN150" s="11">
        <v>5.2</v>
      </c>
      <c r="AO150" s="23" t="str">
        <f>IF(SUMIFS(AG$11:AG$1008,$AB$11:$AB$1008,$AN150,$AK$11:$AK$1008,$AP$140)=0,"",SUMIFS(AG$11:AG$1008,$AB$11:$AB$1008,$AN150,$AK$11:$AK$1008,$AP$140))</f>
        <v/>
      </c>
      <c r="AP150" s="23" t="str">
        <f>IF(SUMIFS(AH$11:AH$1008,$AB$11:$AB$1008,$AN150,$AK$11:$AK$1008,$AP$140)=0,"",SUMIFS(AH$11:AH$1008,$AB$11:$AB$1008,$AN150,$AK$11:$AK$1008,$AP$140))</f>
        <v/>
      </c>
      <c r="AQ150" s="23" t="str">
        <f>IF(SUMIFS(AI$11:AI$1008,$AB$11:$AB$1008,$AN150,$AK$11:$AK$1008,$AP$140)=0,"",SUMIFS(AI$11:AI$1008,$AB$11:$AB$1008,$AN150,$AK$11:$AK$1008,$AP$140))</f>
        <v/>
      </c>
      <c r="AR150" s="23" t="str">
        <f>IF(SUMIFS(AJ$11:AJ$1008,$AB$11:$AB$1008,$AN150,$AK$11:$AK$1008,$AP$140)=0,"",SUMIFS(AJ$11:AJ$1008,$AB$11:$AB$1008,$AN150,$AK$11:$AK$1008,$AP$140))</f>
        <v/>
      </c>
      <c r="AS150" s="4" t="str">
        <f>IF(AP140="","",9)</f>
        <v/>
      </c>
      <c r="AT150" s="99" t="str">
        <f t="array" ref="AT150">IFERROR(INDEX($AF$1:$AF$1200,SMALL(IF($AK$1:$AK$1200=$AP$140,ROW($AF$1:$AF$1200),""),$AS150)),"")</f>
        <v/>
      </c>
      <c r="AU150" s="105" t="str">
        <f t="array" ref="AU150">IFERROR(INDEX($AA$1:$AA$1200,SMALL(IF($AK$1:$AK$1200=$AP$140,ROW($AA$1:$AA$1200),""),$AS150)),"")</f>
        <v/>
      </c>
      <c r="AV150" s="93" t="str">
        <f t="array" ref="AV150">IFERROR(INDEX($AB$1:$AB$1200,SMALL(IF($AK$1:$AK$1200=$AP$140,ROW($AB$1:$AB$1200),""),$AS150)),"")</f>
        <v/>
      </c>
      <c r="AW150" s="4"/>
      <c r="AX150" s="3"/>
    </row>
    <row r="151" spans="27:50">
      <c r="AA151" s="78"/>
      <c r="AB151" s="78"/>
      <c r="AC151" s="78" t="str">
        <f t="shared" si="19"/>
        <v/>
      </c>
      <c r="AD151" s="89"/>
      <c r="AE151" s="89"/>
      <c r="AF151" s="79">
        <f t="shared" si="20"/>
        <v>0</v>
      </c>
      <c r="AG151" s="79" t="str">
        <f t="shared" si="21"/>
        <v/>
      </c>
      <c r="AH151" s="79" t="str">
        <f t="shared" si="22"/>
        <v/>
      </c>
      <c r="AI151" s="79" t="str">
        <f t="shared" si="23"/>
        <v/>
      </c>
      <c r="AJ151" s="79" t="str">
        <f t="shared" si="24"/>
        <v/>
      </c>
      <c r="AK151" s="79" t="str">
        <f t="shared" si="25"/>
        <v/>
      </c>
      <c r="AN151" s="12">
        <v>5.3</v>
      </c>
      <c r="AO151" s="19" t="str">
        <f>IF(SUMIFS(AG$11:AG$1008,$AB$11:$AB$1008,$AN151,$AK$11:$AK$1008,$AP$140)=0,"",SUMIFS(AG$11:AG$1008,$AB$11:$AB$1008,$AN151,$AK$11:$AK$1008,$AP$140))</f>
        <v/>
      </c>
      <c r="AP151" s="19" t="str">
        <f>IF(SUMIFS(AH$11:AH$1008,$AB$11:$AB$1008,$AN151,$AK$11:$AK$1008,$AP$140)=0,"",SUMIFS(AH$11:AH$1008,$AB$11:$AB$1008,$AN151,$AK$11:$AK$1008,$AP$140))</f>
        <v/>
      </c>
      <c r="AQ151" s="19" t="str">
        <f>IF(SUMIFS(AI$11:AI$1008,$AB$11:$AB$1008,$AN151,$AK$11:$AK$1008,$AP$140)=0,"",SUMIFS(AI$11:AI$1008,$AB$11:$AB$1008,$AN151,$AK$11:$AK$1008,$AP$140))</f>
        <v/>
      </c>
      <c r="AR151" s="19" t="str">
        <f>IF(SUMIFS(AJ$11:AJ$1008,$AB$11:$AB$1008,$AN151,$AK$11:$AK$1008,$AP$140)=0,"",SUMIFS(AJ$11:AJ$1008,$AB$11:$AB$1008,$AN151,$AK$11:$AK$1008,$AP$140))</f>
        <v/>
      </c>
      <c r="AS151" s="4" t="str">
        <f>IF(AP140="","",10)</f>
        <v/>
      </c>
      <c r="AT151" s="99" t="str">
        <f t="array" ref="AT151">IFERROR(INDEX($AF$1:$AF$1200,SMALL(IF($AK$1:$AK$1200=$AP$140,ROW($AF$1:$AF$1200),""),$AS151)),"")</f>
        <v/>
      </c>
      <c r="AU151" s="105" t="str">
        <f t="array" ref="AU151">IFERROR(INDEX($AA$1:$AA$1200,SMALL(IF($AK$1:$AK$1200=$AP$140,ROW($AA$1:$AA$1200),""),$AS151)),"")</f>
        <v/>
      </c>
      <c r="AV151" s="93" t="str">
        <f t="array" ref="AV151">IFERROR(INDEX($AB$1:$AB$1200,SMALL(IF($AK$1:$AK$1200=$AP$140,ROW($AB$1:$AB$1200),""),$AS151)),"")</f>
        <v/>
      </c>
      <c r="AW151" s="4"/>
      <c r="AX151" s="3"/>
    </row>
    <row r="152" spans="27:50">
      <c r="AA152" s="81"/>
      <c r="AB152" s="81"/>
      <c r="AC152" s="81" t="str">
        <f t="shared" si="19"/>
        <v/>
      </c>
      <c r="AD152" s="90"/>
      <c r="AE152" s="90"/>
      <c r="AF152" s="82">
        <f t="shared" si="20"/>
        <v>0</v>
      </c>
      <c r="AG152" s="82" t="str">
        <f t="shared" si="21"/>
        <v/>
      </c>
      <c r="AH152" s="82" t="str">
        <f t="shared" si="22"/>
        <v/>
      </c>
      <c r="AI152" s="82" t="str">
        <f t="shared" si="23"/>
        <v/>
      </c>
      <c r="AJ152" s="82" t="str">
        <f t="shared" si="24"/>
        <v/>
      </c>
      <c r="AK152" s="82" t="str">
        <f t="shared" si="25"/>
        <v/>
      </c>
      <c r="AN152" s="10">
        <v>6</v>
      </c>
      <c r="AO152" s="21" t="str">
        <f>IF(SUMIFS(AG$11:AG$1008,$AB$11:$AB$1008,$AN152,$AK$11:$AK$1008,$AP$140)=0,"",SUMIFS(AG$11:AG$1008,$AB$11:$AB$1008,$AN152,$AK$11:$AK$1008,$AP$140))</f>
        <v/>
      </c>
      <c r="AP152" s="21" t="str">
        <f>IF(SUMIFS(AH$11:AH$1008,$AB$11:$AB$1008,$AN152,$AK$11:$AK$1008,$AP$140)=0,"",SUMIFS(AH$11:AH$1008,$AB$11:$AB$1008,$AN152,$AK$11:$AK$1008,$AP$140))</f>
        <v/>
      </c>
      <c r="AQ152" s="21" t="str">
        <f>IF(SUMIFS(AI$11:AI$1008,$AB$11:$AB$1008,$AN152,$AK$11:$AK$1008,$AP$140)=0,"",SUMIFS(AI$11:AI$1008,$AB$11:$AB$1008,$AN152,$AK$11:$AK$1008,$AP$140))</f>
        <v/>
      </c>
      <c r="AR152" s="21" t="str">
        <f>IF(SUMIFS(AJ$11:AJ$1008,$AB$11:$AB$1008,$AN152,$AK$11:$AK$1008,$AP$140)=0,"",SUMIFS(AJ$11:AJ$1008,$AB$11:$AB$1008,$AN152,$AK$11:$AK$1008,$AP$140))</f>
        <v/>
      </c>
      <c r="AS152" s="4" t="str">
        <f>IF(AP140="","",11)</f>
        <v/>
      </c>
      <c r="AT152" s="99" t="str">
        <f t="array" ref="AT152">IFERROR(INDEX($AF$1:$AF$1200,SMALL(IF($AK$1:$AK$1200=$AP$140,ROW($AF$1:$AF$1200),""),$AS152)),"")</f>
        <v/>
      </c>
      <c r="AU152" s="105" t="str">
        <f t="array" ref="AU152">IFERROR(INDEX($AA$1:$AA$1200,SMALL(IF($AK$1:$AK$1200=$AP$140,ROW($AA$1:$AA$1200),""),$AS152)),"")</f>
        <v/>
      </c>
      <c r="AV152" s="93" t="str">
        <f t="array" ref="AV152">IFERROR(INDEX($AB$1:$AB$1200,SMALL(IF($AK$1:$AK$1200=$AP$140,ROW($AB$1:$AB$1200),""),$AS152)),"")</f>
        <v/>
      </c>
      <c r="AW152" s="4"/>
      <c r="AX152" s="3"/>
    </row>
    <row r="153" spans="27:50">
      <c r="AA153" s="78"/>
      <c r="AB153" s="78"/>
      <c r="AC153" s="78" t="str">
        <f t="shared" si="19"/>
        <v/>
      </c>
      <c r="AD153" s="89"/>
      <c r="AE153" s="89"/>
      <c r="AF153" s="79">
        <f t="shared" si="20"/>
        <v>0</v>
      </c>
      <c r="AG153" s="79" t="str">
        <f t="shared" si="21"/>
        <v/>
      </c>
      <c r="AH153" s="79" t="str">
        <f t="shared" si="22"/>
        <v/>
      </c>
      <c r="AI153" s="79" t="str">
        <f t="shared" si="23"/>
        <v/>
      </c>
      <c r="AJ153" s="79" t="str">
        <f t="shared" si="24"/>
        <v/>
      </c>
      <c r="AK153" s="79" t="str">
        <f t="shared" si="25"/>
        <v/>
      </c>
      <c r="AN153" s="11">
        <v>6.1</v>
      </c>
      <c r="AO153" s="23" t="str">
        <f>IF(SUMIFS(AG$11:AG$1008,$AB$11:$AB$1008,$AN153,$AK$11:$AK$1008,$AP$140)=0,"",SUMIFS(AG$11:AG$1008,$AB$11:$AB$1008,$AN153,$AK$11:$AK$1008,$AP$140))</f>
        <v/>
      </c>
      <c r="AP153" s="23" t="str">
        <f>IF(SUMIFS(AH$11:AH$1008,$AB$11:$AB$1008,$AN153,$AK$11:$AK$1008,$AP$140)=0,"",SUMIFS(AH$11:AH$1008,$AB$11:$AB$1008,$AN153,$AK$11:$AK$1008,$AP$140))</f>
        <v/>
      </c>
      <c r="AQ153" s="23" t="str">
        <f>IF(SUMIFS(AI$11:AI$1008,$AB$11:$AB$1008,$AN153,$AK$11:$AK$1008,$AP$140)=0,"",SUMIFS(AI$11:AI$1008,$AB$11:$AB$1008,$AN153,$AK$11:$AK$1008,$AP$140))</f>
        <v/>
      </c>
      <c r="AR153" s="23" t="str">
        <f>IF(SUMIFS(AJ$11:AJ$1008,$AB$11:$AB$1008,$AN153,$AK$11:$AK$1008,$AP$140)=0,"",SUMIFS(AJ$11:AJ$1008,$AB$11:$AB$1008,$AN153,$AK$11:$AK$1008,$AP$140))</f>
        <v/>
      </c>
      <c r="AS153" s="4" t="str">
        <f>IF(AP140="","",12)</f>
        <v/>
      </c>
      <c r="AT153" s="99" t="str">
        <f t="array" ref="AT153">IFERROR(INDEX($AF$1:$AF$1200,SMALL(IF($AK$1:$AK$1200=$AP$140,ROW($AF$1:$AF$1200),""),$AS153)),"")</f>
        <v/>
      </c>
      <c r="AU153" s="105" t="str">
        <f t="array" ref="AU153">IFERROR(INDEX($AA$1:$AA$1200,SMALL(IF($AK$1:$AK$1200=$AP$140,ROW($AA$1:$AA$1200),""),$AS153)),"")</f>
        <v/>
      </c>
      <c r="AV153" s="93" t="str">
        <f t="array" ref="AV153">IFERROR(INDEX($AB$1:$AB$1200,SMALL(IF($AK$1:$AK$1200=$AP$140,ROW($AB$1:$AB$1200),""),$AS153)),"")</f>
        <v/>
      </c>
      <c r="AW153" s="4"/>
      <c r="AX153" s="3"/>
    </row>
    <row r="154" spans="27:50">
      <c r="AA154" s="81"/>
      <c r="AB154" s="81"/>
      <c r="AC154" s="81" t="str">
        <f t="shared" si="19"/>
        <v/>
      </c>
      <c r="AD154" s="90"/>
      <c r="AE154" s="90"/>
      <c r="AF154" s="82">
        <f t="shared" si="20"/>
        <v>0</v>
      </c>
      <c r="AG154" s="82" t="str">
        <f t="shared" si="21"/>
        <v/>
      </c>
      <c r="AH154" s="82" t="str">
        <f t="shared" si="22"/>
        <v/>
      </c>
      <c r="AI154" s="82" t="str">
        <f t="shared" si="23"/>
        <v/>
      </c>
      <c r="AJ154" s="82" t="str">
        <f t="shared" si="24"/>
        <v/>
      </c>
      <c r="AK154" s="82" t="str">
        <f t="shared" si="25"/>
        <v/>
      </c>
      <c r="AM154" s="30"/>
      <c r="AN154" s="11">
        <v>6.2</v>
      </c>
      <c r="AO154" s="23" t="str">
        <f>IF(SUMIFS(AG$11:AG$1008,$AB$11:$AB$1008,$AN154,$AK$11:$AK$1008,$AP$140)=0,"",SUMIFS(AG$11:AG$1008,$AB$11:$AB$1008,$AN154,$AK$11:$AK$1008,$AP$140))</f>
        <v/>
      </c>
      <c r="AP154" s="23" t="str">
        <f>IF(SUMIFS(AH$11:AH$1008,$AB$11:$AB$1008,$AN154,$AK$11:$AK$1008,$AP$140)=0,"",SUMIFS(AH$11:AH$1008,$AB$11:$AB$1008,$AN154,$AK$11:$AK$1008,$AP$140))</f>
        <v/>
      </c>
      <c r="AQ154" s="23" t="str">
        <f>IF(SUMIFS(AI$11:AI$1008,$AB$11:$AB$1008,$AN154,$AK$11:$AK$1008,$AP$140)=0,"",SUMIFS(AI$11:AI$1008,$AB$11:$AB$1008,$AN154,$AK$11:$AK$1008,$AP$140))</f>
        <v/>
      </c>
      <c r="AR154" s="23" t="str">
        <f>IF(SUMIFS(AJ$11:AJ$1008,$AB$11:$AB$1008,$AN154,$AK$11:$AK$1008,$AP$140)=0,"",SUMIFS(AJ$11:AJ$1008,$AB$11:$AB$1008,$AN154,$AK$11:$AK$1008,$AP$140))</f>
        <v/>
      </c>
      <c r="AS154" s="4" t="str">
        <f>IF(AP140="","",13)</f>
        <v/>
      </c>
      <c r="AT154" s="99" t="str">
        <f t="array" ref="AT154">IFERROR(INDEX($AF$1:$AF$1200,SMALL(IF($AK$1:$AK$1200=$AP$140,ROW($AF$1:$AF$1200),""),$AS154)),"")</f>
        <v/>
      </c>
      <c r="AU154" s="105" t="str">
        <f t="array" ref="AU154">IFERROR(INDEX($AA$1:$AA$1200,SMALL(IF($AK$1:$AK$1200=$AP$140,ROW($AA$1:$AA$1200),""),$AS154)),"")</f>
        <v/>
      </c>
      <c r="AV154" s="93" t="str">
        <f t="array" ref="AV154">IFERROR(INDEX($AB$1:$AB$1200,SMALL(IF($AK$1:$AK$1200=$AP$140,ROW($AB$1:$AB$1200),""),$AS154)),"")</f>
        <v/>
      </c>
      <c r="AW154" s="4"/>
      <c r="AX154" s="3"/>
    </row>
    <row r="155" spans="27:50">
      <c r="AA155" s="78"/>
      <c r="AB155" s="78"/>
      <c r="AC155" s="78" t="str">
        <f t="shared" si="19"/>
        <v/>
      </c>
      <c r="AD155" s="89"/>
      <c r="AE155" s="89"/>
      <c r="AF155" s="79">
        <f t="shared" si="20"/>
        <v>0</v>
      </c>
      <c r="AG155" s="79" t="str">
        <f t="shared" si="21"/>
        <v/>
      </c>
      <c r="AH155" s="79" t="str">
        <f t="shared" si="22"/>
        <v/>
      </c>
      <c r="AI155" s="79" t="str">
        <f t="shared" si="23"/>
        <v/>
      </c>
      <c r="AJ155" s="79" t="str">
        <f t="shared" si="24"/>
        <v/>
      </c>
      <c r="AK155" s="79" t="str">
        <f t="shared" si="25"/>
        <v/>
      </c>
      <c r="AM155" s="30"/>
      <c r="AN155" s="12">
        <v>6.3</v>
      </c>
      <c r="AO155" s="19" t="str">
        <f>IF(SUMIFS(AG$11:AG$1008,$AB$11:$AB$1008,$AN155,$AK$11:$AK$1008,$AP$140)=0,"",SUMIFS(AG$11:AG$1008,$AB$11:$AB$1008,$AN155,$AK$11:$AK$1008,$AP$140))</f>
        <v/>
      </c>
      <c r="AP155" s="19" t="str">
        <f>IF(SUMIFS(AH$11:AH$1008,$AB$11:$AB$1008,$AN155,$AK$11:$AK$1008,$AP$140)=0,"",SUMIFS(AH$11:AH$1008,$AB$11:$AB$1008,$AN155,$AK$11:$AK$1008,$AP$140))</f>
        <v/>
      </c>
      <c r="AQ155" s="19" t="str">
        <f>IF(SUMIFS(AI$11:AI$1008,$AB$11:$AB$1008,$AN155,$AK$11:$AK$1008,$AP$140)=0,"",SUMIFS(AI$11:AI$1008,$AB$11:$AB$1008,$AN155,$AK$11:$AK$1008,$AP$140))</f>
        <v/>
      </c>
      <c r="AR155" s="19" t="str">
        <f>IF(SUMIFS(AJ$11:AJ$1008,$AB$11:$AB$1008,$AN155,$AK$11:$AK$1008,$AP$140)=0,"",SUMIFS(AJ$11:AJ$1008,$AB$11:$AB$1008,$AN155,$AK$11:$AK$1008,$AP$140))</f>
        <v/>
      </c>
      <c r="AS155" s="4" t="str">
        <f>IF(AP140="","",14)</f>
        <v/>
      </c>
      <c r="AT155" s="99" t="str">
        <f t="array" ref="AT155">IFERROR(INDEX($AF$1:$AF$1200,SMALL(IF($AK$1:$AK$1200=$AP$140,ROW($AF$1:$AF$1200),""),$AS155)),"")</f>
        <v/>
      </c>
      <c r="AU155" s="105" t="str">
        <f t="array" ref="AU155">IFERROR(INDEX($AA$1:$AA$1200,SMALL(IF($AK$1:$AK$1200=$AP$140,ROW($AA$1:$AA$1200),""),$AS155)),"")</f>
        <v/>
      </c>
      <c r="AV155" s="93" t="str">
        <f t="array" ref="AV155">IFERROR(INDEX($AB$1:$AB$1200,SMALL(IF($AK$1:$AK$1200=$AP$140,ROW($AB$1:$AB$1200),""),$AS155)),"")</f>
        <v/>
      </c>
      <c r="AW155" s="4"/>
      <c r="AX155" s="3"/>
    </row>
    <row r="156" spans="27:50">
      <c r="AA156" s="81"/>
      <c r="AB156" s="81"/>
      <c r="AC156" s="81" t="str">
        <f t="shared" si="19"/>
        <v/>
      </c>
      <c r="AD156" s="90"/>
      <c r="AE156" s="90"/>
      <c r="AF156" s="82">
        <f t="shared" si="20"/>
        <v>0</v>
      </c>
      <c r="AG156" s="82" t="str">
        <f t="shared" si="21"/>
        <v/>
      </c>
      <c r="AH156" s="82" t="str">
        <f t="shared" si="22"/>
        <v/>
      </c>
      <c r="AI156" s="82" t="str">
        <f t="shared" si="23"/>
        <v/>
      </c>
      <c r="AJ156" s="82" t="str">
        <f t="shared" si="24"/>
        <v/>
      </c>
      <c r="AK156" s="82" t="str">
        <f t="shared" si="25"/>
        <v/>
      </c>
      <c r="AM156" s="30"/>
      <c r="AN156" s="10">
        <v>7</v>
      </c>
      <c r="AO156" s="21" t="str">
        <f>IF(SUMIFS(AG$11:AG$1008,$AB$11:$AB$1008,$AN156,$AK$11:$AK$1008,$AP$140)=0,"",SUMIFS(AG$11:AG$1008,$AB$11:$AB$1008,$AN156,$AK$11:$AK$1008,$AP$140))</f>
        <v/>
      </c>
      <c r="AP156" s="21" t="str">
        <f>IF(SUMIFS(AH$11:AH$1008,$AB$11:$AB$1008,$AN156,$AK$11:$AK$1008,$AP$140)=0,"",SUMIFS(AH$11:AH$1008,$AB$11:$AB$1008,$AN156,$AK$11:$AK$1008,$AP$140))</f>
        <v/>
      </c>
      <c r="AQ156" s="21" t="str">
        <f>IF(SUMIFS(AI$11:AI$1008,$AB$11:$AB$1008,$AN156,$AK$11:$AK$1008,$AP$140)=0,"",SUMIFS(AI$11:AI$1008,$AB$11:$AB$1008,$AN156,$AK$11:$AK$1008,$AP$140))</f>
        <v/>
      </c>
      <c r="AR156" s="21" t="str">
        <f>IF(SUMIFS(AJ$11:AJ$1008,$AB$11:$AB$1008,$AN156,$AK$11:$AK$1008,$AP$140)=0,"",SUMIFS(AJ$11:AJ$1008,$AB$11:$AB$1008,$AN156,$AK$11:$AK$1008,$AP$140))</f>
        <v/>
      </c>
      <c r="AS156" s="4" t="str">
        <f>IF(AP140="","",15)</f>
        <v/>
      </c>
      <c r="AT156" s="99" t="str">
        <f t="array" ref="AT156">IFERROR(INDEX($AF$1:$AF$1200,SMALL(IF($AK$1:$AK$1200=$AP$140,ROW($AF$1:$AF$1200),""),$AS156)),"")</f>
        <v/>
      </c>
      <c r="AU156" s="105" t="str">
        <f t="array" ref="AU156">IFERROR(INDEX($AA$1:$AA$1200,SMALL(IF($AK$1:$AK$1200=$AP$140,ROW($AA$1:$AA$1200),""),$AS156)),"")</f>
        <v/>
      </c>
      <c r="AV156" s="93" t="str">
        <f t="array" ref="AV156">IFERROR(INDEX($AB$1:$AB$1200,SMALL(IF($AK$1:$AK$1200=$AP$140,ROW($AB$1:$AB$1200),""),$AS156)),"")</f>
        <v/>
      </c>
      <c r="AW156" s="4"/>
      <c r="AX156" s="3"/>
    </row>
    <row r="157" spans="27:50">
      <c r="AA157" s="78"/>
      <c r="AB157" s="78"/>
      <c r="AC157" s="78" t="str">
        <f t="shared" si="19"/>
        <v/>
      </c>
      <c r="AD157" s="89"/>
      <c r="AE157" s="89"/>
      <c r="AF157" s="79">
        <f t="shared" si="20"/>
        <v>0</v>
      </c>
      <c r="AG157" s="79" t="str">
        <f t="shared" si="21"/>
        <v/>
      </c>
      <c r="AH157" s="79" t="str">
        <f t="shared" si="22"/>
        <v/>
      </c>
      <c r="AI157" s="79" t="str">
        <f t="shared" si="23"/>
        <v/>
      </c>
      <c r="AJ157" s="79" t="str">
        <f t="shared" si="24"/>
        <v/>
      </c>
      <c r="AK157" s="79" t="str">
        <f t="shared" si="25"/>
        <v/>
      </c>
      <c r="AM157" s="30"/>
      <c r="AN157" s="11">
        <v>7.1</v>
      </c>
      <c r="AO157" s="23" t="str">
        <f>IF(SUMIFS(AG$11:AG$1008,$AB$11:$AB$1008,$AN157,$AK$11:$AK$1008,$AP$140)=0,"",SUMIFS(AG$11:AG$1008,$AB$11:$AB$1008,$AN157,$AK$11:$AK$1008,$AP$140))</f>
        <v/>
      </c>
      <c r="AP157" s="23" t="str">
        <f>IF(SUMIFS(AH$11:AH$1008,$AB$11:$AB$1008,$AN157,$AK$11:$AK$1008,$AP$140)=0,"",SUMIFS(AH$11:AH$1008,$AB$11:$AB$1008,$AN157,$AK$11:$AK$1008,$AP$140))</f>
        <v/>
      </c>
      <c r="AQ157" s="23" t="str">
        <f>IF(SUMIFS(AI$11:AI$1008,$AB$11:$AB$1008,$AN157,$AK$11:$AK$1008,$AP$140)=0,"",SUMIFS(AI$11:AI$1008,$AB$11:$AB$1008,$AN157,$AK$11:$AK$1008,$AP$140))</f>
        <v/>
      </c>
      <c r="AR157" s="23" t="str">
        <f>IF(SUMIFS(AJ$11:AJ$1008,$AB$11:$AB$1008,$AN157,$AK$11:$AK$1008,$AP$140)=0,"",SUMIFS(AJ$11:AJ$1008,$AB$11:$AB$1008,$AN157,$AK$11:$AK$1008,$AP$140))</f>
        <v/>
      </c>
      <c r="AS157" s="4" t="str">
        <f>IF(AP140="","",16)</f>
        <v/>
      </c>
      <c r="AT157" s="99" t="str">
        <f t="array" ref="AT157">IFERROR(INDEX($AF$1:$AF$1200,SMALL(IF($AK$1:$AK$1200=$AP$140,ROW($AF$1:$AF$1200),""),$AS157)),"")</f>
        <v/>
      </c>
      <c r="AU157" s="105" t="str">
        <f t="array" ref="AU157">IFERROR(INDEX($AA$1:$AA$1200,SMALL(IF($AK$1:$AK$1200=$AP$140,ROW($AA$1:$AA$1200),""),$AS157)),"")</f>
        <v/>
      </c>
      <c r="AV157" s="93" t="str">
        <f t="array" ref="AV157">IFERROR(INDEX($AB$1:$AB$1200,SMALL(IF($AK$1:$AK$1200=$AP$140,ROW($AB$1:$AB$1200),""),$AS157)),"")</f>
        <v/>
      </c>
      <c r="AW157" s="4"/>
      <c r="AX157" s="3"/>
    </row>
    <row r="158" spans="27:50">
      <c r="AA158" s="81"/>
      <c r="AB158" s="81"/>
      <c r="AC158" s="81" t="str">
        <f t="shared" si="19"/>
        <v/>
      </c>
      <c r="AD158" s="90"/>
      <c r="AE158" s="90"/>
      <c r="AF158" s="82">
        <f t="shared" si="20"/>
        <v>0</v>
      </c>
      <c r="AG158" s="82" t="str">
        <f t="shared" si="21"/>
        <v/>
      </c>
      <c r="AH158" s="82" t="str">
        <f t="shared" si="22"/>
        <v/>
      </c>
      <c r="AI158" s="82" t="str">
        <f t="shared" si="23"/>
        <v/>
      </c>
      <c r="AJ158" s="82" t="str">
        <f t="shared" si="24"/>
        <v/>
      </c>
      <c r="AK158" s="82" t="str">
        <f t="shared" si="25"/>
        <v/>
      </c>
      <c r="AM158" s="30"/>
      <c r="AN158" s="11">
        <v>7.2</v>
      </c>
      <c r="AO158" s="23" t="str">
        <f>IF(SUMIFS(AG$11:AG$1008,$AB$11:$AB$1008,$AN158,$AK$11:$AK$1008,$AP$140)=0,"",SUMIFS(AG$11:AG$1008,$AB$11:$AB$1008,$AN158,$AK$11:$AK$1008,$AP$140))</f>
        <v/>
      </c>
      <c r="AP158" s="23" t="str">
        <f>IF(SUMIFS(AH$11:AH$1008,$AB$11:$AB$1008,$AN158,$AK$11:$AK$1008,$AP$140)=0,"",SUMIFS(AH$11:AH$1008,$AB$11:$AB$1008,$AN158,$AK$11:$AK$1008,$AP$140))</f>
        <v/>
      </c>
      <c r="AQ158" s="23" t="str">
        <f>IF(SUMIFS(AI$11:AI$1008,$AB$11:$AB$1008,$AN158,$AK$11:$AK$1008,$AP$140)=0,"",SUMIFS(AI$11:AI$1008,$AB$11:$AB$1008,$AN158,$AK$11:$AK$1008,$AP$140))</f>
        <v/>
      </c>
      <c r="AR158" s="23" t="str">
        <f>IF(SUMIFS(AJ$11:AJ$1008,$AB$11:$AB$1008,$AN158,$AK$11:$AK$1008,$AP$140)=0,"",SUMIFS(AJ$11:AJ$1008,$AB$11:$AB$1008,$AN158,$AK$11:$AK$1008,$AP$140))</f>
        <v/>
      </c>
      <c r="AS158" s="4" t="str">
        <f>IF(AP140="","",17)</f>
        <v/>
      </c>
      <c r="AT158" s="99" t="str">
        <f t="array" ref="AT158">IFERROR(INDEX($AF$1:$AF$1200,SMALL(IF($AK$1:$AK$1200=$AP$140,ROW($AF$1:$AF$1200),""),$AS158)),"")</f>
        <v/>
      </c>
      <c r="AU158" s="105" t="str">
        <f t="array" ref="AU158">IFERROR(INDEX($AA$1:$AA$1200,SMALL(IF($AK$1:$AK$1200=$AP$140,ROW($AA$1:$AA$1200),""),$AS158)),"")</f>
        <v/>
      </c>
      <c r="AV158" s="93" t="str">
        <f t="array" ref="AV158">IFERROR(INDEX($AB$1:$AB$1200,SMALL(IF($AK$1:$AK$1200=$AP$140,ROW($AB$1:$AB$1200),""),$AS158)),"")</f>
        <v/>
      </c>
      <c r="AW158" s="4"/>
      <c r="AX158" s="3"/>
    </row>
    <row r="159" spans="27:50">
      <c r="AA159" s="78"/>
      <c r="AB159" s="78"/>
      <c r="AC159" s="78" t="str">
        <f t="shared" si="19"/>
        <v/>
      </c>
      <c r="AD159" s="89"/>
      <c r="AE159" s="89"/>
      <c r="AF159" s="79">
        <f t="shared" si="20"/>
        <v>0</v>
      </c>
      <c r="AG159" s="79" t="str">
        <f t="shared" si="21"/>
        <v/>
      </c>
      <c r="AH159" s="79" t="str">
        <f t="shared" si="22"/>
        <v/>
      </c>
      <c r="AI159" s="79" t="str">
        <f t="shared" si="23"/>
        <v/>
      </c>
      <c r="AJ159" s="79" t="str">
        <f t="shared" si="24"/>
        <v/>
      </c>
      <c r="AK159" s="79" t="str">
        <f t="shared" si="25"/>
        <v/>
      </c>
      <c r="AM159" s="30"/>
      <c r="AN159" s="12">
        <v>7.3</v>
      </c>
      <c r="AO159" s="19" t="str">
        <f>IF(SUMIFS(AG$11:AG$1008,$AB$11:$AB$1008,$AN159,$AK$11:$AK$1008,$AP$140)=0,"",SUMIFS(AG$11:AG$1008,$AB$11:$AB$1008,$AN159,$AK$11:$AK$1008,$AP$140))</f>
        <v/>
      </c>
      <c r="AP159" s="19" t="str">
        <f>IF(SUMIFS(AH$11:AH$1008,$AB$11:$AB$1008,$AN159,$AK$11:$AK$1008,$AP$140)=0,"",SUMIFS(AH$11:AH$1008,$AB$11:$AB$1008,$AN159,$AK$11:$AK$1008,$AP$140))</f>
        <v/>
      </c>
      <c r="AQ159" s="19" t="str">
        <f>IF(SUMIFS(AI$11:AI$1008,$AB$11:$AB$1008,$AN159,$AK$11:$AK$1008,$AP$140)=0,"",SUMIFS(AI$11:AI$1008,$AB$11:$AB$1008,$AN159,$AK$11:$AK$1008,$AP$140))</f>
        <v/>
      </c>
      <c r="AR159" s="19" t="str">
        <f>IF(SUMIFS(AJ$11:AJ$1008,$AB$11:$AB$1008,$AN159,$AK$11:$AK$1008,$AP$140)=0,"",SUMIFS(AJ$11:AJ$1008,$AB$11:$AB$1008,$AN159,$AK$11:$AK$1008,$AP$140))</f>
        <v/>
      </c>
      <c r="AS159" s="4" t="str">
        <f>IF(AP140="","",18)</f>
        <v/>
      </c>
      <c r="AT159" s="99" t="str">
        <f t="array" ref="AT159">IFERROR(INDEX($AF$1:$AF$1200,SMALL(IF($AK$1:$AK$1200=$AP$140,ROW($AF$1:$AF$1200),""),$AS159)),"")</f>
        <v/>
      </c>
      <c r="AU159" s="105" t="str">
        <f t="array" ref="AU159">IFERROR(INDEX($AA$1:$AA$1200,SMALL(IF($AK$1:$AK$1200=$AP$140,ROW($AA$1:$AA$1200),""),$AS159)),"")</f>
        <v/>
      </c>
      <c r="AV159" s="93" t="str">
        <f t="array" ref="AV159">IFERROR(INDEX($AB$1:$AB$1200,SMALL(IF($AK$1:$AK$1200=$AP$140,ROW($AB$1:$AB$1200),""),$AS159)),"")</f>
        <v/>
      </c>
      <c r="AW159" s="4"/>
      <c r="AX159" s="3"/>
    </row>
    <row r="160" spans="27:50">
      <c r="AA160" s="81"/>
      <c r="AB160" s="81"/>
      <c r="AC160" s="81" t="str">
        <f t="shared" si="19"/>
        <v/>
      </c>
      <c r="AD160" s="90"/>
      <c r="AE160" s="90"/>
      <c r="AF160" s="82">
        <f t="shared" si="20"/>
        <v>0</v>
      </c>
      <c r="AG160" s="82" t="str">
        <f t="shared" si="21"/>
        <v/>
      </c>
      <c r="AH160" s="82" t="str">
        <f t="shared" si="22"/>
        <v/>
      </c>
      <c r="AI160" s="82" t="str">
        <f t="shared" si="23"/>
        <v/>
      </c>
      <c r="AJ160" s="82" t="str">
        <f t="shared" si="24"/>
        <v/>
      </c>
      <c r="AK160" s="82" t="str">
        <f t="shared" si="25"/>
        <v/>
      </c>
      <c r="AM160" s="30"/>
      <c r="AN160" s="10">
        <v>8</v>
      </c>
      <c r="AO160" s="21" t="str">
        <f>IF(SUMIFS(AG$11:AG$1008,$AB$11:$AB$1008,$AN160,$AK$11:$AK$1008,$AP$140)=0,"",SUMIFS(AG$11:AG$1008,$AB$11:$AB$1008,$AN160,$AK$11:$AK$1008,$AP$140))</f>
        <v/>
      </c>
      <c r="AP160" s="21" t="str">
        <f>IF(SUMIFS(AH$11:AH$1008,$AB$11:$AB$1008,$AN160,$AK$11:$AK$1008,$AP$140)=0,"",SUMIFS(AH$11:AH$1008,$AB$11:$AB$1008,$AN160,$AK$11:$AK$1008,$AP$140))</f>
        <v/>
      </c>
      <c r="AQ160" s="21" t="str">
        <f>IF(SUMIFS(AI$11:AI$1008,$AB$11:$AB$1008,$AN160,$AK$11:$AK$1008,$AP$140)=0,"",SUMIFS(AI$11:AI$1008,$AB$11:$AB$1008,$AN160,$AK$11:$AK$1008,$AP$140))</f>
        <v/>
      </c>
      <c r="AR160" s="21" t="str">
        <f>IF(SUMIFS(AJ$11:AJ$1008,$AB$11:$AB$1008,$AN160,$AK$11:$AK$1008,$AP$140)=0,"",SUMIFS(AJ$11:AJ$1008,$AB$11:$AB$1008,$AN160,$AK$11:$AK$1008,$AP$140))</f>
        <v/>
      </c>
      <c r="AS160" s="4" t="str">
        <f>IF(AP140="","",19)</f>
        <v/>
      </c>
      <c r="AT160" s="99" t="str">
        <f t="array" ref="AT160">IFERROR(INDEX($AF$1:$AF$1200,SMALL(IF($AK$1:$AK$1200=$AP$140,ROW($AF$1:$AF$1200),""),$AS160)),"")</f>
        <v/>
      </c>
      <c r="AU160" s="105" t="str">
        <f t="array" ref="AU160">IFERROR(INDEX($AA$1:$AA$1200,SMALL(IF($AK$1:$AK$1200=$AP$140,ROW($AA$1:$AA$1200),""),$AS160)),"")</f>
        <v/>
      </c>
      <c r="AV160" s="93" t="str">
        <f t="array" ref="AV160">IFERROR(INDEX($AB$1:$AB$1200,SMALL(IF($AK$1:$AK$1200=$AP$140,ROW($AB$1:$AB$1200),""),$AS160)),"")</f>
        <v/>
      </c>
      <c r="AW160" s="4"/>
      <c r="AX160" s="3"/>
    </row>
    <row r="161" spans="27:50">
      <c r="AA161" s="78"/>
      <c r="AB161" s="78"/>
      <c r="AC161" s="78" t="str">
        <f t="shared" si="19"/>
        <v/>
      </c>
      <c r="AD161" s="89"/>
      <c r="AE161" s="89"/>
      <c r="AF161" s="79">
        <f t="shared" si="20"/>
        <v>0</v>
      </c>
      <c r="AG161" s="79" t="str">
        <f t="shared" si="21"/>
        <v/>
      </c>
      <c r="AH161" s="79" t="str">
        <f t="shared" si="22"/>
        <v/>
      </c>
      <c r="AI161" s="79" t="str">
        <f t="shared" si="23"/>
        <v/>
      </c>
      <c r="AJ161" s="79" t="str">
        <f t="shared" si="24"/>
        <v/>
      </c>
      <c r="AK161" s="79" t="str">
        <f t="shared" si="25"/>
        <v/>
      </c>
      <c r="AM161" s="30"/>
      <c r="AN161" s="11">
        <v>8.1</v>
      </c>
      <c r="AO161" s="23" t="str">
        <f>IF(SUMIFS(AG$11:AG$1008,$AB$11:$AB$1008,$AN161,$AK$11:$AK$1008,$AP$140)=0,"",SUMIFS(AG$11:AG$1008,$AB$11:$AB$1008,$AN161,$AK$11:$AK$1008,$AP$140))</f>
        <v/>
      </c>
      <c r="AP161" s="23" t="str">
        <f>IF(SUMIFS(AH$11:AH$1008,$AB$11:$AB$1008,$AN161,$AK$11:$AK$1008,$AP$140)=0,"",SUMIFS(AH$11:AH$1008,$AB$11:$AB$1008,$AN161,$AK$11:$AK$1008,$AP$140))</f>
        <v/>
      </c>
      <c r="AQ161" s="23" t="str">
        <f>IF(SUMIFS(AI$11:AI$1008,$AB$11:$AB$1008,$AN161,$AK$11:$AK$1008,$AP$140)=0,"",SUMIFS(AI$11:AI$1008,$AB$11:$AB$1008,$AN161,$AK$11:$AK$1008,$AP$140))</f>
        <v/>
      </c>
      <c r="AR161" s="23" t="str">
        <f>IF(SUMIFS(AJ$11:AJ$1008,$AB$11:$AB$1008,$AN161,$AK$11:$AK$1008,$AP$140)=0,"",SUMIFS(AJ$11:AJ$1008,$AB$11:$AB$1008,$AN161,$AK$11:$AK$1008,$AP$140))</f>
        <v/>
      </c>
      <c r="AS161" s="4" t="str">
        <f>IF(AP140="","",20)</f>
        <v/>
      </c>
      <c r="AT161" s="99" t="str">
        <f t="array" ref="AT161">IFERROR(INDEX($AF$1:$AF$1200,SMALL(IF($AK$1:$AK$1200=$AP$140,ROW($AF$1:$AF$1200),""),$AS161)),"")</f>
        <v/>
      </c>
      <c r="AU161" s="105" t="str">
        <f t="array" ref="AU161">IFERROR(INDEX($AA$1:$AA$1200,SMALL(IF($AK$1:$AK$1200=$AP$140,ROW($AA$1:$AA$1200),""),$AS161)),"")</f>
        <v/>
      </c>
      <c r="AV161" s="93" t="str">
        <f t="array" ref="AV161">IFERROR(INDEX($AB$1:$AB$1200,SMALL(IF($AK$1:$AK$1200=$AP$140,ROW($AB$1:$AB$1200),""),$AS161)),"")</f>
        <v/>
      </c>
      <c r="AW161" s="4"/>
      <c r="AX161" s="3"/>
    </row>
    <row r="162" spans="27:50">
      <c r="AA162" s="81"/>
      <c r="AB162" s="81"/>
      <c r="AC162" s="81" t="str">
        <f t="shared" si="19"/>
        <v/>
      </c>
      <c r="AD162" s="90"/>
      <c r="AE162" s="90"/>
      <c r="AF162" s="82">
        <f t="shared" si="20"/>
        <v>0</v>
      </c>
      <c r="AG162" s="82" t="str">
        <f t="shared" si="21"/>
        <v/>
      </c>
      <c r="AH162" s="82" t="str">
        <f t="shared" si="22"/>
        <v/>
      </c>
      <c r="AI162" s="82" t="str">
        <f t="shared" si="23"/>
        <v/>
      </c>
      <c r="AJ162" s="82" t="str">
        <f t="shared" si="24"/>
        <v/>
      </c>
      <c r="AK162" s="82" t="str">
        <f t="shared" si="25"/>
        <v/>
      </c>
      <c r="AM162" s="30"/>
      <c r="AN162" s="11">
        <v>8.1999999999999993</v>
      </c>
      <c r="AO162" s="23" t="str">
        <f>IF(SUMIFS(AG$11:AG$1008,$AB$11:$AB$1008,$AN162,$AK$11:$AK$1008,$AP$140)=0,"",SUMIFS(AG$11:AG$1008,$AB$11:$AB$1008,$AN162,$AK$11:$AK$1008,$AP$140))</f>
        <v/>
      </c>
      <c r="AP162" s="23" t="str">
        <f>IF(SUMIFS(AH$11:AH$1008,$AB$11:$AB$1008,$AN162,$AK$11:$AK$1008,$AP$140)=0,"",SUMIFS(AH$11:AH$1008,$AB$11:$AB$1008,$AN162,$AK$11:$AK$1008,$AP$140))</f>
        <v/>
      </c>
      <c r="AQ162" s="23" t="str">
        <f>IF(SUMIFS(AI$11:AI$1008,$AB$11:$AB$1008,$AN162,$AK$11:$AK$1008,$AP$140)=0,"",SUMIFS(AI$11:AI$1008,$AB$11:$AB$1008,$AN162,$AK$11:$AK$1008,$AP$140))</f>
        <v/>
      </c>
      <c r="AR162" s="23" t="str">
        <f>IF(SUMIFS(AJ$11:AJ$1008,$AB$11:$AB$1008,$AN162,$AK$11:$AK$1008,$AP$140)=0,"",SUMIFS(AJ$11:AJ$1008,$AB$11:$AB$1008,$AN162,$AK$11:$AK$1008,$AP$140))</f>
        <v/>
      </c>
      <c r="AS162" s="4" t="str">
        <f>IF(AP140="","",21)</f>
        <v/>
      </c>
      <c r="AT162" s="99" t="str">
        <f t="array" ref="AT162">IFERROR(INDEX($AF$1:$AF$1200,SMALL(IF($AK$1:$AK$1200=$AP$140,ROW($AF$1:$AF$1200),""),$AS162)),"")</f>
        <v/>
      </c>
      <c r="AU162" s="105" t="str">
        <f t="array" ref="AU162">IFERROR(INDEX($AA$1:$AA$1200,SMALL(IF($AK$1:$AK$1200=$AP$140,ROW($AA$1:$AA$1200),""),$AS162)),"")</f>
        <v/>
      </c>
      <c r="AV162" s="93" t="str">
        <f t="array" ref="AV162">IFERROR(INDEX($AB$1:$AB$1200,SMALL(IF($AK$1:$AK$1200=$AP$140,ROW($AB$1:$AB$1200),""),$AS162)),"")</f>
        <v/>
      </c>
      <c r="AW162" s="4"/>
      <c r="AX162" s="3"/>
    </row>
    <row r="163" spans="27:50" ht="15.75" thickBot="1">
      <c r="AA163" s="78"/>
      <c r="AB163" s="78"/>
      <c r="AC163" s="78" t="str">
        <f t="shared" si="19"/>
        <v/>
      </c>
      <c r="AD163" s="89"/>
      <c r="AE163" s="89"/>
      <c r="AF163" s="79">
        <f t="shared" si="20"/>
        <v>0</v>
      </c>
      <c r="AG163" s="79" t="str">
        <f t="shared" si="21"/>
        <v/>
      </c>
      <c r="AH163" s="79" t="str">
        <f t="shared" si="22"/>
        <v/>
      </c>
      <c r="AI163" s="79" t="str">
        <f t="shared" si="23"/>
        <v/>
      </c>
      <c r="AJ163" s="79" t="str">
        <f t="shared" si="24"/>
        <v/>
      </c>
      <c r="AK163" s="79" t="str">
        <f t="shared" si="25"/>
        <v/>
      </c>
      <c r="AM163" s="30"/>
      <c r="AN163" s="13">
        <v>8.3000000000000007</v>
      </c>
      <c r="AO163" s="25" t="str">
        <f>IF(SUMIFS(AG$11:AG$1008,$AB$11:$AB$1008,$AN163,$AK$11:$AK$1008,$AP$140)=0,"",SUMIFS(AG$11:AG$1008,$AB$11:$AB$1008,$AN163,$AK$11:$AK$1008,$AP$140))</f>
        <v/>
      </c>
      <c r="AP163" s="25" t="str">
        <f>IF(SUMIFS(AH$11:AH$1008,$AB$11:$AB$1008,$AN163,$AK$11:$AK$1008,$AP$140)=0,"",SUMIFS(AH$11:AH$1008,$AB$11:$AB$1008,$AN163,$AK$11:$AK$1008,$AP$140))</f>
        <v/>
      </c>
      <c r="AQ163" s="25" t="str">
        <f>IF(SUMIFS(AI$11:AI$1008,$AB$11:$AB$1008,$AN163,$AK$11:$AK$1008,$AP$140)=0,"",SUMIFS(AI$11:AI$1008,$AB$11:$AB$1008,$AN163,$AK$11:$AK$1008,$AP$140))</f>
        <v/>
      </c>
      <c r="AR163" s="25" t="str">
        <f>IF(SUMIFS(AJ$11:AJ$1008,$AB$11:$AB$1008,$AN163,$AK$11:$AK$1008,$AP$140)=0,"",SUMIFS(AJ$11:AJ$1008,$AB$11:$AB$1008,$AN163,$AK$11:$AK$1008,$AP$140))</f>
        <v/>
      </c>
      <c r="AS163" s="4" t="str">
        <f>IF(AP140="","",22)</f>
        <v/>
      </c>
      <c r="AT163" s="100" t="str">
        <f t="array" ref="AT163">IFERROR(INDEX($AF$1:$AF$1200,SMALL(IF($AK$1:$AK$1200=$AP$140,ROW($AF$1:$AF$1200),""),$AS163)),"")</f>
        <v/>
      </c>
      <c r="AU163" s="106" t="str">
        <f t="array" ref="AU163">IFERROR(INDEX($AA$1:$AA$1200,SMALL(IF($AK$1:$AK$1200=$AP$140,ROW($AA$1:$AA$1200),""),$AS163)),"")</f>
        <v/>
      </c>
      <c r="AV163" s="94" t="str">
        <f t="array" ref="AV163">IFERROR(INDEX($AB$1:$AB$1200,SMALL(IF($AK$1:$AK$1200=$AP$140,ROW($AB$1:$AB$1200),""),$AS163)),"")</f>
        <v/>
      </c>
      <c r="AW163" s="4"/>
      <c r="AX163" s="3"/>
    </row>
    <row r="164" spans="27:50">
      <c r="AA164" s="81"/>
      <c r="AB164" s="81"/>
      <c r="AC164" s="81" t="str">
        <f t="shared" si="19"/>
        <v/>
      </c>
      <c r="AD164" s="90"/>
      <c r="AE164" s="90"/>
      <c r="AF164" s="82">
        <f t="shared" si="20"/>
        <v>0</v>
      </c>
      <c r="AG164" s="82" t="str">
        <f t="shared" si="21"/>
        <v/>
      </c>
      <c r="AH164" s="82" t="str">
        <f t="shared" si="22"/>
        <v/>
      </c>
      <c r="AI164" s="82" t="str">
        <f t="shared" si="23"/>
        <v/>
      </c>
      <c r="AJ164" s="82" t="str">
        <f t="shared" si="24"/>
        <v/>
      </c>
      <c r="AK164" s="82" t="str">
        <f t="shared" si="25"/>
        <v/>
      </c>
      <c r="AQ164" s="3"/>
      <c r="AR164" s="3"/>
      <c r="AS164" s="4"/>
      <c r="AT164" s="4"/>
      <c r="AU164" s="4"/>
      <c r="AV164" s="4"/>
      <c r="AW164" s="4"/>
      <c r="AX164" s="3"/>
    </row>
    <row r="165" spans="27:50" ht="15.75" thickBot="1">
      <c r="AA165" s="78"/>
      <c r="AB165" s="78"/>
      <c r="AC165" s="78" t="str">
        <f t="shared" si="19"/>
        <v/>
      </c>
      <c r="AD165" s="89"/>
      <c r="AE165" s="89"/>
      <c r="AF165" s="79">
        <f t="shared" si="20"/>
        <v>0</v>
      </c>
      <c r="AG165" s="79" t="str">
        <f t="shared" si="21"/>
        <v/>
      </c>
      <c r="AH165" s="79" t="str">
        <f t="shared" si="22"/>
        <v/>
      </c>
      <c r="AI165" s="79" t="str">
        <f t="shared" si="23"/>
        <v/>
      </c>
      <c r="AJ165" s="79" t="str">
        <f t="shared" si="24"/>
        <v/>
      </c>
      <c r="AK165" s="79" t="str">
        <f t="shared" si="25"/>
        <v/>
      </c>
      <c r="AM165" s="1" t="s">
        <v>127</v>
      </c>
      <c r="AS165" s="103"/>
      <c r="AT165" s="103"/>
      <c r="AU165" s="103"/>
      <c r="AV165" s="4"/>
      <c r="AW165" s="4"/>
      <c r="AX165" s="3"/>
    </row>
    <row r="166" spans="27:50" ht="15" customHeight="1" thickBot="1">
      <c r="AA166" s="81"/>
      <c r="AB166" s="81"/>
      <c r="AC166" s="81" t="str">
        <f t="shared" si="19"/>
        <v/>
      </c>
      <c r="AD166" s="90"/>
      <c r="AE166" s="90"/>
      <c r="AF166" s="82">
        <f t="shared" si="20"/>
        <v>0</v>
      </c>
      <c r="AG166" s="82" t="str">
        <f t="shared" si="21"/>
        <v/>
      </c>
      <c r="AH166" s="82" t="str">
        <f t="shared" si="22"/>
        <v/>
      </c>
      <c r="AI166" s="82" t="str">
        <f t="shared" si="23"/>
        <v/>
      </c>
      <c r="AJ166" s="82" t="str">
        <f t="shared" si="24"/>
        <v/>
      </c>
      <c r="AK166" s="82" t="str">
        <f t="shared" si="25"/>
        <v/>
      </c>
      <c r="AM166" s="30" t="str">
        <f t="array" ref="AM166">IFERROR(INDEX(AK$11:AK$1008,MATCH(SMALL(IF((COUNTIF(AM$34:AM165,AK$11:AK$1008)=0)*(AK$11:AK$1008&lt;&gt;""),COUNTIF(AK$11:AK$1008,"&lt;"&amp;AK$11:AK$1008)),1),IF(AK$11:AK$1008&lt;&gt;"",COUNTIF(AK$11:AK$1008,"&lt;"&amp;AK$11:AK$1008)),0)),"")</f>
        <v/>
      </c>
      <c r="AN166" s="60" t="s">
        <v>125</v>
      </c>
      <c r="AO166" s="62"/>
      <c r="AP166" s="60" t="str">
        <f>IF(AM166="","",AM166)</f>
        <v/>
      </c>
      <c r="AQ166" s="61"/>
      <c r="AR166" s="62"/>
      <c r="AS166" s="101"/>
      <c r="AT166" s="101"/>
      <c r="AU166" s="101"/>
      <c r="AV166" s="101"/>
      <c r="AW166" s="101"/>
    </row>
    <row r="167" spans="27:50" ht="15.75" customHeight="1" thickBot="1">
      <c r="AA167" s="78"/>
      <c r="AB167" s="78"/>
      <c r="AC167" s="78" t="str">
        <f t="shared" si="19"/>
        <v/>
      </c>
      <c r="AD167" s="89"/>
      <c r="AE167" s="89"/>
      <c r="AF167" s="79">
        <f t="shared" si="20"/>
        <v>0</v>
      </c>
      <c r="AG167" s="79" t="str">
        <f t="shared" si="21"/>
        <v/>
      </c>
      <c r="AH167" s="79" t="str">
        <f t="shared" si="22"/>
        <v/>
      </c>
      <c r="AI167" s="79" t="str">
        <f t="shared" si="23"/>
        <v/>
      </c>
      <c r="AJ167" s="79" t="str">
        <f t="shared" si="24"/>
        <v/>
      </c>
      <c r="AK167" s="79" t="str">
        <f t="shared" si="25"/>
        <v/>
      </c>
      <c r="AM167" s="30"/>
      <c r="AN167" s="63"/>
      <c r="AO167" s="65"/>
      <c r="AP167" s="63"/>
      <c r="AQ167" s="64"/>
      <c r="AR167" s="65"/>
      <c r="AS167" s="50"/>
      <c r="AT167" s="87" t="str">
        <f>$AF$10</f>
        <v>besoin</v>
      </c>
      <c r="AU167" s="95" t="str">
        <f>$AA$10</f>
        <v>Nom</v>
      </c>
      <c r="AV167" s="88" t="str">
        <f>$AB$10</f>
        <v>tier</v>
      </c>
      <c r="AW167" s="102"/>
    </row>
    <row r="168" spans="27:50">
      <c r="AA168" s="81"/>
      <c r="AB168" s="81"/>
      <c r="AC168" s="81" t="str">
        <f t="shared" si="19"/>
        <v/>
      </c>
      <c r="AD168" s="90"/>
      <c r="AE168" s="90"/>
      <c r="AF168" s="82">
        <f t="shared" si="20"/>
        <v>0</v>
      </c>
      <c r="AG168" s="82" t="str">
        <f t="shared" si="21"/>
        <v/>
      </c>
      <c r="AH168" s="82" t="str">
        <f t="shared" si="22"/>
        <v/>
      </c>
      <c r="AI168" s="82" t="str">
        <f t="shared" si="23"/>
        <v/>
      </c>
      <c r="AJ168" s="82" t="str">
        <f t="shared" si="24"/>
        <v/>
      </c>
      <c r="AK168" s="82" t="str">
        <f t="shared" si="25"/>
        <v/>
      </c>
      <c r="AM168" s="30"/>
      <c r="AN168" s="35"/>
      <c r="AO168" s="31" t="s">
        <v>4</v>
      </c>
      <c r="AP168" s="32" t="s">
        <v>5</v>
      </c>
      <c r="AQ168" s="31" t="s">
        <v>14</v>
      </c>
      <c r="AR168" s="31" t="s">
        <v>6</v>
      </c>
      <c r="AS168" s="4" t="str">
        <f>IF(AP166="","",1)</f>
        <v/>
      </c>
      <c r="AT168" s="99" t="str">
        <f t="array" ref="AT168">IFERROR(INDEX($AF$1:$AF$1200,SMALL(IF($AK$1:$AK$1200=$AP$166,ROW($AF$1:$AF$1200),""),$AS168)),"")</f>
        <v/>
      </c>
      <c r="AU168" s="104" t="str">
        <f t="array" ref="AU168">IFERROR(INDEX($AA$1:$AA$1200,SMALL(IF($AK$1:$AK$1200=$AP$166,ROW($AA$1:$AA$1200),""),$AS168)),"")</f>
        <v/>
      </c>
      <c r="AV168" s="92" t="str">
        <f t="array" ref="AV168">IFERROR(INDEX($AB$1:$AB$1200,SMALL(IF($AK$1:$AK$1200=$AP$166,ROW($AB$1:$AB$1200),""),$AS168)),"")</f>
        <v/>
      </c>
      <c r="AW168" s="4"/>
    </row>
    <row r="169" spans="27:50">
      <c r="AA169" s="78"/>
      <c r="AB169" s="78"/>
      <c r="AC169" s="78" t="str">
        <f t="shared" si="19"/>
        <v/>
      </c>
      <c r="AD169" s="89"/>
      <c r="AE169" s="89"/>
      <c r="AF169" s="79">
        <f t="shared" si="20"/>
        <v>0</v>
      </c>
      <c r="AG169" s="79" t="str">
        <f t="shared" si="21"/>
        <v/>
      </c>
      <c r="AH169" s="79" t="str">
        <f t="shared" si="22"/>
        <v/>
      </c>
      <c r="AI169" s="79" t="str">
        <f t="shared" si="23"/>
        <v/>
      </c>
      <c r="AJ169" s="79" t="str">
        <f t="shared" si="24"/>
        <v/>
      </c>
      <c r="AK169" s="79" t="str">
        <f t="shared" si="25"/>
        <v/>
      </c>
      <c r="AM169" s="30"/>
      <c r="AN169" s="9">
        <v>3</v>
      </c>
      <c r="AO169" s="14" t="str">
        <f>IF(SUMIFS(AG$11:AG$1008,$AB$11:$AB$1008,$AN169,$AK$11:$AK$1008,$AP$166)=0,"",SUMIFS(AG$11:AG$1008,$AB$11:$AB$1008,$AN169,$AK$11:$AK$1008,$AP$166))</f>
        <v/>
      </c>
      <c r="AP169" s="14" t="str">
        <f>IF(SUMIFS(AH$11:AH$1008,$AB$11:$AB$1008,$AN169,$AK$11:$AK$1008,$AP$166)=0,"",SUMIFS(AH$11:AH$1008,$AB$11:$AB$1008,$AN169,$AK$11:$AK$1008,$AP$166))</f>
        <v/>
      </c>
      <c r="AQ169" s="14" t="str">
        <f>IF(SUMIFS(AI$11:AI$1008,$AB$11:$AB$1008,$AN169,$AK$11:$AK$1008,$AP$166)=0,"",SUMIFS(AI$11:AI$1008,$AB$11:$AB$1008,$AN169,$AK$11:$AK$1008,$AP$166))</f>
        <v/>
      </c>
      <c r="AR169" s="14" t="str">
        <f>IF(SUMIFS(AJ$11:AJ$1008,$AB$11:$AB$1008,$AN169,$AK$11:$AK$1008,$AP$166)=0,"",SUMIFS(AJ$11:AJ$1008,$AB$11:$AB$1008,$AN169,$AK$11:$AK$1008,$AP$166))</f>
        <v/>
      </c>
      <c r="AS169" s="4" t="str">
        <f>IF(AP166="","",2)</f>
        <v/>
      </c>
      <c r="AT169" s="99" t="str">
        <f t="array" ref="AT169">IFERROR(INDEX($AF$1:$AF$1200,SMALL(IF($AK$1:$AK$1200=$AP$166,ROW($AF$1:$AF$1200),""),$AS169)),"")</f>
        <v/>
      </c>
      <c r="AU169" s="105" t="str">
        <f t="array" ref="AU169">IFERROR(INDEX($AA$1:$AA$1200,SMALL(IF($AK$1:$AK$1200=$AP$166,ROW($AA$1:$AA$1200),""),$AS169)),"")</f>
        <v/>
      </c>
      <c r="AV169" s="93" t="str">
        <f t="array" ref="AV169">IFERROR(INDEX($AB$1:$AB$1200,SMALL(IF($AK$1:$AK$1200=$AP$166,ROW($AB$1:$AB$1200),""),$AS169)),"")</f>
        <v/>
      </c>
      <c r="AW169" s="4"/>
    </row>
    <row r="170" spans="27:50">
      <c r="AA170" s="81"/>
      <c r="AB170" s="81"/>
      <c r="AC170" s="81" t="str">
        <f t="shared" si="19"/>
        <v/>
      </c>
      <c r="AD170" s="90"/>
      <c r="AE170" s="90"/>
      <c r="AF170" s="82">
        <f t="shared" si="20"/>
        <v>0</v>
      </c>
      <c r="AG170" s="82" t="str">
        <f t="shared" si="21"/>
        <v/>
      </c>
      <c r="AH170" s="82" t="str">
        <f t="shared" si="22"/>
        <v/>
      </c>
      <c r="AI170" s="82" t="str">
        <f t="shared" si="23"/>
        <v/>
      </c>
      <c r="AJ170" s="82" t="str">
        <f t="shared" si="24"/>
        <v/>
      </c>
      <c r="AK170" s="82" t="str">
        <f t="shared" si="25"/>
        <v/>
      </c>
      <c r="AN170" s="10">
        <v>4</v>
      </c>
      <c r="AO170" s="15" t="str">
        <f>IF(SUMIFS(AG$11:AG$1008,$AB$11:$AB$1008,$AN170,$AK$11:$AK$1008,$AP$166)=0,"",SUMIFS(AG$11:AG$1008,$AB$11:$AB$1008,$AN170,$AK$11:$AK$1008,$AP$166))</f>
        <v/>
      </c>
      <c r="AP170" s="15" t="str">
        <f>IF(SUMIFS(AH$11:AH$1008,$AB$11:$AB$1008,$AN170,$AK$11:$AK$1008,$AP$166)=0,"",SUMIFS(AH$11:AH$1008,$AB$11:$AB$1008,$AN170,$AK$11:$AK$1008,$AP$166))</f>
        <v/>
      </c>
      <c r="AQ170" s="15" t="str">
        <f>IF(SUMIFS(AI$11:AI$1008,$AB$11:$AB$1008,$AN170,$AK$11:$AK$1008,$AP$166)=0,"",SUMIFS(AI$11:AI$1008,$AB$11:$AB$1008,$AN170,$AK$11:$AK$1008,$AP$166))</f>
        <v/>
      </c>
      <c r="AR170" s="15" t="str">
        <f>IF(SUMIFS(AJ$11:AJ$1008,$AB$11:$AB$1008,$AN170,$AK$11:$AK$1008,$AP$166)=0,"",SUMIFS(AJ$11:AJ$1008,$AB$11:$AB$1008,$AN170,$AK$11:$AK$1008,$AP$166))</f>
        <v/>
      </c>
      <c r="AS170" s="4" t="str">
        <f>IF(AP166="","",3)</f>
        <v/>
      </c>
      <c r="AT170" s="99" t="str">
        <f t="array" ref="AT170">IFERROR(INDEX($AF$1:$AF$1200,SMALL(IF($AK$1:$AK$1200=$AP$166,ROW($AF$1:$AF$1200),""),$AS170)),"")</f>
        <v/>
      </c>
      <c r="AU170" s="105" t="str">
        <f t="array" ref="AU170">IFERROR(INDEX($AA$1:$AA$1200,SMALL(IF($AK$1:$AK$1200=$AP$166,ROW($AA$1:$AA$1200),""),$AS170)),"")</f>
        <v/>
      </c>
      <c r="AV170" s="93" t="str">
        <f t="array" ref="AV170">IFERROR(INDEX($AB$1:$AB$1200,SMALL(IF($AK$1:$AK$1200=$AP$166,ROW($AB$1:$AB$1200),""),$AS170)),"")</f>
        <v/>
      </c>
      <c r="AW170" s="4"/>
    </row>
    <row r="171" spans="27:50">
      <c r="AA171" s="78"/>
      <c r="AB171" s="78"/>
      <c r="AC171" s="78" t="str">
        <f t="shared" si="19"/>
        <v/>
      </c>
      <c r="AD171" s="89"/>
      <c r="AE171" s="89"/>
      <c r="AF171" s="79">
        <f t="shared" si="20"/>
        <v>0</v>
      </c>
      <c r="AG171" s="79" t="str">
        <f t="shared" si="21"/>
        <v/>
      </c>
      <c r="AH171" s="79" t="str">
        <f t="shared" si="22"/>
        <v/>
      </c>
      <c r="AI171" s="79" t="str">
        <f t="shared" si="23"/>
        <v/>
      </c>
      <c r="AJ171" s="79" t="str">
        <f t="shared" si="24"/>
        <v/>
      </c>
      <c r="AK171" s="79" t="str">
        <f t="shared" si="25"/>
        <v/>
      </c>
      <c r="AN171" s="11">
        <v>4.0999999999999996</v>
      </c>
      <c r="AO171" s="17" t="str">
        <f>IF(SUMIFS(AG$11:AG$1008,$AB$11:$AB$1008,$AN171,$AK$11:$AK$1008,$AP$166)=0,"",SUMIFS(AG$11:AG$1008,$AB$11:$AB$1008,$AN171,$AK$11:$AK$1008,$AP$166))</f>
        <v/>
      </c>
      <c r="AP171" s="17" t="str">
        <f>IF(SUMIFS(AH$11:AH$1008,$AB$11:$AB$1008,$AN171,$AK$11:$AK$1008,$AP$166)=0,"",SUMIFS(AH$11:AH$1008,$AB$11:$AB$1008,$AN171,$AK$11:$AK$1008,$AP$166))</f>
        <v/>
      </c>
      <c r="AQ171" s="17" t="str">
        <f>IF(SUMIFS(AI$11:AI$1008,$AB$11:$AB$1008,$AN171,$AK$11:$AK$1008,$AP$166)=0,"",SUMIFS(AI$11:AI$1008,$AB$11:$AB$1008,$AN171,$AK$11:$AK$1008,$AP$166))</f>
        <v/>
      </c>
      <c r="AR171" s="17" t="str">
        <f>IF(SUMIFS(AJ$11:AJ$1008,$AB$11:$AB$1008,$AN171,$AK$11:$AK$1008,$AP$166)=0,"",SUMIFS(AJ$11:AJ$1008,$AB$11:$AB$1008,$AN171,$AK$11:$AK$1008,$AP$166))</f>
        <v/>
      </c>
      <c r="AS171" s="4" t="str">
        <f>IF(AP166="","",4)</f>
        <v/>
      </c>
      <c r="AT171" s="99" t="str">
        <f t="array" ref="AT171">IFERROR(INDEX($AF$1:$AF$1200,SMALL(IF($AK$1:$AK$1200=$AP$166,ROW($AF$1:$AF$1200),""),$AS171)),"")</f>
        <v/>
      </c>
      <c r="AU171" s="105" t="str">
        <f t="array" ref="AU171">IFERROR(INDEX($AA$1:$AA$1200,SMALL(IF($AK$1:$AK$1200=$AP$166,ROW($AA$1:$AA$1200),""),$AS171)),"")</f>
        <v/>
      </c>
      <c r="AV171" s="93" t="str">
        <f t="array" ref="AV171">IFERROR(INDEX($AB$1:$AB$1200,SMALL(IF($AK$1:$AK$1200=$AP$166,ROW($AB$1:$AB$1200),""),$AS171)),"")</f>
        <v/>
      </c>
      <c r="AW171" s="4"/>
    </row>
    <row r="172" spans="27:50">
      <c r="AA172" s="81"/>
      <c r="AB172" s="81"/>
      <c r="AC172" s="81" t="str">
        <f t="shared" si="19"/>
        <v/>
      </c>
      <c r="AD172" s="90"/>
      <c r="AE172" s="90"/>
      <c r="AF172" s="82">
        <f t="shared" si="20"/>
        <v>0</v>
      </c>
      <c r="AG172" s="82" t="str">
        <f t="shared" si="21"/>
        <v/>
      </c>
      <c r="AH172" s="82" t="str">
        <f t="shared" si="22"/>
        <v/>
      </c>
      <c r="AI172" s="82" t="str">
        <f t="shared" si="23"/>
        <v/>
      </c>
      <c r="AJ172" s="82" t="str">
        <f t="shared" si="24"/>
        <v/>
      </c>
      <c r="AK172" s="82" t="str">
        <f t="shared" si="25"/>
        <v/>
      </c>
      <c r="AN172" s="11">
        <v>4.2</v>
      </c>
      <c r="AO172" s="17" t="str">
        <f>IF(SUMIFS(AG$11:AG$1008,$AB$11:$AB$1008,$AN172,$AK$11:$AK$1008,$AP$166)=0,"",SUMIFS(AG$11:AG$1008,$AB$11:$AB$1008,$AN172,$AK$11:$AK$1008,$AP$166))</f>
        <v/>
      </c>
      <c r="AP172" s="17" t="str">
        <f>IF(SUMIFS(AH$11:AH$1008,$AB$11:$AB$1008,$AN172,$AK$11:$AK$1008,$AP$166)=0,"",SUMIFS(AH$11:AH$1008,$AB$11:$AB$1008,$AN172,$AK$11:$AK$1008,$AP$166))</f>
        <v/>
      </c>
      <c r="AQ172" s="17" t="str">
        <f>IF(SUMIFS(AI$11:AI$1008,$AB$11:$AB$1008,$AN172,$AK$11:$AK$1008,$AP$166)=0,"",SUMIFS(AI$11:AI$1008,$AB$11:$AB$1008,$AN172,$AK$11:$AK$1008,$AP$166))</f>
        <v/>
      </c>
      <c r="AR172" s="17" t="str">
        <f>IF(SUMIFS(AJ$11:AJ$1008,$AB$11:$AB$1008,$AN172,$AK$11:$AK$1008,$AP$166)=0,"",SUMIFS(AJ$11:AJ$1008,$AB$11:$AB$1008,$AN172,$AK$11:$AK$1008,$AP$166))</f>
        <v/>
      </c>
      <c r="AS172" s="4" t="str">
        <f>IF(AP166="","",5)</f>
        <v/>
      </c>
      <c r="AT172" s="99" t="str">
        <f t="array" ref="AT172">IFERROR(INDEX($AF$1:$AF$1200,SMALL(IF($AK$1:$AK$1200=$AP$166,ROW($AF$1:$AF$1200),""),$AS172)),"")</f>
        <v/>
      </c>
      <c r="AU172" s="105" t="str">
        <f t="array" ref="AU172">IFERROR(INDEX($AA$1:$AA$1200,SMALL(IF($AK$1:$AK$1200=$AP$166,ROW($AA$1:$AA$1200),""),$AS172)),"")</f>
        <v/>
      </c>
      <c r="AV172" s="93" t="str">
        <f t="array" ref="AV172">IFERROR(INDEX($AB$1:$AB$1200,SMALL(IF($AK$1:$AK$1200=$AP$166,ROW($AB$1:$AB$1200),""),$AS172)),"")</f>
        <v/>
      </c>
      <c r="AW172" s="4"/>
    </row>
    <row r="173" spans="27:50">
      <c r="AA173" s="78"/>
      <c r="AB173" s="78"/>
      <c r="AC173" s="78" t="str">
        <f t="shared" si="19"/>
        <v/>
      </c>
      <c r="AD173" s="89"/>
      <c r="AE173" s="89"/>
      <c r="AF173" s="79">
        <f t="shared" si="20"/>
        <v>0</v>
      </c>
      <c r="AG173" s="79" t="str">
        <f t="shared" si="21"/>
        <v/>
      </c>
      <c r="AH173" s="79" t="str">
        <f t="shared" si="22"/>
        <v/>
      </c>
      <c r="AI173" s="79" t="str">
        <f t="shared" si="23"/>
        <v/>
      </c>
      <c r="AJ173" s="79" t="str">
        <f t="shared" si="24"/>
        <v/>
      </c>
      <c r="AK173" s="79" t="str">
        <f t="shared" si="25"/>
        <v/>
      </c>
      <c r="AN173" s="12">
        <v>4.3</v>
      </c>
      <c r="AO173" s="19" t="str">
        <f>IF(SUMIFS(AG$11:AG$1008,$AB$11:$AB$1008,$AN173,$AK$11:$AK$1008,$AP$166)=0,"",SUMIFS(AG$11:AG$1008,$AB$11:$AB$1008,$AN173,$AK$11:$AK$1008,$AP$166))</f>
        <v/>
      </c>
      <c r="AP173" s="19" t="str">
        <f>IF(SUMIFS(AH$11:AH$1008,$AB$11:$AB$1008,$AN173,$AK$11:$AK$1008,$AP$166)=0,"",SUMIFS(AH$11:AH$1008,$AB$11:$AB$1008,$AN173,$AK$11:$AK$1008,$AP$166))</f>
        <v/>
      </c>
      <c r="AQ173" s="19" t="str">
        <f>IF(SUMIFS(AI$11:AI$1008,$AB$11:$AB$1008,$AN173,$AK$11:$AK$1008,$AP$166)=0,"",SUMIFS(AI$11:AI$1008,$AB$11:$AB$1008,$AN173,$AK$11:$AK$1008,$AP$166))</f>
        <v/>
      </c>
      <c r="AR173" s="19" t="str">
        <f>IF(SUMIFS(AJ$11:AJ$1008,$AB$11:$AB$1008,$AN173,$AK$11:$AK$1008,$AP$166)=0,"",SUMIFS(AJ$11:AJ$1008,$AB$11:$AB$1008,$AN173,$AK$11:$AK$1008,$AP$166))</f>
        <v/>
      </c>
      <c r="AS173" s="4" t="str">
        <f>IF(AP166="","",6)</f>
        <v/>
      </c>
      <c r="AT173" s="99" t="str">
        <f t="array" ref="AT173">IFERROR(INDEX($AF$1:$AF$1200,SMALL(IF($AK$1:$AK$1200=$AP$166,ROW($AF$1:$AF$1200),""),$AS173)),"")</f>
        <v/>
      </c>
      <c r="AU173" s="105" t="str">
        <f t="array" ref="AU173">IFERROR(INDEX($AA$1:$AA$1200,SMALL(IF($AK$1:$AK$1200=$AP$166,ROW($AA$1:$AA$1200),""),$AS173)),"")</f>
        <v/>
      </c>
      <c r="AV173" s="93" t="str">
        <f t="array" ref="AV173">IFERROR(INDEX($AB$1:$AB$1200,SMALL(IF($AK$1:$AK$1200=$AP$166,ROW($AB$1:$AB$1200),""),$AS173)),"")</f>
        <v/>
      </c>
      <c r="AW173" s="4"/>
    </row>
    <row r="174" spans="27:50">
      <c r="AA174" s="81"/>
      <c r="AB174" s="81"/>
      <c r="AC174" s="81" t="str">
        <f t="shared" si="19"/>
        <v/>
      </c>
      <c r="AD174" s="90"/>
      <c r="AE174" s="90"/>
      <c r="AF174" s="82">
        <f t="shared" si="20"/>
        <v>0</v>
      </c>
      <c r="AG174" s="82" t="str">
        <f t="shared" si="21"/>
        <v/>
      </c>
      <c r="AH174" s="82" t="str">
        <f t="shared" si="22"/>
        <v/>
      </c>
      <c r="AI174" s="82" t="str">
        <f t="shared" si="23"/>
        <v/>
      </c>
      <c r="AJ174" s="82" t="str">
        <f t="shared" si="24"/>
        <v/>
      </c>
      <c r="AK174" s="82" t="str">
        <f t="shared" si="25"/>
        <v/>
      </c>
      <c r="AN174" s="10">
        <v>5</v>
      </c>
      <c r="AO174" s="21" t="str">
        <f>IF(SUMIFS(AG$11:AG$1008,$AB$11:$AB$1008,$AN174,$AK$11:$AK$1008,$AP$166)=0,"",SUMIFS(AG$11:AG$1008,$AB$11:$AB$1008,$AN174,$AK$11:$AK$1008,$AP$166))</f>
        <v/>
      </c>
      <c r="AP174" s="21" t="str">
        <f>IF(SUMIFS(AH$11:AH$1008,$AB$11:$AB$1008,$AN174,$AK$11:$AK$1008,$AP$166)=0,"",SUMIFS(AH$11:AH$1008,$AB$11:$AB$1008,$AN174,$AK$11:$AK$1008,$AP$166))</f>
        <v/>
      </c>
      <c r="AQ174" s="21" t="str">
        <f>IF(SUMIFS(AI$11:AI$1008,$AB$11:$AB$1008,$AN174,$AK$11:$AK$1008,$AP$166)=0,"",SUMIFS(AI$11:AI$1008,$AB$11:$AB$1008,$AN174,$AK$11:$AK$1008,$AP$166))</f>
        <v/>
      </c>
      <c r="AR174" s="21" t="str">
        <f>IF(SUMIFS(AJ$11:AJ$1008,$AB$11:$AB$1008,$AN174,$AK$11:$AK$1008,$AP$166)=0,"",SUMIFS(AJ$11:AJ$1008,$AB$11:$AB$1008,$AN174,$AK$11:$AK$1008,$AP$166))</f>
        <v/>
      </c>
      <c r="AS174" s="4" t="str">
        <f>IF(AP166="","",7)</f>
        <v/>
      </c>
      <c r="AT174" s="99" t="str">
        <f t="array" ref="AT174">IFERROR(INDEX($AF$1:$AF$1200,SMALL(IF($AK$1:$AK$1200=$AP$166,ROW($AF$1:$AF$1200),""),$AS174)),"")</f>
        <v/>
      </c>
      <c r="AU174" s="105" t="str">
        <f t="array" ref="AU174">IFERROR(INDEX($AA$1:$AA$1200,SMALL(IF($AK$1:$AK$1200=$AP$166,ROW($AA$1:$AA$1200),""),$AS174)),"")</f>
        <v/>
      </c>
      <c r="AV174" s="93" t="str">
        <f t="array" ref="AV174">IFERROR(INDEX($AB$1:$AB$1200,SMALL(IF($AK$1:$AK$1200=$AP$166,ROW($AB$1:$AB$1200),""),$AS174)),"")</f>
        <v/>
      </c>
      <c r="AW174" s="4"/>
    </row>
    <row r="175" spans="27:50">
      <c r="AA175" s="78"/>
      <c r="AB175" s="78"/>
      <c r="AC175" s="78" t="str">
        <f t="shared" si="19"/>
        <v/>
      </c>
      <c r="AD175" s="89"/>
      <c r="AE175" s="89"/>
      <c r="AF175" s="79">
        <f t="shared" si="20"/>
        <v>0</v>
      </c>
      <c r="AG175" s="79" t="str">
        <f t="shared" si="21"/>
        <v/>
      </c>
      <c r="AH175" s="79" t="str">
        <f t="shared" si="22"/>
        <v/>
      </c>
      <c r="AI175" s="79" t="str">
        <f t="shared" si="23"/>
        <v/>
      </c>
      <c r="AJ175" s="79" t="str">
        <f t="shared" si="24"/>
        <v/>
      </c>
      <c r="AK175" s="79" t="str">
        <f t="shared" si="25"/>
        <v/>
      </c>
      <c r="AN175" s="11">
        <v>5.0999999999999996</v>
      </c>
      <c r="AO175" s="23" t="str">
        <f>IF(SUMIFS(AG$11:AG$1008,$AB$11:$AB$1008,$AN175,$AK$11:$AK$1008,$AP$166)=0,"",SUMIFS(AG$11:AG$1008,$AB$11:$AB$1008,$AN175,$AK$11:$AK$1008,$AP$166))</f>
        <v/>
      </c>
      <c r="AP175" s="23" t="str">
        <f>IF(SUMIFS(AH$11:AH$1008,$AB$11:$AB$1008,$AN175,$AK$11:$AK$1008,$AP$166)=0,"",SUMIFS(AH$11:AH$1008,$AB$11:$AB$1008,$AN175,$AK$11:$AK$1008,$AP$166))</f>
        <v/>
      </c>
      <c r="AQ175" s="23" t="str">
        <f>IF(SUMIFS(AI$11:AI$1008,$AB$11:$AB$1008,$AN175,$AK$11:$AK$1008,$AP$166)=0,"",SUMIFS(AI$11:AI$1008,$AB$11:$AB$1008,$AN175,$AK$11:$AK$1008,$AP$166))</f>
        <v/>
      </c>
      <c r="AR175" s="23" t="str">
        <f>IF(SUMIFS(AJ$11:AJ$1008,$AB$11:$AB$1008,$AN175,$AK$11:$AK$1008,$AP$166)=0,"",SUMIFS(AJ$11:AJ$1008,$AB$11:$AB$1008,$AN175,$AK$11:$AK$1008,$AP$166))</f>
        <v/>
      </c>
      <c r="AS175" s="4" t="str">
        <f>IF(AP166="","",8)</f>
        <v/>
      </c>
      <c r="AT175" s="99" t="str">
        <f t="array" ref="AT175">IFERROR(INDEX($AF$1:$AF$1200,SMALL(IF($AK$1:$AK$1200=$AP$166,ROW($AF$1:$AF$1200),""),$AS175)),"")</f>
        <v/>
      </c>
      <c r="AU175" s="105" t="str">
        <f t="array" ref="AU175">IFERROR(INDEX($AA$1:$AA$1200,SMALL(IF($AK$1:$AK$1200=$AP$166,ROW($AA$1:$AA$1200),""),$AS175)),"")</f>
        <v/>
      </c>
      <c r="AV175" s="93" t="str">
        <f t="array" ref="AV175">IFERROR(INDEX($AB$1:$AB$1200,SMALL(IF($AK$1:$AK$1200=$AP$166,ROW($AB$1:$AB$1200),""),$AS175)),"")</f>
        <v/>
      </c>
      <c r="AW175" s="4"/>
    </row>
    <row r="176" spans="27:50">
      <c r="AA176" s="81"/>
      <c r="AB176" s="81"/>
      <c r="AC176" s="81" t="str">
        <f t="shared" si="19"/>
        <v/>
      </c>
      <c r="AD176" s="90"/>
      <c r="AE176" s="90"/>
      <c r="AF176" s="82">
        <f t="shared" si="20"/>
        <v>0</v>
      </c>
      <c r="AG176" s="82" t="str">
        <f t="shared" si="21"/>
        <v/>
      </c>
      <c r="AH176" s="82" t="str">
        <f t="shared" si="22"/>
        <v/>
      </c>
      <c r="AI176" s="82" t="str">
        <f t="shared" si="23"/>
        <v/>
      </c>
      <c r="AJ176" s="82" t="str">
        <f t="shared" si="24"/>
        <v/>
      </c>
      <c r="AK176" s="82" t="str">
        <f t="shared" si="25"/>
        <v/>
      </c>
      <c r="AN176" s="11">
        <v>5.2</v>
      </c>
      <c r="AO176" s="23" t="str">
        <f>IF(SUMIFS(AG$11:AG$1008,$AB$11:$AB$1008,$AN176,$AK$11:$AK$1008,$AP$166)=0,"",SUMIFS(AG$11:AG$1008,$AB$11:$AB$1008,$AN176,$AK$11:$AK$1008,$AP$166))</f>
        <v/>
      </c>
      <c r="AP176" s="23" t="str">
        <f>IF(SUMIFS(AH$11:AH$1008,$AB$11:$AB$1008,$AN176,$AK$11:$AK$1008,$AP$166)=0,"",SUMIFS(AH$11:AH$1008,$AB$11:$AB$1008,$AN176,$AK$11:$AK$1008,$AP$166))</f>
        <v/>
      </c>
      <c r="AQ176" s="23" t="str">
        <f>IF(SUMIFS(AI$11:AI$1008,$AB$11:$AB$1008,$AN176,$AK$11:$AK$1008,$AP$166)=0,"",SUMIFS(AI$11:AI$1008,$AB$11:$AB$1008,$AN176,$AK$11:$AK$1008,$AP$166))</f>
        <v/>
      </c>
      <c r="AR176" s="23" t="str">
        <f>IF(SUMIFS(AJ$11:AJ$1008,$AB$11:$AB$1008,$AN176,$AK$11:$AK$1008,$AP$166)=0,"",SUMIFS(AJ$11:AJ$1008,$AB$11:$AB$1008,$AN176,$AK$11:$AK$1008,$AP$166))</f>
        <v/>
      </c>
      <c r="AS176" s="4" t="str">
        <f>IF(AP166="","",9)</f>
        <v/>
      </c>
      <c r="AT176" s="99" t="str">
        <f t="array" ref="AT176">IFERROR(INDEX($AF$1:$AF$1200,SMALL(IF($AK$1:$AK$1200=$AP$166,ROW($AF$1:$AF$1200),""),$AS176)),"")</f>
        <v/>
      </c>
      <c r="AU176" s="105" t="str">
        <f t="array" ref="AU176">IFERROR(INDEX($AA$1:$AA$1200,SMALL(IF($AK$1:$AK$1200=$AP$166,ROW($AA$1:$AA$1200),""),$AS176)),"")</f>
        <v/>
      </c>
      <c r="AV176" s="93" t="str">
        <f t="array" ref="AV176">IFERROR(INDEX($AB$1:$AB$1200,SMALL(IF($AK$1:$AK$1200=$AP$166,ROW($AB$1:$AB$1200),""),$AS176)),"")</f>
        <v/>
      </c>
      <c r="AW176" s="4"/>
    </row>
    <row r="177" spans="27:49">
      <c r="AA177" s="78"/>
      <c r="AB177" s="78"/>
      <c r="AC177" s="78" t="str">
        <f t="shared" si="19"/>
        <v/>
      </c>
      <c r="AD177" s="89"/>
      <c r="AE177" s="89"/>
      <c r="AF177" s="79">
        <f t="shared" si="20"/>
        <v>0</v>
      </c>
      <c r="AG177" s="79" t="str">
        <f t="shared" si="21"/>
        <v/>
      </c>
      <c r="AH177" s="79" t="str">
        <f t="shared" si="22"/>
        <v/>
      </c>
      <c r="AI177" s="79" t="str">
        <f t="shared" si="23"/>
        <v/>
      </c>
      <c r="AJ177" s="79" t="str">
        <f t="shared" si="24"/>
        <v/>
      </c>
      <c r="AK177" s="79" t="str">
        <f t="shared" si="25"/>
        <v/>
      </c>
      <c r="AN177" s="12">
        <v>5.3</v>
      </c>
      <c r="AO177" s="19" t="str">
        <f>IF(SUMIFS(AG$11:AG$1008,$AB$11:$AB$1008,$AN177,$AK$11:$AK$1008,$AP$166)=0,"",SUMIFS(AG$11:AG$1008,$AB$11:$AB$1008,$AN177,$AK$11:$AK$1008,$AP$166))</f>
        <v/>
      </c>
      <c r="AP177" s="19" t="str">
        <f>IF(SUMIFS(AH$11:AH$1008,$AB$11:$AB$1008,$AN177,$AK$11:$AK$1008,$AP$166)=0,"",SUMIFS(AH$11:AH$1008,$AB$11:$AB$1008,$AN177,$AK$11:$AK$1008,$AP$166))</f>
        <v/>
      </c>
      <c r="AQ177" s="19" t="str">
        <f>IF(SUMIFS(AI$11:AI$1008,$AB$11:$AB$1008,$AN177,$AK$11:$AK$1008,$AP$166)=0,"",SUMIFS(AI$11:AI$1008,$AB$11:$AB$1008,$AN177,$AK$11:$AK$1008,$AP$166))</f>
        <v/>
      </c>
      <c r="AR177" s="19" t="str">
        <f>IF(SUMIFS(AJ$11:AJ$1008,$AB$11:$AB$1008,$AN177,$AK$11:$AK$1008,$AP$166)=0,"",SUMIFS(AJ$11:AJ$1008,$AB$11:$AB$1008,$AN177,$AK$11:$AK$1008,$AP$166))</f>
        <v/>
      </c>
      <c r="AS177" s="4" t="str">
        <f>IF(AP166="","",10)</f>
        <v/>
      </c>
      <c r="AT177" s="99" t="str">
        <f t="array" ref="AT177">IFERROR(INDEX($AF$1:$AF$1200,SMALL(IF($AK$1:$AK$1200=$AP$166,ROW($AF$1:$AF$1200),""),$AS177)),"")</f>
        <v/>
      </c>
      <c r="AU177" s="105" t="str">
        <f t="array" ref="AU177">IFERROR(INDEX($AA$1:$AA$1200,SMALL(IF($AK$1:$AK$1200=$AP$166,ROW($AA$1:$AA$1200),""),$AS177)),"")</f>
        <v/>
      </c>
      <c r="AV177" s="93" t="str">
        <f t="array" ref="AV177">IFERROR(INDEX($AB$1:$AB$1200,SMALL(IF($AK$1:$AK$1200=$AP$166,ROW($AB$1:$AB$1200),""),$AS177)),"")</f>
        <v/>
      </c>
      <c r="AW177" s="4"/>
    </row>
    <row r="178" spans="27:49">
      <c r="AA178" s="81"/>
      <c r="AB178" s="81"/>
      <c r="AC178" s="81" t="str">
        <f t="shared" si="19"/>
        <v/>
      </c>
      <c r="AD178" s="90"/>
      <c r="AE178" s="90"/>
      <c r="AF178" s="82">
        <f t="shared" si="20"/>
        <v>0</v>
      </c>
      <c r="AG178" s="82" t="str">
        <f t="shared" si="21"/>
        <v/>
      </c>
      <c r="AH178" s="82" t="str">
        <f t="shared" si="22"/>
        <v/>
      </c>
      <c r="AI178" s="82" t="str">
        <f t="shared" si="23"/>
        <v/>
      </c>
      <c r="AJ178" s="82" t="str">
        <f t="shared" si="24"/>
        <v/>
      </c>
      <c r="AK178" s="82" t="str">
        <f t="shared" si="25"/>
        <v/>
      </c>
      <c r="AN178" s="10">
        <v>6</v>
      </c>
      <c r="AO178" s="21" t="str">
        <f>IF(SUMIFS(AG$11:AG$1008,$AB$11:$AB$1008,$AN178,$AK$11:$AK$1008,$AP$166)=0,"",SUMIFS(AG$11:AG$1008,$AB$11:$AB$1008,$AN178,$AK$11:$AK$1008,$AP$166))</f>
        <v/>
      </c>
      <c r="AP178" s="21" t="str">
        <f>IF(SUMIFS(AH$11:AH$1008,$AB$11:$AB$1008,$AN178,$AK$11:$AK$1008,$AP$166)=0,"",SUMIFS(AH$11:AH$1008,$AB$11:$AB$1008,$AN178,$AK$11:$AK$1008,$AP$166))</f>
        <v/>
      </c>
      <c r="AQ178" s="21" t="str">
        <f>IF(SUMIFS(AI$11:AI$1008,$AB$11:$AB$1008,$AN178,$AK$11:$AK$1008,$AP$166)=0,"",SUMIFS(AI$11:AI$1008,$AB$11:$AB$1008,$AN178,$AK$11:$AK$1008,$AP$166))</f>
        <v/>
      </c>
      <c r="AR178" s="21" t="str">
        <f>IF(SUMIFS(AJ$11:AJ$1008,$AB$11:$AB$1008,$AN178,$AK$11:$AK$1008,$AP$166)=0,"",SUMIFS(AJ$11:AJ$1008,$AB$11:$AB$1008,$AN178,$AK$11:$AK$1008,$AP$166))</f>
        <v/>
      </c>
      <c r="AS178" s="4" t="str">
        <f>IF(AP166="","",11)</f>
        <v/>
      </c>
      <c r="AT178" s="99" t="str">
        <f t="array" ref="AT178">IFERROR(INDEX($AF$1:$AF$1200,SMALL(IF($AK$1:$AK$1200=$AP$166,ROW($AF$1:$AF$1200),""),$AS178)),"")</f>
        <v/>
      </c>
      <c r="AU178" s="105" t="str">
        <f t="array" ref="AU178">IFERROR(INDEX($AA$1:$AA$1200,SMALL(IF($AK$1:$AK$1200=$AP$166,ROW($AA$1:$AA$1200),""),$AS178)),"")</f>
        <v/>
      </c>
      <c r="AV178" s="93" t="str">
        <f t="array" ref="AV178">IFERROR(INDEX($AB$1:$AB$1200,SMALL(IF($AK$1:$AK$1200=$AP$166,ROW($AB$1:$AB$1200),""),$AS178)),"")</f>
        <v/>
      </c>
      <c r="AW178" s="4"/>
    </row>
    <row r="179" spans="27:49">
      <c r="AA179" s="78"/>
      <c r="AB179" s="78"/>
      <c r="AC179" s="78" t="str">
        <f t="shared" si="19"/>
        <v/>
      </c>
      <c r="AD179" s="89"/>
      <c r="AE179" s="89"/>
      <c r="AF179" s="79">
        <f t="shared" si="20"/>
        <v>0</v>
      </c>
      <c r="AG179" s="79" t="str">
        <f t="shared" si="21"/>
        <v/>
      </c>
      <c r="AH179" s="79" t="str">
        <f t="shared" si="22"/>
        <v/>
      </c>
      <c r="AI179" s="79" t="str">
        <f t="shared" si="23"/>
        <v/>
      </c>
      <c r="AJ179" s="79" t="str">
        <f t="shared" si="24"/>
        <v/>
      </c>
      <c r="AK179" s="79" t="str">
        <f t="shared" si="25"/>
        <v/>
      </c>
      <c r="AN179" s="11">
        <v>6.1</v>
      </c>
      <c r="AO179" s="23" t="str">
        <f>IF(SUMIFS(AG$11:AG$1008,$AB$11:$AB$1008,$AN179,$AK$11:$AK$1008,$AP$166)=0,"",SUMIFS(AG$11:AG$1008,$AB$11:$AB$1008,$AN179,$AK$11:$AK$1008,$AP$166))</f>
        <v/>
      </c>
      <c r="AP179" s="23" t="str">
        <f>IF(SUMIFS(AH$11:AH$1008,$AB$11:$AB$1008,$AN179,$AK$11:$AK$1008,$AP$166)=0,"",SUMIFS(AH$11:AH$1008,$AB$11:$AB$1008,$AN179,$AK$11:$AK$1008,$AP$166))</f>
        <v/>
      </c>
      <c r="AQ179" s="23" t="str">
        <f>IF(SUMIFS(AI$11:AI$1008,$AB$11:$AB$1008,$AN179,$AK$11:$AK$1008,$AP$166)=0,"",SUMIFS(AI$11:AI$1008,$AB$11:$AB$1008,$AN179,$AK$11:$AK$1008,$AP$166))</f>
        <v/>
      </c>
      <c r="AR179" s="23" t="str">
        <f>IF(SUMIFS(AJ$11:AJ$1008,$AB$11:$AB$1008,$AN179,$AK$11:$AK$1008,$AP$166)=0,"",SUMIFS(AJ$11:AJ$1008,$AB$11:$AB$1008,$AN179,$AK$11:$AK$1008,$AP$166))</f>
        <v/>
      </c>
      <c r="AS179" s="4" t="str">
        <f>IF(AP166="","",12)</f>
        <v/>
      </c>
      <c r="AT179" s="99" t="str">
        <f t="array" ref="AT179">IFERROR(INDEX($AF$1:$AF$1200,SMALL(IF($AK$1:$AK$1200=$AP$166,ROW($AF$1:$AF$1200),""),$AS179)),"")</f>
        <v/>
      </c>
      <c r="AU179" s="105" t="str">
        <f t="array" ref="AU179">IFERROR(INDEX($AA$1:$AA$1200,SMALL(IF($AK$1:$AK$1200=$AP$166,ROW($AA$1:$AA$1200),""),$AS179)),"")</f>
        <v/>
      </c>
      <c r="AV179" s="93" t="str">
        <f t="array" ref="AV179">IFERROR(INDEX($AB$1:$AB$1200,SMALL(IF($AK$1:$AK$1200=$AP$166,ROW($AB$1:$AB$1200),""),$AS179)),"")</f>
        <v/>
      </c>
      <c r="AW179" s="4"/>
    </row>
    <row r="180" spans="27:49">
      <c r="AA180" s="81"/>
      <c r="AB180" s="81"/>
      <c r="AC180" s="81" t="str">
        <f t="shared" si="19"/>
        <v/>
      </c>
      <c r="AD180" s="90"/>
      <c r="AE180" s="90"/>
      <c r="AF180" s="82">
        <f t="shared" si="20"/>
        <v>0</v>
      </c>
      <c r="AG180" s="82" t="str">
        <f t="shared" si="21"/>
        <v/>
      </c>
      <c r="AH180" s="82" t="str">
        <f t="shared" si="22"/>
        <v/>
      </c>
      <c r="AI180" s="82" t="str">
        <f t="shared" si="23"/>
        <v/>
      </c>
      <c r="AJ180" s="82" t="str">
        <f t="shared" si="24"/>
        <v/>
      </c>
      <c r="AK180" s="82" t="str">
        <f t="shared" si="25"/>
        <v/>
      </c>
      <c r="AM180" s="30"/>
      <c r="AN180" s="11">
        <v>6.2</v>
      </c>
      <c r="AO180" s="23" t="str">
        <f>IF(SUMIFS(AG$11:AG$1008,$AB$11:$AB$1008,$AN180,$AK$11:$AK$1008,$AP$166)=0,"",SUMIFS(AG$11:AG$1008,$AB$11:$AB$1008,$AN180,$AK$11:$AK$1008,$AP$166))</f>
        <v/>
      </c>
      <c r="AP180" s="23" t="str">
        <f>IF(SUMIFS(AH$11:AH$1008,$AB$11:$AB$1008,$AN180,$AK$11:$AK$1008,$AP$166)=0,"",SUMIFS(AH$11:AH$1008,$AB$11:$AB$1008,$AN180,$AK$11:$AK$1008,$AP$166))</f>
        <v/>
      </c>
      <c r="AQ180" s="23" t="str">
        <f>IF(SUMIFS(AI$11:AI$1008,$AB$11:$AB$1008,$AN180,$AK$11:$AK$1008,$AP$166)=0,"",SUMIFS(AI$11:AI$1008,$AB$11:$AB$1008,$AN180,$AK$11:$AK$1008,$AP$166))</f>
        <v/>
      </c>
      <c r="AR180" s="23" t="str">
        <f>IF(SUMIFS(AJ$11:AJ$1008,$AB$11:$AB$1008,$AN180,$AK$11:$AK$1008,$AP$166)=0,"",SUMIFS(AJ$11:AJ$1008,$AB$11:$AB$1008,$AN180,$AK$11:$AK$1008,$AP$166))</f>
        <v/>
      </c>
      <c r="AS180" s="4" t="str">
        <f>IF(AP166="","",13)</f>
        <v/>
      </c>
      <c r="AT180" s="99" t="str">
        <f t="array" ref="AT180">IFERROR(INDEX($AF$1:$AF$1200,SMALL(IF($AK$1:$AK$1200=$AP$166,ROW($AF$1:$AF$1200),""),$AS180)),"")</f>
        <v/>
      </c>
      <c r="AU180" s="105" t="str">
        <f t="array" ref="AU180">IFERROR(INDEX($AA$1:$AA$1200,SMALL(IF($AK$1:$AK$1200=$AP$166,ROW($AA$1:$AA$1200),""),$AS180)),"")</f>
        <v/>
      </c>
      <c r="AV180" s="93" t="str">
        <f t="array" ref="AV180">IFERROR(INDEX($AB$1:$AB$1200,SMALL(IF($AK$1:$AK$1200=$AP$166,ROW($AB$1:$AB$1200),""),$AS180)),"")</f>
        <v/>
      </c>
      <c r="AW180" s="4"/>
    </row>
    <row r="181" spans="27:49">
      <c r="AA181" s="78"/>
      <c r="AB181" s="78"/>
      <c r="AC181" s="78" t="str">
        <f t="shared" si="19"/>
        <v/>
      </c>
      <c r="AD181" s="89"/>
      <c r="AE181" s="89"/>
      <c r="AF181" s="79">
        <f t="shared" si="20"/>
        <v>0</v>
      </c>
      <c r="AG181" s="79" t="str">
        <f t="shared" si="21"/>
        <v/>
      </c>
      <c r="AH181" s="79" t="str">
        <f t="shared" si="22"/>
        <v/>
      </c>
      <c r="AI181" s="79" t="str">
        <f t="shared" si="23"/>
        <v/>
      </c>
      <c r="AJ181" s="79" t="str">
        <f t="shared" si="24"/>
        <v/>
      </c>
      <c r="AK181" s="79" t="str">
        <f t="shared" si="25"/>
        <v/>
      </c>
      <c r="AM181" s="30"/>
      <c r="AN181" s="12">
        <v>6.3</v>
      </c>
      <c r="AO181" s="19" t="str">
        <f>IF(SUMIFS(AG$11:AG$1008,$AB$11:$AB$1008,$AN181,$AK$11:$AK$1008,$AP$166)=0,"",SUMIFS(AG$11:AG$1008,$AB$11:$AB$1008,$AN181,$AK$11:$AK$1008,$AP$166))</f>
        <v/>
      </c>
      <c r="AP181" s="19" t="str">
        <f>IF(SUMIFS(AH$11:AH$1008,$AB$11:$AB$1008,$AN181,$AK$11:$AK$1008,$AP$166)=0,"",SUMIFS(AH$11:AH$1008,$AB$11:$AB$1008,$AN181,$AK$11:$AK$1008,$AP$166))</f>
        <v/>
      </c>
      <c r="AQ181" s="19" t="str">
        <f>IF(SUMIFS(AI$11:AI$1008,$AB$11:$AB$1008,$AN181,$AK$11:$AK$1008,$AP$166)=0,"",SUMIFS(AI$11:AI$1008,$AB$11:$AB$1008,$AN181,$AK$11:$AK$1008,$AP$166))</f>
        <v/>
      </c>
      <c r="AR181" s="19" t="str">
        <f>IF(SUMIFS(AJ$11:AJ$1008,$AB$11:$AB$1008,$AN181,$AK$11:$AK$1008,$AP$166)=0,"",SUMIFS(AJ$11:AJ$1008,$AB$11:$AB$1008,$AN181,$AK$11:$AK$1008,$AP$166))</f>
        <v/>
      </c>
      <c r="AS181" s="4" t="str">
        <f>IF(AP166="","",14)</f>
        <v/>
      </c>
      <c r="AT181" s="99" t="str">
        <f t="array" ref="AT181">IFERROR(INDEX($AF$1:$AF$1200,SMALL(IF($AK$1:$AK$1200=$AP$166,ROW($AF$1:$AF$1200),""),$AS181)),"")</f>
        <v/>
      </c>
      <c r="AU181" s="105" t="str">
        <f t="array" ref="AU181">IFERROR(INDEX($AA$1:$AA$1200,SMALL(IF($AK$1:$AK$1200=$AP$166,ROW($AA$1:$AA$1200),""),$AS181)),"")</f>
        <v/>
      </c>
      <c r="AV181" s="93" t="str">
        <f t="array" ref="AV181">IFERROR(INDEX($AB$1:$AB$1200,SMALL(IF($AK$1:$AK$1200=$AP$166,ROW($AB$1:$AB$1200),""),$AS181)),"")</f>
        <v/>
      </c>
      <c r="AW181" s="4"/>
    </row>
    <row r="182" spans="27:49">
      <c r="AA182" s="81"/>
      <c r="AB182" s="81"/>
      <c r="AC182" s="81" t="str">
        <f t="shared" si="19"/>
        <v/>
      </c>
      <c r="AD182" s="90"/>
      <c r="AE182" s="90"/>
      <c r="AF182" s="82">
        <f t="shared" si="20"/>
        <v>0</v>
      </c>
      <c r="AG182" s="82" t="str">
        <f t="shared" si="21"/>
        <v/>
      </c>
      <c r="AH182" s="82" t="str">
        <f t="shared" si="22"/>
        <v/>
      </c>
      <c r="AI182" s="82" t="str">
        <f t="shared" si="23"/>
        <v/>
      </c>
      <c r="AJ182" s="82" t="str">
        <f t="shared" si="24"/>
        <v/>
      </c>
      <c r="AK182" s="82" t="str">
        <f t="shared" si="25"/>
        <v/>
      </c>
      <c r="AM182" s="30"/>
      <c r="AN182" s="10">
        <v>7</v>
      </c>
      <c r="AO182" s="21" t="str">
        <f>IF(SUMIFS(AG$11:AG$1008,$AB$11:$AB$1008,$AN182,$AK$11:$AK$1008,$AP$166)=0,"",SUMIFS(AG$11:AG$1008,$AB$11:$AB$1008,$AN182,$AK$11:$AK$1008,$AP$166))</f>
        <v/>
      </c>
      <c r="AP182" s="21" t="str">
        <f>IF(SUMIFS(AH$11:AH$1008,$AB$11:$AB$1008,$AN182,$AK$11:$AK$1008,$AP$166)=0,"",SUMIFS(AH$11:AH$1008,$AB$11:$AB$1008,$AN182,$AK$11:$AK$1008,$AP$166))</f>
        <v/>
      </c>
      <c r="AQ182" s="21" t="str">
        <f>IF(SUMIFS(AI$11:AI$1008,$AB$11:$AB$1008,$AN182,$AK$11:$AK$1008,$AP$166)=0,"",SUMIFS(AI$11:AI$1008,$AB$11:$AB$1008,$AN182,$AK$11:$AK$1008,$AP$166))</f>
        <v/>
      </c>
      <c r="AR182" s="21" t="str">
        <f>IF(SUMIFS(AJ$11:AJ$1008,$AB$11:$AB$1008,$AN182,$AK$11:$AK$1008,$AP$166)=0,"",SUMIFS(AJ$11:AJ$1008,$AB$11:$AB$1008,$AN182,$AK$11:$AK$1008,$AP$166))</f>
        <v/>
      </c>
      <c r="AS182" s="4" t="str">
        <f>IF(AP166="","",15)</f>
        <v/>
      </c>
      <c r="AT182" s="99" t="str">
        <f t="array" ref="AT182">IFERROR(INDEX($AF$1:$AF$1200,SMALL(IF($AK$1:$AK$1200=$AP$166,ROW($AF$1:$AF$1200),""),$AS182)),"")</f>
        <v/>
      </c>
      <c r="AU182" s="105" t="str">
        <f t="array" ref="AU182">IFERROR(INDEX($AA$1:$AA$1200,SMALL(IF($AK$1:$AK$1200=$AP$166,ROW($AA$1:$AA$1200),""),$AS182)),"")</f>
        <v/>
      </c>
      <c r="AV182" s="93" t="str">
        <f t="array" ref="AV182">IFERROR(INDEX($AB$1:$AB$1200,SMALL(IF($AK$1:$AK$1200=$AP$166,ROW($AB$1:$AB$1200),""),$AS182)),"")</f>
        <v/>
      </c>
      <c r="AW182" s="4"/>
    </row>
    <row r="183" spans="27:49">
      <c r="AA183" s="78"/>
      <c r="AB183" s="78"/>
      <c r="AC183" s="78" t="str">
        <f t="shared" si="19"/>
        <v/>
      </c>
      <c r="AD183" s="89"/>
      <c r="AE183" s="89"/>
      <c r="AF183" s="79">
        <f t="shared" si="20"/>
        <v>0</v>
      </c>
      <c r="AG183" s="79" t="str">
        <f t="shared" si="21"/>
        <v/>
      </c>
      <c r="AH183" s="79" t="str">
        <f t="shared" si="22"/>
        <v/>
      </c>
      <c r="AI183" s="79" t="str">
        <f t="shared" si="23"/>
        <v/>
      </c>
      <c r="AJ183" s="79" t="str">
        <f t="shared" si="24"/>
        <v/>
      </c>
      <c r="AK183" s="79" t="str">
        <f t="shared" si="25"/>
        <v/>
      </c>
      <c r="AM183" s="30"/>
      <c r="AN183" s="11">
        <v>7.1</v>
      </c>
      <c r="AO183" s="23" t="str">
        <f>IF(SUMIFS(AG$11:AG$1008,$AB$11:$AB$1008,$AN183,$AK$11:$AK$1008,$AP$166)=0,"",SUMIFS(AG$11:AG$1008,$AB$11:$AB$1008,$AN183,$AK$11:$AK$1008,$AP$166))</f>
        <v/>
      </c>
      <c r="AP183" s="23" t="str">
        <f>IF(SUMIFS(AH$11:AH$1008,$AB$11:$AB$1008,$AN183,$AK$11:$AK$1008,$AP$166)=0,"",SUMIFS(AH$11:AH$1008,$AB$11:$AB$1008,$AN183,$AK$11:$AK$1008,$AP$166))</f>
        <v/>
      </c>
      <c r="AQ183" s="23" t="str">
        <f>IF(SUMIFS(AI$11:AI$1008,$AB$11:$AB$1008,$AN183,$AK$11:$AK$1008,$AP$166)=0,"",SUMIFS(AI$11:AI$1008,$AB$11:$AB$1008,$AN183,$AK$11:$AK$1008,$AP$166))</f>
        <v/>
      </c>
      <c r="AR183" s="23" t="str">
        <f>IF(SUMIFS(AJ$11:AJ$1008,$AB$11:$AB$1008,$AN183,$AK$11:$AK$1008,$AP$166)=0,"",SUMIFS(AJ$11:AJ$1008,$AB$11:$AB$1008,$AN183,$AK$11:$AK$1008,$AP$166))</f>
        <v/>
      </c>
      <c r="AS183" s="4" t="str">
        <f>IF(AP166="","",16)</f>
        <v/>
      </c>
      <c r="AT183" s="99" t="str">
        <f t="array" ref="AT183">IFERROR(INDEX($AF$1:$AF$1200,SMALL(IF($AK$1:$AK$1200=$AP$166,ROW($AF$1:$AF$1200),""),$AS183)),"")</f>
        <v/>
      </c>
      <c r="AU183" s="105" t="str">
        <f t="array" ref="AU183">IFERROR(INDEX($AA$1:$AA$1200,SMALL(IF($AK$1:$AK$1200=$AP$166,ROW($AA$1:$AA$1200),""),$AS183)),"")</f>
        <v/>
      </c>
      <c r="AV183" s="93" t="str">
        <f t="array" ref="AV183">IFERROR(INDEX($AB$1:$AB$1200,SMALL(IF($AK$1:$AK$1200=$AP$166,ROW($AB$1:$AB$1200),""),$AS183)),"")</f>
        <v/>
      </c>
      <c r="AW183" s="4"/>
    </row>
    <row r="184" spans="27:49">
      <c r="AA184" s="81"/>
      <c r="AB184" s="81"/>
      <c r="AC184" s="81" t="str">
        <f t="shared" si="19"/>
        <v/>
      </c>
      <c r="AD184" s="90"/>
      <c r="AE184" s="90"/>
      <c r="AF184" s="82">
        <f t="shared" si="20"/>
        <v>0</v>
      </c>
      <c r="AG184" s="82" t="str">
        <f t="shared" si="21"/>
        <v/>
      </c>
      <c r="AH184" s="82" t="str">
        <f t="shared" si="22"/>
        <v/>
      </c>
      <c r="AI184" s="82" t="str">
        <f t="shared" si="23"/>
        <v/>
      </c>
      <c r="AJ184" s="82" t="str">
        <f t="shared" si="24"/>
        <v/>
      </c>
      <c r="AK184" s="82" t="str">
        <f t="shared" si="25"/>
        <v/>
      </c>
      <c r="AM184" s="30"/>
      <c r="AN184" s="11">
        <v>7.2</v>
      </c>
      <c r="AO184" s="23" t="str">
        <f>IF(SUMIFS(AG$11:AG$1008,$AB$11:$AB$1008,$AN184,$AK$11:$AK$1008,$AP$166)=0,"",SUMIFS(AG$11:AG$1008,$AB$11:$AB$1008,$AN184,$AK$11:$AK$1008,$AP$166))</f>
        <v/>
      </c>
      <c r="AP184" s="23" t="str">
        <f>IF(SUMIFS(AH$11:AH$1008,$AB$11:$AB$1008,$AN184,$AK$11:$AK$1008,$AP$166)=0,"",SUMIFS(AH$11:AH$1008,$AB$11:$AB$1008,$AN184,$AK$11:$AK$1008,$AP$166))</f>
        <v/>
      </c>
      <c r="AQ184" s="23" t="str">
        <f>IF(SUMIFS(AI$11:AI$1008,$AB$11:$AB$1008,$AN184,$AK$11:$AK$1008,$AP$166)=0,"",SUMIFS(AI$11:AI$1008,$AB$11:$AB$1008,$AN184,$AK$11:$AK$1008,$AP$166))</f>
        <v/>
      </c>
      <c r="AR184" s="23" t="str">
        <f>IF(SUMIFS(AJ$11:AJ$1008,$AB$11:$AB$1008,$AN184,$AK$11:$AK$1008,$AP$166)=0,"",SUMIFS(AJ$11:AJ$1008,$AB$11:$AB$1008,$AN184,$AK$11:$AK$1008,$AP$166))</f>
        <v/>
      </c>
      <c r="AS184" s="4" t="str">
        <f>IF(AP166="","",17)</f>
        <v/>
      </c>
      <c r="AT184" s="99" t="str">
        <f t="array" ref="AT184">IFERROR(INDEX($AF$1:$AF$1200,SMALL(IF($AK$1:$AK$1200=$AP$166,ROW($AF$1:$AF$1200),""),$AS184)),"")</f>
        <v/>
      </c>
      <c r="AU184" s="105" t="str">
        <f t="array" ref="AU184">IFERROR(INDEX($AA$1:$AA$1200,SMALL(IF($AK$1:$AK$1200=$AP$166,ROW($AA$1:$AA$1200),""),$AS184)),"")</f>
        <v/>
      </c>
      <c r="AV184" s="93" t="str">
        <f t="array" ref="AV184">IFERROR(INDEX($AB$1:$AB$1200,SMALL(IF($AK$1:$AK$1200=$AP$166,ROW($AB$1:$AB$1200),""),$AS184)),"")</f>
        <v/>
      </c>
      <c r="AW184" s="4"/>
    </row>
    <row r="185" spans="27:49">
      <c r="AA185" s="78"/>
      <c r="AB185" s="78"/>
      <c r="AC185" s="78" t="str">
        <f t="shared" si="19"/>
        <v/>
      </c>
      <c r="AD185" s="89"/>
      <c r="AE185" s="89"/>
      <c r="AF185" s="79">
        <f t="shared" si="20"/>
        <v>0</v>
      </c>
      <c r="AG185" s="79" t="str">
        <f t="shared" si="21"/>
        <v/>
      </c>
      <c r="AH185" s="79" t="str">
        <f t="shared" si="22"/>
        <v/>
      </c>
      <c r="AI185" s="79" t="str">
        <f t="shared" si="23"/>
        <v/>
      </c>
      <c r="AJ185" s="79" t="str">
        <f t="shared" si="24"/>
        <v/>
      </c>
      <c r="AK185" s="79" t="str">
        <f t="shared" si="25"/>
        <v/>
      </c>
      <c r="AM185" s="30"/>
      <c r="AN185" s="12">
        <v>7.3</v>
      </c>
      <c r="AO185" s="19" t="str">
        <f>IF(SUMIFS(AG$11:AG$1008,$AB$11:$AB$1008,$AN185,$AK$11:$AK$1008,$AP$166)=0,"",SUMIFS(AG$11:AG$1008,$AB$11:$AB$1008,$AN185,$AK$11:$AK$1008,$AP$166))</f>
        <v/>
      </c>
      <c r="AP185" s="19" t="str">
        <f>IF(SUMIFS(AH$11:AH$1008,$AB$11:$AB$1008,$AN185,$AK$11:$AK$1008,$AP$166)=0,"",SUMIFS(AH$11:AH$1008,$AB$11:$AB$1008,$AN185,$AK$11:$AK$1008,$AP$166))</f>
        <v/>
      </c>
      <c r="AQ185" s="19" t="str">
        <f>IF(SUMIFS(AI$11:AI$1008,$AB$11:$AB$1008,$AN185,$AK$11:$AK$1008,$AP$166)=0,"",SUMIFS(AI$11:AI$1008,$AB$11:$AB$1008,$AN185,$AK$11:$AK$1008,$AP$166))</f>
        <v/>
      </c>
      <c r="AR185" s="19" t="str">
        <f>IF(SUMIFS(AJ$11:AJ$1008,$AB$11:$AB$1008,$AN185,$AK$11:$AK$1008,$AP$166)=0,"",SUMIFS(AJ$11:AJ$1008,$AB$11:$AB$1008,$AN185,$AK$11:$AK$1008,$AP$166))</f>
        <v/>
      </c>
      <c r="AS185" s="4" t="str">
        <f>IF(AP166="","",18)</f>
        <v/>
      </c>
      <c r="AT185" s="99" t="str">
        <f t="array" ref="AT185">IFERROR(INDEX($AF$1:$AF$1200,SMALL(IF($AK$1:$AK$1200=$AP$166,ROW($AF$1:$AF$1200),""),$AS185)),"")</f>
        <v/>
      </c>
      <c r="AU185" s="105" t="str">
        <f t="array" ref="AU185">IFERROR(INDEX($AA$1:$AA$1200,SMALL(IF($AK$1:$AK$1200=$AP$166,ROW($AA$1:$AA$1200),""),$AS185)),"")</f>
        <v/>
      </c>
      <c r="AV185" s="93" t="str">
        <f t="array" ref="AV185">IFERROR(INDEX($AB$1:$AB$1200,SMALL(IF($AK$1:$AK$1200=$AP$166,ROW($AB$1:$AB$1200),""),$AS185)),"")</f>
        <v/>
      </c>
      <c r="AW185" s="4"/>
    </row>
    <row r="186" spans="27:49">
      <c r="AA186" s="81"/>
      <c r="AB186" s="81"/>
      <c r="AC186" s="81" t="str">
        <f t="shared" si="19"/>
        <v/>
      </c>
      <c r="AD186" s="90"/>
      <c r="AE186" s="90"/>
      <c r="AF186" s="82">
        <f t="shared" si="20"/>
        <v>0</v>
      </c>
      <c r="AG186" s="82" t="str">
        <f t="shared" si="21"/>
        <v/>
      </c>
      <c r="AH186" s="82" t="str">
        <f t="shared" si="22"/>
        <v/>
      </c>
      <c r="AI186" s="82" t="str">
        <f t="shared" si="23"/>
        <v/>
      </c>
      <c r="AJ186" s="82" t="str">
        <f t="shared" si="24"/>
        <v/>
      </c>
      <c r="AK186" s="82" t="str">
        <f t="shared" si="25"/>
        <v/>
      </c>
      <c r="AM186" s="30"/>
      <c r="AN186" s="10">
        <v>8</v>
      </c>
      <c r="AO186" s="21" t="str">
        <f>IF(SUMIFS(AG$11:AG$1008,$AB$11:$AB$1008,$AN186,$AK$11:$AK$1008,$AP$166)=0,"",SUMIFS(AG$11:AG$1008,$AB$11:$AB$1008,$AN186,$AK$11:$AK$1008,$AP$166))</f>
        <v/>
      </c>
      <c r="AP186" s="21" t="str">
        <f>IF(SUMIFS(AH$11:AH$1008,$AB$11:$AB$1008,$AN186,$AK$11:$AK$1008,$AP$166)=0,"",SUMIFS(AH$11:AH$1008,$AB$11:$AB$1008,$AN186,$AK$11:$AK$1008,$AP$166))</f>
        <v/>
      </c>
      <c r="AQ186" s="21" t="str">
        <f>IF(SUMIFS(AI$11:AI$1008,$AB$11:$AB$1008,$AN186,$AK$11:$AK$1008,$AP$166)=0,"",SUMIFS(AI$11:AI$1008,$AB$11:$AB$1008,$AN186,$AK$11:$AK$1008,$AP$166))</f>
        <v/>
      </c>
      <c r="AR186" s="21" t="str">
        <f>IF(SUMIFS(AJ$11:AJ$1008,$AB$11:$AB$1008,$AN186,$AK$11:$AK$1008,$AP$166)=0,"",SUMIFS(AJ$11:AJ$1008,$AB$11:$AB$1008,$AN186,$AK$11:$AK$1008,$AP$166))</f>
        <v/>
      </c>
      <c r="AS186" s="4" t="str">
        <f>IF(AP166="","",19)</f>
        <v/>
      </c>
      <c r="AT186" s="99" t="str">
        <f t="array" ref="AT186">IFERROR(INDEX($AF$1:$AF$1200,SMALL(IF($AK$1:$AK$1200=$AP$166,ROW($AF$1:$AF$1200),""),$AS186)),"")</f>
        <v/>
      </c>
      <c r="AU186" s="105" t="str">
        <f t="array" ref="AU186">IFERROR(INDEX($AA$1:$AA$1200,SMALL(IF($AK$1:$AK$1200=$AP$166,ROW($AA$1:$AA$1200),""),$AS186)),"")</f>
        <v/>
      </c>
      <c r="AV186" s="93" t="str">
        <f t="array" ref="AV186">IFERROR(INDEX($AB$1:$AB$1200,SMALL(IF($AK$1:$AK$1200=$AP$166,ROW($AB$1:$AB$1200),""),$AS186)),"")</f>
        <v/>
      </c>
      <c r="AW186" s="4"/>
    </row>
    <row r="187" spans="27:49">
      <c r="AA187" s="78"/>
      <c r="AB187" s="78"/>
      <c r="AC187" s="78" t="str">
        <f t="shared" si="19"/>
        <v/>
      </c>
      <c r="AD187" s="89"/>
      <c r="AE187" s="89"/>
      <c r="AF187" s="79">
        <f t="shared" si="20"/>
        <v>0</v>
      </c>
      <c r="AG187" s="79" t="str">
        <f t="shared" si="21"/>
        <v/>
      </c>
      <c r="AH187" s="79" t="str">
        <f t="shared" si="22"/>
        <v/>
      </c>
      <c r="AI187" s="79" t="str">
        <f t="shared" si="23"/>
        <v/>
      </c>
      <c r="AJ187" s="79" t="str">
        <f t="shared" si="24"/>
        <v/>
      </c>
      <c r="AK187" s="79" t="str">
        <f t="shared" si="25"/>
        <v/>
      </c>
      <c r="AM187" s="30"/>
      <c r="AN187" s="11">
        <v>8.1</v>
      </c>
      <c r="AO187" s="23" t="str">
        <f>IF(SUMIFS(AG$11:AG$1008,$AB$11:$AB$1008,$AN187,$AK$11:$AK$1008,$AP$166)=0,"",SUMIFS(AG$11:AG$1008,$AB$11:$AB$1008,$AN187,$AK$11:$AK$1008,$AP$166))</f>
        <v/>
      </c>
      <c r="AP187" s="23" t="str">
        <f>IF(SUMIFS(AH$11:AH$1008,$AB$11:$AB$1008,$AN187,$AK$11:$AK$1008,$AP$166)=0,"",SUMIFS(AH$11:AH$1008,$AB$11:$AB$1008,$AN187,$AK$11:$AK$1008,$AP$166))</f>
        <v/>
      </c>
      <c r="AQ187" s="23" t="str">
        <f>IF(SUMIFS(AI$11:AI$1008,$AB$11:$AB$1008,$AN187,$AK$11:$AK$1008,$AP$166)=0,"",SUMIFS(AI$11:AI$1008,$AB$11:$AB$1008,$AN187,$AK$11:$AK$1008,$AP$166))</f>
        <v/>
      </c>
      <c r="AR187" s="23" t="str">
        <f>IF(SUMIFS(AJ$11:AJ$1008,$AB$11:$AB$1008,$AN187,$AK$11:$AK$1008,$AP$166)=0,"",SUMIFS(AJ$11:AJ$1008,$AB$11:$AB$1008,$AN187,$AK$11:$AK$1008,$AP$166))</f>
        <v/>
      </c>
      <c r="AS187" s="4" t="str">
        <f>IF(AP166="","",20)</f>
        <v/>
      </c>
      <c r="AT187" s="99" t="str">
        <f t="array" ref="AT187">IFERROR(INDEX($AF$1:$AF$1200,SMALL(IF($AK$1:$AK$1200=$AP$166,ROW($AF$1:$AF$1200),""),$AS187)),"")</f>
        <v/>
      </c>
      <c r="AU187" s="105" t="str">
        <f t="array" ref="AU187">IFERROR(INDEX($AA$1:$AA$1200,SMALL(IF($AK$1:$AK$1200=$AP$166,ROW($AA$1:$AA$1200),""),$AS187)),"")</f>
        <v/>
      </c>
      <c r="AV187" s="93" t="str">
        <f t="array" ref="AV187">IFERROR(INDEX($AB$1:$AB$1200,SMALL(IF($AK$1:$AK$1200=$AP$166,ROW($AB$1:$AB$1200),""),$AS187)),"")</f>
        <v/>
      </c>
      <c r="AW187" s="4"/>
    </row>
    <row r="188" spans="27:49">
      <c r="AA188" s="81"/>
      <c r="AB188" s="81"/>
      <c r="AC188" s="81" t="str">
        <f t="shared" si="19"/>
        <v/>
      </c>
      <c r="AD188" s="90"/>
      <c r="AE188" s="90"/>
      <c r="AF188" s="82">
        <f t="shared" si="20"/>
        <v>0</v>
      </c>
      <c r="AG188" s="82" t="str">
        <f t="shared" si="21"/>
        <v/>
      </c>
      <c r="AH188" s="82" t="str">
        <f t="shared" si="22"/>
        <v/>
      </c>
      <c r="AI188" s="82" t="str">
        <f t="shared" si="23"/>
        <v/>
      </c>
      <c r="AJ188" s="82" t="str">
        <f t="shared" si="24"/>
        <v/>
      </c>
      <c r="AK188" s="82" t="str">
        <f t="shared" si="25"/>
        <v/>
      </c>
      <c r="AM188" s="30"/>
      <c r="AN188" s="11">
        <v>8.1999999999999993</v>
      </c>
      <c r="AO188" s="23" t="str">
        <f>IF(SUMIFS(AG$11:AG$1008,$AB$11:$AB$1008,$AN188,$AK$11:$AK$1008,$AP$166)=0,"",SUMIFS(AG$11:AG$1008,$AB$11:$AB$1008,$AN188,$AK$11:$AK$1008,$AP$166))</f>
        <v/>
      </c>
      <c r="AP188" s="23" t="str">
        <f>IF(SUMIFS(AH$11:AH$1008,$AB$11:$AB$1008,$AN188,$AK$11:$AK$1008,$AP$166)=0,"",SUMIFS(AH$11:AH$1008,$AB$11:$AB$1008,$AN188,$AK$11:$AK$1008,$AP$166))</f>
        <v/>
      </c>
      <c r="AQ188" s="23" t="str">
        <f>IF(SUMIFS(AI$11:AI$1008,$AB$11:$AB$1008,$AN188,$AK$11:$AK$1008,$AP$166)=0,"",SUMIFS(AI$11:AI$1008,$AB$11:$AB$1008,$AN188,$AK$11:$AK$1008,$AP$166))</f>
        <v/>
      </c>
      <c r="AR188" s="23" t="str">
        <f>IF(SUMIFS(AJ$11:AJ$1008,$AB$11:$AB$1008,$AN188,$AK$11:$AK$1008,$AP$166)=0,"",SUMIFS(AJ$11:AJ$1008,$AB$11:$AB$1008,$AN188,$AK$11:$AK$1008,$AP$166))</f>
        <v/>
      </c>
      <c r="AS188" s="4" t="str">
        <f>IF(AP166="","",21)</f>
        <v/>
      </c>
      <c r="AT188" s="99" t="str">
        <f t="array" ref="AT188">IFERROR(INDEX($AF$1:$AF$1200,SMALL(IF($AK$1:$AK$1200=$AP$166,ROW($AF$1:$AF$1200),""),$AS188)),"")</f>
        <v/>
      </c>
      <c r="AU188" s="105" t="str">
        <f t="array" ref="AU188">IFERROR(INDEX($AA$1:$AA$1200,SMALL(IF($AK$1:$AK$1200=$AP$166,ROW($AA$1:$AA$1200),""),$AS188)),"")</f>
        <v/>
      </c>
      <c r="AV188" s="93" t="str">
        <f t="array" ref="AV188">IFERROR(INDEX($AB$1:$AB$1200,SMALL(IF($AK$1:$AK$1200=$AP$166,ROW($AB$1:$AB$1200),""),$AS188)),"")</f>
        <v/>
      </c>
      <c r="AW188" s="4"/>
    </row>
    <row r="189" spans="27:49" ht="15.75" thickBot="1">
      <c r="AA189" s="78"/>
      <c r="AB189" s="78"/>
      <c r="AC189" s="78" t="str">
        <f t="shared" si="19"/>
        <v/>
      </c>
      <c r="AD189" s="89"/>
      <c r="AE189" s="89"/>
      <c r="AF189" s="79">
        <f t="shared" si="20"/>
        <v>0</v>
      </c>
      <c r="AG189" s="79" t="str">
        <f t="shared" si="21"/>
        <v/>
      </c>
      <c r="AH189" s="79" t="str">
        <f t="shared" si="22"/>
        <v/>
      </c>
      <c r="AI189" s="79" t="str">
        <f t="shared" si="23"/>
        <v/>
      </c>
      <c r="AJ189" s="79" t="str">
        <f t="shared" si="24"/>
        <v/>
      </c>
      <c r="AK189" s="79" t="str">
        <f t="shared" si="25"/>
        <v/>
      </c>
      <c r="AM189" s="30"/>
      <c r="AN189" s="13">
        <v>8.3000000000000007</v>
      </c>
      <c r="AO189" s="25" t="str">
        <f>IF(SUMIFS(AG$11:AG$1008,$AB$11:$AB$1008,$AN189,$AK$11:$AK$1008,$AP$166)=0,"",SUMIFS(AG$11:AG$1008,$AB$11:$AB$1008,$AN189,$AK$11:$AK$1008,$AP$166))</f>
        <v/>
      </c>
      <c r="AP189" s="25" t="str">
        <f>IF(SUMIFS(AH$11:AH$1008,$AB$11:$AB$1008,$AN189,$AK$11:$AK$1008,$AP$166)=0,"",SUMIFS(AH$11:AH$1008,$AB$11:$AB$1008,$AN189,$AK$11:$AK$1008,$AP$166))</f>
        <v/>
      </c>
      <c r="AQ189" s="25" t="str">
        <f>IF(SUMIFS(AI$11:AI$1008,$AB$11:$AB$1008,$AN189,$AK$11:$AK$1008,$AP$166)=0,"",SUMIFS(AI$11:AI$1008,$AB$11:$AB$1008,$AN189,$AK$11:$AK$1008,$AP$166))</f>
        <v/>
      </c>
      <c r="AR189" s="25" t="str">
        <f>IF(SUMIFS(AJ$11:AJ$1008,$AB$11:$AB$1008,$AN189,$AK$11:$AK$1008,$AP$166)=0,"",SUMIFS(AJ$11:AJ$1008,$AB$11:$AB$1008,$AN189,$AK$11:$AK$1008,$AP$166))</f>
        <v/>
      </c>
      <c r="AS189" s="4" t="str">
        <f>IF(AP166="","",22)</f>
        <v/>
      </c>
      <c r="AT189" s="100" t="str">
        <f t="array" ref="AT189">IFERROR(INDEX($AF$1:$AF$1200,SMALL(IF($AK$1:$AK$1200=$AP$166,ROW($AF$1:$AF$1200),""),$AS189)),"")</f>
        <v/>
      </c>
      <c r="AU189" s="106" t="str">
        <f t="array" ref="AU189">IFERROR(INDEX($AA$1:$AA$1200,SMALL(IF($AK$1:$AK$1200=$AP$166,ROW($AA$1:$AA$1200),""),$AS189)),"")</f>
        <v/>
      </c>
      <c r="AV189" s="94" t="str">
        <f t="array" ref="AV189">IFERROR(INDEX($AB$1:$AB$1200,SMALL(IF($AK$1:$AK$1200=$AP$166,ROW($AB$1:$AB$1200),""),$AS189)),"")</f>
        <v/>
      </c>
      <c r="AW189" s="4"/>
    </row>
    <row r="190" spans="27:49">
      <c r="AA190" s="81"/>
      <c r="AB190" s="81"/>
      <c r="AC190" s="81" t="str">
        <f t="shared" si="19"/>
        <v/>
      </c>
      <c r="AD190" s="90"/>
      <c r="AE190" s="90"/>
      <c r="AF190" s="82">
        <f t="shared" si="20"/>
        <v>0</v>
      </c>
      <c r="AG190" s="82" t="str">
        <f t="shared" si="21"/>
        <v/>
      </c>
      <c r="AH190" s="82" t="str">
        <f t="shared" si="22"/>
        <v/>
      </c>
      <c r="AI190" s="82" t="str">
        <f t="shared" si="23"/>
        <v/>
      </c>
      <c r="AJ190" s="82" t="str">
        <f t="shared" si="24"/>
        <v/>
      </c>
      <c r="AK190" s="82" t="str">
        <f t="shared" si="25"/>
        <v/>
      </c>
      <c r="AS190" s="103"/>
      <c r="AT190" s="103"/>
      <c r="AU190" s="103"/>
      <c r="AV190" s="4"/>
      <c r="AW190" s="4"/>
    </row>
    <row r="191" spans="27:49" ht="15.75" thickBot="1">
      <c r="AA191" s="78"/>
      <c r="AB191" s="78"/>
      <c r="AC191" s="78" t="str">
        <f t="shared" si="19"/>
        <v/>
      </c>
      <c r="AD191" s="89"/>
      <c r="AE191" s="89"/>
      <c r="AF191" s="79">
        <f t="shared" si="20"/>
        <v>0</v>
      </c>
      <c r="AG191" s="79" t="str">
        <f t="shared" si="21"/>
        <v/>
      </c>
      <c r="AH191" s="79" t="str">
        <f t="shared" si="22"/>
        <v/>
      </c>
      <c r="AI191" s="79" t="str">
        <f t="shared" si="23"/>
        <v/>
      </c>
      <c r="AJ191" s="79" t="str">
        <f t="shared" si="24"/>
        <v/>
      </c>
      <c r="AK191" s="79" t="str">
        <f t="shared" si="25"/>
        <v/>
      </c>
      <c r="AM191" s="1" t="s">
        <v>127</v>
      </c>
      <c r="AS191" s="103"/>
      <c r="AT191" s="103"/>
      <c r="AU191" s="103"/>
      <c r="AV191" s="4"/>
      <c r="AW191" s="4"/>
    </row>
    <row r="192" spans="27:49" ht="15" customHeight="1" thickBot="1">
      <c r="AA192" s="81"/>
      <c r="AB192" s="81"/>
      <c r="AC192" s="81" t="str">
        <f t="shared" si="19"/>
        <v/>
      </c>
      <c r="AD192" s="90"/>
      <c r="AE192" s="90"/>
      <c r="AF192" s="82">
        <f t="shared" si="20"/>
        <v>0</v>
      </c>
      <c r="AG192" s="82" t="str">
        <f t="shared" si="21"/>
        <v/>
      </c>
      <c r="AH192" s="82" t="str">
        <f t="shared" si="22"/>
        <v/>
      </c>
      <c r="AI192" s="82" t="str">
        <f t="shared" si="23"/>
        <v/>
      </c>
      <c r="AJ192" s="82" t="str">
        <f t="shared" si="24"/>
        <v/>
      </c>
      <c r="AK192" s="82" t="str">
        <f t="shared" si="25"/>
        <v/>
      </c>
      <c r="AM192" s="30" t="str">
        <f t="array" ref="AM192">IFERROR(INDEX(AK$11:AK$1008,MATCH(SMALL(IF((COUNTIF(AM$34:AM191,AK$11:AK$1008)=0)*(AK$11:AK$1008&lt;&gt;""),COUNTIF(AK$11:AK$1008,"&lt;"&amp;AK$11:AK$1008)),1),IF(AK$11:AK$1008&lt;&gt;"",COUNTIF(AK$11:AK$1008,"&lt;"&amp;AK$11:AK$1008)),0)),"")</f>
        <v/>
      </c>
      <c r="AN192" s="60" t="s">
        <v>125</v>
      </c>
      <c r="AO192" s="61"/>
      <c r="AP192" s="60" t="str">
        <f>IF(AM192="","",AM192)</f>
        <v/>
      </c>
      <c r="AQ192" s="61"/>
      <c r="AR192" s="62"/>
      <c r="AS192" s="101"/>
      <c r="AT192" s="101"/>
      <c r="AU192" s="101"/>
      <c r="AV192" s="101"/>
      <c r="AW192" s="101"/>
    </row>
    <row r="193" spans="27:49" ht="15.75" customHeight="1" thickBot="1">
      <c r="AA193" s="78"/>
      <c r="AB193" s="78"/>
      <c r="AC193" s="78" t="str">
        <f t="shared" si="19"/>
        <v/>
      </c>
      <c r="AD193" s="89"/>
      <c r="AE193" s="89"/>
      <c r="AF193" s="79">
        <f t="shared" si="20"/>
        <v>0</v>
      </c>
      <c r="AG193" s="79" t="str">
        <f t="shared" si="21"/>
        <v/>
      </c>
      <c r="AH193" s="79" t="str">
        <f t="shared" si="22"/>
        <v/>
      </c>
      <c r="AI193" s="79" t="str">
        <f t="shared" si="23"/>
        <v/>
      </c>
      <c r="AJ193" s="79" t="str">
        <f t="shared" si="24"/>
        <v/>
      </c>
      <c r="AK193" s="79" t="str">
        <f t="shared" si="25"/>
        <v/>
      </c>
      <c r="AM193" s="30"/>
      <c r="AN193" s="63"/>
      <c r="AO193" s="64"/>
      <c r="AP193" s="63"/>
      <c r="AQ193" s="64"/>
      <c r="AR193" s="65"/>
      <c r="AS193" s="50"/>
      <c r="AT193" s="87" t="str">
        <f>$AF$10</f>
        <v>besoin</v>
      </c>
      <c r="AU193" s="95" t="str">
        <f>$AA$10</f>
        <v>Nom</v>
      </c>
      <c r="AV193" s="88" t="str">
        <f>$AB$10</f>
        <v>tier</v>
      </c>
      <c r="AW193" s="102"/>
    </row>
    <row r="194" spans="27:49">
      <c r="AA194" s="81"/>
      <c r="AB194" s="81"/>
      <c r="AC194" s="81" t="str">
        <f t="shared" si="19"/>
        <v/>
      </c>
      <c r="AD194" s="90"/>
      <c r="AE194" s="90"/>
      <c r="AF194" s="82">
        <f t="shared" si="20"/>
        <v>0</v>
      </c>
      <c r="AG194" s="82" t="str">
        <f t="shared" si="21"/>
        <v/>
      </c>
      <c r="AH194" s="82" t="str">
        <f t="shared" si="22"/>
        <v/>
      </c>
      <c r="AI194" s="82" t="str">
        <f t="shared" si="23"/>
        <v/>
      </c>
      <c r="AJ194" s="82" t="str">
        <f t="shared" si="24"/>
        <v/>
      </c>
      <c r="AK194" s="82" t="str">
        <f t="shared" si="25"/>
        <v/>
      </c>
      <c r="AM194" s="30"/>
      <c r="AN194" s="35"/>
      <c r="AO194" s="31" t="s">
        <v>4</v>
      </c>
      <c r="AP194" s="32" t="s">
        <v>5</v>
      </c>
      <c r="AQ194" s="31" t="s">
        <v>14</v>
      </c>
      <c r="AR194" s="31" t="s">
        <v>6</v>
      </c>
      <c r="AS194" s="4" t="str">
        <f>IF(AP192="","",1)</f>
        <v/>
      </c>
      <c r="AT194" s="99" t="str">
        <f t="array" ref="AT194">IFERROR(INDEX($AF$1:$AF$1200,SMALL(IF($AK$1:$AK$1200=$AP$192,ROW($AF$1:$AF$1200),""),$AS194)),"")</f>
        <v/>
      </c>
      <c r="AU194" s="104" t="str">
        <f t="array" ref="AU194">IFERROR(INDEX($AA$1:$AA$1200,SMALL(IF($AK$1:$AK$1200=$AP$192,ROW($AA$1:$AA$1200),""),$AS194)),"")</f>
        <v/>
      </c>
      <c r="AV194" s="92" t="str">
        <f t="array" ref="AV194">IFERROR(INDEX($AB$1:$AB$1200,SMALL(IF($AK$1:$AK$1200=$AP$192,ROW($AB$1:$AB$1200),""),$AS194)),"")</f>
        <v/>
      </c>
      <c r="AW194" s="4"/>
    </row>
    <row r="195" spans="27:49">
      <c r="AA195" s="78"/>
      <c r="AB195" s="78"/>
      <c r="AC195" s="78" t="str">
        <f t="shared" si="19"/>
        <v/>
      </c>
      <c r="AD195" s="89"/>
      <c r="AE195" s="89"/>
      <c r="AF195" s="79">
        <f t="shared" si="20"/>
        <v>0</v>
      </c>
      <c r="AG195" s="79" t="str">
        <f t="shared" si="21"/>
        <v/>
      </c>
      <c r="AH195" s="79" t="str">
        <f t="shared" si="22"/>
        <v/>
      </c>
      <c r="AI195" s="79" t="str">
        <f t="shared" si="23"/>
        <v/>
      </c>
      <c r="AJ195" s="79" t="str">
        <f t="shared" si="24"/>
        <v/>
      </c>
      <c r="AK195" s="79" t="str">
        <f t="shared" si="25"/>
        <v/>
      </c>
      <c r="AM195" s="30"/>
      <c r="AN195" s="9">
        <v>3</v>
      </c>
      <c r="AO195" s="14" t="str">
        <f>IF(SUMIFS(AG$11:AG$1008,$AB$11:$AB$1008,$AN195,$AK$11:$AK$1008,$AP$192)=0,"",SUMIFS(AG$11:AG$1008,$AB$11:$AB$1008,$AN195,$AK$11:$AK$1008,$AP$192))</f>
        <v/>
      </c>
      <c r="AP195" s="14" t="str">
        <f>IF(SUMIFS(AH$11:AH$1008,$AB$11:$AB$1008,$AN195,$AK$11:$AK$1008,$AP$192)=0,"",SUMIFS(AH$11:AH$1008,$AB$11:$AB$1008,$AN195,$AK$11:$AK$1008,$AP$192))</f>
        <v/>
      </c>
      <c r="AQ195" s="14" t="str">
        <f>IF(SUMIFS(AI$11:AI$1008,$AB$11:$AB$1008,$AN195,$AK$11:$AK$1008,$AP$192)=0,"",SUMIFS(AI$11:AI$1008,$AB$11:$AB$1008,$AN195,$AK$11:$AK$1008,$AP$192))</f>
        <v/>
      </c>
      <c r="AR195" s="14" t="str">
        <f>IF(SUMIFS(AJ$11:AJ$1008,$AB$11:$AB$1008,$AN195,$AK$11:$AK$1008,$AP$192)=0,"",SUMIFS(AJ$11:AJ$1008,$AB$11:$AB$1008,$AN195,$AK$11:$AK$1008,$AP$192))</f>
        <v/>
      </c>
      <c r="AS195" s="4" t="str">
        <f>IF(AP192="","",2)</f>
        <v/>
      </c>
      <c r="AT195" s="99" t="str">
        <f t="array" ref="AT195">IFERROR(INDEX($AF$1:$AF$1200,SMALL(IF($AK$1:$AK$1200=$AP$192,ROW($AF$1:$AF$1200),""),$AS195)),"")</f>
        <v/>
      </c>
      <c r="AU195" s="105" t="str">
        <f t="array" ref="AU195">IFERROR(INDEX($AA$1:$AA$1200,SMALL(IF($AK$1:$AK$1200=$AP$192,ROW($AA$1:$AA$1200),""),$AS195)),"")</f>
        <v/>
      </c>
      <c r="AV195" s="93" t="str">
        <f t="array" ref="AV195">IFERROR(INDEX($AB$1:$AB$1200,SMALL(IF($AK$1:$AK$1200=$AP$192,ROW($AB$1:$AB$1200),""),$AS195)),"")</f>
        <v/>
      </c>
      <c r="AW195" s="4"/>
    </row>
    <row r="196" spans="27:49">
      <c r="AA196" s="81"/>
      <c r="AB196" s="81"/>
      <c r="AC196" s="81" t="str">
        <f t="shared" si="19"/>
        <v/>
      </c>
      <c r="AD196" s="90"/>
      <c r="AE196" s="90"/>
      <c r="AF196" s="82">
        <f t="shared" si="20"/>
        <v>0</v>
      </c>
      <c r="AG196" s="82" t="str">
        <f t="shared" si="21"/>
        <v/>
      </c>
      <c r="AH196" s="82" t="str">
        <f t="shared" si="22"/>
        <v/>
      </c>
      <c r="AI196" s="82" t="str">
        <f t="shared" si="23"/>
        <v/>
      </c>
      <c r="AJ196" s="82" t="str">
        <f t="shared" si="24"/>
        <v/>
      </c>
      <c r="AK196" s="82" t="str">
        <f t="shared" si="25"/>
        <v/>
      </c>
      <c r="AN196" s="10">
        <v>4</v>
      </c>
      <c r="AO196" s="15" t="str">
        <f>IF(SUMIFS(AG$11:AG$1008,$AB$11:$AB$1008,$AN196,$AK$11:$AK$1008,$AP$192)=0,"",SUMIFS(AG$11:AG$1008,$AB$11:$AB$1008,$AN196,$AK$11:$AK$1008,$AP$192))</f>
        <v/>
      </c>
      <c r="AP196" s="15" t="str">
        <f>IF(SUMIFS(AH$11:AH$1008,$AB$11:$AB$1008,$AN196,$AK$11:$AK$1008,$AP$192)=0,"",SUMIFS(AH$11:AH$1008,$AB$11:$AB$1008,$AN196,$AK$11:$AK$1008,$AP$192))</f>
        <v/>
      </c>
      <c r="AQ196" s="15" t="str">
        <f>IF(SUMIFS(AI$11:AI$1008,$AB$11:$AB$1008,$AN196,$AK$11:$AK$1008,$AP$192)=0,"",SUMIFS(AI$11:AI$1008,$AB$11:$AB$1008,$AN196,$AK$11:$AK$1008,$AP$192))</f>
        <v/>
      </c>
      <c r="AR196" s="15" t="str">
        <f>IF(SUMIFS(AJ$11:AJ$1008,$AB$11:$AB$1008,$AN196,$AK$11:$AK$1008,$AP$192)=0,"",SUMIFS(AJ$11:AJ$1008,$AB$11:$AB$1008,$AN196,$AK$11:$AK$1008,$AP$192))</f>
        <v/>
      </c>
      <c r="AS196" s="4" t="str">
        <f>IF(AP192="","",3)</f>
        <v/>
      </c>
      <c r="AT196" s="99" t="str">
        <f t="array" ref="AT196">IFERROR(INDEX($AF$1:$AF$1200,SMALL(IF($AK$1:$AK$1200=$AP$192,ROW($AF$1:$AF$1200),""),$AS196)),"")</f>
        <v/>
      </c>
      <c r="AU196" s="105" t="str">
        <f t="array" ref="AU196">IFERROR(INDEX($AA$1:$AA$1200,SMALL(IF($AK$1:$AK$1200=$AP$192,ROW($AA$1:$AA$1200),""),$AS196)),"")</f>
        <v/>
      </c>
      <c r="AV196" s="93" t="str">
        <f t="array" ref="AV196">IFERROR(INDEX($AB$1:$AB$1200,SMALL(IF($AK$1:$AK$1200=$AP$192,ROW($AB$1:$AB$1200),""),$AS196)),"")</f>
        <v/>
      </c>
      <c r="AW196" s="4"/>
    </row>
    <row r="197" spans="27:49">
      <c r="AA197" s="78"/>
      <c r="AB197" s="78"/>
      <c r="AC197" s="78" t="str">
        <f t="shared" si="19"/>
        <v/>
      </c>
      <c r="AD197" s="89"/>
      <c r="AE197" s="89"/>
      <c r="AF197" s="79">
        <f t="shared" si="20"/>
        <v>0</v>
      </c>
      <c r="AG197" s="79" t="str">
        <f t="shared" si="21"/>
        <v/>
      </c>
      <c r="AH197" s="79" t="str">
        <f t="shared" si="22"/>
        <v/>
      </c>
      <c r="AI197" s="79" t="str">
        <f t="shared" si="23"/>
        <v/>
      </c>
      <c r="AJ197" s="79" t="str">
        <f t="shared" si="24"/>
        <v/>
      </c>
      <c r="AK197" s="79" t="str">
        <f t="shared" si="25"/>
        <v/>
      </c>
      <c r="AN197" s="11">
        <v>4.0999999999999996</v>
      </c>
      <c r="AO197" s="17" t="str">
        <f>IF(SUMIFS(AG$11:AG$1008,$AB$11:$AB$1008,$AN197,$AK$11:$AK$1008,$AP$192)=0,"",SUMIFS(AG$11:AG$1008,$AB$11:$AB$1008,$AN197,$AK$11:$AK$1008,$AP$192))</f>
        <v/>
      </c>
      <c r="AP197" s="17" t="str">
        <f>IF(SUMIFS(AH$11:AH$1008,$AB$11:$AB$1008,$AN197,$AK$11:$AK$1008,$AP$192)=0,"",SUMIFS(AH$11:AH$1008,$AB$11:$AB$1008,$AN197,$AK$11:$AK$1008,$AP$192))</f>
        <v/>
      </c>
      <c r="AQ197" s="17" t="str">
        <f>IF(SUMIFS(AI$11:AI$1008,$AB$11:$AB$1008,$AN197,$AK$11:$AK$1008,$AP$192)=0,"",SUMIFS(AI$11:AI$1008,$AB$11:$AB$1008,$AN197,$AK$11:$AK$1008,$AP$192))</f>
        <v/>
      </c>
      <c r="AR197" s="17" t="str">
        <f>IF(SUMIFS(AJ$11:AJ$1008,$AB$11:$AB$1008,$AN197,$AK$11:$AK$1008,$AP$192)=0,"",SUMIFS(AJ$11:AJ$1008,$AB$11:$AB$1008,$AN197,$AK$11:$AK$1008,$AP$192))</f>
        <v/>
      </c>
      <c r="AS197" s="4" t="str">
        <f>IF(AP192="","",4)</f>
        <v/>
      </c>
      <c r="AT197" s="99" t="str">
        <f t="array" ref="AT197">IFERROR(INDEX($AF$1:$AF$1200,SMALL(IF($AK$1:$AK$1200=$AP$192,ROW($AF$1:$AF$1200),""),$AS197)),"")</f>
        <v/>
      </c>
      <c r="AU197" s="105" t="str">
        <f t="array" ref="AU197">IFERROR(INDEX($AA$1:$AA$1200,SMALL(IF($AK$1:$AK$1200=$AP$192,ROW($AA$1:$AA$1200),""),$AS197)),"")</f>
        <v/>
      </c>
      <c r="AV197" s="93" t="str">
        <f t="array" ref="AV197">IFERROR(INDEX($AB$1:$AB$1200,SMALL(IF($AK$1:$AK$1200=$AP$192,ROW($AB$1:$AB$1200),""),$AS197)),"")</f>
        <v/>
      </c>
      <c r="AW197" s="4"/>
    </row>
    <row r="198" spans="27:49">
      <c r="AA198" s="81"/>
      <c r="AB198" s="81"/>
      <c r="AC198" s="81" t="str">
        <f t="shared" si="19"/>
        <v/>
      </c>
      <c r="AD198" s="90"/>
      <c r="AE198" s="90"/>
      <c r="AF198" s="82">
        <f t="shared" si="20"/>
        <v>0</v>
      </c>
      <c r="AG198" s="82" t="str">
        <f t="shared" si="21"/>
        <v/>
      </c>
      <c r="AH198" s="82" t="str">
        <f t="shared" si="22"/>
        <v/>
      </c>
      <c r="AI198" s="82" t="str">
        <f t="shared" si="23"/>
        <v/>
      </c>
      <c r="AJ198" s="82" t="str">
        <f t="shared" si="24"/>
        <v/>
      </c>
      <c r="AK198" s="82" t="str">
        <f t="shared" si="25"/>
        <v/>
      </c>
      <c r="AN198" s="11">
        <v>4.2</v>
      </c>
      <c r="AO198" s="17" t="str">
        <f>IF(SUMIFS(AG$11:AG$1008,$AB$11:$AB$1008,$AN198,$AK$11:$AK$1008,$AP$192)=0,"",SUMIFS(AG$11:AG$1008,$AB$11:$AB$1008,$AN198,$AK$11:$AK$1008,$AP$192))</f>
        <v/>
      </c>
      <c r="AP198" s="17" t="str">
        <f>IF(SUMIFS(AH$11:AH$1008,$AB$11:$AB$1008,$AN198,$AK$11:$AK$1008,$AP$192)=0,"",SUMIFS(AH$11:AH$1008,$AB$11:$AB$1008,$AN198,$AK$11:$AK$1008,$AP$192))</f>
        <v/>
      </c>
      <c r="AQ198" s="17" t="str">
        <f>IF(SUMIFS(AI$11:AI$1008,$AB$11:$AB$1008,$AN198,$AK$11:$AK$1008,$AP$192)=0,"",SUMIFS(AI$11:AI$1008,$AB$11:$AB$1008,$AN198,$AK$11:$AK$1008,$AP$192))</f>
        <v/>
      </c>
      <c r="AR198" s="17" t="str">
        <f>IF(SUMIFS(AJ$11:AJ$1008,$AB$11:$AB$1008,$AN198,$AK$11:$AK$1008,$AP$192)=0,"",SUMIFS(AJ$11:AJ$1008,$AB$11:$AB$1008,$AN198,$AK$11:$AK$1008,$AP$192))</f>
        <v/>
      </c>
      <c r="AS198" s="4" t="str">
        <f>IF(AP192="","",5)</f>
        <v/>
      </c>
      <c r="AT198" s="99" t="str">
        <f t="array" ref="AT198">IFERROR(INDEX($AF$1:$AF$1200,SMALL(IF($AK$1:$AK$1200=$AP$192,ROW($AF$1:$AF$1200),""),$AS198)),"")</f>
        <v/>
      </c>
      <c r="AU198" s="105" t="str">
        <f t="array" ref="AU198">IFERROR(INDEX($AA$1:$AA$1200,SMALL(IF($AK$1:$AK$1200=$AP$192,ROW($AA$1:$AA$1200),""),$AS198)),"")</f>
        <v/>
      </c>
      <c r="AV198" s="93" t="str">
        <f t="array" ref="AV198">IFERROR(INDEX($AB$1:$AB$1200,SMALL(IF($AK$1:$AK$1200=$AP$192,ROW($AB$1:$AB$1200),""),$AS198)),"")</f>
        <v/>
      </c>
      <c r="AW198" s="4"/>
    </row>
    <row r="199" spans="27:49">
      <c r="AA199" s="78"/>
      <c r="AB199" s="78"/>
      <c r="AC199" s="78" t="str">
        <f t="shared" si="19"/>
        <v/>
      </c>
      <c r="AD199" s="89"/>
      <c r="AE199" s="89"/>
      <c r="AF199" s="79">
        <f t="shared" si="20"/>
        <v>0</v>
      </c>
      <c r="AG199" s="79" t="str">
        <f t="shared" si="21"/>
        <v/>
      </c>
      <c r="AH199" s="79" t="str">
        <f t="shared" si="22"/>
        <v/>
      </c>
      <c r="AI199" s="79" t="str">
        <f t="shared" si="23"/>
        <v/>
      </c>
      <c r="AJ199" s="79" t="str">
        <f t="shared" si="24"/>
        <v/>
      </c>
      <c r="AK199" s="79" t="str">
        <f t="shared" si="25"/>
        <v/>
      </c>
      <c r="AN199" s="12">
        <v>4.3</v>
      </c>
      <c r="AO199" s="19" t="str">
        <f>IF(SUMIFS(AG$11:AG$1008,$AB$11:$AB$1008,$AN199,$AK$11:$AK$1008,$AP$192)=0,"",SUMIFS(AG$11:AG$1008,$AB$11:$AB$1008,$AN199,$AK$11:$AK$1008,$AP$192))</f>
        <v/>
      </c>
      <c r="AP199" s="19" t="str">
        <f>IF(SUMIFS(AH$11:AH$1008,$AB$11:$AB$1008,$AN199,$AK$11:$AK$1008,$AP$192)=0,"",SUMIFS(AH$11:AH$1008,$AB$11:$AB$1008,$AN199,$AK$11:$AK$1008,$AP$192))</f>
        <v/>
      </c>
      <c r="AQ199" s="19" t="str">
        <f>IF(SUMIFS(AI$11:AI$1008,$AB$11:$AB$1008,$AN199,$AK$11:$AK$1008,$AP$192)=0,"",SUMIFS(AI$11:AI$1008,$AB$11:$AB$1008,$AN199,$AK$11:$AK$1008,$AP$192))</f>
        <v/>
      </c>
      <c r="AR199" s="19" t="str">
        <f>IF(SUMIFS(AJ$11:AJ$1008,$AB$11:$AB$1008,$AN199,$AK$11:$AK$1008,$AP$192)=0,"",SUMIFS(AJ$11:AJ$1008,$AB$11:$AB$1008,$AN199,$AK$11:$AK$1008,$AP$192))</f>
        <v/>
      </c>
      <c r="AS199" s="4" t="str">
        <f>IF(AP192="","",6)</f>
        <v/>
      </c>
      <c r="AT199" s="99" t="str">
        <f t="array" ref="AT199">IFERROR(INDEX($AF$1:$AF$1200,SMALL(IF($AK$1:$AK$1200=$AP$192,ROW($AF$1:$AF$1200),""),$AS199)),"")</f>
        <v/>
      </c>
      <c r="AU199" s="105" t="str">
        <f t="array" ref="AU199">IFERROR(INDEX($AA$1:$AA$1200,SMALL(IF($AK$1:$AK$1200=$AP$192,ROW($AA$1:$AA$1200),""),$AS199)),"")</f>
        <v/>
      </c>
      <c r="AV199" s="93" t="str">
        <f t="array" ref="AV199">IFERROR(INDEX($AB$1:$AB$1200,SMALL(IF($AK$1:$AK$1200=$AP$192,ROW($AB$1:$AB$1200),""),$AS199)),"")</f>
        <v/>
      </c>
      <c r="AW199" s="4"/>
    </row>
    <row r="200" spans="27:49">
      <c r="AA200" s="81"/>
      <c r="AB200" s="81"/>
      <c r="AC200" s="81" t="str">
        <f t="shared" si="19"/>
        <v/>
      </c>
      <c r="AD200" s="90"/>
      <c r="AE200" s="90"/>
      <c r="AF200" s="82">
        <f t="shared" si="20"/>
        <v>0</v>
      </c>
      <c r="AG200" s="82" t="str">
        <f t="shared" si="21"/>
        <v/>
      </c>
      <c r="AH200" s="82" t="str">
        <f t="shared" si="22"/>
        <v/>
      </c>
      <c r="AI200" s="82" t="str">
        <f t="shared" si="23"/>
        <v/>
      </c>
      <c r="AJ200" s="82" t="str">
        <f t="shared" si="24"/>
        <v/>
      </c>
      <c r="AK200" s="82" t="str">
        <f t="shared" si="25"/>
        <v/>
      </c>
      <c r="AN200" s="10">
        <v>5</v>
      </c>
      <c r="AO200" s="21" t="str">
        <f>IF(SUMIFS(AG$11:AG$1008,$AB$11:$AB$1008,$AN200,$AK$11:$AK$1008,$AP$192)=0,"",SUMIFS(AG$11:AG$1008,$AB$11:$AB$1008,$AN200,$AK$11:$AK$1008,$AP$192))</f>
        <v/>
      </c>
      <c r="AP200" s="21" t="str">
        <f>IF(SUMIFS(AH$11:AH$1008,$AB$11:$AB$1008,$AN200,$AK$11:$AK$1008,$AP$192)=0,"",SUMIFS(AH$11:AH$1008,$AB$11:$AB$1008,$AN200,$AK$11:$AK$1008,$AP$192))</f>
        <v/>
      </c>
      <c r="AQ200" s="21" t="str">
        <f>IF(SUMIFS(AI$11:AI$1008,$AB$11:$AB$1008,$AN200,$AK$11:$AK$1008,$AP$192)=0,"",SUMIFS(AI$11:AI$1008,$AB$11:$AB$1008,$AN200,$AK$11:$AK$1008,$AP$192))</f>
        <v/>
      </c>
      <c r="AR200" s="21" t="str">
        <f>IF(SUMIFS(AJ$11:AJ$1008,$AB$11:$AB$1008,$AN200,$AK$11:$AK$1008,$AP$192)=0,"",SUMIFS(AJ$11:AJ$1008,$AB$11:$AB$1008,$AN200,$AK$11:$AK$1008,$AP$192))</f>
        <v/>
      </c>
      <c r="AS200" s="4" t="str">
        <f>IF(AP192="","",7)</f>
        <v/>
      </c>
      <c r="AT200" s="99" t="str">
        <f t="array" ref="AT200">IFERROR(INDEX($AF$1:$AF$1200,SMALL(IF($AK$1:$AK$1200=$AP$192,ROW($AF$1:$AF$1200),""),$AS200)),"")</f>
        <v/>
      </c>
      <c r="AU200" s="105" t="str">
        <f t="array" ref="AU200">IFERROR(INDEX($AA$1:$AA$1200,SMALL(IF($AK$1:$AK$1200=$AP$192,ROW($AA$1:$AA$1200),""),$AS200)),"")</f>
        <v/>
      </c>
      <c r="AV200" s="93" t="str">
        <f t="array" ref="AV200">IFERROR(INDEX($AB$1:$AB$1200,SMALL(IF($AK$1:$AK$1200=$AP$192,ROW($AB$1:$AB$1200),""),$AS200)),"")</f>
        <v/>
      </c>
      <c r="AW200" s="4"/>
    </row>
    <row r="201" spans="27:49">
      <c r="AA201" s="78"/>
      <c r="AB201" s="78"/>
      <c r="AC201" s="78" t="str">
        <f t="shared" si="19"/>
        <v/>
      </c>
      <c r="AD201" s="89"/>
      <c r="AE201" s="89"/>
      <c r="AF201" s="79">
        <f t="shared" si="20"/>
        <v>0</v>
      </c>
      <c r="AG201" s="79" t="str">
        <f t="shared" si="21"/>
        <v/>
      </c>
      <c r="AH201" s="79" t="str">
        <f t="shared" si="22"/>
        <v/>
      </c>
      <c r="AI201" s="79" t="str">
        <f t="shared" si="23"/>
        <v/>
      </c>
      <c r="AJ201" s="79" t="str">
        <f t="shared" si="24"/>
        <v/>
      </c>
      <c r="AK201" s="79" t="str">
        <f t="shared" si="25"/>
        <v/>
      </c>
      <c r="AN201" s="11">
        <v>5.0999999999999996</v>
      </c>
      <c r="AO201" s="23" t="str">
        <f>IF(SUMIFS(AG$11:AG$1008,$AB$11:$AB$1008,$AN201,$AK$11:$AK$1008,$AP$192)=0,"",SUMIFS(AG$11:AG$1008,$AB$11:$AB$1008,$AN201,$AK$11:$AK$1008,$AP$192))</f>
        <v/>
      </c>
      <c r="AP201" s="23" t="str">
        <f>IF(SUMIFS(AH$11:AH$1008,$AB$11:$AB$1008,$AN201,$AK$11:$AK$1008,$AP$192)=0,"",SUMIFS(AH$11:AH$1008,$AB$11:$AB$1008,$AN201,$AK$11:$AK$1008,$AP$192))</f>
        <v/>
      </c>
      <c r="AQ201" s="23" t="str">
        <f>IF(SUMIFS(AI$11:AI$1008,$AB$11:$AB$1008,$AN201,$AK$11:$AK$1008,$AP$192)=0,"",SUMIFS(AI$11:AI$1008,$AB$11:$AB$1008,$AN201,$AK$11:$AK$1008,$AP$192))</f>
        <v/>
      </c>
      <c r="AR201" s="23" t="str">
        <f>IF(SUMIFS(AJ$11:AJ$1008,$AB$11:$AB$1008,$AN201,$AK$11:$AK$1008,$AP$192)=0,"",SUMIFS(AJ$11:AJ$1008,$AB$11:$AB$1008,$AN201,$AK$11:$AK$1008,$AP$192))</f>
        <v/>
      </c>
      <c r="AS201" s="4" t="str">
        <f>IF(AP192="","",8)</f>
        <v/>
      </c>
      <c r="AT201" s="99" t="str">
        <f t="array" ref="AT201">IFERROR(INDEX($AF$1:$AF$1200,SMALL(IF($AK$1:$AK$1200=$AP$192,ROW($AF$1:$AF$1200),""),$AS201)),"")</f>
        <v/>
      </c>
      <c r="AU201" s="105" t="str">
        <f t="array" ref="AU201">IFERROR(INDEX($AA$1:$AA$1200,SMALL(IF($AK$1:$AK$1200=$AP$192,ROW($AA$1:$AA$1200),""),$AS201)),"")</f>
        <v/>
      </c>
      <c r="AV201" s="93" t="str">
        <f t="array" ref="AV201">IFERROR(INDEX($AB$1:$AB$1200,SMALL(IF($AK$1:$AK$1200=$AP$192,ROW($AB$1:$AB$1200),""),$AS201)),"")</f>
        <v/>
      </c>
      <c r="AW201" s="4"/>
    </row>
    <row r="202" spans="27:49">
      <c r="AA202" s="81"/>
      <c r="AB202" s="81"/>
      <c r="AC202" s="81" t="str">
        <f t="shared" si="19"/>
        <v/>
      </c>
      <c r="AD202" s="90"/>
      <c r="AE202" s="90"/>
      <c r="AF202" s="82">
        <f t="shared" si="20"/>
        <v>0</v>
      </c>
      <c r="AG202" s="82" t="str">
        <f t="shared" si="21"/>
        <v/>
      </c>
      <c r="AH202" s="82" t="str">
        <f t="shared" si="22"/>
        <v/>
      </c>
      <c r="AI202" s="82" t="str">
        <f t="shared" si="23"/>
        <v/>
      </c>
      <c r="AJ202" s="82" t="str">
        <f t="shared" si="24"/>
        <v/>
      </c>
      <c r="AK202" s="82" t="str">
        <f t="shared" si="25"/>
        <v/>
      </c>
      <c r="AN202" s="11">
        <v>5.2</v>
      </c>
      <c r="AO202" s="23" t="str">
        <f>IF(SUMIFS(AG$11:AG$1008,$AB$11:$AB$1008,$AN202,$AK$11:$AK$1008,$AP$192)=0,"",SUMIFS(AG$11:AG$1008,$AB$11:$AB$1008,$AN202,$AK$11:$AK$1008,$AP$192))</f>
        <v/>
      </c>
      <c r="AP202" s="23" t="str">
        <f>IF(SUMIFS(AH$11:AH$1008,$AB$11:$AB$1008,$AN202,$AK$11:$AK$1008,$AP$192)=0,"",SUMIFS(AH$11:AH$1008,$AB$11:$AB$1008,$AN202,$AK$11:$AK$1008,$AP$192))</f>
        <v/>
      </c>
      <c r="AQ202" s="23" t="str">
        <f>IF(SUMIFS(AI$11:AI$1008,$AB$11:$AB$1008,$AN202,$AK$11:$AK$1008,$AP$192)=0,"",SUMIFS(AI$11:AI$1008,$AB$11:$AB$1008,$AN202,$AK$11:$AK$1008,$AP$192))</f>
        <v/>
      </c>
      <c r="AR202" s="23" t="str">
        <f>IF(SUMIFS(AJ$11:AJ$1008,$AB$11:$AB$1008,$AN202,$AK$11:$AK$1008,$AP$192)=0,"",SUMIFS(AJ$11:AJ$1008,$AB$11:$AB$1008,$AN202,$AK$11:$AK$1008,$AP$192))</f>
        <v/>
      </c>
      <c r="AS202" s="4" t="str">
        <f>IF(AP192="","",9)</f>
        <v/>
      </c>
      <c r="AT202" s="99" t="str">
        <f t="array" ref="AT202">IFERROR(INDEX($AF$1:$AF$1200,SMALL(IF($AK$1:$AK$1200=$AP$192,ROW($AF$1:$AF$1200),""),$AS202)),"")</f>
        <v/>
      </c>
      <c r="AU202" s="105" t="str">
        <f t="array" ref="AU202">IFERROR(INDEX($AA$1:$AA$1200,SMALL(IF($AK$1:$AK$1200=$AP$192,ROW($AA$1:$AA$1200),""),$AS202)),"")</f>
        <v/>
      </c>
      <c r="AV202" s="93" t="str">
        <f t="array" ref="AV202">IFERROR(INDEX($AB$1:$AB$1200,SMALL(IF($AK$1:$AK$1200=$AP$192,ROW($AB$1:$AB$1200),""),$AS202)),"")</f>
        <v/>
      </c>
      <c r="AW202" s="4"/>
    </row>
    <row r="203" spans="27:49">
      <c r="AA203" s="78"/>
      <c r="AB203" s="78"/>
      <c r="AC203" s="78" t="str">
        <f t="shared" si="19"/>
        <v/>
      </c>
      <c r="AD203" s="89"/>
      <c r="AE203" s="89"/>
      <c r="AF203" s="79">
        <f t="shared" si="20"/>
        <v>0</v>
      </c>
      <c r="AG203" s="79" t="str">
        <f t="shared" si="21"/>
        <v/>
      </c>
      <c r="AH203" s="79" t="str">
        <f t="shared" si="22"/>
        <v/>
      </c>
      <c r="AI203" s="79" t="str">
        <f t="shared" si="23"/>
        <v/>
      </c>
      <c r="AJ203" s="79" t="str">
        <f t="shared" si="24"/>
        <v/>
      </c>
      <c r="AK203" s="79" t="str">
        <f t="shared" si="25"/>
        <v/>
      </c>
      <c r="AN203" s="12">
        <v>5.3</v>
      </c>
      <c r="AO203" s="19" t="str">
        <f>IF(SUMIFS(AG$11:AG$1008,$AB$11:$AB$1008,$AN203,$AK$11:$AK$1008,$AP$192)=0,"",SUMIFS(AG$11:AG$1008,$AB$11:$AB$1008,$AN203,$AK$11:$AK$1008,$AP$192))</f>
        <v/>
      </c>
      <c r="AP203" s="19" t="str">
        <f>IF(SUMIFS(AH$11:AH$1008,$AB$11:$AB$1008,$AN203,$AK$11:$AK$1008,$AP$192)=0,"",SUMIFS(AH$11:AH$1008,$AB$11:$AB$1008,$AN203,$AK$11:$AK$1008,$AP$192))</f>
        <v/>
      </c>
      <c r="AQ203" s="19" t="str">
        <f>IF(SUMIFS(AI$11:AI$1008,$AB$11:$AB$1008,$AN203,$AK$11:$AK$1008,$AP$192)=0,"",SUMIFS(AI$11:AI$1008,$AB$11:$AB$1008,$AN203,$AK$11:$AK$1008,$AP$192))</f>
        <v/>
      </c>
      <c r="AR203" s="19" t="str">
        <f>IF(SUMIFS(AJ$11:AJ$1008,$AB$11:$AB$1008,$AN203,$AK$11:$AK$1008,$AP$192)=0,"",SUMIFS(AJ$11:AJ$1008,$AB$11:$AB$1008,$AN203,$AK$11:$AK$1008,$AP$192))</f>
        <v/>
      </c>
      <c r="AS203" s="4" t="str">
        <f>IF(AP192="","",10)</f>
        <v/>
      </c>
      <c r="AT203" s="99" t="str">
        <f t="array" ref="AT203">IFERROR(INDEX($AF$1:$AF$1200,SMALL(IF($AK$1:$AK$1200=$AP$192,ROW($AF$1:$AF$1200),""),$AS203)),"")</f>
        <v/>
      </c>
      <c r="AU203" s="105" t="str">
        <f t="array" ref="AU203">IFERROR(INDEX($AA$1:$AA$1200,SMALL(IF($AK$1:$AK$1200=$AP$192,ROW($AA$1:$AA$1200),""),$AS203)),"")</f>
        <v/>
      </c>
      <c r="AV203" s="93" t="str">
        <f t="array" ref="AV203">IFERROR(INDEX($AB$1:$AB$1200,SMALL(IF($AK$1:$AK$1200=$AP$192,ROW($AB$1:$AB$1200),""),$AS203)),"")</f>
        <v/>
      </c>
      <c r="AW203" s="4"/>
    </row>
    <row r="204" spans="27:49">
      <c r="AA204" s="81"/>
      <c r="AB204" s="81"/>
      <c r="AC204" s="81" t="str">
        <f t="shared" ref="AC204:AC267" si="26">IF(ISERROR(VLOOKUP($AA204,$A$13:$V$47,MATCH($AB204,$A$12:$V$12,0),0)),"",VLOOKUP($AA204,$A$13:$V$47,MATCH($AB204,$A$12:$V$12,0),0))</f>
        <v/>
      </c>
      <c r="AD204" s="90"/>
      <c r="AE204" s="90"/>
      <c r="AF204" s="82">
        <f t="shared" ref="AF204:AF267" si="27">IF(IF($AB204="",0,IF(AC204="",0,AC204-AD204-AE204))&lt;0,0,IF($AB204="",0,IF(AC204="",0,AC204-AD204-AE204)))</f>
        <v>0</v>
      </c>
      <c r="AG204" s="82" t="str">
        <f t="shared" ref="AG204:AG267" si="28">IF($AA204="","",IF(VLOOKUP($AA204,$AZ$17:$BD$51,2,0)=0,"",VLOOKUP($AA204,$AZ$17:$BD$51,2,0)*AF204))</f>
        <v/>
      </c>
      <c r="AH204" s="82" t="str">
        <f t="shared" ref="AH204:AH267" si="29">IF($AA204="","",IF(VLOOKUP($AA204,$AZ$17:$BD$51,3,0)=0,"",VLOOKUP($AA204,$AZ$17:$BD$51,3,0)*AF204))</f>
        <v/>
      </c>
      <c r="AI204" s="82" t="str">
        <f t="shared" ref="AI204:AI267" si="30">IF($AA204="","",IF(VLOOKUP($AA204,$AZ$17:$BD$51,4,0)=0,"",VLOOKUP($AA204,$AZ$17:$BD$51,4,0)*AF204))</f>
        <v/>
      </c>
      <c r="AJ204" s="82" t="str">
        <f t="shared" ref="AJ204:AJ267" si="31">IF($AA204="","",IF(VLOOKUP($AA204,$AZ$17:$BD$51,5,0)=0,"",VLOOKUP($AA204,$AZ$17:$BD$51,5,0)*AF204))</f>
        <v/>
      </c>
      <c r="AK204" s="82" t="str">
        <f t="shared" si="25"/>
        <v/>
      </c>
      <c r="AN204" s="10">
        <v>6</v>
      </c>
      <c r="AO204" s="21" t="str">
        <f>IF(SUMIFS(AG$11:AG$1008,$AB$11:$AB$1008,$AN204,$AK$11:$AK$1008,$AP$192)=0,"",SUMIFS(AG$11:AG$1008,$AB$11:$AB$1008,$AN204,$AK$11:$AK$1008,$AP$192))</f>
        <v/>
      </c>
      <c r="AP204" s="21" t="str">
        <f>IF(SUMIFS(AH$11:AH$1008,$AB$11:$AB$1008,$AN204,$AK$11:$AK$1008,$AP$192)=0,"",SUMIFS(AH$11:AH$1008,$AB$11:$AB$1008,$AN204,$AK$11:$AK$1008,$AP$192))</f>
        <v/>
      </c>
      <c r="AQ204" s="21" t="str">
        <f>IF(SUMIFS(AI$11:AI$1008,$AB$11:$AB$1008,$AN204,$AK$11:$AK$1008,$AP$192)=0,"",SUMIFS(AI$11:AI$1008,$AB$11:$AB$1008,$AN204,$AK$11:$AK$1008,$AP$192))</f>
        <v/>
      </c>
      <c r="AR204" s="21" t="str">
        <f>IF(SUMIFS(AJ$11:AJ$1008,$AB$11:$AB$1008,$AN204,$AK$11:$AK$1008,$AP$192)=0,"",SUMIFS(AJ$11:AJ$1008,$AB$11:$AB$1008,$AN204,$AK$11:$AK$1008,$AP$192))</f>
        <v/>
      </c>
      <c r="AS204" s="4" t="str">
        <f>IF(AP192="","",11)</f>
        <v/>
      </c>
      <c r="AT204" s="99" t="str">
        <f t="array" ref="AT204">IFERROR(INDEX($AF$1:$AF$1200,SMALL(IF($AK$1:$AK$1200=$AP$192,ROW($AF$1:$AF$1200),""),$AS204)),"")</f>
        <v/>
      </c>
      <c r="AU204" s="105" t="str">
        <f t="array" ref="AU204">IFERROR(INDEX($AA$1:$AA$1200,SMALL(IF($AK$1:$AK$1200=$AP$192,ROW($AA$1:$AA$1200),""),$AS204)),"")</f>
        <v/>
      </c>
      <c r="AV204" s="93" t="str">
        <f t="array" ref="AV204">IFERROR(INDEX($AB$1:$AB$1200,SMALL(IF($AK$1:$AK$1200=$AP$192,ROW($AB$1:$AB$1200),""),$AS204)),"")</f>
        <v/>
      </c>
      <c r="AW204" s="4"/>
    </row>
    <row r="205" spans="27:49">
      <c r="AA205" s="78"/>
      <c r="AB205" s="78"/>
      <c r="AC205" s="78" t="str">
        <f t="shared" si="26"/>
        <v/>
      </c>
      <c r="AD205" s="89"/>
      <c r="AE205" s="89"/>
      <c r="AF205" s="79">
        <f t="shared" si="27"/>
        <v>0</v>
      </c>
      <c r="AG205" s="79" t="str">
        <f t="shared" si="28"/>
        <v/>
      </c>
      <c r="AH205" s="79" t="str">
        <f t="shared" si="29"/>
        <v/>
      </c>
      <c r="AI205" s="79" t="str">
        <f t="shared" si="30"/>
        <v/>
      </c>
      <c r="AJ205" s="79" t="str">
        <f t="shared" si="31"/>
        <v/>
      </c>
      <c r="AK205" s="79" t="str">
        <f t="shared" ref="AK205:AK268" si="32">IF($AF205=0,"",IF(VLOOKUP($AA205,$A$55:$Y$80,IF($AB205=3,2,IF($AB205&lt;4+1,6,IF($AB205&lt;5+1,10,IF($AB205&lt;6+1,14,IF($AB205&lt;7+1,18,IF($AB205&lt;8+1,22,0)))))),0)=0,"pas de crafteur",VLOOKUP($AA205,$A$55:$Y$80,IF($AB205=3,2,IF($AB205&lt;4+1,6,IF($AB205&lt;5+1,10,IF($AB205&lt;6+1,14,IF($AB205&lt;7+1,18,IF($AB205&lt;8+1,22,)))))),0)))</f>
        <v/>
      </c>
      <c r="AN205" s="11">
        <v>6.1</v>
      </c>
      <c r="AO205" s="23" t="str">
        <f>IF(SUMIFS(AG$11:AG$1008,$AB$11:$AB$1008,$AN205,$AK$11:$AK$1008,$AP$192)=0,"",SUMIFS(AG$11:AG$1008,$AB$11:$AB$1008,$AN205,$AK$11:$AK$1008,$AP$192))</f>
        <v/>
      </c>
      <c r="AP205" s="23" t="str">
        <f>IF(SUMIFS(AH$11:AH$1008,$AB$11:$AB$1008,$AN205,$AK$11:$AK$1008,$AP$192)=0,"",SUMIFS(AH$11:AH$1008,$AB$11:$AB$1008,$AN205,$AK$11:$AK$1008,$AP$192))</f>
        <v/>
      </c>
      <c r="AQ205" s="23" t="str">
        <f>IF(SUMIFS(AI$11:AI$1008,$AB$11:$AB$1008,$AN205,$AK$11:$AK$1008,$AP$192)=0,"",SUMIFS(AI$11:AI$1008,$AB$11:$AB$1008,$AN205,$AK$11:$AK$1008,$AP$192))</f>
        <v/>
      </c>
      <c r="AR205" s="23" t="str">
        <f>IF(SUMIFS(AJ$11:AJ$1008,$AB$11:$AB$1008,$AN205,$AK$11:$AK$1008,$AP$192)=0,"",SUMIFS(AJ$11:AJ$1008,$AB$11:$AB$1008,$AN205,$AK$11:$AK$1008,$AP$192))</f>
        <v/>
      </c>
      <c r="AS205" s="4" t="str">
        <f>IF(AP192="","",12)</f>
        <v/>
      </c>
      <c r="AT205" s="99" t="str">
        <f t="array" ref="AT205">IFERROR(INDEX($AF$1:$AF$1200,SMALL(IF($AK$1:$AK$1200=$AP$192,ROW($AF$1:$AF$1200),""),$AS205)),"")</f>
        <v/>
      </c>
      <c r="AU205" s="105" t="str">
        <f t="array" ref="AU205">IFERROR(INDEX($AA$1:$AA$1200,SMALL(IF($AK$1:$AK$1200=$AP$192,ROW($AA$1:$AA$1200),""),$AS205)),"")</f>
        <v/>
      </c>
      <c r="AV205" s="93" t="str">
        <f t="array" ref="AV205">IFERROR(INDEX($AB$1:$AB$1200,SMALL(IF($AK$1:$AK$1200=$AP$192,ROW($AB$1:$AB$1200),""),$AS205)),"")</f>
        <v/>
      </c>
      <c r="AW205" s="4"/>
    </row>
    <row r="206" spans="27:49">
      <c r="AA206" s="81"/>
      <c r="AB206" s="81"/>
      <c r="AC206" s="81" t="str">
        <f t="shared" si="26"/>
        <v/>
      </c>
      <c r="AD206" s="90"/>
      <c r="AE206" s="90"/>
      <c r="AF206" s="82">
        <f t="shared" si="27"/>
        <v>0</v>
      </c>
      <c r="AG206" s="82" t="str">
        <f t="shared" si="28"/>
        <v/>
      </c>
      <c r="AH206" s="82" t="str">
        <f t="shared" si="29"/>
        <v/>
      </c>
      <c r="AI206" s="82" t="str">
        <f t="shared" si="30"/>
        <v/>
      </c>
      <c r="AJ206" s="82" t="str">
        <f t="shared" si="31"/>
        <v/>
      </c>
      <c r="AK206" s="82" t="str">
        <f t="shared" si="32"/>
        <v/>
      </c>
      <c r="AM206" s="30"/>
      <c r="AN206" s="11">
        <v>6.2</v>
      </c>
      <c r="AO206" s="23" t="str">
        <f>IF(SUMIFS(AG$11:AG$1008,$AB$11:$AB$1008,$AN206,$AK$11:$AK$1008,$AP$192)=0,"",SUMIFS(AG$11:AG$1008,$AB$11:$AB$1008,$AN206,$AK$11:$AK$1008,$AP$192))</f>
        <v/>
      </c>
      <c r="AP206" s="23" t="str">
        <f>IF(SUMIFS(AH$11:AH$1008,$AB$11:$AB$1008,$AN206,$AK$11:$AK$1008,$AP$192)=0,"",SUMIFS(AH$11:AH$1008,$AB$11:$AB$1008,$AN206,$AK$11:$AK$1008,$AP$192))</f>
        <v/>
      </c>
      <c r="AQ206" s="23" t="str">
        <f>IF(SUMIFS(AI$11:AI$1008,$AB$11:$AB$1008,$AN206,$AK$11:$AK$1008,$AP$192)=0,"",SUMIFS(AI$11:AI$1008,$AB$11:$AB$1008,$AN206,$AK$11:$AK$1008,$AP$192))</f>
        <v/>
      </c>
      <c r="AR206" s="23" t="str">
        <f>IF(SUMIFS(AJ$11:AJ$1008,$AB$11:$AB$1008,$AN206,$AK$11:$AK$1008,$AP$192)=0,"",SUMIFS(AJ$11:AJ$1008,$AB$11:$AB$1008,$AN206,$AK$11:$AK$1008,$AP$192))</f>
        <v/>
      </c>
      <c r="AS206" s="4" t="str">
        <f>IF(AP192="","",13)</f>
        <v/>
      </c>
      <c r="AT206" s="99" t="str">
        <f t="array" ref="AT206">IFERROR(INDEX($AF$1:$AF$1200,SMALL(IF($AK$1:$AK$1200=$AP$192,ROW($AF$1:$AF$1200),""),$AS206)),"")</f>
        <v/>
      </c>
      <c r="AU206" s="105" t="str">
        <f t="array" ref="AU206">IFERROR(INDEX($AA$1:$AA$1200,SMALL(IF($AK$1:$AK$1200=$AP$192,ROW($AA$1:$AA$1200),""),$AS206)),"")</f>
        <v/>
      </c>
      <c r="AV206" s="93" t="str">
        <f t="array" ref="AV206">IFERROR(INDEX($AB$1:$AB$1200,SMALL(IF($AK$1:$AK$1200=$AP$192,ROW($AB$1:$AB$1200),""),$AS206)),"")</f>
        <v/>
      </c>
      <c r="AW206" s="4"/>
    </row>
    <row r="207" spans="27:49">
      <c r="AA207" s="78"/>
      <c r="AB207" s="78"/>
      <c r="AC207" s="78" t="str">
        <f t="shared" si="26"/>
        <v/>
      </c>
      <c r="AD207" s="89"/>
      <c r="AE207" s="89"/>
      <c r="AF207" s="79">
        <f t="shared" si="27"/>
        <v>0</v>
      </c>
      <c r="AG207" s="79" t="str">
        <f t="shared" si="28"/>
        <v/>
      </c>
      <c r="AH207" s="79" t="str">
        <f t="shared" si="29"/>
        <v/>
      </c>
      <c r="AI207" s="79" t="str">
        <f t="shared" si="30"/>
        <v/>
      </c>
      <c r="AJ207" s="79" t="str">
        <f t="shared" si="31"/>
        <v/>
      </c>
      <c r="AK207" s="79" t="str">
        <f t="shared" si="32"/>
        <v/>
      </c>
      <c r="AM207" s="30"/>
      <c r="AN207" s="12">
        <v>6.3</v>
      </c>
      <c r="AO207" s="19" t="str">
        <f>IF(SUMIFS(AG$11:AG$1008,$AB$11:$AB$1008,$AN207,$AK$11:$AK$1008,$AP$192)=0,"",SUMIFS(AG$11:AG$1008,$AB$11:$AB$1008,$AN207,$AK$11:$AK$1008,$AP$192))</f>
        <v/>
      </c>
      <c r="AP207" s="19" t="str">
        <f>IF(SUMIFS(AH$11:AH$1008,$AB$11:$AB$1008,$AN207,$AK$11:$AK$1008,$AP$192)=0,"",SUMIFS(AH$11:AH$1008,$AB$11:$AB$1008,$AN207,$AK$11:$AK$1008,$AP$192))</f>
        <v/>
      </c>
      <c r="AQ207" s="19" t="str">
        <f>IF(SUMIFS(AI$11:AI$1008,$AB$11:$AB$1008,$AN207,$AK$11:$AK$1008,$AP$192)=0,"",SUMIFS(AI$11:AI$1008,$AB$11:$AB$1008,$AN207,$AK$11:$AK$1008,$AP$192))</f>
        <v/>
      </c>
      <c r="AR207" s="19" t="str">
        <f>IF(SUMIFS(AJ$11:AJ$1008,$AB$11:$AB$1008,$AN207,$AK$11:$AK$1008,$AP$192)=0,"",SUMIFS(AJ$11:AJ$1008,$AB$11:$AB$1008,$AN207,$AK$11:$AK$1008,$AP$192))</f>
        <v/>
      </c>
      <c r="AS207" s="4" t="str">
        <f>IF(AP192="","",14)</f>
        <v/>
      </c>
      <c r="AT207" s="99" t="str">
        <f t="array" ref="AT207">IFERROR(INDEX($AF$1:$AF$1200,SMALL(IF($AK$1:$AK$1200=$AP$192,ROW($AF$1:$AF$1200),""),$AS207)),"")</f>
        <v/>
      </c>
      <c r="AU207" s="105" t="str">
        <f t="array" ref="AU207">IFERROR(INDEX($AA$1:$AA$1200,SMALL(IF($AK$1:$AK$1200=$AP$192,ROW($AA$1:$AA$1200),""),$AS207)),"")</f>
        <v/>
      </c>
      <c r="AV207" s="93" t="str">
        <f t="array" ref="AV207">IFERROR(INDEX($AB$1:$AB$1200,SMALL(IF($AK$1:$AK$1200=$AP$192,ROW($AB$1:$AB$1200),""),$AS207)),"")</f>
        <v/>
      </c>
      <c r="AW207" s="4"/>
    </row>
    <row r="208" spans="27:49">
      <c r="AA208" s="81"/>
      <c r="AB208" s="81"/>
      <c r="AC208" s="81" t="str">
        <f t="shared" si="26"/>
        <v/>
      </c>
      <c r="AD208" s="90"/>
      <c r="AE208" s="90"/>
      <c r="AF208" s="82">
        <f t="shared" si="27"/>
        <v>0</v>
      </c>
      <c r="AG208" s="82" t="str">
        <f t="shared" si="28"/>
        <v/>
      </c>
      <c r="AH208" s="82" t="str">
        <f t="shared" si="29"/>
        <v/>
      </c>
      <c r="AI208" s="82" t="str">
        <f t="shared" si="30"/>
        <v/>
      </c>
      <c r="AJ208" s="82" t="str">
        <f t="shared" si="31"/>
        <v/>
      </c>
      <c r="AK208" s="82" t="str">
        <f t="shared" si="32"/>
        <v/>
      </c>
      <c r="AM208" s="30"/>
      <c r="AN208" s="10">
        <v>7</v>
      </c>
      <c r="AO208" s="21" t="str">
        <f>IF(SUMIFS(AG$11:AG$1008,$AB$11:$AB$1008,$AN208,$AK$11:$AK$1008,$AP$192)=0,"",SUMIFS(AG$11:AG$1008,$AB$11:$AB$1008,$AN208,$AK$11:$AK$1008,$AP$192))</f>
        <v/>
      </c>
      <c r="AP208" s="21" t="str">
        <f>IF(SUMIFS(AH$11:AH$1008,$AB$11:$AB$1008,$AN208,$AK$11:$AK$1008,$AP$192)=0,"",SUMIFS(AH$11:AH$1008,$AB$11:$AB$1008,$AN208,$AK$11:$AK$1008,$AP$192))</f>
        <v/>
      </c>
      <c r="AQ208" s="21" t="str">
        <f>IF(SUMIFS(AI$11:AI$1008,$AB$11:$AB$1008,$AN208,$AK$11:$AK$1008,$AP$192)=0,"",SUMIFS(AI$11:AI$1008,$AB$11:$AB$1008,$AN208,$AK$11:$AK$1008,$AP$192))</f>
        <v/>
      </c>
      <c r="AR208" s="21" t="str">
        <f>IF(SUMIFS(AJ$11:AJ$1008,$AB$11:$AB$1008,$AN208,$AK$11:$AK$1008,$AP$192)=0,"",SUMIFS(AJ$11:AJ$1008,$AB$11:$AB$1008,$AN208,$AK$11:$AK$1008,$AP$192))</f>
        <v/>
      </c>
      <c r="AS208" s="4" t="str">
        <f>IF(AP192="","",15)</f>
        <v/>
      </c>
      <c r="AT208" s="99" t="str">
        <f t="array" ref="AT208">IFERROR(INDEX($AF$1:$AF$1200,SMALL(IF($AK$1:$AK$1200=$AP$192,ROW($AF$1:$AF$1200),""),$AS208)),"")</f>
        <v/>
      </c>
      <c r="AU208" s="105" t="str">
        <f t="array" ref="AU208">IFERROR(INDEX($AA$1:$AA$1200,SMALL(IF($AK$1:$AK$1200=$AP$192,ROW($AA$1:$AA$1200),""),$AS208)),"")</f>
        <v/>
      </c>
      <c r="AV208" s="93" t="str">
        <f t="array" ref="AV208">IFERROR(INDEX($AB$1:$AB$1200,SMALL(IF($AK$1:$AK$1200=$AP$192,ROW($AB$1:$AB$1200),""),$AS208)),"")</f>
        <v/>
      </c>
      <c r="AW208" s="4"/>
    </row>
    <row r="209" spans="27:49">
      <c r="AA209" s="78"/>
      <c r="AB209" s="78"/>
      <c r="AC209" s="78" t="str">
        <f t="shared" si="26"/>
        <v/>
      </c>
      <c r="AD209" s="89"/>
      <c r="AE209" s="89"/>
      <c r="AF209" s="79">
        <f t="shared" si="27"/>
        <v>0</v>
      </c>
      <c r="AG209" s="79" t="str">
        <f t="shared" si="28"/>
        <v/>
      </c>
      <c r="AH209" s="79" t="str">
        <f t="shared" si="29"/>
        <v/>
      </c>
      <c r="AI209" s="79" t="str">
        <f t="shared" si="30"/>
        <v/>
      </c>
      <c r="AJ209" s="79" t="str">
        <f t="shared" si="31"/>
        <v/>
      </c>
      <c r="AK209" s="79" t="str">
        <f t="shared" si="32"/>
        <v/>
      </c>
      <c r="AM209" s="30"/>
      <c r="AN209" s="11">
        <v>7.1</v>
      </c>
      <c r="AO209" s="23" t="str">
        <f>IF(SUMIFS(AG$11:AG$1008,$AB$11:$AB$1008,$AN209,$AK$11:$AK$1008,$AP$192)=0,"",SUMIFS(AG$11:AG$1008,$AB$11:$AB$1008,$AN209,$AK$11:$AK$1008,$AP$192))</f>
        <v/>
      </c>
      <c r="AP209" s="23" t="str">
        <f>IF(SUMIFS(AH$11:AH$1008,$AB$11:$AB$1008,$AN209,$AK$11:$AK$1008,$AP$192)=0,"",SUMIFS(AH$11:AH$1008,$AB$11:$AB$1008,$AN209,$AK$11:$AK$1008,$AP$192))</f>
        <v/>
      </c>
      <c r="AQ209" s="23" t="str">
        <f>IF(SUMIFS(AI$11:AI$1008,$AB$11:$AB$1008,$AN209,$AK$11:$AK$1008,$AP$192)=0,"",SUMIFS(AI$11:AI$1008,$AB$11:$AB$1008,$AN209,$AK$11:$AK$1008,$AP$192))</f>
        <v/>
      </c>
      <c r="AR209" s="23" t="str">
        <f>IF(SUMIFS(AJ$11:AJ$1008,$AB$11:$AB$1008,$AN209,$AK$11:$AK$1008,$AP$192)=0,"",SUMIFS(AJ$11:AJ$1008,$AB$11:$AB$1008,$AN209,$AK$11:$AK$1008,$AP$192))</f>
        <v/>
      </c>
      <c r="AS209" s="4" t="str">
        <f>IF(AP192="","",16)</f>
        <v/>
      </c>
      <c r="AT209" s="99" t="str">
        <f t="array" ref="AT209">IFERROR(INDEX($AF$1:$AF$1200,SMALL(IF($AK$1:$AK$1200=$AP$192,ROW($AF$1:$AF$1200),""),$AS209)),"")</f>
        <v/>
      </c>
      <c r="AU209" s="105" t="str">
        <f t="array" ref="AU209">IFERROR(INDEX($AA$1:$AA$1200,SMALL(IF($AK$1:$AK$1200=$AP$192,ROW($AA$1:$AA$1200),""),$AS209)),"")</f>
        <v/>
      </c>
      <c r="AV209" s="93" t="str">
        <f t="array" ref="AV209">IFERROR(INDEX($AB$1:$AB$1200,SMALL(IF($AK$1:$AK$1200=$AP$192,ROW($AB$1:$AB$1200),""),$AS209)),"")</f>
        <v/>
      </c>
      <c r="AW209" s="4"/>
    </row>
    <row r="210" spans="27:49">
      <c r="AA210" s="81"/>
      <c r="AB210" s="81"/>
      <c r="AC210" s="81" t="str">
        <f t="shared" si="26"/>
        <v/>
      </c>
      <c r="AD210" s="90"/>
      <c r="AE210" s="90"/>
      <c r="AF210" s="82">
        <f t="shared" si="27"/>
        <v>0</v>
      </c>
      <c r="AG210" s="82" t="str">
        <f t="shared" si="28"/>
        <v/>
      </c>
      <c r="AH210" s="82" t="str">
        <f t="shared" si="29"/>
        <v/>
      </c>
      <c r="AI210" s="82" t="str">
        <f t="shared" si="30"/>
        <v/>
      </c>
      <c r="AJ210" s="82" t="str">
        <f t="shared" si="31"/>
        <v/>
      </c>
      <c r="AK210" s="82" t="str">
        <f t="shared" si="32"/>
        <v/>
      </c>
      <c r="AM210" s="30"/>
      <c r="AN210" s="11">
        <v>7.2</v>
      </c>
      <c r="AO210" s="23" t="str">
        <f>IF(SUMIFS(AG$11:AG$1008,$AB$11:$AB$1008,$AN210,$AK$11:$AK$1008,$AP$192)=0,"",SUMIFS(AG$11:AG$1008,$AB$11:$AB$1008,$AN210,$AK$11:$AK$1008,$AP$192))</f>
        <v/>
      </c>
      <c r="AP210" s="23" t="str">
        <f>IF(SUMIFS(AH$11:AH$1008,$AB$11:$AB$1008,$AN210,$AK$11:$AK$1008,$AP$192)=0,"",SUMIFS(AH$11:AH$1008,$AB$11:$AB$1008,$AN210,$AK$11:$AK$1008,$AP$192))</f>
        <v/>
      </c>
      <c r="AQ210" s="23" t="str">
        <f>IF(SUMIFS(AI$11:AI$1008,$AB$11:$AB$1008,$AN210,$AK$11:$AK$1008,$AP$192)=0,"",SUMIFS(AI$11:AI$1008,$AB$11:$AB$1008,$AN210,$AK$11:$AK$1008,$AP$192))</f>
        <v/>
      </c>
      <c r="AR210" s="23" t="str">
        <f>IF(SUMIFS(AJ$11:AJ$1008,$AB$11:$AB$1008,$AN210,$AK$11:$AK$1008,$AP$192)=0,"",SUMIFS(AJ$11:AJ$1008,$AB$11:$AB$1008,$AN210,$AK$11:$AK$1008,$AP$192))</f>
        <v/>
      </c>
      <c r="AS210" s="4" t="str">
        <f>IF(AP192="","",17)</f>
        <v/>
      </c>
      <c r="AT210" s="99" t="str">
        <f t="array" ref="AT210">IFERROR(INDEX($AF$1:$AF$1200,SMALL(IF($AK$1:$AK$1200=$AP$192,ROW($AF$1:$AF$1200),""),$AS210)),"")</f>
        <v/>
      </c>
      <c r="AU210" s="105" t="str">
        <f t="array" ref="AU210">IFERROR(INDEX($AA$1:$AA$1200,SMALL(IF($AK$1:$AK$1200=$AP$192,ROW($AA$1:$AA$1200),""),$AS210)),"")</f>
        <v/>
      </c>
      <c r="AV210" s="93" t="str">
        <f t="array" ref="AV210">IFERROR(INDEX($AB$1:$AB$1200,SMALL(IF($AK$1:$AK$1200=$AP$192,ROW($AB$1:$AB$1200),""),$AS210)),"")</f>
        <v/>
      </c>
      <c r="AW210" s="4"/>
    </row>
    <row r="211" spans="27:49">
      <c r="AA211" s="78"/>
      <c r="AB211" s="78"/>
      <c r="AC211" s="78" t="str">
        <f t="shared" si="26"/>
        <v/>
      </c>
      <c r="AD211" s="89"/>
      <c r="AE211" s="89"/>
      <c r="AF211" s="79">
        <f t="shared" si="27"/>
        <v>0</v>
      </c>
      <c r="AG211" s="79" t="str">
        <f t="shared" si="28"/>
        <v/>
      </c>
      <c r="AH211" s="79" t="str">
        <f t="shared" si="29"/>
        <v/>
      </c>
      <c r="AI211" s="79" t="str">
        <f t="shared" si="30"/>
        <v/>
      </c>
      <c r="AJ211" s="79" t="str">
        <f t="shared" si="31"/>
        <v/>
      </c>
      <c r="AK211" s="79" t="str">
        <f t="shared" si="32"/>
        <v/>
      </c>
      <c r="AM211" s="30"/>
      <c r="AN211" s="12">
        <v>7.3</v>
      </c>
      <c r="AO211" s="19" t="str">
        <f>IF(SUMIFS(AG$11:AG$1008,$AB$11:$AB$1008,$AN211,$AK$11:$AK$1008,$AP$192)=0,"",SUMIFS(AG$11:AG$1008,$AB$11:$AB$1008,$AN211,$AK$11:$AK$1008,$AP$192))</f>
        <v/>
      </c>
      <c r="AP211" s="19" t="str">
        <f>IF(SUMIFS(AH$11:AH$1008,$AB$11:$AB$1008,$AN211,$AK$11:$AK$1008,$AP$192)=0,"",SUMIFS(AH$11:AH$1008,$AB$11:$AB$1008,$AN211,$AK$11:$AK$1008,$AP$192))</f>
        <v/>
      </c>
      <c r="AQ211" s="19" t="str">
        <f>IF(SUMIFS(AI$11:AI$1008,$AB$11:$AB$1008,$AN211,$AK$11:$AK$1008,$AP$192)=0,"",SUMIFS(AI$11:AI$1008,$AB$11:$AB$1008,$AN211,$AK$11:$AK$1008,$AP$192))</f>
        <v/>
      </c>
      <c r="AR211" s="19" t="str">
        <f>IF(SUMIFS(AJ$11:AJ$1008,$AB$11:$AB$1008,$AN211,$AK$11:$AK$1008,$AP$192)=0,"",SUMIFS(AJ$11:AJ$1008,$AB$11:$AB$1008,$AN211,$AK$11:$AK$1008,$AP$192))</f>
        <v/>
      </c>
      <c r="AS211" s="4" t="str">
        <f>IF(AP192="","",18)</f>
        <v/>
      </c>
      <c r="AT211" s="99" t="str">
        <f t="array" ref="AT211">IFERROR(INDEX($AF$1:$AF$1200,SMALL(IF($AK$1:$AK$1200=$AP$192,ROW($AF$1:$AF$1200),""),$AS211)),"")</f>
        <v/>
      </c>
      <c r="AU211" s="105" t="str">
        <f t="array" ref="AU211">IFERROR(INDEX($AA$1:$AA$1200,SMALL(IF($AK$1:$AK$1200=$AP$192,ROW($AA$1:$AA$1200),""),$AS211)),"")</f>
        <v/>
      </c>
      <c r="AV211" s="93" t="str">
        <f t="array" ref="AV211">IFERROR(INDEX($AB$1:$AB$1200,SMALL(IF($AK$1:$AK$1200=$AP$192,ROW($AB$1:$AB$1200),""),$AS211)),"")</f>
        <v/>
      </c>
      <c r="AW211" s="4"/>
    </row>
    <row r="212" spans="27:49">
      <c r="AA212" s="81"/>
      <c r="AB212" s="81"/>
      <c r="AC212" s="81" t="str">
        <f t="shared" si="26"/>
        <v/>
      </c>
      <c r="AD212" s="90"/>
      <c r="AE212" s="90"/>
      <c r="AF212" s="82">
        <f t="shared" si="27"/>
        <v>0</v>
      </c>
      <c r="AG212" s="82" t="str">
        <f t="shared" si="28"/>
        <v/>
      </c>
      <c r="AH212" s="82" t="str">
        <f t="shared" si="29"/>
        <v/>
      </c>
      <c r="AI212" s="82" t="str">
        <f t="shared" si="30"/>
        <v/>
      </c>
      <c r="AJ212" s="82" t="str">
        <f t="shared" si="31"/>
        <v/>
      </c>
      <c r="AK212" s="82" t="str">
        <f t="shared" si="32"/>
        <v/>
      </c>
      <c r="AM212" s="30"/>
      <c r="AN212" s="10">
        <v>8</v>
      </c>
      <c r="AO212" s="21" t="str">
        <f>IF(SUMIFS(AG$11:AG$1008,$AB$11:$AB$1008,$AN212,$AK$11:$AK$1008,$AP$192)=0,"",SUMIFS(AG$11:AG$1008,$AB$11:$AB$1008,$AN212,$AK$11:$AK$1008,$AP$192))</f>
        <v/>
      </c>
      <c r="AP212" s="21" t="str">
        <f>IF(SUMIFS(AH$11:AH$1008,$AB$11:$AB$1008,$AN212,$AK$11:$AK$1008,$AP$192)=0,"",SUMIFS(AH$11:AH$1008,$AB$11:$AB$1008,$AN212,$AK$11:$AK$1008,$AP$192))</f>
        <v/>
      </c>
      <c r="AQ212" s="21" t="str">
        <f>IF(SUMIFS(AI$11:AI$1008,$AB$11:$AB$1008,$AN212,$AK$11:$AK$1008,$AP$192)=0,"",SUMIFS(AI$11:AI$1008,$AB$11:$AB$1008,$AN212,$AK$11:$AK$1008,$AP$192))</f>
        <v/>
      </c>
      <c r="AR212" s="21" t="str">
        <f>IF(SUMIFS(AJ$11:AJ$1008,$AB$11:$AB$1008,$AN212,$AK$11:$AK$1008,$AP$192)=0,"",SUMIFS(AJ$11:AJ$1008,$AB$11:$AB$1008,$AN212,$AK$11:$AK$1008,$AP$192))</f>
        <v/>
      </c>
      <c r="AS212" s="4" t="str">
        <f>IF(AP192="","",19)</f>
        <v/>
      </c>
      <c r="AT212" s="99" t="str">
        <f t="array" ref="AT212">IFERROR(INDEX($AF$1:$AF$1200,SMALL(IF($AK$1:$AK$1200=$AP$192,ROW($AF$1:$AF$1200),""),$AS212)),"")</f>
        <v/>
      </c>
      <c r="AU212" s="105" t="str">
        <f t="array" ref="AU212">IFERROR(INDEX($AA$1:$AA$1200,SMALL(IF($AK$1:$AK$1200=$AP$192,ROW($AA$1:$AA$1200),""),$AS212)),"")</f>
        <v/>
      </c>
      <c r="AV212" s="93" t="str">
        <f t="array" ref="AV212">IFERROR(INDEX($AB$1:$AB$1200,SMALL(IF($AK$1:$AK$1200=$AP$192,ROW($AB$1:$AB$1200),""),$AS212)),"")</f>
        <v/>
      </c>
      <c r="AW212" s="4"/>
    </row>
    <row r="213" spans="27:49">
      <c r="AA213" s="78"/>
      <c r="AB213" s="78"/>
      <c r="AC213" s="78" t="str">
        <f t="shared" si="26"/>
        <v/>
      </c>
      <c r="AD213" s="89"/>
      <c r="AE213" s="89"/>
      <c r="AF213" s="79">
        <f t="shared" si="27"/>
        <v>0</v>
      </c>
      <c r="AG213" s="79" t="str">
        <f t="shared" si="28"/>
        <v/>
      </c>
      <c r="AH213" s="79" t="str">
        <f t="shared" si="29"/>
        <v/>
      </c>
      <c r="AI213" s="79" t="str">
        <f t="shared" si="30"/>
        <v/>
      </c>
      <c r="AJ213" s="79" t="str">
        <f t="shared" si="31"/>
        <v/>
      </c>
      <c r="AK213" s="79" t="str">
        <f t="shared" si="32"/>
        <v/>
      </c>
      <c r="AM213" s="30"/>
      <c r="AN213" s="11">
        <v>8.1</v>
      </c>
      <c r="AO213" s="23" t="str">
        <f>IF(SUMIFS(AG$11:AG$1008,$AB$11:$AB$1008,$AN213,$AK$11:$AK$1008,$AP$192)=0,"",SUMIFS(AG$11:AG$1008,$AB$11:$AB$1008,$AN213,$AK$11:$AK$1008,$AP$192))</f>
        <v/>
      </c>
      <c r="AP213" s="23" t="str">
        <f>IF(SUMIFS(AH$11:AH$1008,$AB$11:$AB$1008,$AN213,$AK$11:$AK$1008,$AP$192)=0,"",SUMIFS(AH$11:AH$1008,$AB$11:$AB$1008,$AN213,$AK$11:$AK$1008,$AP$192))</f>
        <v/>
      </c>
      <c r="AQ213" s="23" t="str">
        <f>IF(SUMIFS(AI$11:AI$1008,$AB$11:$AB$1008,$AN213,$AK$11:$AK$1008,$AP$192)=0,"",SUMIFS(AI$11:AI$1008,$AB$11:$AB$1008,$AN213,$AK$11:$AK$1008,$AP$192))</f>
        <v/>
      </c>
      <c r="AR213" s="23" t="str">
        <f>IF(SUMIFS(AJ$11:AJ$1008,$AB$11:$AB$1008,$AN213,$AK$11:$AK$1008,$AP$192)=0,"",SUMIFS(AJ$11:AJ$1008,$AB$11:$AB$1008,$AN213,$AK$11:$AK$1008,$AP$192))</f>
        <v/>
      </c>
      <c r="AS213" s="4" t="str">
        <f>IF(AP192="","",20)</f>
        <v/>
      </c>
      <c r="AT213" s="99" t="str">
        <f t="array" ref="AT213">IFERROR(INDEX($AF$1:$AF$1200,SMALL(IF($AK$1:$AK$1200=$AP$192,ROW($AF$1:$AF$1200),""),$AS213)),"")</f>
        <v/>
      </c>
      <c r="AU213" s="105" t="str">
        <f t="array" ref="AU213">IFERROR(INDEX($AA$1:$AA$1200,SMALL(IF($AK$1:$AK$1200=$AP$192,ROW($AA$1:$AA$1200),""),$AS213)),"")</f>
        <v/>
      </c>
      <c r="AV213" s="93" t="str">
        <f t="array" ref="AV213">IFERROR(INDEX($AB$1:$AB$1200,SMALL(IF($AK$1:$AK$1200=$AP$192,ROW($AB$1:$AB$1200),""),$AS213)),"")</f>
        <v/>
      </c>
      <c r="AW213" s="4"/>
    </row>
    <row r="214" spans="27:49">
      <c r="AA214" s="81"/>
      <c r="AB214" s="81"/>
      <c r="AC214" s="81" t="str">
        <f t="shared" si="26"/>
        <v/>
      </c>
      <c r="AD214" s="90"/>
      <c r="AE214" s="90"/>
      <c r="AF214" s="82">
        <f t="shared" si="27"/>
        <v>0</v>
      </c>
      <c r="AG214" s="82" t="str">
        <f t="shared" si="28"/>
        <v/>
      </c>
      <c r="AH214" s="82" t="str">
        <f t="shared" si="29"/>
        <v/>
      </c>
      <c r="AI214" s="82" t="str">
        <f t="shared" si="30"/>
        <v/>
      </c>
      <c r="AJ214" s="82" t="str">
        <f t="shared" si="31"/>
        <v/>
      </c>
      <c r="AK214" s="82" t="str">
        <f t="shared" si="32"/>
        <v/>
      </c>
      <c r="AM214" s="30"/>
      <c r="AN214" s="11">
        <v>8.1999999999999993</v>
      </c>
      <c r="AO214" s="23" t="str">
        <f>IF(SUMIFS(AG$11:AG$1008,$AB$11:$AB$1008,$AN214,$AK$11:$AK$1008,$AP$192)=0,"",SUMIFS(AG$11:AG$1008,$AB$11:$AB$1008,$AN214,$AK$11:$AK$1008,$AP$192))</f>
        <v/>
      </c>
      <c r="AP214" s="23" t="str">
        <f>IF(SUMIFS(AH$11:AH$1008,$AB$11:$AB$1008,$AN214,$AK$11:$AK$1008,$AP$192)=0,"",SUMIFS(AH$11:AH$1008,$AB$11:$AB$1008,$AN214,$AK$11:$AK$1008,$AP$192))</f>
        <v/>
      </c>
      <c r="AQ214" s="23" t="str">
        <f>IF(SUMIFS(AI$11:AI$1008,$AB$11:$AB$1008,$AN214,$AK$11:$AK$1008,$AP$192)=0,"",SUMIFS(AI$11:AI$1008,$AB$11:$AB$1008,$AN214,$AK$11:$AK$1008,$AP$192))</f>
        <v/>
      </c>
      <c r="AR214" s="23" t="str">
        <f>IF(SUMIFS(AJ$11:AJ$1008,$AB$11:$AB$1008,$AN214,$AK$11:$AK$1008,$AP$192)=0,"",SUMIFS(AJ$11:AJ$1008,$AB$11:$AB$1008,$AN214,$AK$11:$AK$1008,$AP$192))</f>
        <v/>
      </c>
      <c r="AS214" s="4" t="str">
        <f>IF(AP192="","",21)</f>
        <v/>
      </c>
      <c r="AT214" s="99" t="str">
        <f t="array" ref="AT214">IFERROR(INDEX($AF$1:$AF$1200,SMALL(IF($AK$1:$AK$1200=$AP$192,ROW($AF$1:$AF$1200),""),$AS214)),"")</f>
        <v/>
      </c>
      <c r="AU214" s="105" t="str">
        <f t="array" ref="AU214">IFERROR(INDEX($AA$1:$AA$1200,SMALL(IF($AK$1:$AK$1200=$AP$192,ROW($AA$1:$AA$1200),""),$AS214)),"")</f>
        <v/>
      </c>
      <c r="AV214" s="93" t="str">
        <f t="array" ref="AV214">IFERROR(INDEX($AB$1:$AB$1200,SMALL(IF($AK$1:$AK$1200=$AP$192,ROW($AB$1:$AB$1200),""),$AS214)),"")</f>
        <v/>
      </c>
      <c r="AW214" s="4"/>
    </row>
    <row r="215" spans="27:49" ht="15.75" thickBot="1">
      <c r="AA215" s="78"/>
      <c r="AB215" s="78"/>
      <c r="AC215" s="78" t="str">
        <f t="shared" si="26"/>
        <v/>
      </c>
      <c r="AD215" s="89"/>
      <c r="AE215" s="89"/>
      <c r="AF215" s="79">
        <f t="shared" si="27"/>
        <v>0</v>
      </c>
      <c r="AG215" s="79" t="str">
        <f t="shared" si="28"/>
        <v/>
      </c>
      <c r="AH215" s="79" t="str">
        <f t="shared" si="29"/>
        <v/>
      </c>
      <c r="AI215" s="79" t="str">
        <f t="shared" si="30"/>
        <v/>
      </c>
      <c r="AJ215" s="79" t="str">
        <f t="shared" si="31"/>
        <v/>
      </c>
      <c r="AK215" s="79" t="str">
        <f t="shared" si="32"/>
        <v/>
      </c>
      <c r="AM215" s="30"/>
      <c r="AN215" s="13">
        <v>8.3000000000000007</v>
      </c>
      <c r="AO215" s="25" t="str">
        <f>IF(SUMIFS(AG$11:AG$1008,$AB$11:$AB$1008,$AN215,$AK$11:$AK$1008,$AP$192)=0,"",SUMIFS(AG$11:AG$1008,$AB$11:$AB$1008,$AN215,$AK$11:$AK$1008,$AP$192))</f>
        <v/>
      </c>
      <c r="AP215" s="25" t="str">
        <f>IF(SUMIFS(AH$11:AH$1008,$AB$11:$AB$1008,$AN215,$AK$11:$AK$1008,$AP$192)=0,"",SUMIFS(AH$11:AH$1008,$AB$11:$AB$1008,$AN215,$AK$11:$AK$1008,$AP$192))</f>
        <v/>
      </c>
      <c r="AQ215" s="25" t="str">
        <f>IF(SUMIFS(AI$11:AI$1008,$AB$11:$AB$1008,$AN215,$AK$11:$AK$1008,$AP$192)=0,"",SUMIFS(AI$11:AI$1008,$AB$11:$AB$1008,$AN215,$AK$11:$AK$1008,$AP$192))</f>
        <v/>
      </c>
      <c r="AR215" s="25" t="str">
        <f>IF(SUMIFS(AJ$11:AJ$1008,$AB$11:$AB$1008,$AN215,$AK$11:$AK$1008,$AP$192)=0,"",SUMIFS(AJ$11:AJ$1008,$AB$11:$AB$1008,$AN215,$AK$11:$AK$1008,$AP$192))</f>
        <v/>
      </c>
      <c r="AS215" s="4" t="str">
        <f>IF(AP192="","",22)</f>
        <v/>
      </c>
      <c r="AT215" s="100" t="str">
        <f t="array" ref="AT215">IFERROR(INDEX($AF$1:$AF$1200,SMALL(IF($AK$1:$AK$1200=$AP$192,ROW($AF$1:$AF$1200),""),$AS215)),"")</f>
        <v/>
      </c>
      <c r="AU215" s="106" t="str">
        <f t="array" ref="AU215">IFERROR(INDEX($AA$1:$AA$1200,SMALL(IF($AK$1:$AK$1200=$AP$192,ROW($AA$1:$AA$1200),""),$AS215)),"")</f>
        <v/>
      </c>
      <c r="AV215" s="94" t="str">
        <f t="array" ref="AV215">IFERROR(INDEX($AB$1:$AB$1200,SMALL(IF($AK$1:$AK$1200=$AP$192,ROW($AB$1:$AB$1200),""),$AS215)),"")</f>
        <v/>
      </c>
      <c r="AW215" s="4"/>
    </row>
    <row r="216" spans="27:49">
      <c r="AA216" s="81"/>
      <c r="AB216" s="81"/>
      <c r="AC216" s="81" t="str">
        <f t="shared" si="26"/>
        <v/>
      </c>
      <c r="AD216" s="90"/>
      <c r="AE216" s="90"/>
      <c r="AF216" s="82">
        <f t="shared" si="27"/>
        <v>0</v>
      </c>
      <c r="AG216" s="82" t="str">
        <f t="shared" si="28"/>
        <v/>
      </c>
      <c r="AH216" s="82" t="str">
        <f t="shared" si="29"/>
        <v/>
      </c>
      <c r="AI216" s="82" t="str">
        <f t="shared" si="30"/>
        <v/>
      </c>
      <c r="AJ216" s="82" t="str">
        <f t="shared" si="31"/>
        <v/>
      </c>
      <c r="AK216" s="82" t="str">
        <f t="shared" si="32"/>
        <v/>
      </c>
      <c r="AS216" s="103"/>
      <c r="AT216" s="103"/>
      <c r="AU216" s="103"/>
      <c r="AV216" s="4"/>
      <c r="AW216" s="4"/>
    </row>
    <row r="217" spans="27:49" ht="15.75" thickBot="1">
      <c r="AA217" s="78"/>
      <c r="AB217" s="78"/>
      <c r="AC217" s="78" t="str">
        <f t="shared" si="26"/>
        <v/>
      </c>
      <c r="AD217" s="89"/>
      <c r="AE217" s="89"/>
      <c r="AF217" s="79">
        <f t="shared" si="27"/>
        <v>0</v>
      </c>
      <c r="AG217" s="79" t="str">
        <f t="shared" si="28"/>
        <v/>
      </c>
      <c r="AH217" s="79" t="str">
        <f t="shared" si="29"/>
        <v/>
      </c>
      <c r="AI217" s="79" t="str">
        <f t="shared" si="30"/>
        <v/>
      </c>
      <c r="AJ217" s="79" t="str">
        <f t="shared" si="31"/>
        <v/>
      </c>
      <c r="AK217" s="79" t="str">
        <f t="shared" si="32"/>
        <v/>
      </c>
      <c r="AM217" s="1" t="s">
        <v>127</v>
      </c>
      <c r="AS217" s="103"/>
      <c r="AT217" s="103"/>
      <c r="AU217" s="103"/>
      <c r="AV217" s="4"/>
      <c r="AW217" s="4"/>
    </row>
    <row r="218" spans="27:49" ht="15" customHeight="1" thickBot="1">
      <c r="AA218" s="81"/>
      <c r="AB218" s="81"/>
      <c r="AC218" s="81" t="str">
        <f t="shared" si="26"/>
        <v/>
      </c>
      <c r="AD218" s="90"/>
      <c r="AE218" s="90"/>
      <c r="AF218" s="82">
        <f t="shared" si="27"/>
        <v>0</v>
      </c>
      <c r="AG218" s="82" t="str">
        <f t="shared" si="28"/>
        <v/>
      </c>
      <c r="AH218" s="82" t="str">
        <f t="shared" si="29"/>
        <v/>
      </c>
      <c r="AI218" s="82" t="str">
        <f t="shared" si="30"/>
        <v/>
      </c>
      <c r="AJ218" s="82" t="str">
        <f t="shared" si="31"/>
        <v/>
      </c>
      <c r="AK218" s="82" t="str">
        <f t="shared" si="32"/>
        <v/>
      </c>
      <c r="AM218" s="30" t="str">
        <f t="array" ref="AM218">IFERROR(INDEX(AK$11:AK$1008,MATCH(SMALL(IF((COUNTIF(AM$34:AM217,AK$11:AK$1008)=0)*(AK$11:AK$1008&lt;&gt;""),COUNTIF(AK$11:AK$1008,"&lt;"&amp;AK$11:AK$1008)),1),IF(AK$11:AK$1008&lt;&gt;"",COUNTIF(AK$11:AK$1008,"&lt;"&amp;AK$11:AK$1008)),0)),"")</f>
        <v/>
      </c>
      <c r="AN218" s="60" t="s">
        <v>125</v>
      </c>
      <c r="AO218" s="61"/>
      <c r="AP218" s="60" t="str">
        <f>IF(AM218="","",AM218)</f>
        <v/>
      </c>
      <c r="AQ218" s="61"/>
      <c r="AR218" s="62"/>
      <c r="AS218" s="101"/>
      <c r="AT218" s="101"/>
      <c r="AU218" s="101"/>
      <c r="AV218" s="101"/>
      <c r="AW218" s="101"/>
    </row>
    <row r="219" spans="27:49" ht="15.75" customHeight="1" thickBot="1">
      <c r="AA219" s="78"/>
      <c r="AB219" s="78"/>
      <c r="AC219" s="78" t="str">
        <f t="shared" si="26"/>
        <v/>
      </c>
      <c r="AD219" s="89"/>
      <c r="AE219" s="89"/>
      <c r="AF219" s="79">
        <f t="shared" si="27"/>
        <v>0</v>
      </c>
      <c r="AG219" s="79" t="str">
        <f t="shared" si="28"/>
        <v/>
      </c>
      <c r="AH219" s="79" t="str">
        <f t="shared" si="29"/>
        <v/>
      </c>
      <c r="AI219" s="79" t="str">
        <f t="shared" si="30"/>
        <v/>
      </c>
      <c r="AJ219" s="79" t="str">
        <f t="shared" si="31"/>
        <v/>
      </c>
      <c r="AK219" s="79" t="str">
        <f t="shared" si="32"/>
        <v/>
      </c>
      <c r="AM219" s="30"/>
      <c r="AN219" s="63"/>
      <c r="AO219" s="64"/>
      <c r="AP219" s="63"/>
      <c r="AQ219" s="64"/>
      <c r="AR219" s="65"/>
      <c r="AS219" s="50"/>
      <c r="AT219" s="87" t="str">
        <f>$AF$10</f>
        <v>besoin</v>
      </c>
      <c r="AU219" s="95" t="str">
        <f>$AA$10</f>
        <v>Nom</v>
      </c>
      <c r="AV219" s="88" t="str">
        <f>$AB$10</f>
        <v>tier</v>
      </c>
      <c r="AW219" s="102"/>
    </row>
    <row r="220" spans="27:49">
      <c r="AA220" s="81"/>
      <c r="AB220" s="81"/>
      <c r="AC220" s="81" t="str">
        <f t="shared" si="26"/>
        <v/>
      </c>
      <c r="AD220" s="90"/>
      <c r="AE220" s="90"/>
      <c r="AF220" s="82">
        <f t="shared" si="27"/>
        <v>0</v>
      </c>
      <c r="AG220" s="82" t="str">
        <f t="shared" si="28"/>
        <v/>
      </c>
      <c r="AH220" s="82" t="str">
        <f t="shared" si="29"/>
        <v/>
      </c>
      <c r="AI220" s="82" t="str">
        <f t="shared" si="30"/>
        <v/>
      </c>
      <c r="AJ220" s="82" t="str">
        <f t="shared" si="31"/>
        <v/>
      </c>
      <c r="AK220" s="82" t="str">
        <f t="shared" si="32"/>
        <v/>
      </c>
      <c r="AM220" s="30"/>
      <c r="AN220" s="35"/>
      <c r="AO220" s="31" t="s">
        <v>4</v>
      </c>
      <c r="AP220" s="32" t="s">
        <v>5</v>
      </c>
      <c r="AQ220" s="31" t="s">
        <v>14</v>
      </c>
      <c r="AR220" s="31" t="s">
        <v>6</v>
      </c>
      <c r="AS220" s="4" t="str">
        <f>IF(AP218="","",1)</f>
        <v/>
      </c>
      <c r="AT220" s="99" t="str">
        <f t="array" ref="AT220">IFERROR(INDEX($AF$1:$AF$1200,SMALL(IF($AK$1:$AK$1200=$AP$218,ROW($AF$1:$AF$1200),""),$AS220)),"")</f>
        <v/>
      </c>
      <c r="AU220" s="104" t="str">
        <f t="array" ref="AU220">IFERROR(INDEX($AA$1:$AA$1200,SMALL(IF($AK$1:$AK$1200=$AP$218,ROW($AA$1:$AA$1200),""),$AS220)),"")</f>
        <v/>
      </c>
      <c r="AV220" s="92" t="str">
        <f t="array" ref="AV220">IFERROR(INDEX($AB$1:$AB$1200,SMALL(IF($AK$1:$AK$1200=$AP$218,ROW($AB$1:$AB$1200),""),$AS220)),"")</f>
        <v/>
      </c>
      <c r="AW220" s="4"/>
    </row>
    <row r="221" spans="27:49">
      <c r="AA221" s="78"/>
      <c r="AB221" s="78"/>
      <c r="AC221" s="78" t="str">
        <f t="shared" si="26"/>
        <v/>
      </c>
      <c r="AD221" s="89"/>
      <c r="AE221" s="89"/>
      <c r="AF221" s="79">
        <f t="shared" si="27"/>
        <v>0</v>
      </c>
      <c r="AG221" s="79" t="str">
        <f t="shared" si="28"/>
        <v/>
      </c>
      <c r="AH221" s="79" t="str">
        <f t="shared" si="29"/>
        <v/>
      </c>
      <c r="AI221" s="79" t="str">
        <f t="shared" si="30"/>
        <v/>
      </c>
      <c r="AJ221" s="79" t="str">
        <f t="shared" si="31"/>
        <v/>
      </c>
      <c r="AK221" s="79" t="str">
        <f t="shared" si="32"/>
        <v/>
      </c>
      <c r="AM221" s="30"/>
      <c r="AN221" s="9">
        <v>3</v>
      </c>
      <c r="AO221" s="14" t="str">
        <f>IF(SUMIFS(AG$11:AG$1008,$AB$11:$AB$1008,$AN221,$AK$11:$AK$1008,$AP$218)=0,"",SUMIFS(AG$11:AG$1008,$AB$11:$AB$1008,$AN221,$AK$11:$AK$1008,$AP$218))</f>
        <v/>
      </c>
      <c r="AP221" s="14" t="str">
        <f>IF(SUMIFS(AH$11:AH$1008,$AB$11:$AB$1008,$AN221,$AK$11:$AK$1008,$AP$218)=0,"",SUMIFS(AH$11:AH$1008,$AB$11:$AB$1008,$AN221,$AK$11:$AK$1008,$AP$218))</f>
        <v/>
      </c>
      <c r="AQ221" s="14" t="str">
        <f>IF(SUMIFS(AI$11:AI$1008,$AB$11:$AB$1008,$AN221,$AK$11:$AK$1008,$AP$218)=0,"",SUMIFS(AI$11:AI$1008,$AB$11:$AB$1008,$AN221,$AK$11:$AK$1008,$AP$218))</f>
        <v/>
      </c>
      <c r="AR221" s="14" t="str">
        <f>IF(SUMIFS(AJ$11:AJ$1008,$AB$11:$AB$1008,$AN221,$AK$11:$AK$1008,$AP$218)=0,"",SUMIFS(AJ$11:AJ$1008,$AB$11:$AB$1008,$AN221,$AK$11:$AK$1008,$AP$218))</f>
        <v/>
      </c>
      <c r="AS221" s="4" t="str">
        <f>IF(AP218="","",2)</f>
        <v/>
      </c>
      <c r="AT221" s="99" t="str">
        <f t="array" ref="AT221">IFERROR(INDEX($AF$1:$AF$1200,SMALL(IF($AK$1:$AK$1200=$AP$218,ROW($AF$1:$AF$1200),""),$AS221)),"")</f>
        <v/>
      </c>
      <c r="AU221" s="105" t="str">
        <f t="array" ref="AU221">IFERROR(INDEX($AA$1:$AA$1200,SMALL(IF($AK$1:$AK$1200=$AP$218,ROW($AA$1:$AA$1200),""),$AS221)),"")</f>
        <v/>
      </c>
      <c r="AV221" s="93" t="str">
        <f t="array" ref="AV221">IFERROR(INDEX($AB$1:$AB$1200,SMALL(IF($AK$1:$AK$1200=$AP$218,ROW($AB$1:$AB$1200),""),$AS221)),"")</f>
        <v/>
      </c>
      <c r="AW221" s="4"/>
    </row>
    <row r="222" spans="27:49">
      <c r="AA222" s="81"/>
      <c r="AB222" s="81"/>
      <c r="AC222" s="81" t="str">
        <f t="shared" si="26"/>
        <v/>
      </c>
      <c r="AD222" s="90"/>
      <c r="AE222" s="90"/>
      <c r="AF222" s="82">
        <f t="shared" si="27"/>
        <v>0</v>
      </c>
      <c r="AG222" s="82" t="str">
        <f t="shared" si="28"/>
        <v/>
      </c>
      <c r="AH222" s="82" t="str">
        <f t="shared" si="29"/>
        <v/>
      </c>
      <c r="AI222" s="82" t="str">
        <f t="shared" si="30"/>
        <v/>
      </c>
      <c r="AJ222" s="82" t="str">
        <f t="shared" si="31"/>
        <v/>
      </c>
      <c r="AK222" s="82" t="str">
        <f t="shared" si="32"/>
        <v/>
      </c>
      <c r="AN222" s="10">
        <v>4</v>
      </c>
      <c r="AO222" s="15" t="str">
        <f>IF(SUMIFS(AG$11:AG$1008,$AB$11:$AB$1008,$AN222,$AK$11:$AK$1008,$AP$218)=0,"",SUMIFS(AG$11:AG$1008,$AB$11:$AB$1008,$AN222,$AK$11:$AK$1008,$AP$218))</f>
        <v/>
      </c>
      <c r="AP222" s="15" t="str">
        <f>IF(SUMIFS(AH$11:AH$1008,$AB$11:$AB$1008,$AN222,$AK$11:$AK$1008,$AP$218)=0,"",SUMIFS(AH$11:AH$1008,$AB$11:$AB$1008,$AN222,$AK$11:$AK$1008,$AP$218))</f>
        <v/>
      </c>
      <c r="AQ222" s="15" t="str">
        <f>IF(SUMIFS(AI$11:AI$1008,$AB$11:$AB$1008,$AN222,$AK$11:$AK$1008,$AP$218)=0,"",SUMIFS(AI$11:AI$1008,$AB$11:$AB$1008,$AN222,$AK$11:$AK$1008,$AP$218))</f>
        <v/>
      </c>
      <c r="AR222" s="15" t="str">
        <f>IF(SUMIFS(AJ$11:AJ$1008,$AB$11:$AB$1008,$AN222,$AK$11:$AK$1008,$AP$218)=0,"",SUMIFS(AJ$11:AJ$1008,$AB$11:$AB$1008,$AN222,$AK$11:$AK$1008,$AP$218))</f>
        <v/>
      </c>
      <c r="AS222" s="4" t="str">
        <f>IF(AP218="","",3)</f>
        <v/>
      </c>
      <c r="AT222" s="99" t="str">
        <f t="array" ref="AT222">IFERROR(INDEX($AF$1:$AF$1200,SMALL(IF($AK$1:$AK$1200=$AP$218,ROW($AF$1:$AF$1200),""),$AS222)),"")</f>
        <v/>
      </c>
      <c r="AU222" s="105" t="str">
        <f t="array" ref="AU222">IFERROR(INDEX($AA$1:$AA$1200,SMALL(IF($AK$1:$AK$1200=$AP$218,ROW($AA$1:$AA$1200),""),$AS222)),"")</f>
        <v/>
      </c>
      <c r="AV222" s="93" t="str">
        <f t="array" ref="AV222">IFERROR(INDEX($AB$1:$AB$1200,SMALL(IF($AK$1:$AK$1200=$AP$218,ROW($AB$1:$AB$1200),""),$AS222)),"")</f>
        <v/>
      </c>
      <c r="AW222" s="4"/>
    </row>
    <row r="223" spans="27:49">
      <c r="AA223" s="78"/>
      <c r="AB223" s="78"/>
      <c r="AC223" s="78" t="str">
        <f t="shared" si="26"/>
        <v/>
      </c>
      <c r="AD223" s="89"/>
      <c r="AE223" s="89"/>
      <c r="AF223" s="79">
        <f t="shared" si="27"/>
        <v>0</v>
      </c>
      <c r="AG223" s="79" t="str">
        <f t="shared" si="28"/>
        <v/>
      </c>
      <c r="AH223" s="79" t="str">
        <f t="shared" si="29"/>
        <v/>
      </c>
      <c r="AI223" s="79" t="str">
        <f t="shared" si="30"/>
        <v/>
      </c>
      <c r="AJ223" s="79" t="str">
        <f t="shared" si="31"/>
        <v/>
      </c>
      <c r="AK223" s="79" t="str">
        <f t="shared" si="32"/>
        <v/>
      </c>
      <c r="AN223" s="11">
        <v>4.0999999999999996</v>
      </c>
      <c r="AO223" s="17" t="str">
        <f>IF(SUMIFS(AG$11:AG$1008,$AB$11:$AB$1008,$AN223,$AK$11:$AK$1008,$AP$218)=0,"",SUMIFS(AG$11:AG$1008,$AB$11:$AB$1008,$AN223,$AK$11:$AK$1008,$AP$218))</f>
        <v/>
      </c>
      <c r="AP223" s="17" t="str">
        <f>IF(SUMIFS(AH$11:AH$1008,$AB$11:$AB$1008,$AN223,$AK$11:$AK$1008,$AP$218)=0,"",SUMIFS(AH$11:AH$1008,$AB$11:$AB$1008,$AN223,$AK$11:$AK$1008,$AP$218))</f>
        <v/>
      </c>
      <c r="AQ223" s="17" t="str">
        <f>IF(SUMIFS(AI$11:AI$1008,$AB$11:$AB$1008,$AN223,$AK$11:$AK$1008,$AP$218)=0,"",SUMIFS(AI$11:AI$1008,$AB$11:$AB$1008,$AN223,$AK$11:$AK$1008,$AP$218))</f>
        <v/>
      </c>
      <c r="AR223" s="17" t="str">
        <f>IF(SUMIFS(AJ$11:AJ$1008,$AB$11:$AB$1008,$AN223,$AK$11:$AK$1008,$AP$218)=0,"",SUMIFS(AJ$11:AJ$1008,$AB$11:$AB$1008,$AN223,$AK$11:$AK$1008,$AP$218))</f>
        <v/>
      </c>
      <c r="AS223" s="4" t="str">
        <f>IF(AP218="","",4)</f>
        <v/>
      </c>
      <c r="AT223" s="99" t="str">
        <f t="array" ref="AT223">IFERROR(INDEX($AF$1:$AF$1200,SMALL(IF($AK$1:$AK$1200=$AP$218,ROW($AF$1:$AF$1200),""),$AS223)),"")</f>
        <v/>
      </c>
      <c r="AU223" s="105" t="str">
        <f t="array" ref="AU223">IFERROR(INDEX($AA$1:$AA$1200,SMALL(IF($AK$1:$AK$1200=$AP$218,ROW($AA$1:$AA$1200),""),$AS223)),"")</f>
        <v/>
      </c>
      <c r="AV223" s="93" t="str">
        <f t="array" ref="AV223">IFERROR(INDEX($AB$1:$AB$1200,SMALL(IF($AK$1:$AK$1200=$AP$218,ROW($AB$1:$AB$1200),""),$AS223)),"")</f>
        <v/>
      </c>
      <c r="AW223" s="4"/>
    </row>
    <row r="224" spans="27:49">
      <c r="AA224" s="81"/>
      <c r="AB224" s="81"/>
      <c r="AC224" s="81" t="str">
        <f t="shared" si="26"/>
        <v/>
      </c>
      <c r="AD224" s="90"/>
      <c r="AE224" s="90"/>
      <c r="AF224" s="82">
        <f t="shared" si="27"/>
        <v>0</v>
      </c>
      <c r="AG224" s="82" t="str">
        <f t="shared" si="28"/>
        <v/>
      </c>
      <c r="AH224" s="82" t="str">
        <f t="shared" si="29"/>
        <v/>
      </c>
      <c r="AI224" s="82" t="str">
        <f t="shared" si="30"/>
        <v/>
      </c>
      <c r="AJ224" s="82" t="str">
        <f t="shared" si="31"/>
        <v/>
      </c>
      <c r="AK224" s="82" t="str">
        <f t="shared" si="32"/>
        <v/>
      </c>
      <c r="AN224" s="11">
        <v>4.2</v>
      </c>
      <c r="AO224" s="17" t="str">
        <f>IF(SUMIFS(AG$11:AG$1008,$AB$11:$AB$1008,$AN224,$AK$11:$AK$1008,$AP$218)=0,"",SUMIFS(AG$11:AG$1008,$AB$11:$AB$1008,$AN224,$AK$11:$AK$1008,$AP$218))</f>
        <v/>
      </c>
      <c r="AP224" s="17" t="str">
        <f>IF(SUMIFS(AH$11:AH$1008,$AB$11:$AB$1008,$AN224,$AK$11:$AK$1008,$AP$218)=0,"",SUMIFS(AH$11:AH$1008,$AB$11:$AB$1008,$AN224,$AK$11:$AK$1008,$AP$218))</f>
        <v/>
      </c>
      <c r="AQ224" s="17" t="str">
        <f>IF(SUMIFS(AI$11:AI$1008,$AB$11:$AB$1008,$AN224,$AK$11:$AK$1008,$AP$218)=0,"",SUMIFS(AI$11:AI$1008,$AB$11:$AB$1008,$AN224,$AK$11:$AK$1008,$AP$218))</f>
        <v/>
      </c>
      <c r="AR224" s="17" t="str">
        <f>IF(SUMIFS(AJ$11:AJ$1008,$AB$11:$AB$1008,$AN224,$AK$11:$AK$1008,$AP$218)=0,"",SUMIFS(AJ$11:AJ$1008,$AB$11:$AB$1008,$AN224,$AK$11:$AK$1008,$AP$218))</f>
        <v/>
      </c>
      <c r="AS224" s="4" t="str">
        <f>IF(AP218="","",5)</f>
        <v/>
      </c>
      <c r="AT224" s="99" t="str">
        <f t="array" ref="AT224">IFERROR(INDEX($AF$1:$AF$1200,SMALL(IF($AK$1:$AK$1200=$AP$218,ROW($AF$1:$AF$1200),""),$AS224)),"")</f>
        <v/>
      </c>
      <c r="AU224" s="105" t="str">
        <f t="array" ref="AU224">IFERROR(INDEX($AA$1:$AA$1200,SMALL(IF($AK$1:$AK$1200=$AP$218,ROW($AA$1:$AA$1200),""),$AS224)),"")</f>
        <v/>
      </c>
      <c r="AV224" s="93" t="str">
        <f t="array" ref="AV224">IFERROR(INDEX($AB$1:$AB$1200,SMALL(IF($AK$1:$AK$1200=$AP$218,ROW($AB$1:$AB$1200),""),$AS224)),"")</f>
        <v/>
      </c>
      <c r="AW224" s="4"/>
    </row>
    <row r="225" spans="27:49">
      <c r="AA225" s="78"/>
      <c r="AB225" s="78"/>
      <c r="AC225" s="78" t="str">
        <f t="shared" si="26"/>
        <v/>
      </c>
      <c r="AD225" s="89"/>
      <c r="AE225" s="89"/>
      <c r="AF225" s="79">
        <f t="shared" si="27"/>
        <v>0</v>
      </c>
      <c r="AG225" s="79" t="str">
        <f t="shared" si="28"/>
        <v/>
      </c>
      <c r="AH225" s="79" t="str">
        <f t="shared" si="29"/>
        <v/>
      </c>
      <c r="AI225" s="79" t="str">
        <f t="shared" si="30"/>
        <v/>
      </c>
      <c r="AJ225" s="79" t="str">
        <f t="shared" si="31"/>
        <v/>
      </c>
      <c r="AK225" s="79" t="str">
        <f t="shared" si="32"/>
        <v/>
      </c>
      <c r="AN225" s="12">
        <v>4.3</v>
      </c>
      <c r="AO225" s="19" t="str">
        <f>IF(SUMIFS(AG$11:AG$1008,$AB$11:$AB$1008,$AN225,$AK$11:$AK$1008,$AP$218)=0,"",SUMIFS(AG$11:AG$1008,$AB$11:$AB$1008,$AN225,$AK$11:$AK$1008,$AP$218))</f>
        <v/>
      </c>
      <c r="AP225" s="19" t="str">
        <f>IF(SUMIFS(AH$11:AH$1008,$AB$11:$AB$1008,$AN225,$AK$11:$AK$1008,$AP$218)=0,"",SUMIFS(AH$11:AH$1008,$AB$11:$AB$1008,$AN225,$AK$11:$AK$1008,$AP$218))</f>
        <v/>
      </c>
      <c r="AQ225" s="19" t="str">
        <f>IF(SUMIFS(AI$11:AI$1008,$AB$11:$AB$1008,$AN225,$AK$11:$AK$1008,$AP$218)=0,"",SUMIFS(AI$11:AI$1008,$AB$11:$AB$1008,$AN225,$AK$11:$AK$1008,$AP$218))</f>
        <v/>
      </c>
      <c r="AR225" s="19" t="str">
        <f>IF(SUMIFS(AJ$11:AJ$1008,$AB$11:$AB$1008,$AN225,$AK$11:$AK$1008,$AP$218)=0,"",SUMIFS(AJ$11:AJ$1008,$AB$11:$AB$1008,$AN225,$AK$11:$AK$1008,$AP$218))</f>
        <v/>
      </c>
      <c r="AS225" s="4" t="str">
        <f>IF(AP218="","",6)</f>
        <v/>
      </c>
      <c r="AT225" s="99" t="str">
        <f t="array" ref="AT225">IFERROR(INDEX($AF$1:$AF$1200,SMALL(IF($AK$1:$AK$1200=$AP$218,ROW($AF$1:$AF$1200),""),$AS225)),"")</f>
        <v/>
      </c>
      <c r="AU225" s="105" t="str">
        <f t="array" ref="AU225">IFERROR(INDEX($AA$1:$AA$1200,SMALL(IF($AK$1:$AK$1200=$AP$218,ROW($AA$1:$AA$1200),""),$AS225)),"")</f>
        <v/>
      </c>
      <c r="AV225" s="93" t="str">
        <f t="array" ref="AV225">IFERROR(INDEX($AB$1:$AB$1200,SMALL(IF($AK$1:$AK$1200=$AP$218,ROW($AB$1:$AB$1200),""),$AS225)),"")</f>
        <v/>
      </c>
      <c r="AW225" s="4"/>
    </row>
    <row r="226" spans="27:49">
      <c r="AA226" s="81"/>
      <c r="AB226" s="81"/>
      <c r="AC226" s="81" t="str">
        <f t="shared" si="26"/>
        <v/>
      </c>
      <c r="AD226" s="90"/>
      <c r="AE226" s="90"/>
      <c r="AF226" s="82">
        <f t="shared" si="27"/>
        <v>0</v>
      </c>
      <c r="AG226" s="82" t="str">
        <f t="shared" si="28"/>
        <v/>
      </c>
      <c r="AH226" s="82" t="str">
        <f t="shared" si="29"/>
        <v/>
      </c>
      <c r="AI226" s="82" t="str">
        <f t="shared" si="30"/>
        <v/>
      </c>
      <c r="AJ226" s="82" t="str">
        <f t="shared" si="31"/>
        <v/>
      </c>
      <c r="AK226" s="82" t="str">
        <f t="shared" si="32"/>
        <v/>
      </c>
      <c r="AN226" s="10">
        <v>5</v>
      </c>
      <c r="AO226" s="21" t="str">
        <f>IF(SUMIFS(AG$11:AG$1008,$AB$11:$AB$1008,$AN226,$AK$11:$AK$1008,$AP$218)=0,"",SUMIFS(AG$11:AG$1008,$AB$11:$AB$1008,$AN226,$AK$11:$AK$1008,$AP$218))</f>
        <v/>
      </c>
      <c r="AP226" s="21" t="str">
        <f>IF(SUMIFS(AH$11:AH$1008,$AB$11:$AB$1008,$AN226,$AK$11:$AK$1008,$AP$218)=0,"",SUMIFS(AH$11:AH$1008,$AB$11:$AB$1008,$AN226,$AK$11:$AK$1008,$AP$218))</f>
        <v/>
      </c>
      <c r="AQ226" s="21" t="str">
        <f>IF(SUMIFS(AI$11:AI$1008,$AB$11:$AB$1008,$AN226,$AK$11:$AK$1008,$AP$218)=0,"",SUMIFS(AI$11:AI$1008,$AB$11:$AB$1008,$AN226,$AK$11:$AK$1008,$AP$218))</f>
        <v/>
      </c>
      <c r="AR226" s="21" t="str">
        <f>IF(SUMIFS(AJ$11:AJ$1008,$AB$11:$AB$1008,$AN226,$AK$11:$AK$1008,$AP$218)=0,"",SUMIFS(AJ$11:AJ$1008,$AB$11:$AB$1008,$AN226,$AK$11:$AK$1008,$AP$218))</f>
        <v/>
      </c>
      <c r="AS226" s="4" t="str">
        <f>IF(AP218="","",7)</f>
        <v/>
      </c>
      <c r="AT226" s="99" t="str">
        <f t="array" ref="AT226">IFERROR(INDEX($AF$1:$AF$1200,SMALL(IF($AK$1:$AK$1200=$AP$218,ROW($AF$1:$AF$1200),""),$AS226)),"")</f>
        <v/>
      </c>
      <c r="AU226" s="105" t="str">
        <f t="array" ref="AU226">IFERROR(INDEX($AA$1:$AA$1200,SMALL(IF($AK$1:$AK$1200=$AP$218,ROW($AA$1:$AA$1200),""),$AS226)),"")</f>
        <v/>
      </c>
      <c r="AV226" s="93" t="str">
        <f t="array" ref="AV226">IFERROR(INDEX($AB$1:$AB$1200,SMALL(IF($AK$1:$AK$1200=$AP$218,ROW($AB$1:$AB$1200),""),$AS226)),"")</f>
        <v/>
      </c>
      <c r="AW226" s="4"/>
    </row>
    <row r="227" spans="27:49">
      <c r="AA227" s="78"/>
      <c r="AB227" s="78"/>
      <c r="AC227" s="78" t="str">
        <f t="shared" si="26"/>
        <v/>
      </c>
      <c r="AD227" s="89"/>
      <c r="AE227" s="89"/>
      <c r="AF227" s="79">
        <f t="shared" si="27"/>
        <v>0</v>
      </c>
      <c r="AG227" s="79" t="str">
        <f t="shared" si="28"/>
        <v/>
      </c>
      <c r="AH227" s="79" t="str">
        <f t="shared" si="29"/>
        <v/>
      </c>
      <c r="AI227" s="79" t="str">
        <f t="shared" si="30"/>
        <v/>
      </c>
      <c r="AJ227" s="79" t="str">
        <f t="shared" si="31"/>
        <v/>
      </c>
      <c r="AK227" s="79" t="str">
        <f t="shared" si="32"/>
        <v/>
      </c>
      <c r="AN227" s="11">
        <v>5.0999999999999996</v>
      </c>
      <c r="AO227" s="23" t="str">
        <f>IF(SUMIFS(AG$11:AG$1008,$AB$11:$AB$1008,$AN227,$AK$11:$AK$1008,$AP$218)=0,"",SUMIFS(AG$11:AG$1008,$AB$11:$AB$1008,$AN227,$AK$11:$AK$1008,$AP$218))</f>
        <v/>
      </c>
      <c r="AP227" s="23" t="str">
        <f>IF(SUMIFS(AH$11:AH$1008,$AB$11:$AB$1008,$AN227,$AK$11:$AK$1008,$AP$218)=0,"",SUMIFS(AH$11:AH$1008,$AB$11:$AB$1008,$AN227,$AK$11:$AK$1008,$AP$218))</f>
        <v/>
      </c>
      <c r="AQ227" s="23" t="str">
        <f>IF(SUMIFS(AI$11:AI$1008,$AB$11:$AB$1008,$AN227,$AK$11:$AK$1008,$AP$218)=0,"",SUMIFS(AI$11:AI$1008,$AB$11:$AB$1008,$AN227,$AK$11:$AK$1008,$AP$218))</f>
        <v/>
      </c>
      <c r="AR227" s="23" t="str">
        <f>IF(SUMIFS(AJ$11:AJ$1008,$AB$11:$AB$1008,$AN227,$AK$11:$AK$1008,$AP$218)=0,"",SUMIFS(AJ$11:AJ$1008,$AB$11:$AB$1008,$AN227,$AK$11:$AK$1008,$AP$218))</f>
        <v/>
      </c>
      <c r="AS227" s="4" t="str">
        <f>IF(AP218="","",8)</f>
        <v/>
      </c>
      <c r="AT227" s="99" t="str">
        <f t="array" ref="AT227">IFERROR(INDEX($AF$1:$AF$1200,SMALL(IF($AK$1:$AK$1200=$AP$218,ROW($AF$1:$AF$1200),""),$AS227)),"")</f>
        <v/>
      </c>
      <c r="AU227" s="105" t="str">
        <f t="array" ref="AU227">IFERROR(INDEX($AA$1:$AA$1200,SMALL(IF($AK$1:$AK$1200=$AP$218,ROW($AA$1:$AA$1200),""),$AS227)),"")</f>
        <v/>
      </c>
      <c r="AV227" s="93" t="str">
        <f t="array" ref="AV227">IFERROR(INDEX($AB$1:$AB$1200,SMALL(IF($AK$1:$AK$1200=$AP$218,ROW($AB$1:$AB$1200),""),$AS227)),"")</f>
        <v/>
      </c>
      <c r="AW227" s="4"/>
    </row>
    <row r="228" spans="27:49">
      <c r="AA228" s="81"/>
      <c r="AB228" s="81"/>
      <c r="AC228" s="81" t="str">
        <f t="shared" si="26"/>
        <v/>
      </c>
      <c r="AD228" s="90"/>
      <c r="AE228" s="90"/>
      <c r="AF228" s="82">
        <f t="shared" si="27"/>
        <v>0</v>
      </c>
      <c r="AG228" s="82" t="str">
        <f t="shared" si="28"/>
        <v/>
      </c>
      <c r="AH228" s="82" t="str">
        <f t="shared" si="29"/>
        <v/>
      </c>
      <c r="AI228" s="82" t="str">
        <f t="shared" si="30"/>
        <v/>
      </c>
      <c r="AJ228" s="82" t="str">
        <f t="shared" si="31"/>
        <v/>
      </c>
      <c r="AK228" s="82" t="str">
        <f t="shared" si="32"/>
        <v/>
      </c>
      <c r="AN228" s="11">
        <v>5.2</v>
      </c>
      <c r="AO228" s="23" t="str">
        <f>IF(SUMIFS(AG$11:AG$1008,$AB$11:$AB$1008,$AN228,$AK$11:$AK$1008,$AP$218)=0,"",SUMIFS(AG$11:AG$1008,$AB$11:$AB$1008,$AN228,$AK$11:$AK$1008,$AP$218))</f>
        <v/>
      </c>
      <c r="AP228" s="23" t="str">
        <f>IF(SUMIFS(AH$11:AH$1008,$AB$11:$AB$1008,$AN228,$AK$11:$AK$1008,$AP$218)=0,"",SUMIFS(AH$11:AH$1008,$AB$11:$AB$1008,$AN228,$AK$11:$AK$1008,$AP$218))</f>
        <v/>
      </c>
      <c r="AQ228" s="23" t="str">
        <f>IF(SUMIFS(AI$11:AI$1008,$AB$11:$AB$1008,$AN228,$AK$11:$AK$1008,$AP$218)=0,"",SUMIFS(AI$11:AI$1008,$AB$11:$AB$1008,$AN228,$AK$11:$AK$1008,$AP$218))</f>
        <v/>
      </c>
      <c r="AR228" s="23" t="str">
        <f>IF(SUMIFS(AJ$11:AJ$1008,$AB$11:$AB$1008,$AN228,$AK$11:$AK$1008,$AP$218)=0,"",SUMIFS(AJ$11:AJ$1008,$AB$11:$AB$1008,$AN228,$AK$11:$AK$1008,$AP$218))</f>
        <v/>
      </c>
      <c r="AS228" s="4" t="str">
        <f>IF(AP218="","",9)</f>
        <v/>
      </c>
      <c r="AT228" s="99" t="str">
        <f t="array" ref="AT228">IFERROR(INDEX($AF$1:$AF$1200,SMALL(IF($AK$1:$AK$1200=$AP$218,ROW($AF$1:$AF$1200),""),$AS228)),"")</f>
        <v/>
      </c>
      <c r="AU228" s="105" t="str">
        <f t="array" ref="AU228">IFERROR(INDEX($AA$1:$AA$1200,SMALL(IF($AK$1:$AK$1200=$AP$218,ROW($AA$1:$AA$1200),""),$AS228)),"")</f>
        <v/>
      </c>
      <c r="AV228" s="93" t="str">
        <f t="array" ref="AV228">IFERROR(INDEX($AB$1:$AB$1200,SMALL(IF($AK$1:$AK$1200=$AP$218,ROW($AB$1:$AB$1200),""),$AS228)),"")</f>
        <v/>
      </c>
      <c r="AW228" s="4"/>
    </row>
    <row r="229" spans="27:49">
      <c r="AA229" s="78"/>
      <c r="AB229" s="78"/>
      <c r="AC229" s="78" t="str">
        <f t="shared" si="26"/>
        <v/>
      </c>
      <c r="AD229" s="89"/>
      <c r="AE229" s="89"/>
      <c r="AF229" s="79">
        <f t="shared" si="27"/>
        <v>0</v>
      </c>
      <c r="AG229" s="79" t="str">
        <f t="shared" si="28"/>
        <v/>
      </c>
      <c r="AH229" s="79" t="str">
        <f t="shared" si="29"/>
        <v/>
      </c>
      <c r="AI229" s="79" t="str">
        <f t="shared" si="30"/>
        <v/>
      </c>
      <c r="AJ229" s="79" t="str">
        <f t="shared" si="31"/>
        <v/>
      </c>
      <c r="AK229" s="79" t="str">
        <f t="shared" si="32"/>
        <v/>
      </c>
      <c r="AN229" s="12">
        <v>5.3</v>
      </c>
      <c r="AO229" s="19" t="str">
        <f>IF(SUMIFS(AG$11:AG$1008,$AB$11:$AB$1008,$AN229,$AK$11:$AK$1008,$AP$218)=0,"",SUMIFS(AG$11:AG$1008,$AB$11:$AB$1008,$AN229,$AK$11:$AK$1008,$AP$218))</f>
        <v/>
      </c>
      <c r="AP229" s="19" t="str">
        <f>IF(SUMIFS(AH$11:AH$1008,$AB$11:$AB$1008,$AN229,$AK$11:$AK$1008,$AP$218)=0,"",SUMIFS(AH$11:AH$1008,$AB$11:$AB$1008,$AN229,$AK$11:$AK$1008,$AP$218))</f>
        <v/>
      </c>
      <c r="AQ229" s="19" t="str">
        <f>IF(SUMIFS(AI$11:AI$1008,$AB$11:$AB$1008,$AN229,$AK$11:$AK$1008,$AP$218)=0,"",SUMIFS(AI$11:AI$1008,$AB$11:$AB$1008,$AN229,$AK$11:$AK$1008,$AP$218))</f>
        <v/>
      </c>
      <c r="AR229" s="19" t="str">
        <f>IF(SUMIFS(AJ$11:AJ$1008,$AB$11:$AB$1008,$AN229,$AK$11:$AK$1008,$AP$218)=0,"",SUMIFS(AJ$11:AJ$1008,$AB$11:$AB$1008,$AN229,$AK$11:$AK$1008,$AP$218))</f>
        <v/>
      </c>
      <c r="AS229" s="4" t="str">
        <f>IF(AP218="","",10)</f>
        <v/>
      </c>
      <c r="AT229" s="99" t="str">
        <f t="array" ref="AT229">IFERROR(INDEX($AF$1:$AF$1200,SMALL(IF($AK$1:$AK$1200=$AP$218,ROW($AF$1:$AF$1200),""),$AS229)),"")</f>
        <v/>
      </c>
      <c r="AU229" s="105" t="str">
        <f t="array" ref="AU229">IFERROR(INDEX($AA$1:$AA$1200,SMALL(IF($AK$1:$AK$1200=$AP$218,ROW($AA$1:$AA$1200),""),$AS229)),"")</f>
        <v/>
      </c>
      <c r="AV229" s="93" t="str">
        <f t="array" ref="AV229">IFERROR(INDEX($AB$1:$AB$1200,SMALL(IF($AK$1:$AK$1200=$AP$218,ROW($AB$1:$AB$1200),""),$AS229)),"")</f>
        <v/>
      </c>
      <c r="AW229" s="4"/>
    </row>
    <row r="230" spans="27:49">
      <c r="AA230" s="81"/>
      <c r="AB230" s="81"/>
      <c r="AC230" s="81" t="str">
        <f t="shared" si="26"/>
        <v/>
      </c>
      <c r="AD230" s="90"/>
      <c r="AE230" s="90"/>
      <c r="AF230" s="82">
        <f t="shared" si="27"/>
        <v>0</v>
      </c>
      <c r="AG230" s="82" t="str">
        <f t="shared" si="28"/>
        <v/>
      </c>
      <c r="AH230" s="82" t="str">
        <f t="shared" si="29"/>
        <v/>
      </c>
      <c r="AI230" s="82" t="str">
        <f t="shared" si="30"/>
        <v/>
      </c>
      <c r="AJ230" s="82" t="str">
        <f t="shared" si="31"/>
        <v/>
      </c>
      <c r="AK230" s="82" t="str">
        <f t="shared" si="32"/>
        <v/>
      </c>
      <c r="AN230" s="10">
        <v>6</v>
      </c>
      <c r="AO230" s="21" t="str">
        <f>IF(SUMIFS(AG$11:AG$1008,$AB$11:$AB$1008,$AN230,$AK$11:$AK$1008,$AP$218)=0,"",SUMIFS(AG$11:AG$1008,$AB$11:$AB$1008,$AN230,$AK$11:$AK$1008,$AP$218))</f>
        <v/>
      </c>
      <c r="AP230" s="21" t="str">
        <f>IF(SUMIFS(AH$11:AH$1008,$AB$11:$AB$1008,$AN230,$AK$11:$AK$1008,$AP$218)=0,"",SUMIFS(AH$11:AH$1008,$AB$11:$AB$1008,$AN230,$AK$11:$AK$1008,$AP$218))</f>
        <v/>
      </c>
      <c r="AQ230" s="21" t="str">
        <f>IF(SUMIFS(AI$11:AI$1008,$AB$11:$AB$1008,$AN230,$AK$11:$AK$1008,$AP$218)=0,"",SUMIFS(AI$11:AI$1008,$AB$11:$AB$1008,$AN230,$AK$11:$AK$1008,$AP$218))</f>
        <v/>
      </c>
      <c r="AR230" s="21" t="str">
        <f>IF(SUMIFS(AJ$11:AJ$1008,$AB$11:$AB$1008,$AN230,$AK$11:$AK$1008,$AP$218)=0,"",SUMIFS(AJ$11:AJ$1008,$AB$11:$AB$1008,$AN230,$AK$11:$AK$1008,$AP$218))</f>
        <v/>
      </c>
      <c r="AS230" s="4" t="str">
        <f>IF(AP218="","",11)</f>
        <v/>
      </c>
      <c r="AT230" s="99" t="str">
        <f t="array" ref="AT230">IFERROR(INDEX($AF$1:$AF$1200,SMALL(IF($AK$1:$AK$1200=$AP$218,ROW($AF$1:$AF$1200),""),$AS230)),"")</f>
        <v/>
      </c>
      <c r="AU230" s="105" t="str">
        <f t="array" ref="AU230">IFERROR(INDEX($AA$1:$AA$1200,SMALL(IF($AK$1:$AK$1200=$AP$218,ROW($AA$1:$AA$1200),""),$AS230)),"")</f>
        <v/>
      </c>
      <c r="AV230" s="93" t="str">
        <f t="array" ref="AV230">IFERROR(INDEX($AB$1:$AB$1200,SMALL(IF($AK$1:$AK$1200=$AP$218,ROW($AB$1:$AB$1200),""),$AS230)),"")</f>
        <v/>
      </c>
      <c r="AW230" s="4"/>
    </row>
    <row r="231" spans="27:49">
      <c r="AA231" s="78"/>
      <c r="AB231" s="78"/>
      <c r="AC231" s="78" t="str">
        <f t="shared" si="26"/>
        <v/>
      </c>
      <c r="AD231" s="89"/>
      <c r="AE231" s="89"/>
      <c r="AF231" s="79">
        <f t="shared" si="27"/>
        <v>0</v>
      </c>
      <c r="AG231" s="79" t="str">
        <f t="shared" si="28"/>
        <v/>
      </c>
      <c r="AH231" s="79" t="str">
        <f t="shared" si="29"/>
        <v/>
      </c>
      <c r="AI231" s="79" t="str">
        <f t="shared" si="30"/>
        <v/>
      </c>
      <c r="AJ231" s="79" t="str">
        <f t="shared" si="31"/>
        <v/>
      </c>
      <c r="AK231" s="79" t="str">
        <f t="shared" si="32"/>
        <v/>
      </c>
      <c r="AN231" s="11">
        <v>6.1</v>
      </c>
      <c r="AO231" s="23" t="str">
        <f>IF(SUMIFS(AG$11:AG$1008,$AB$11:$AB$1008,$AN231,$AK$11:$AK$1008,$AP$218)=0,"",SUMIFS(AG$11:AG$1008,$AB$11:$AB$1008,$AN231,$AK$11:$AK$1008,$AP$218))</f>
        <v/>
      </c>
      <c r="AP231" s="23" t="str">
        <f>IF(SUMIFS(AH$11:AH$1008,$AB$11:$AB$1008,$AN231,$AK$11:$AK$1008,$AP$218)=0,"",SUMIFS(AH$11:AH$1008,$AB$11:$AB$1008,$AN231,$AK$11:$AK$1008,$AP$218))</f>
        <v/>
      </c>
      <c r="AQ231" s="23" t="str">
        <f>IF(SUMIFS(AI$11:AI$1008,$AB$11:$AB$1008,$AN231,$AK$11:$AK$1008,$AP$218)=0,"",SUMIFS(AI$11:AI$1008,$AB$11:$AB$1008,$AN231,$AK$11:$AK$1008,$AP$218))</f>
        <v/>
      </c>
      <c r="AR231" s="23" t="str">
        <f>IF(SUMIFS(AJ$11:AJ$1008,$AB$11:$AB$1008,$AN231,$AK$11:$AK$1008,$AP$218)=0,"",SUMIFS(AJ$11:AJ$1008,$AB$11:$AB$1008,$AN231,$AK$11:$AK$1008,$AP$218))</f>
        <v/>
      </c>
      <c r="AS231" s="4" t="str">
        <f>IF(AP218="","",12)</f>
        <v/>
      </c>
      <c r="AT231" s="99" t="str">
        <f t="array" ref="AT231">IFERROR(INDEX($AF$1:$AF$1200,SMALL(IF($AK$1:$AK$1200=$AP$218,ROW($AF$1:$AF$1200),""),$AS231)),"")</f>
        <v/>
      </c>
      <c r="AU231" s="105" t="str">
        <f t="array" ref="AU231">IFERROR(INDEX($AA$1:$AA$1200,SMALL(IF($AK$1:$AK$1200=$AP$218,ROW($AA$1:$AA$1200),""),$AS231)),"")</f>
        <v/>
      </c>
      <c r="AV231" s="93" t="str">
        <f t="array" ref="AV231">IFERROR(INDEX($AB$1:$AB$1200,SMALL(IF($AK$1:$AK$1200=$AP$218,ROW($AB$1:$AB$1200),""),$AS231)),"")</f>
        <v/>
      </c>
      <c r="AW231" s="4"/>
    </row>
    <row r="232" spans="27:49">
      <c r="AA232" s="81"/>
      <c r="AB232" s="81"/>
      <c r="AC232" s="81" t="str">
        <f t="shared" si="26"/>
        <v/>
      </c>
      <c r="AD232" s="90"/>
      <c r="AE232" s="90"/>
      <c r="AF232" s="82">
        <f t="shared" si="27"/>
        <v>0</v>
      </c>
      <c r="AG232" s="82" t="str">
        <f t="shared" si="28"/>
        <v/>
      </c>
      <c r="AH232" s="82" t="str">
        <f t="shared" si="29"/>
        <v/>
      </c>
      <c r="AI232" s="82" t="str">
        <f t="shared" si="30"/>
        <v/>
      </c>
      <c r="AJ232" s="82" t="str">
        <f t="shared" si="31"/>
        <v/>
      </c>
      <c r="AK232" s="82" t="str">
        <f t="shared" si="32"/>
        <v/>
      </c>
      <c r="AM232" s="30"/>
      <c r="AN232" s="11">
        <v>6.2</v>
      </c>
      <c r="AO232" s="23" t="str">
        <f>IF(SUMIFS(AG$11:AG$1008,$AB$11:$AB$1008,$AN232,$AK$11:$AK$1008,$AP$218)=0,"",SUMIFS(AG$11:AG$1008,$AB$11:$AB$1008,$AN232,$AK$11:$AK$1008,$AP$218))</f>
        <v/>
      </c>
      <c r="AP232" s="23" t="str">
        <f>IF(SUMIFS(AH$11:AH$1008,$AB$11:$AB$1008,$AN232,$AK$11:$AK$1008,$AP$218)=0,"",SUMIFS(AH$11:AH$1008,$AB$11:$AB$1008,$AN232,$AK$11:$AK$1008,$AP$218))</f>
        <v/>
      </c>
      <c r="AQ232" s="23" t="str">
        <f>IF(SUMIFS(AI$11:AI$1008,$AB$11:$AB$1008,$AN232,$AK$11:$AK$1008,$AP$218)=0,"",SUMIFS(AI$11:AI$1008,$AB$11:$AB$1008,$AN232,$AK$11:$AK$1008,$AP$218))</f>
        <v/>
      </c>
      <c r="AR232" s="23" t="str">
        <f>IF(SUMIFS(AJ$11:AJ$1008,$AB$11:$AB$1008,$AN232,$AK$11:$AK$1008,$AP$218)=0,"",SUMIFS(AJ$11:AJ$1008,$AB$11:$AB$1008,$AN232,$AK$11:$AK$1008,$AP$218))</f>
        <v/>
      </c>
      <c r="AS232" s="4" t="str">
        <f>IF(AP218="","",13)</f>
        <v/>
      </c>
      <c r="AT232" s="99" t="str">
        <f t="array" ref="AT232">IFERROR(INDEX($AF$1:$AF$1200,SMALL(IF($AK$1:$AK$1200=$AP$218,ROW($AF$1:$AF$1200),""),$AS232)),"")</f>
        <v/>
      </c>
      <c r="AU232" s="105" t="str">
        <f t="array" ref="AU232">IFERROR(INDEX($AA$1:$AA$1200,SMALL(IF($AK$1:$AK$1200=$AP$218,ROW($AA$1:$AA$1200),""),$AS232)),"")</f>
        <v/>
      </c>
      <c r="AV232" s="93" t="str">
        <f t="array" ref="AV232">IFERROR(INDEX($AB$1:$AB$1200,SMALL(IF($AK$1:$AK$1200=$AP$218,ROW($AB$1:$AB$1200),""),$AS232)),"")</f>
        <v/>
      </c>
      <c r="AW232" s="4"/>
    </row>
    <row r="233" spans="27:49">
      <c r="AA233" s="78"/>
      <c r="AB233" s="78"/>
      <c r="AC233" s="78" t="str">
        <f t="shared" si="26"/>
        <v/>
      </c>
      <c r="AD233" s="89"/>
      <c r="AE233" s="89"/>
      <c r="AF233" s="79">
        <f t="shared" si="27"/>
        <v>0</v>
      </c>
      <c r="AG233" s="79" t="str">
        <f t="shared" si="28"/>
        <v/>
      </c>
      <c r="AH233" s="79" t="str">
        <f t="shared" si="29"/>
        <v/>
      </c>
      <c r="AI233" s="79" t="str">
        <f t="shared" si="30"/>
        <v/>
      </c>
      <c r="AJ233" s="79" t="str">
        <f t="shared" si="31"/>
        <v/>
      </c>
      <c r="AK233" s="79" t="str">
        <f t="shared" si="32"/>
        <v/>
      </c>
      <c r="AM233" s="30"/>
      <c r="AN233" s="12">
        <v>6.3</v>
      </c>
      <c r="AO233" s="19" t="str">
        <f>IF(SUMIFS(AG$11:AG$1008,$AB$11:$AB$1008,$AN233,$AK$11:$AK$1008,$AP$218)=0,"",SUMIFS(AG$11:AG$1008,$AB$11:$AB$1008,$AN233,$AK$11:$AK$1008,$AP$218))</f>
        <v/>
      </c>
      <c r="AP233" s="19" t="str">
        <f>IF(SUMIFS(AH$11:AH$1008,$AB$11:$AB$1008,$AN233,$AK$11:$AK$1008,$AP$218)=0,"",SUMIFS(AH$11:AH$1008,$AB$11:$AB$1008,$AN233,$AK$11:$AK$1008,$AP$218))</f>
        <v/>
      </c>
      <c r="AQ233" s="19" t="str">
        <f>IF(SUMIFS(AI$11:AI$1008,$AB$11:$AB$1008,$AN233,$AK$11:$AK$1008,$AP$218)=0,"",SUMIFS(AI$11:AI$1008,$AB$11:$AB$1008,$AN233,$AK$11:$AK$1008,$AP$218))</f>
        <v/>
      </c>
      <c r="AR233" s="19" t="str">
        <f>IF(SUMIFS(AJ$11:AJ$1008,$AB$11:$AB$1008,$AN233,$AK$11:$AK$1008,$AP$218)=0,"",SUMIFS(AJ$11:AJ$1008,$AB$11:$AB$1008,$AN233,$AK$11:$AK$1008,$AP$218))</f>
        <v/>
      </c>
      <c r="AS233" s="4" t="str">
        <f>IF(AP218="","",14)</f>
        <v/>
      </c>
      <c r="AT233" s="99" t="str">
        <f t="array" ref="AT233">IFERROR(INDEX($AF$1:$AF$1200,SMALL(IF($AK$1:$AK$1200=$AP$218,ROW($AF$1:$AF$1200),""),$AS233)),"")</f>
        <v/>
      </c>
      <c r="AU233" s="105" t="str">
        <f t="array" ref="AU233">IFERROR(INDEX($AA$1:$AA$1200,SMALL(IF($AK$1:$AK$1200=$AP$218,ROW($AA$1:$AA$1200),""),$AS233)),"")</f>
        <v/>
      </c>
      <c r="AV233" s="93" t="str">
        <f t="array" ref="AV233">IFERROR(INDEX($AB$1:$AB$1200,SMALL(IF($AK$1:$AK$1200=$AP$218,ROW($AB$1:$AB$1200),""),$AS233)),"")</f>
        <v/>
      </c>
      <c r="AW233" s="4"/>
    </row>
    <row r="234" spans="27:49">
      <c r="AA234" s="81"/>
      <c r="AB234" s="81"/>
      <c r="AC234" s="81" t="str">
        <f t="shared" si="26"/>
        <v/>
      </c>
      <c r="AD234" s="90"/>
      <c r="AE234" s="90"/>
      <c r="AF234" s="82">
        <f t="shared" si="27"/>
        <v>0</v>
      </c>
      <c r="AG234" s="82" t="str">
        <f t="shared" si="28"/>
        <v/>
      </c>
      <c r="AH234" s="82" t="str">
        <f t="shared" si="29"/>
        <v/>
      </c>
      <c r="AI234" s="82" t="str">
        <f t="shared" si="30"/>
        <v/>
      </c>
      <c r="AJ234" s="82" t="str">
        <f t="shared" si="31"/>
        <v/>
      </c>
      <c r="AK234" s="82" t="str">
        <f t="shared" si="32"/>
        <v/>
      </c>
      <c r="AM234" s="30"/>
      <c r="AN234" s="10">
        <v>7</v>
      </c>
      <c r="AO234" s="21" t="str">
        <f>IF(SUMIFS(AG$11:AG$1008,$AB$11:$AB$1008,$AN234,$AK$11:$AK$1008,$AP$218)=0,"",SUMIFS(AG$11:AG$1008,$AB$11:$AB$1008,$AN234,$AK$11:$AK$1008,$AP$218))</f>
        <v/>
      </c>
      <c r="AP234" s="21" t="str">
        <f>IF(SUMIFS(AH$11:AH$1008,$AB$11:$AB$1008,$AN234,$AK$11:$AK$1008,$AP$218)=0,"",SUMIFS(AH$11:AH$1008,$AB$11:$AB$1008,$AN234,$AK$11:$AK$1008,$AP$218))</f>
        <v/>
      </c>
      <c r="AQ234" s="21" t="str">
        <f>IF(SUMIFS(AI$11:AI$1008,$AB$11:$AB$1008,$AN234,$AK$11:$AK$1008,$AP$218)=0,"",SUMIFS(AI$11:AI$1008,$AB$11:$AB$1008,$AN234,$AK$11:$AK$1008,$AP$218))</f>
        <v/>
      </c>
      <c r="AR234" s="21" t="str">
        <f>IF(SUMIFS(AJ$11:AJ$1008,$AB$11:$AB$1008,$AN234,$AK$11:$AK$1008,$AP$218)=0,"",SUMIFS(AJ$11:AJ$1008,$AB$11:$AB$1008,$AN234,$AK$11:$AK$1008,$AP$218))</f>
        <v/>
      </c>
      <c r="AS234" s="4" t="str">
        <f>IF(AP218="","",15)</f>
        <v/>
      </c>
      <c r="AT234" s="99" t="str">
        <f t="array" ref="AT234">IFERROR(INDEX($AF$1:$AF$1200,SMALL(IF($AK$1:$AK$1200=$AP$218,ROW($AF$1:$AF$1200),""),$AS234)),"")</f>
        <v/>
      </c>
      <c r="AU234" s="105" t="str">
        <f t="array" ref="AU234">IFERROR(INDEX($AA$1:$AA$1200,SMALL(IF($AK$1:$AK$1200=$AP$218,ROW($AA$1:$AA$1200),""),$AS234)),"")</f>
        <v/>
      </c>
      <c r="AV234" s="93" t="str">
        <f t="array" ref="AV234">IFERROR(INDEX($AB$1:$AB$1200,SMALL(IF($AK$1:$AK$1200=$AP$218,ROW($AB$1:$AB$1200),""),$AS234)),"")</f>
        <v/>
      </c>
      <c r="AW234" s="4"/>
    </row>
    <row r="235" spans="27:49">
      <c r="AA235" s="78"/>
      <c r="AB235" s="78"/>
      <c r="AC235" s="78" t="str">
        <f t="shared" si="26"/>
        <v/>
      </c>
      <c r="AD235" s="89"/>
      <c r="AE235" s="89"/>
      <c r="AF235" s="79">
        <f t="shared" si="27"/>
        <v>0</v>
      </c>
      <c r="AG235" s="79" t="str">
        <f t="shared" si="28"/>
        <v/>
      </c>
      <c r="AH235" s="79" t="str">
        <f t="shared" si="29"/>
        <v/>
      </c>
      <c r="AI235" s="79" t="str">
        <f t="shared" si="30"/>
        <v/>
      </c>
      <c r="AJ235" s="79" t="str">
        <f t="shared" si="31"/>
        <v/>
      </c>
      <c r="AK235" s="79" t="str">
        <f t="shared" si="32"/>
        <v/>
      </c>
      <c r="AM235" s="30"/>
      <c r="AN235" s="11">
        <v>7.1</v>
      </c>
      <c r="AO235" s="23" t="str">
        <f>IF(SUMIFS(AG$11:AG$1008,$AB$11:$AB$1008,$AN235,$AK$11:$AK$1008,$AP$218)=0,"",SUMIFS(AG$11:AG$1008,$AB$11:$AB$1008,$AN235,$AK$11:$AK$1008,$AP$218))</f>
        <v/>
      </c>
      <c r="AP235" s="23" t="str">
        <f>IF(SUMIFS(AH$11:AH$1008,$AB$11:$AB$1008,$AN235,$AK$11:$AK$1008,$AP$218)=0,"",SUMIFS(AH$11:AH$1008,$AB$11:$AB$1008,$AN235,$AK$11:$AK$1008,$AP$218))</f>
        <v/>
      </c>
      <c r="AQ235" s="23" t="str">
        <f>IF(SUMIFS(AI$11:AI$1008,$AB$11:$AB$1008,$AN235,$AK$11:$AK$1008,$AP$218)=0,"",SUMIFS(AI$11:AI$1008,$AB$11:$AB$1008,$AN235,$AK$11:$AK$1008,$AP$218))</f>
        <v/>
      </c>
      <c r="AR235" s="23" t="str">
        <f>IF(SUMIFS(AJ$11:AJ$1008,$AB$11:$AB$1008,$AN235,$AK$11:$AK$1008,$AP$218)=0,"",SUMIFS(AJ$11:AJ$1008,$AB$11:$AB$1008,$AN235,$AK$11:$AK$1008,$AP$218))</f>
        <v/>
      </c>
      <c r="AS235" s="4" t="str">
        <f>IF(AP218="","",16)</f>
        <v/>
      </c>
      <c r="AT235" s="99" t="str">
        <f t="array" ref="AT235">IFERROR(INDEX($AF$1:$AF$1200,SMALL(IF($AK$1:$AK$1200=$AP$218,ROW($AF$1:$AF$1200),""),$AS235)),"")</f>
        <v/>
      </c>
      <c r="AU235" s="105" t="str">
        <f t="array" ref="AU235">IFERROR(INDEX($AA$1:$AA$1200,SMALL(IF($AK$1:$AK$1200=$AP$218,ROW($AA$1:$AA$1200),""),$AS235)),"")</f>
        <v/>
      </c>
      <c r="AV235" s="93" t="str">
        <f t="array" ref="AV235">IFERROR(INDEX($AB$1:$AB$1200,SMALL(IF($AK$1:$AK$1200=$AP$218,ROW($AB$1:$AB$1200),""),$AS235)),"")</f>
        <v/>
      </c>
      <c r="AW235" s="4"/>
    </row>
    <row r="236" spans="27:49">
      <c r="AA236" s="81"/>
      <c r="AB236" s="81"/>
      <c r="AC236" s="81" t="str">
        <f t="shared" si="26"/>
        <v/>
      </c>
      <c r="AD236" s="90"/>
      <c r="AE236" s="90"/>
      <c r="AF236" s="82">
        <f t="shared" si="27"/>
        <v>0</v>
      </c>
      <c r="AG236" s="82" t="str">
        <f t="shared" si="28"/>
        <v/>
      </c>
      <c r="AH236" s="82" t="str">
        <f t="shared" si="29"/>
        <v/>
      </c>
      <c r="AI236" s="82" t="str">
        <f t="shared" si="30"/>
        <v/>
      </c>
      <c r="AJ236" s="82" t="str">
        <f t="shared" si="31"/>
        <v/>
      </c>
      <c r="AK236" s="82" t="str">
        <f t="shared" si="32"/>
        <v/>
      </c>
      <c r="AM236" s="30"/>
      <c r="AN236" s="11">
        <v>7.2</v>
      </c>
      <c r="AO236" s="23" t="str">
        <f>IF(SUMIFS(AG$11:AG$1008,$AB$11:$AB$1008,$AN236,$AK$11:$AK$1008,$AP$218)=0,"",SUMIFS(AG$11:AG$1008,$AB$11:$AB$1008,$AN236,$AK$11:$AK$1008,$AP$218))</f>
        <v/>
      </c>
      <c r="AP236" s="23" t="str">
        <f>IF(SUMIFS(AH$11:AH$1008,$AB$11:$AB$1008,$AN236,$AK$11:$AK$1008,$AP$218)=0,"",SUMIFS(AH$11:AH$1008,$AB$11:$AB$1008,$AN236,$AK$11:$AK$1008,$AP$218))</f>
        <v/>
      </c>
      <c r="AQ236" s="23" t="str">
        <f>IF(SUMIFS(AI$11:AI$1008,$AB$11:$AB$1008,$AN236,$AK$11:$AK$1008,$AP$218)=0,"",SUMIFS(AI$11:AI$1008,$AB$11:$AB$1008,$AN236,$AK$11:$AK$1008,$AP$218))</f>
        <v/>
      </c>
      <c r="AR236" s="23" t="str">
        <f>IF(SUMIFS(AJ$11:AJ$1008,$AB$11:$AB$1008,$AN236,$AK$11:$AK$1008,$AP$218)=0,"",SUMIFS(AJ$11:AJ$1008,$AB$11:$AB$1008,$AN236,$AK$11:$AK$1008,$AP$218))</f>
        <v/>
      </c>
      <c r="AS236" s="4" t="str">
        <f>IF(AP218="","",17)</f>
        <v/>
      </c>
      <c r="AT236" s="99" t="str">
        <f t="array" ref="AT236">IFERROR(INDEX($AF$1:$AF$1200,SMALL(IF($AK$1:$AK$1200=$AP$218,ROW($AF$1:$AF$1200),""),$AS236)),"")</f>
        <v/>
      </c>
      <c r="AU236" s="105" t="str">
        <f t="array" ref="AU236">IFERROR(INDEX($AA$1:$AA$1200,SMALL(IF($AK$1:$AK$1200=$AP$218,ROW($AA$1:$AA$1200),""),$AS236)),"")</f>
        <v/>
      </c>
      <c r="AV236" s="93" t="str">
        <f t="array" ref="AV236">IFERROR(INDEX($AB$1:$AB$1200,SMALL(IF($AK$1:$AK$1200=$AP$218,ROW($AB$1:$AB$1200),""),$AS236)),"")</f>
        <v/>
      </c>
      <c r="AW236" s="4"/>
    </row>
    <row r="237" spans="27:49">
      <c r="AA237" s="78"/>
      <c r="AB237" s="78"/>
      <c r="AC237" s="78" t="str">
        <f t="shared" si="26"/>
        <v/>
      </c>
      <c r="AD237" s="89"/>
      <c r="AE237" s="89"/>
      <c r="AF237" s="79">
        <f t="shared" si="27"/>
        <v>0</v>
      </c>
      <c r="AG237" s="79" t="str">
        <f t="shared" si="28"/>
        <v/>
      </c>
      <c r="AH237" s="79" t="str">
        <f t="shared" si="29"/>
        <v/>
      </c>
      <c r="AI237" s="79" t="str">
        <f t="shared" si="30"/>
        <v/>
      </c>
      <c r="AJ237" s="79" t="str">
        <f t="shared" si="31"/>
        <v/>
      </c>
      <c r="AK237" s="79" t="str">
        <f t="shared" si="32"/>
        <v/>
      </c>
      <c r="AM237" s="30"/>
      <c r="AN237" s="12">
        <v>7.3</v>
      </c>
      <c r="AO237" s="19" t="str">
        <f>IF(SUMIFS(AG$11:AG$1008,$AB$11:$AB$1008,$AN237,$AK$11:$AK$1008,$AP$218)=0,"",SUMIFS(AG$11:AG$1008,$AB$11:$AB$1008,$AN237,$AK$11:$AK$1008,$AP$218))</f>
        <v/>
      </c>
      <c r="AP237" s="19" t="str">
        <f>IF(SUMIFS(AH$11:AH$1008,$AB$11:$AB$1008,$AN237,$AK$11:$AK$1008,$AP$218)=0,"",SUMIFS(AH$11:AH$1008,$AB$11:$AB$1008,$AN237,$AK$11:$AK$1008,$AP$218))</f>
        <v/>
      </c>
      <c r="AQ237" s="19" t="str">
        <f>IF(SUMIFS(AI$11:AI$1008,$AB$11:$AB$1008,$AN237,$AK$11:$AK$1008,$AP$218)=0,"",SUMIFS(AI$11:AI$1008,$AB$11:$AB$1008,$AN237,$AK$11:$AK$1008,$AP$218))</f>
        <v/>
      </c>
      <c r="AR237" s="19" t="str">
        <f>IF(SUMIFS(AJ$11:AJ$1008,$AB$11:$AB$1008,$AN237,$AK$11:$AK$1008,$AP$218)=0,"",SUMIFS(AJ$11:AJ$1008,$AB$11:$AB$1008,$AN237,$AK$11:$AK$1008,$AP$218))</f>
        <v/>
      </c>
      <c r="AS237" s="4" t="str">
        <f>IF(AP218="","",18)</f>
        <v/>
      </c>
      <c r="AT237" s="99" t="str">
        <f t="array" ref="AT237">IFERROR(INDEX($AF$1:$AF$1200,SMALL(IF($AK$1:$AK$1200=$AP$218,ROW($AF$1:$AF$1200),""),$AS237)),"")</f>
        <v/>
      </c>
      <c r="AU237" s="105" t="str">
        <f t="array" ref="AU237">IFERROR(INDEX($AA$1:$AA$1200,SMALL(IF($AK$1:$AK$1200=$AP$218,ROW($AA$1:$AA$1200),""),$AS237)),"")</f>
        <v/>
      </c>
      <c r="AV237" s="93" t="str">
        <f t="array" ref="AV237">IFERROR(INDEX($AB$1:$AB$1200,SMALL(IF($AK$1:$AK$1200=$AP$218,ROW($AB$1:$AB$1200),""),$AS237)),"")</f>
        <v/>
      </c>
      <c r="AW237" s="4"/>
    </row>
    <row r="238" spans="27:49">
      <c r="AA238" s="81"/>
      <c r="AB238" s="81"/>
      <c r="AC238" s="81" t="str">
        <f t="shared" si="26"/>
        <v/>
      </c>
      <c r="AD238" s="90"/>
      <c r="AE238" s="90"/>
      <c r="AF238" s="82">
        <f t="shared" si="27"/>
        <v>0</v>
      </c>
      <c r="AG238" s="82" t="str">
        <f t="shared" si="28"/>
        <v/>
      </c>
      <c r="AH238" s="82" t="str">
        <f t="shared" si="29"/>
        <v/>
      </c>
      <c r="AI238" s="82" t="str">
        <f t="shared" si="30"/>
        <v/>
      </c>
      <c r="AJ238" s="82" t="str">
        <f t="shared" si="31"/>
        <v/>
      </c>
      <c r="AK238" s="82" t="str">
        <f t="shared" si="32"/>
        <v/>
      </c>
      <c r="AM238" s="30"/>
      <c r="AN238" s="10">
        <v>8</v>
      </c>
      <c r="AO238" s="21" t="str">
        <f>IF(SUMIFS(AG$11:AG$1008,$AB$11:$AB$1008,$AN238,$AK$11:$AK$1008,$AP$218)=0,"",SUMIFS(AG$11:AG$1008,$AB$11:$AB$1008,$AN238,$AK$11:$AK$1008,$AP$218))</f>
        <v/>
      </c>
      <c r="AP238" s="21" t="str">
        <f>IF(SUMIFS(AH$11:AH$1008,$AB$11:$AB$1008,$AN238,$AK$11:$AK$1008,$AP$218)=0,"",SUMIFS(AH$11:AH$1008,$AB$11:$AB$1008,$AN238,$AK$11:$AK$1008,$AP$218))</f>
        <v/>
      </c>
      <c r="AQ238" s="21" t="str">
        <f>IF(SUMIFS(AI$11:AI$1008,$AB$11:$AB$1008,$AN238,$AK$11:$AK$1008,$AP$218)=0,"",SUMIFS(AI$11:AI$1008,$AB$11:$AB$1008,$AN238,$AK$11:$AK$1008,$AP$218))</f>
        <v/>
      </c>
      <c r="AR238" s="21" t="str">
        <f>IF(SUMIFS(AJ$11:AJ$1008,$AB$11:$AB$1008,$AN238,$AK$11:$AK$1008,$AP$218)=0,"",SUMIFS(AJ$11:AJ$1008,$AB$11:$AB$1008,$AN238,$AK$11:$AK$1008,$AP$218))</f>
        <v/>
      </c>
      <c r="AS238" s="4" t="str">
        <f>IF(AP218="","",19)</f>
        <v/>
      </c>
      <c r="AT238" s="99" t="str">
        <f t="array" ref="AT238">IFERROR(INDEX($AF$1:$AF$1200,SMALL(IF($AK$1:$AK$1200=$AP$218,ROW($AF$1:$AF$1200),""),$AS238)),"")</f>
        <v/>
      </c>
      <c r="AU238" s="105" t="str">
        <f t="array" ref="AU238">IFERROR(INDEX($AA$1:$AA$1200,SMALL(IF($AK$1:$AK$1200=$AP$218,ROW($AA$1:$AA$1200),""),$AS238)),"")</f>
        <v/>
      </c>
      <c r="AV238" s="93" t="str">
        <f t="array" ref="AV238">IFERROR(INDEX($AB$1:$AB$1200,SMALL(IF($AK$1:$AK$1200=$AP$218,ROW($AB$1:$AB$1200),""),$AS238)),"")</f>
        <v/>
      </c>
      <c r="AW238" s="4"/>
    </row>
    <row r="239" spans="27:49">
      <c r="AA239" s="78"/>
      <c r="AB239" s="78"/>
      <c r="AC239" s="78" t="str">
        <f t="shared" si="26"/>
        <v/>
      </c>
      <c r="AD239" s="89"/>
      <c r="AE239" s="89"/>
      <c r="AF239" s="79">
        <f t="shared" si="27"/>
        <v>0</v>
      </c>
      <c r="AG239" s="79" t="str">
        <f t="shared" si="28"/>
        <v/>
      </c>
      <c r="AH239" s="79" t="str">
        <f t="shared" si="29"/>
        <v/>
      </c>
      <c r="AI239" s="79" t="str">
        <f t="shared" si="30"/>
        <v/>
      </c>
      <c r="AJ239" s="79" t="str">
        <f t="shared" si="31"/>
        <v/>
      </c>
      <c r="AK239" s="79" t="str">
        <f t="shared" si="32"/>
        <v/>
      </c>
      <c r="AM239" s="30"/>
      <c r="AN239" s="11">
        <v>8.1</v>
      </c>
      <c r="AO239" s="23" t="str">
        <f>IF(SUMIFS(AG$11:AG$1008,$AB$11:$AB$1008,$AN239,$AK$11:$AK$1008,$AP$218)=0,"",SUMIFS(AG$11:AG$1008,$AB$11:$AB$1008,$AN239,$AK$11:$AK$1008,$AP$218))</f>
        <v/>
      </c>
      <c r="AP239" s="23" t="str">
        <f>IF(SUMIFS(AH$11:AH$1008,$AB$11:$AB$1008,$AN239,$AK$11:$AK$1008,$AP$218)=0,"",SUMIFS(AH$11:AH$1008,$AB$11:$AB$1008,$AN239,$AK$11:$AK$1008,$AP$218))</f>
        <v/>
      </c>
      <c r="AQ239" s="23" t="str">
        <f>IF(SUMIFS(AI$11:AI$1008,$AB$11:$AB$1008,$AN239,$AK$11:$AK$1008,$AP$218)=0,"",SUMIFS(AI$11:AI$1008,$AB$11:$AB$1008,$AN239,$AK$11:$AK$1008,$AP$218))</f>
        <v/>
      </c>
      <c r="AR239" s="23" t="str">
        <f>IF(SUMIFS(AJ$11:AJ$1008,$AB$11:$AB$1008,$AN239,$AK$11:$AK$1008,$AP$218)=0,"",SUMIFS(AJ$11:AJ$1008,$AB$11:$AB$1008,$AN239,$AK$11:$AK$1008,$AP$218))</f>
        <v/>
      </c>
      <c r="AS239" s="4" t="str">
        <f>IF(AP218="","",20)</f>
        <v/>
      </c>
      <c r="AT239" s="99" t="str">
        <f t="array" ref="AT239">IFERROR(INDEX($AF$1:$AF$1200,SMALL(IF($AK$1:$AK$1200=$AP$218,ROW($AF$1:$AF$1200),""),$AS239)),"")</f>
        <v/>
      </c>
      <c r="AU239" s="105" t="str">
        <f t="array" ref="AU239">IFERROR(INDEX($AA$1:$AA$1200,SMALL(IF($AK$1:$AK$1200=$AP$218,ROW($AA$1:$AA$1200),""),$AS239)),"")</f>
        <v/>
      </c>
      <c r="AV239" s="93" t="str">
        <f t="array" ref="AV239">IFERROR(INDEX($AB$1:$AB$1200,SMALL(IF($AK$1:$AK$1200=$AP$218,ROW($AB$1:$AB$1200),""),$AS239)),"")</f>
        <v/>
      </c>
      <c r="AW239" s="4"/>
    </row>
    <row r="240" spans="27:49">
      <c r="AA240" s="81"/>
      <c r="AB240" s="81"/>
      <c r="AC240" s="81" t="str">
        <f t="shared" si="26"/>
        <v/>
      </c>
      <c r="AD240" s="90"/>
      <c r="AE240" s="90"/>
      <c r="AF240" s="82">
        <f t="shared" si="27"/>
        <v>0</v>
      </c>
      <c r="AG240" s="82" t="str">
        <f t="shared" si="28"/>
        <v/>
      </c>
      <c r="AH240" s="82" t="str">
        <f t="shared" si="29"/>
        <v/>
      </c>
      <c r="AI240" s="82" t="str">
        <f t="shared" si="30"/>
        <v/>
      </c>
      <c r="AJ240" s="82" t="str">
        <f t="shared" si="31"/>
        <v/>
      </c>
      <c r="AK240" s="82" t="str">
        <f t="shared" si="32"/>
        <v/>
      </c>
      <c r="AM240" s="30"/>
      <c r="AN240" s="11">
        <v>8.1999999999999993</v>
      </c>
      <c r="AO240" s="23" t="str">
        <f>IF(SUMIFS(AG$11:AG$1008,$AB$11:$AB$1008,$AN240,$AK$11:$AK$1008,$AP$218)=0,"",SUMIFS(AG$11:AG$1008,$AB$11:$AB$1008,$AN240,$AK$11:$AK$1008,$AP$218))</f>
        <v/>
      </c>
      <c r="AP240" s="23" t="str">
        <f>IF(SUMIFS(AH$11:AH$1008,$AB$11:$AB$1008,$AN240,$AK$11:$AK$1008,$AP$218)=0,"",SUMIFS(AH$11:AH$1008,$AB$11:$AB$1008,$AN240,$AK$11:$AK$1008,$AP$218))</f>
        <v/>
      </c>
      <c r="AQ240" s="23" t="str">
        <f>IF(SUMIFS(AI$11:AI$1008,$AB$11:$AB$1008,$AN240,$AK$11:$AK$1008,$AP$218)=0,"",SUMIFS(AI$11:AI$1008,$AB$11:$AB$1008,$AN240,$AK$11:$AK$1008,$AP$218))</f>
        <v/>
      </c>
      <c r="AR240" s="23" t="str">
        <f>IF(SUMIFS(AJ$11:AJ$1008,$AB$11:$AB$1008,$AN240,$AK$11:$AK$1008,$AP$218)=0,"",SUMIFS(AJ$11:AJ$1008,$AB$11:$AB$1008,$AN240,$AK$11:$AK$1008,$AP$218))</f>
        <v/>
      </c>
      <c r="AS240" s="4" t="str">
        <f>IF(AP218="","",21)</f>
        <v/>
      </c>
      <c r="AT240" s="99" t="str">
        <f t="array" ref="AT240">IFERROR(INDEX($AF$1:$AF$1200,SMALL(IF($AK$1:$AK$1200=$AP$218,ROW($AF$1:$AF$1200),""),$AS240)),"")</f>
        <v/>
      </c>
      <c r="AU240" s="105" t="str">
        <f t="array" ref="AU240">IFERROR(INDEX($AA$1:$AA$1200,SMALL(IF($AK$1:$AK$1200=$AP$218,ROW($AA$1:$AA$1200),""),$AS240)),"")</f>
        <v/>
      </c>
      <c r="AV240" s="93" t="str">
        <f t="array" ref="AV240">IFERROR(INDEX($AB$1:$AB$1200,SMALL(IF($AK$1:$AK$1200=$AP$218,ROW($AB$1:$AB$1200),""),$AS240)),"")</f>
        <v/>
      </c>
      <c r="AW240" s="4"/>
    </row>
    <row r="241" spans="27:49" ht="15.75" thickBot="1">
      <c r="AA241" s="78"/>
      <c r="AB241" s="78"/>
      <c r="AC241" s="78" t="str">
        <f t="shared" si="26"/>
        <v/>
      </c>
      <c r="AD241" s="89"/>
      <c r="AE241" s="89"/>
      <c r="AF241" s="79">
        <f t="shared" si="27"/>
        <v>0</v>
      </c>
      <c r="AG241" s="79" t="str">
        <f t="shared" si="28"/>
        <v/>
      </c>
      <c r="AH241" s="79" t="str">
        <f t="shared" si="29"/>
        <v/>
      </c>
      <c r="AI241" s="79" t="str">
        <f t="shared" si="30"/>
        <v/>
      </c>
      <c r="AJ241" s="79" t="str">
        <f t="shared" si="31"/>
        <v/>
      </c>
      <c r="AK241" s="79" t="str">
        <f t="shared" si="32"/>
        <v/>
      </c>
      <c r="AM241" s="30"/>
      <c r="AN241" s="13">
        <v>8.3000000000000007</v>
      </c>
      <c r="AO241" s="25" t="str">
        <f>IF(SUMIFS(AG$11:AG$1008,$AB$11:$AB$1008,$AN241,$AK$11:$AK$1008,$AP$218)=0,"",SUMIFS(AG$11:AG$1008,$AB$11:$AB$1008,$AN241,$AK$11:$AK$1008,$AP$218))</f>
        <v/>
      </c>
      <c r="AP241" s="25" t="str">
        <f>IF(SUMIFS(AH$11:AH$1008,$AB$11:$AB$1008,$AN241,$AK$11:$AK$1008,$AP$218)=0,"",SUMIFS(AH$11:AH$1008,$AB$11:$AB$1008,$AN241,$AK$11:$AK$1008,$AP$218))</f>
        <v/>
      </c>
      <c r="AQ241" s="25" t="str">
        <f>IF(SUMIFS(AI$11:AI$1008,$AB$11:$AB$1008,$AN241,$AK$11:$AK$1008,$AP$218)=0,"",SUMIFS(AI$11:AI$1008,$AB$11:$AB$1008,$AN241,$AK$11:$AK$1008,$AP$218))</f>
        <v/>
      </c>
      <c r="AR241" s="25" t="str">
        <f>IF(SUMIFS(AJ$11:AJ$1008,$AB$11:$AB$1008,$AN241,$AK$11:$AK$1008,$AP$218)=0,"",SUMIFS(AJ$11:AJ$1008,$AB$11:$AB$1008,$AN241,$AK$11:$AK$1008,$AP$218))</f>
        <v/>
      </c>
      <c r="AS241" s="4" t="str">
        <f>IF(AP218="","",22)</f>
        <v/>
      </c>
      <c r="AT241" s="100" t="str">
        <f t="array" ref="AT241">IFERROR(INDEX($AF$1:$AF$1200,SMALL(IF($AK$1:$AK$1200=$AP$218,ROW($AF$1:$AF$1200),""),$AS241)),"")</f>
        <v/>
      </c>
      <c r="AU241" s="106" t="str">
        <f t="array" ref="AU241">IFERROR(INDEX($AA$1:$AA$1200,SMALL(IF($AK$1:$AK$1200=$AP$218,ROW($AA$1:$AA$1200),""),$AS241)),"")</f>
        <v/>
      </c>
      <c r="AV241" s="94" t="str">
        <f t="array" ref="AV241">IFERROR(INDEX($AB$1:$AB$1200,SMALL(IF($AK$1:$AK$1200=$AP$218,ROW($AB$1:$AB$1200),""),$AS241)),"")</f>
        <v/>
      </c>
      <c r="AW241" s="4"/>
    </row>
    <row r="242" spans="27:49">
      <c r="AA242" s="81"/>
      <c r="AB242" s="81"/>
      <c r="AC242" s="81" t="str">
        <f t="shared" si="26"/>
        <v/>
      </c>
      <c r="AD242" s="90"/>
      <c r="AE242" s="90"/>
      <c r="AF242" s="82">
        <f t="shared" si="27"/>
        <v>0</v>
      </c>
      <c r="AG242" s="82" t="str">
        <f t="shared" si="28"/>
        <v/>
      </c>
      <c r="AH242" s="82" t="str">
        <f t="shared" si="29"/>
        <v/>
      </c>
      <c r="AI242" s="82" t="str">
        <f t="shared" si="30"/>
        <v/>
      </c>
      <c r="AJ242" s="82" t="str">
        <f t="shared" si="31"/>
        <v/>
      </c>
      <c r="AK242" s="82" t="str">
        <f t="shared" si="32"/>
        <v/>
      </c>
      <c r="AS242" s="103"/>
      <c r="AT242" s="103"/>
      <c r="AU242" s="103"/>
      <c r="AV242" s="4"/>
      <c r="AW242" s="4"/>
    </row>
    <row r="243" spans="27:49" ht="15.75" thickBot="1">
      <c r="AA243" s="78"/>
      <c r="AB243" s="78"/>
      <c r="AC243" s="78" t="str">
        <f t="shared" si="26"/>
        <v/>
      </c>
      <c r="AD243" s="89"/>
      <c r="AE243" s="89"/>
      <c r="AF243" s="79">
        <f t="shared" si="27"/>
        <v>0</v>
      </c>
      <c r="AG243" s="79" t="str">
        <f t="shared" si="28"/>
        <v/>
      </c>
      <c r="AH243" s="79" t="str">
        <f t="shared" si="29"/>
        <v/>
      </c>
      <c r="AI243" s="79" t="str">
        <f t="shared" si="30"/>
        <v/>
      </c>
      <c r="AJ243" s="79" t="str">
        <f t="shared" si="31"/>
        <v/>
      </c>
      <c r="AK243" s="79" t="str">
        <f t="shared" si="32"/>
        <v/>
      </c>
      <c r="AM243" s="1" t="s">
        <v>127</v>
      </c>
      <c r="AS243" s="103"/>
      <c r="AT243" s="103"/>
      <c r="AU243" s="103"/>
      <c r="AV243" s="4"/>
      <c r="AW243" s="4"/>
    </row>
    <row r="244" spans="27:49" ht="15" customHeight="1" thickBot="1">
      <c r="AA244" s="81"/>
      <c r="AB244" s="81"/>
      <c r="AC244" s="81" t="str">
        <f t="shared" si="26"/>
        <v/>
      </c>
      <c r="AD244" s="90"/>
      <c r="AE244" s="90"/>
      <c r="AF244" s="82">
        <f t="shared" si="27"/>
        <v>0</v>
      </c>
      <c r="AG244" s="82" t="str">
        <f t="shared" si="28"/>
        <v/>
      </c>
      <c r="AH244" s="82" t="str">
        <f t="shared" si="29"/>
        <v/>
      </c>
      <c r="AI244" s="82" t="str">
        <f t="shared" si="30"/>
        <v/>
      </c>
      <c r="AJ244" s="82" t="str">
        <f t="shared" si="31"/>
        <v/>
      </c>
      <c r="AK244" s="82" t="str">
        <f t="shared" si="32"/>
        <v/>
      </c>
      <c r="AM244" s="30" t="str">
        <f t="array" ref="AM244">IFERROR(INDEX(AK$11:AK$1008,MATCH(SMALL(IF((COUNTIF(AM$34:AM243,AK$11:AK$1008)=0)*(AK$11:AK$1008&lt;&gt;""),COUNTIF(AK$11:AK$1008,"&lt;"&amp;AK$11:AK$1008)),1),IF(AK$11:AK$1008&lt;&gt;"",COUNTIF(AK$11:AK$1008,"&lt;"&amp;AK$11:AK$1008)),0)),"")</f>
        <v/>
      </c>
      <c r="AN244" s="60" t="s">
        <v>125</v>
      </c>
      <c r="AO244" s="61"/>
      <c r="AP244" s="60" t="str">
        <f>IF(AM244="","",AM244)</f>
        <v/>
      </c>
      <c r="AQ244" s="61"/>
      <c r="AR244" s="62"/>
      <c r="AS244" s="101"/>
      <c r="AT244" s="101"/>
      <c r="AU244" s="101"/>
      <c r="AV244" s="101"/>
      <c r="AW244" s="101"/>
    </row>
    <row r="245" spans="27:49" ht="15.75" customHeight="1" thickBot="1">
      <c r="AA245" s="78"/>
      <c r="AB245" s="78"/>
      <c r="AC245" s="78" t="str">
        <f t="shared" si="26"/>
        <v/>
      </c>
      <c r="AD245" s="89"/>
      <c r="AE245" s="89"/>
      <c r="AF245" s="79">
        <f t="shared" si="27"/>
        <v>0</v>
      </c>
      <c r="AG245" s="79" t="str">
        <f t="shared" si="28"/>
        <v/>
      </c>
      <c r="AH245" s="79" t="str">
        <f t="shared" si="29"/>
        <v/>
      </c>
      <c r="AI245" s="79" t="str">
        <f t="shared" si="30"/>
        <v/>
      </c>
      <c r="AJ245" s="79" t="str">
        <f t="shared" si="31"/>
        <v/>
      </c>
      <c r="AK245" s="79" t="str">
        <f t="shared" si="32"/>
        <v/>
      </c>
      <c r="AM245" s="30"/>
      <c r="AN245" s="63"/>
      <c r="AO245" s="64"/>
      <c r="AP245" s="63"/>
      <c r="AQ245" s="64"/>
      <c r="AR245" s="65"/>
      <c r="AS245" s="50"/>
      <c r="AT245" s="87" t="str">
        <f>$AF$10</f>
        <v>besoin</v>
      </c>
      <c r="AU245" s="95" t="str">
        <f>$AA$10</f>
        <v>Nom</v>
      </c>
      <c r="AV245" s="88" t="str">
        <f>$AB$10</f>
        <v>tier</v>
      </c>
      <c r="AW245" s="102"/>
    </row>
    <row r="246" spans="27:49">
      <c r="AA246" s="81"/>
      <c r="AB246" s="81"/>
      <c r="AC246" s="81" t="str">
        <f t="shared" si="26"/>
        <v/>
      </c>
      <c r="AD246" s="90"/>
      <c r="AE246" s="90"/>
      <c r="AF246" s="82">
        <f t="shared" si="27"/>
        <v>0</v>
      </c>
      <c r="AG246" s="82" t="str">
        <f t="shared" si="28"/>
        <v/>
      </c>
      <c r="AH246" s="82" t="str">
        <f t="shared" si="29"/>
        <v/>
      </c>
      <c r="AI246" s="82" t="str">
        <f t="shared" si="30"/>
        <v/>
      </c>
      <c r="AJ246" s="82" t="str">
        <f t="shared" si="31"/>
        <v/>
      </c>
      <c r="AK246" s="82" t="str">
        <f t="shared" si="32"/>
        <v/>
      </c>
      <c r="AM246" s="30"/>
      <c r="AN246" s="35"/>
      <c r="AO246" s="31" t="s">
        <v>4</v>
      </c>
      <c r="AP246" s="32" t="s">
        <v>5</v>
      </c>
      <c r="AQ246" s="31" t="s">
        <v>14</v>
      </c>
      <c r="AR246" s="31" t="s">
        <v>6</v>
      </c>
      <c r="AS246" s="4" t="str">
        <f>IF(AP244="","",1)</f>
        <v/>
      </c>
      <c r="AT246" s="99" t="str">
        <f t="array" ref="AT246">IFERROR(INDEX($AF$1:$AF$1200,SMALL(IF($AK$1:$AK$1200=$AP$244,ROW($AF$1:$AF$1200),""),$AS246)),"")</f>
        <v/>
      </c>
      <c r="AU246" s="104" t="str">
        <f t="array" ref="AU246">IFERROR(INDEX($AA$1:$AA$1200,SMALL(IF($AK$1:$AK$1200=$AP$244,ROW($AA$1:$AA$1200),""),$AS246)),"")</f>
        <v/>
      </c>
      <c r="AV246" s="92" t="str">
        <f t="array" ref="AV246">IFERROR(INDEX($AB$1:$AB$1200,SMALL(IF($AK$1:$AK$1200=$AP$244,ROW($AB$1:$AB$1200),""),$AS246)),"")</f>
        <v/>
      </c>
      <c r="AW246" s="4"/>
    </row>
    <row r="247" spans="27:49">
      <c r="AA247" s="78"/>
      <c r="AB247" s="78"/>
      <c r="AC247" s="78" t="str">
        <f t="shared" si="26"/>
        <v/>
      </c>
      <c r="AD247" s="89"/>
      <c r="AE247" s="89"/>
      <c r="AF247" s="79">
        <f t="shared" si="27"/>
        <v>0</v>
      </c>
      <c r="AG247" s="79" t="str">
        <f t="shared" si="28"/>
        <v/>
      </c>
      <c r="AH247" s="79" t="str">
        <f t="shared" si="29"/>
        <v/>
      </c>
      <c r="AI247" s="79" t="str">
        <f t="shared" si="30"/>
        <v/>
      </c>
      <c r="AJ247" s="79" t="str">
        <f t="shared" si="31"/>
        <v/>
      </c>
      <c r="AK247" s="79" t="str">
        <f t="shared" si="32"/>
        <v/>
      </c>
      <c r="AM247" s="30"/>
      <c r="AN247" s="9">
        <v>3</v>
      </c>
      <c r="AO247" s="14" t="str">
        <f>IF(SUMIFS(AG$11:AG$1008,$AB$11:$AB$1008,$AN247,$AK$11:$AK$1008,$AP$244)=0,"",SUMIFS(AG$11:AG$1008,$AB$11:$AB$1008,$AN247,$AK$11:$AK$1008,$AP$244))</f>
        <v/>
      </c>
      <c r="AP247" s="14" t="str">
        <f>IF(SUMIFS(AH$11:AH$1008,$AB$11:$AB$1008,$AN247,$AK$11:$AK$1008,$AP$244)=0,"",SUMIFS(AH$11:AH$1008,$AB$11:$AB$1008,$AN247,$AK$11:$AK$1008,$AP$244))</f>
        <v/>
      </c>
      <c r="AQ247" s="14" t="str">
        <f>IF(SUMIFS(AI$11:AI$1008,$AB$11:$AB$1008,$AN247,$AK$11:$AK$1008,$AP$244)=0,"",SUMIFS(AI$11:AI$1008,$AB$11:$AB$1008,$AN247,$AK$11:$AK$1008,$AP$244))</f>
        <v/>
      </c>
      <c r="AR247" s="14" t="str">
        <f>IF(SUMIFS(AJ$11:AJ$1008,$AB$11:$AB$1008,$AN247,$AK$11:$AK$1008,$AP$244)=0,"",SUMIFS(AJ$11:AJ$1008,$AB$11:$AB$1008,$AN247,$AK$11:$AK$1008,$AP$244))</f>
        <v/>
      </c>
      <c r="AS247" s="4" t="str">
        <f>IF(AP244="","",2)</f>
        <v/>
      </c>
      <c r="AT247" s="99" t="str">
        <f t="array" ref="AT247">IFERROR(INDEX($AF$1:$AF$1200,SMALL(IF($AK$1:$AK$1200=$AP$244,ROW($AF$1:$AF$1200),""),$AS247)),"")</f>
        <v/>
      </c>
      <c r="AU247" s="105" t="str">
        <f t="array" ref="AU247">IFERROR(INDEX($AA$1:$AA$1200,SMALL(IF($AK$1:$AK$1200=$AP$244,ROW($AA$1:$AA$1200),""),$AS247)),"")</f>
        <v/>
      </c>
      <c r="AV247" s="93" t="str">
        <f t="array" ref="AV247">IFERROR(INDEX($AB$1:$AB$1200,SMALL(IF($AK$1:$AK$1200=$AP$244,ROW($AB$1:$AB$1200),""),$AS247)),"")</f>
        <v/>
      </c>
      <c r="AW247" s="4"/>
    </row>
    <row r="248" spans="27:49">
      <c r="AA248" s="81"/>
      <c r="AB248" s="81"/>
      <c r="AC248" s="81" t="str">
        <f t="shared" si="26"/>
        <v/>
      </c>
      <c r="AD248" s="90"/>
      <c r="AE248" s="90"/>
      <c r="AF248" s="82">
        <f t="shared" si="27"/>
        <v>0</v>
      </c>
      <c r="AG248" s="82" t="str">
        <f t="shared" si="28"/>
        <v/>
      </c>
      <c r="AH248" s="82" t="str">
        <f t="shared" si="29"/>
        <v/>
      </c>
      <c r="AI248" s="82" t="str">
        <f t="shared" si="30"/>
        <v/>
      </c>
      <c r="AJ248" s="82" t="str">
        <f t="shared" si="31"/>
        <v/>
      </c>
      <c r="AK248" s="82" t="str">
        <f t="shared" si="32"/>
        <v/>
      </c>
      <c r="AN248" s="10">
        <v>4</v>
      </c>
      <c r="AO248" s="15" t="str">
        <f>IF(SUMIFS(AG$11:AG$1008,$AB$11:$AB$1008,$AN248,$AK$11:$AK$1008,$AP$244)=0,"",SUMIFS(AG$11:AG$1008,$AB$11:$AB$1008,$AN248,$AK$11:$AK$1008,$AP$244))</f>
        <v/>
      </c>
      <c r="AP248" s="15" t="str">
        <f>IF(SUMIFS(AH$11:AH$1008,$AB$11:$AB$1008,$AN248,$AK$11:$AK$1008,$AP$244)=0,"",SUMIFS(AH$11:AH$1008,$AB$11:$AB$1008,$AN248,$AK$11:$AK$1008,$AP$244))</f>
        <v/>
      </c>
      <c r="AQ248" s="15" t="str">
        <f>IF(SUMIFS(AI$11:AI$1008,$AB$11:$AB$1008,$AN248,$AK$11:$AK$1008,$AP$244)=0,"",SUMIFS(AI$11:AI$1008,$AB$11:$AB$1008,$AN248,$AK$11:$AK$1008,$AP$244))</f>
        <v/>
      </c>
      <c r="AR248" s="15" t="str">
        <f>IF(SUMIFS(AJ$11:AJ$1008,$AB$11:$AB$1008,$AN248,$AK$11:$AK$1008,$AP$244)=0,"",SUMIFS(AJ$11:AJ$1008,$AB$11:$AB$1008,$AN248,$AK$11:$AK$1008,$AP$244))</f>
        <v/>
      </c>
      <c r="AS248" s="4" t="str">
        <f>IF(AP244="","",3)</f>
        <v/>
      </c>
      <c r="AT248" s="99" t="str">
        <f t="array" ref="AT248">IFERROR(INDEX($AF$1:$AF$1200,SMALL(IF($AK$1:$AK$1200=$AP$244,ROW($AF$1:$AF$1200),""),$AS248)),"")</f>
        <v/>
      </c>
      <c r="AU248" s="105" t="str">
        <f t="array" ref="AU248">IFERROR(INDEX($AA$1:$AA$1200,SMALL(IF($AK$1:$AK$1200=$AP$244,ROW($AA$1:$AA$1200),""),$AS248)),"")</f>
        <v/>
      </c>
      <c r="AV248" s="93" t="str">
        <f t="array" ref="AV248">IFERROR(INDEX($AB$1:$AB$1200,SMALL(IF($AK$1:$AK$1200=$AP$244,ROW($AB$1:$AB$1200),""),$AS248)),"")</f>
        <v/>
      </c>
      <c r="AW248" s="4"/>
    </row>
    <row r="249" spans="27:49">
      <c r="AA249" s="78"/>
      <c r="AB249" s="78"/>
      <c r="AC249" s="78" t="str">
        <f t="shared" si="26"/>
        <v/>
      </c>
      <c r="AD249" s="89"/>
      <c r="AE249" s="89"/>
      <c r="AF249" s="79">
        <f t="shared" si="27"/>
        <v>0</v>
      </c>
      <c r="AG249" s="79" t="str">
        <f t="shared" si="28"/>
        <v/>
      </c>
      <c r="AH249" s="79" t="str">
        <f t="shared" si="29"/>
        <v/>
      </c>
      <c r="AI249" s="79" t="str">
        <f t="shared" si="30"/>
        <v/>
      </c>
      <c r="AJ249" s="79" t="str">
        <f t="shared" si="31"/>
        <v/>
      </c>
      <c r="AK249" s="79" t="str">
        <f t="shared" si="32"/>
        <v/>
      </c>
      <c r="AN249" s="11">
        <v>4.0999999999999996</v>
      </c>
      <c r="AO249" s="17" t="str">
        <f>IF(SUMIFS(AG$11:AG$1008,$AB$11:$AB$1008,$AN249,$AK$11:$AK$1008,$AP$244)=0,"",SUMIFS(AG$11:AG$1008,$AB$11:$AB$1008,$AN249,$AK$11:$AK$1008,$AP$244))</f>
        <v/>
      </c>
      <c r="AP249" s="17" t="str">
        <f>IF(SUMIFS(AH$11:AH$1008,$AB$11:$AB$1008,$AN249,$AK$11:$AK$1008,$AP$244)=0,"",SUMIFS(AH$11:AH$1008,$AB$11:$AB$1008,$AN249,$AK$11:$AK$1008,$AP$244))</f>
        <v/>
      </c>
      <c r="AQ249" s="17" t="str">
        <f>IF(SUMIFS(AI$11:AI$1008,$AB$11:$AB$1008,$AN249,$AK$11:$AK$1008,$AP$244)=0,"",SUMIFS(AI$11:AI$1008,$AB$11:$AB$1008,$AN249,$AK$11:$AK$1008,$AP$244))</f>
        <v/>
      </c>
      <c r="AR249" s="17" t="str">
        <f>IF(SUMIFS(AJ$11:AJ$1008,$AB$11:$AB$1008,$AN249,$AK$11:$AK$1008,$AP$244)=0,"",SUMIFS(AJ$11:AJ$1008,$AB$11:$AB$1008,$AN249,$AK$11:$AK$1008,$AP$244))</f>
        <v/>
      </c>
      <c r="AS249" s="4" t="str">
        <f>IF(AP244="","",4)</f>
        <v/>
      </c>
      <c r="AT249" s="99" t="str">
        <f t="array" ref="AT249">IFERROR(INDEX($AF$1:$AF$1200,SMALL(IF($AK$1:$AK$1200=$AP$244,ROW($AF$1:$AF$1200),""),$AS249)),"")</f>
        <v/>
      </c>
      <c r="AU249" s="105" t="str">
        <f t="array" ref="AU249">IFERROR(INDEX($AA$1:$AA$1200,SMALL(IF($AK$1:$AK$1200=$AP$244,ROW($AA$1:$AA$1200),""),$AS249)),"")</f>
        <v/>
      </c>
      <c r="AV249" s="93" t="str">
        <f t="array" ref="AV249">IFERROR(INDEX($AB$1:$AB$1200,SMALL(IF($AK$1:$AK$1200=$AP$244,ROW($AB$1:$AB$1200),""),$AS249)),"")</f>
        <v/>
      </c>
      <c r="AW249" s="4"/>
    </row>
    <row r="250" spans="27:49">
      <c r="AA250" s="81"/>
      <c r="AB250" s="81"/>
      <c r="AC250" s="81" t="str">
        <f t="shared" si="26"/>
        <v/>
      </c>
      <c r="AD250" s="90"/>
      <c r="AE250" s="90"/>
      <c r="AF250" s="82">
        <f t="shared" si="27"/>
        <v>0</v>
      </c>
      <c r="AG250" s="82" t="str">
        <f t="shared" si="28"/>
        <v/>
      </c>
      <c r="AH250" s="82" t="str">
        <f t="shared" si="29"/>
        <v/>
      </c>
      <c r="AI250" s="82" t="str">
        <f t="shared" si="30"/>
        <v/>
      </c>
      <c r="AJ250" s="82" t="str">
        <f t="shared" si="31"/>
        <v/>
      </c>
      <c r="AK250" s="82" t="str">
        <f t="shared" si="32"/>
        <v/>
      </c>
      <c r="AN250" s="11">
        <v>4.2</v>
      </c>
      <c r="AO250" s="17" t="str">
        <f>IF(SUMIFS(AG$11:AG$1008,$AB$11:$AB$1008,$AN250,$AK$11:$AK$1008,$AP$244)=0,"",SUMIFS(AG$11:AG$1008,$AB$11:$AB$1008,$AN250,$AK$11:$AK$1008,$AP$244))</f>
        <v/>
      </c>
      <c r="AP250" s="17" t="str">
        <f>IF(SUMIFS(AH$11:AH$1008,$AB$11:$AB$1008,$AN250,$AK$11:$AK$1008,$AP$244)=0,"",SUMIFS(AH$11:AH$1008,$AB$11:$AB$1008,$AN250,$AK$11:$AK$1008,$AP$244))</f>
        <v/>
      </c>
      <c r="AQ250" s="17" t="str">
        <f>IF(SUMIFS(AI$11:AI$1008,$AB$11:$AB$1008,$AN250,$AK$11:$AK$1008,$AP$244)=0,"",SUMIFS(AI$11:AI$1008,$AB$11:$AB$1008,$AN250,$AK$11:$AK$1008,$AP$244))</f>
        <v/>
      </c>
      <c r="AR250" s="17" t="str">
        <f>IF(SUMIFS(AJ$11:AJ$1008,$AB$11:$AB$1008,$AN250,$AK$11:$AK$1008,$AP$244)=0,"",SUMIFS(AJ$11:AJ$1008,$AB$11:$AB$1008,$AN250,$AK$11:$AK$1008,$AP$244))</f>
        <v/>
      </c>
      <c r="AS250" s="4" t="str">
        <f>IF(AP244="","",5)</f>
        <v/>
      </c>
      <c r="AT250" s="99" t="str">
        <f t="array" ref="AT250">IFERROR(INDEX($AF$1:$AF$1200,SMALL(IF($AK$1:$AK$1200=$AP$244,ROW($AF$1:$AF$1200),""),$AS250)),"")</f>
        <v/>
      </c>
      <c r="AU250" s="105" t="str">
        <f t="array" ref="AU250">IFERROR(INDEX($AA$1:$AA$1200,SMALL(IF($AK$1:$AK$1200=$AP$244,ROW($AA$1:$AA$1200),""),$AS250)),"")</f>
        <v/>
      </c>
      <c r="AV250" s="93" t="str">
        <f t="array" ref="AV250">IFERROR(INDEX($AB$1:$AB$1200,SMALL(IF($AK$1:$AK$1200=$AP$244,ROW($AB$1:$AB$1200),""),$AS250)),"")</f>
        <v/>
      </c>
      <c r="AW250" s="4"/>
    </row>
    <row r="251" spans="27:49">
      <c r="AA251" s="78"/>
      <c r="AB251" s="78"/>
      <c r="AC251" s="78" t="str">
        <f t="shared" si="26"/>
        <v/>
      </c>
      <c r="AD251" s="89"/>
      <c r="AE251" s="89"/>
      <c r="AF251" s="79">
        <f t="shared" si="27"/>
        <v>0</v>
      </c>
      <c r="AG251" s="79" t="str">
        <f t="shared" si="28"/>
        <v/>
      </c>
      <c r="AH251" s="79" t="str">
        <f t="shared" si="29"/>
        <v/>
      </c>
      <c r="AI251" s="79" t="str">
        <f t="shared" si="30"/>
        <v/>
      </c>
      <c r="AJ251" s="79" t="str">
        <f t="shared" si="31"/>
        <v/>
      </c>
      <c r="AK251" s="79" t="str">
        <f t="shared" si="32"/>
        <v/>
      </c>
      <c r="AN251" s="12">
        <v>4.3</v>
      </c>
      <c r="AO251" s="19" t="str">
        <f>IF(SUMIFS(AG$11:AG$1008,$AB$11:$AB$1008,$AN251,$AK$11:$AK$1008,$AP$244)=0,"",SUMIFS(AG$11:AG$1008,$AB$11:$AB$1008,$AN251,$AK$11:$AK$1008,$AP$244))</f>
        <v/>
      </c>
      <c r="AP251" s="19" t="str">
        <f>IF(SUMIFS(AH$11:AH$1008,$AB$11:$AB$1008,$AN251,$AK$11:$AK$1008,$AP$244)=0,"",SUMIFS(AH$11:AH$1008,$AB$11:$AB$1008,$AN251,$AK$11:$AK$1008,$AP$244))</f>
        <v/>
      </c>
      <c r="AQ251" s="19" t="str">
        <f>IF(SUMIFS(AI$11:AI$1008,$AB$11:$AB$1008,$AN251,$AK$11:$AK$1008,$AP$244)=0,"",SUMIFS(AI$11:AI$1008,$AB$11:$AB$1008,$AN251,$AK$11:$AK$1008,$AP$244))</f>
        <v/>
      </c>
      <c r="AR251" s="19" t="str">
        <f>IF(SUMIFS(AJ$11:AJ$1008,$AB$11:$AB$1008,$AN251,$AK$11:$AK$1008,$AP$244)=0,"",SUMIFS(AJ$11:AJ$1008,$AB$11:$AB$1008,$AN251,$AK$11:$AK$1008,$AP$244))</f>
        <v/>
      </c>
      <c r="AS251" s="4" t="str">
        <f>IF(AP244="","",6)</f>
        <v/>
      </c>
      <c r="AT251" s="99" t="str">
        <f t="array" ref="AT251">IFERROR(INDEX($AF$1:$AF$1200,SMALL(IF($AK$1:$AK$1200=$AP$244,ROW($AF$1:$AF$1200),""),$AS251)),"")</f>
        <v/>
      </c>
      <c r="AU251" s="105" t="str">
        <f t="array" ref="AU251">IFERROR(INDEX($AA$1:$AA$1200,SMALL(IF($AK$1:$AK$1200=$AP$244,ROW($AA$1:$AA$1200),""),$AS251)),"")</f>
        <v/>
      </c>
      <c r="AV251" s="93" t="str">
        <f t="array" ref="AV251">IFERROR(INDEX($AB$1:$AB$1200,SMALL(IF($AK$1:$AK$1200=$AP$244,ROW($AB$1:$AB$1200),""),$AS251)),"")</f>
        <v/>
      </c>
      <c r="AW251" s="4"/>
    </row>
    <row r="252" spans="27:49">
      <c r="AA252" s="81"/>
      <c r="AB252" s="81"/>
      <c r="AC252" s="81" t="str">
        <f t="shared" si="26"/>
        <v/>
      </c>
      <c r="AD252" s="90"/>
      <c r="AE252" s="90"/>
      <c r="AF252" s="82">
        <f t="shared" si="27"/>
        <v>0</v>
      </c>
      <c r="AG252" s="82" t="str">
        <f t="shared" si="28"/>
        <v/>
      </c>
      <c r="AH252" s="82" t="str">
        <f t="shared" si="29"/>
        <v/>
      </c>
      <c r="AI252" s="82" t="str">
        <f t="shared" si="30"/>
        <v/>
      </c>
      <c r="AJ252" s="82" t="str">
        <f t="shared" si="31"/>
        <v/>
      </c>
      <c r="AK252" s="82" t="str">
        <f t="shared" si="32"/>
        <v/>
      </c>
      <c r="AN252" s="10">
        <v>5</v>
      </c>
      <c r="AO252" s="21" t="str">
        <f>IF(SUMIFS(AG$11:AG$1008,$AB$11:$AB$1008,$AN252,$AK$11:$AK$1008,$AP$244)=0,"",SUMIFS(AG$11:AG$1008,$AB$11:$AB$1008,$AN252,$AK$11:$AK$1008,$AP$244))</f>
        <v/>
      </c>
      <c r="AP252" s="21" t="str">
        <f>IF(SUMIFS(AH$11:AH$1008,$AB$11:$AB$1008,$AN252,$AK$11:$AK$1008,$AP$244)=0,"",SUMIFS(AH$11:AH$1008,$AB$11:$AB$1008,$AN252,$AK$11:$AK$1008,$AP$244))</f>
        <v/>
      </c>
      <c r="AQ252" s="21" t="str">
        <f>IF(SUMIFS(AI$11:AI$1008,$AB$11:$AB$1008,$AN252,$AK$11:$AK$1008,$AP$244)=0,"",SUMIFS(AI$11:AI$1008,$AB$11:$AB$1008,$AN252,$AK$11:$AK$1008,$AP$244))</f>
        <v/>
      </c>
      <c r="AR252" s="21" t="str">
        <f>IF(SUMIFS(AJ$11:AJ$1008,$AB$11:$AB$1008,$AN252,$AK$11:$AK$1008,$AP$244)=0,"",SUMIFS(AJ$11:AJ$1008,$AB$11:$AB$1008,$AN252,$AK$11:$AK$1008,$AP$244))</f>
        <v/>
      </c>
      <c r="AS252" s="4" t="str">
        <f>IF(AP244="","",7)</f>
        <v/>
      </c>
      <c r="AT252" s="99" t="str">
        <f t="array" ref="AT252">IFERROR(INDEX($AF$1:$AF$1200,SMALL(IF($AK$1:$AK$1200=$AP$244,ROW($AF$1:$AF$1200),""),$AS252)),"")</f>
        <v/>
      </c>
      <c r="AU252" s="105" t="str">
        <f t="array" ref="AU252">IFERROR(INDEX($AA$1:$AA$1200,SMALL(IF($AK$1:$AK$1200=$AP$244,ROW($AA$1:$AA$1200),""),$AS252)),"")</f>
        <v/>
      </c>
      <c r="AV252" s="93" t="str">
        <f t="array" ref="AV252">IFERROR(INDEX($AB$1:$AB$1200,SMALL(IF($AK$1:$AK$1200=$AP$244,ROW($AB$1:$AB$1200),""),$AS252)),"")</f>
        <v/>
      </c>
      <c r="AW252" s="4"/>
    </row>
    <row r="253" spans="27:49">
      <c r="AA253" s="78"/>
      <c r="AB253" s="78"/>
      <c r="AC253" s="78" t="str">
        <f t="shared" si="26"/>
        <v/>
      </c>
      <c r="AD253" s="89"/>
      <c r="AE253" s="89"/>
      <c r="AF253" s="79">
        <f t="shared" si="27"/>
        <v>0</v>
      </c>
      <c r="AG253" s="79" t="str">
        <f t="shared" si="28"/>
        <v/>
      </c>
      <c r="AH253" s="79" t="str">
        <f t="shared" si="29"/>
        <v/>
      </c>
      <c r="AI253" s="79" t="str">
        <f t="shared" si="30"/>
        <v/>
      </c>
      <c r="AJ253" s="79" t="str">
        <f t="shared" si="31"/>
        <v/>
      </c>
      <c r="AK253" s="79" t="str">
        <f t="shared" si="32"/>
        <v/>
      </c>
      <c r="AN253" s="11">
        <v>5.0999999999999996</v>
      </c>
      <c r="AO253" s="23" t="str">
        <f>IF(SUMIFS(AG$11:AG$1008,$AB$11:$AB$1008,$AN253,$AK$11:$AK$1008,$AP$244)=0,"",SUMIFS(AG$11:AG$1008,$AB$11:$AB$1008,$AN253,$AK$11:$AK$1008,$AP$244))</f>
        <v/>
      </c>
      <c r="AP253" s="23" t="str">
        <f>IF(SUMIFS(AH$11:AH$1008,$AB$11:$AB$1008,$AN253,$AK$11:$AK$1008,$AP$244)=0,"",SUMIFS(AH$11:AH$1008,$AB$11:$AB$1008,$AN253,$AK$11:$AK$1008,$AP$244))</f>
        <v/>
      </c>
      <c r="AQ253" s="23" t="str">
        <f>IF(SUMIFS(AI$11:AI$1008,$AB$11:$AB$1008,$AN253,$AK$11:$AK$1008,$AP$244)=0,"",SUMIFS(AI$11:AI$1008,$AB$11:$AB$1008,$AN253,$AK$11:$AK$1008,$AP$244))</f>
        <v/>
      </c>
      <c r="AR253" s="23" t="str">
        <f>IF(SUMIFS(AJ$11:AJ$1008,$AB$11:$AB$1008,$AN253,$AK$11:$AK$1008,$AP$244)=0,"",SUMIFS(AJ$11:AJ$1008,$AB$11:$AB$1008,$AN253,$AK$11:$AK$1008,$AP$244))</f>
        <v/>
      </c>
      <c r="AS253" s="4" t="str">
        <f>IF(AP244="","",8)</f>
        <v/>
      </c>
      <c r="AT253" s="99" t="str">
        <f t="array" ref="AT253">IFERROR(INDEX($AF$1:$AF$1200,SMALL(IF($AK$1:$AK$1200=$AP$244,ROW($AF$1:$AF$1200),""),$AS253)),"")</f>
        <v/>
      </c>
      <c r="AU253" s="105" t="str">
        <f t="array" ref="AU253">IFERROR(INDEX($AA$1:$AA$1200,SMALL(IF($AK$1:$AK$1200=$AP$244,ROW($AA$1:$AA$1200),""),$AS253)),"")</f>
        <v/>
      </c>
      <c r="AV253" s="93" t="str">
        <f t="array" ref="AV253">IFERROR(INDEX($AB$1:$AB$1200,SMALL(IF($AK$1:$AK$1200=$AP$244,ROW($AB$1:$AB$1200),""),$AS253)),"")</f>
        <v/>
      </c>
      <c r="AW253" s="4"/>
    </row>
    <row r="254" spans="27:49">
      <c r="AA254" s="81"/>
      <c r="AB254" s="81"/>
      <c r="AC254" s="81" t="str">
        <f t="shared" si="26"/>
        <v/>
      </c>
      <c r="AD254" s="90"/>
      <c r="AE254" s="90"/>
      <c r="AF254" s="82">
        <f t="shared" si="27"/>
        <v>0</v>
      </c>
      <c r="AG254" s="82" t="str">
        <f t="shared" si="28"/>
        <v/>
      </c>
      <c r="AH254" s="82" t="str">
        <f t="shared" si="29"/>
        <v/>
      </c>
      <c r="AI254" s="82" t="str">
        <f t="shared" si="30"/>
        <v/>
      </c>
      <c r="AJ254" s="82" t="str">
        <f t="shared" si="31"/>
        <v/>
      </c>
      <c r="AK254" s="82" t="str">
        <f t="shared" si="32"/>
        <v/>
      </c>
      <c r="AN254" s="11">
        <v>5.2</v>
      </c>
      <c r="AO254" s="23" t="str">
        <f>IF(SUMIFS(AG$11:AG$1008,$AB$11:$AB$1008,$AN254,$AK$11:$AK$1008,$AP$244)=0,"",SUMIFS(AG$11:AG$1008,$AB$11:$AB$1008,$AN254,$AK$11:$AK$1008,$AP$244))</f>
        <v/>
      </c>
      <c r="AP254" s="23" t="str">
        <f>IF(SUMIFS(AH$11:AH$1008,$AB$11:$AB$1008,$AN254,$AK$11:$AK$1008,$AP$244)=0,"",SUMIFS(AH$11:AH$1008,$AB$11:$AB$1008,$AN254,$AK$11:$AK$1008,$AP$244))</f>
        <v/>
      </c>
      <c r="AQ254" s="23" t="str">
        <f>IF(SUMIFS(AI$11:AI$1008,$AB$11:$AB$1008,$AN254,$AK$11:$AK$1008,$AP$244)=0,"",SUMIFS(AI$11:AI$1008,$AB$11:$AB$1008,$AN254,$AK$11:$AK$1008,$AP$244))</f>
        <v/>
      </c>
      <c r="AR254" s="23" t="str">
        <f>IF(SUMIFS(AJ$11:AJ$1008,$AB$11:$AB$1008,$AN254,$AK$11:$AK$1008,$AP$244)=0,"",SUMIFS(AJ$11:AJ$1008,$AB$11:$AB$1008,$AN254,$AK$11:$AK$1008,$AP$244))</f>
        <v/>
      </c>
      <c r="AS254" s="4" t="str">
        <f>IF(AP244="","",9)</f>
        <v/>
      </c>
      <c r="AT254" s="99" t="str">
        <f t="array" ref="AT254">IFERROR(INDEX($AF$1:$AF$1200,SMALL(IF($AK$1:$AK$1200=$AP$244,ROW($AF$1:$AF$1200),""),$AS254)),"")</f>
        <v/>
      </c>
      <c r="AU254" s="105" t="str">
        <f t="array" ref="AU254">IFERROR(INDEX($AA$1:$AA$1200,SMALL(IF($AK$1:$AK$1200=$AP$244,ROW($AA$1:$AA$1200),""),$AS254)),"")</f>
        <v/>
      </c>
      <c r="AV254" s="93" t="str">
        <f t="array" ref="AV254">IFERROR(INDEX($AB$1:$AB$1200,SMALL(IF($AK$1:$AK$1200=$AP$244,ROW($AB$1:$AB$1200),""),$AS254)),"")</f>
        <v/>
      </c>
      <c r="AW254" s="4"/>
    </row>
    <row r="255" spans="27:49">
      <c r="AA255" s="78"/>
      <c r="AB255" s="78"/>
      <c r="AC255" s="78" t="str">
        <f t="shared" si="26"/>
        <v/>
      </c>
      <c r="AD255" s="89"/>
      <c r="AE255" s="89"/>
      <c r="AF255" s="79">
        <f t="shared" si="27"/>
        <v>0</v>
      </c>
      <c r="AG255" s="79" t="str">
        <f t="shared" si="28"/>
        <v/>
      </c>
      <c r="AH255" s="79" t="str">
        <f t="shared" si="29"/>
        <v/>
      </c>
      <c r="AI255" s="79" t="str">
        <f t="shared" si="30"/>
        <v/>
      </c>
      <c r="AJ255" s="79" t="str">
        <f t="shared" si="31"/>
        <v/>
      </c>
      <c r="AK255" s="79" t="str">
        <f t="shared" si="32"/>
        <v/>
      </c>
      <c r="AN255" s="12">
        <v>5.3</v>
      </c>
      <c r="AO255" s="19" t="str">
        <f>IF(SUMIFS(AG$11:AG$1008,$AB$11:$AB$1008,$AN255,$AK$11:$AK$1008,$AP$244)=0,"",SUMIFS(AG$11:AG$1008,$AB$11:$AB$1008,$AN255,$AK$11:$AK$1008,$AP$244))</f>
        <v/>
      </c>
      <c r="AP255" s="19" t="str">
        <f>IF(SUMIFS(AH$11:AH$1008,$AB$11:$AB$1008,$AN255,$AK$11:$AK$1008,$AP$244)=0,"",SUMIFS(AH$11:AH$1008,$AB$11:$AB$1008,$AN255,$AK$11:$AK$1008,$AP$244))</f>
        <v/>
      </c>
      <c r="AQ255" s="19" t="str">
        <f>IF(SUMIFS(AI$11:AI$1008,$AB$11:$AB$1008,$AN255,$AK$11:$AK$1008,$AP$244)=0,"",SUMIFS(AI$11:AI$1008,$AB$11:$AB$1008,$AN255,$AK$11:$AK$1008,$AP$244))</f>
        <v/>
      </c>
      <c r="AR255" s="19" t="str">
        <f>IF(SUMIFS(AJ$11:AJ$1008,$AB$11:$AB$1008,$AN255,$AK$11:$AK$1008,$AP$244)=0,"",SUMIFS(AJ$11:AJ$1008,$AB$11:$AB$1008,$AN255,$AK$11:$AK$1008,$AP$244))</f>
        <v/>
      </c>
      <c r="AS255" s="4" t="str">
        <f>IF(AP244="","",10)</f>
        <v/>
      </c>
      <c r="AT255" s="99" t="str">
        <f t="array" ref="AT255">IFERROR(INDEX($AF$1:$AF$1200,SMALL(IF($AK$1:$AK$1200=$AP$244,ROW($AF$1:$AF$1200),""),$AS255)),"")</f>
        <v/>
      </c>
      <c r="AU255" s="105" t="str">
        <f t="array" ref="AU255">IFERROR(INDEX($AA$1:$AA$1200,SMALL(IF($AK$1:$AK$1200=$AP$244,ROW($AA$1:$AA$1200),""),$AS255)),"")</f>
        <v/>
      </c>
      <c r="AV255" s="93" t="str">
        <f t="array" ref="AV255">IFERROR(INDEX($AB$1:$AB$1200,SMALL(IF($AK$1:$AK$1200=$AP$244,ROW($AB$1:$AB$1200),""),$AS255)),"")</f>
        <v/>
      </c>
      <c r="AW255" s="4"/>
    </row>
    <row r="256" spans="27:49">
      <c r="AA256" s="81"/>
      <c r="AB256" s="81"/>
      <c r="AC256" s="81" t="str">
        <f t="shared" si="26"/>
        <v/>
      </c>
      <c r="AD256" s="90"/>
      <c r="AE256" s="90"/>
      <c r="AF256" s="82">
        <f t="shared" si="27"/>
        <v>0</v>
      </c>
      <c r="AG256" s="82" t="str">
        <f t="shared" si="28"/>
        <v/>
      </c>
      <c r="AH256" s="82" t="str">
        <f t="shared" si="29"/>
        <v/>
      </c>
      <c r="AI256" s="82" t="str">
        <f t="shared" si="30"/>
        <v/>
      </c>
      <c r="AJ256" s="82" t="str">
        <f t="shared" si="31"/>
        <v/>
      </c>
      <c r="AK256" s="82" t="str">
        <f t="shared" si="32"/>
        <v/>
      </c>
      <c r="AN256" s="10">
        <v>6</v>
      </c>
      <c r="AO256" s="21" t="str">
        <f>IF(SUMIFS(AG$11:AG$1008,$AB$11:$AB$1008,$AN256,$AK$11:$AK$1008,$AP$244)=0,"",SUMIFS(AG$11:AG$1008,$AB$11:$AB$1008,$AN256,$AK$11:$AK$1008,$AP$244))</f>
        <v/>
      </c>
      <c r="AP256" s="21" t="str">
        <f>IF(SUMIFS(AH$11:AH$1008,$AB$11:$AB$1008,$AN256,$AK$11:$AK$1008,$AP$244)=0,"",SUMIFS(AH$11:AH$1008,$AB$11:$AB$1008,$AN256,$AK$11:$AK$1008,$AP$244))</f>
        <v/>
      </c>
      <c r="AQ256" s="21" t="str">
        <f>IF(SUMIFS(AI$11:AI$1008,$AB$11:$AB$1008,$AN256,$AK$11:$AK$1008,$AP$244)=0,"",SUMIFS(AI$11:AI$1008,$AB$11:$AB$1008,$AN256,$AK$11:$AK$1008,$AP$244))</f>
        <v/>
      </c>
      <c r="AR256" s="21" t="str">
        <f>IF(SUMIFS(AJ$11:AJ$1008,$AB$11:$AB$1008,$AN256,$AK$11:$AK$1008,$AP$244)=0,"",SUMIFS(AJ$11:AJ$1008,$AB$11:$AB$1008,$AN256,$AK$11:$AK$1008,$AP$244))</f>
        <v/>
      </c>
      <c r="AS256" s="4" t="str">
        <f>IF(AP244="","",11)</f>
        <v/>
      </c>
      <c r="AT256" s="99" t="str">
        <f t="array" ref="AT256">IFERROR(INDEX($AF$1:$AF$1200,SMALL(IF($AK$1:$AK$1200=$AP$244,ROW($AF$1:$AF$1200),""),$AS256)),"")</f>
        <v/>
      </c>
      <c r="AU256" s="105" t="str">
        <f t="array" ref="AU256">IFERROR(INDEX($AA$1:$AA$1200,SMALL(IF($AK$1:$AK$1200=$AP$244,ROW($AA$1:$AA$1200),""),$AS256)),"")</f>
        <v/>
      </c>
      <c r="AV256" s="93" t="str">
        <f t="array" ref="AV256">IFERROR(INDEX($AB$1:$AB$1200,SMALL(IF($AK$1:$AK$1200=$AP$244,ROW($AB$1:$AB$1200),""),$AS256)),"")</f>
        <v/>
      </c>
      <c r="AW256" s="4"/>
    </row>
    <row r="257" spans="27:51">
      <c r="AA257" s="78"/>
      <c r="AB257" s="78"/>
      <c r="AC257" s="78" t="str">
        <f t="shared" si="26"/>
        <v/>
      </c>
      <c r="AD257" s="89"/>
      <c r="AE257" s="89"/>
      <c r="AF257" s="79">
        <f t="shared" si="27"/>
        <v>0</v>
      </c>
      <c r="AG257" s="79" t="str">
        <f t="shared" si="28"/>
        <v/>
      </c>
      <c r="AH257" s="79" t="str">
        <f t="shared" si="29"/>
        <v/>
      </c>
      <c r="AI257" s="79" t="str">
        <f t="shared" si="30"/>
        <v/>
      </c>
      <c r="AJ257" s="79" t="str">
        <f t="shared" si="31"/>
        <v/>
      </c>
      <c r="AK257" s="79" t="str">
        <f t="shared" si="32"/>
        <v/>
      </c>
      <c r="AN257" s="11">
        <v>6.1</v>
      </c>
      <c r="AO257" s="23" t="str">
        <f>IF(SUMIFS(AG$11:AG$1008,$AB$11:$AB$1008,$AN257,$AK$11:$AK$1008,$AP$244)=0,"",SUMIFS(AG$11:AG$1008,$AB$11:$AB$1008,$AN257,$AK$11:$AK$1008,$AP$244))</f>
        <v/>
      </c>
      <c r="AP257" s="23" t="str">
        <f>IF(SUMIFS(AH$11:AH$1008,$AB$11:$AB$1008,$AN257,$AK$11:$AK$1008,$AP$244)=0,"",SUMIFS(AH$11:AH$1008,$AB$11:$AB$1008,$AN257,$AK$11:$AK$1008,$AP$244))</f>
        <v/>
      </c>
      <c r="AQ257" s="23" t="str">
        <f>IF(SUMIFS(AI$11:AI$1008,$AB$11:$AB$1008,$AN257,$AK$11:$AK$1008,$AP$244)=0,"",SUMIFS(AI$11:AI$1008,$AB$11:$AB$1008,$AN257,$AK$11:$AK$1008,$AP$244))</f>
        <v/>
      </c>
      <c r="AR257" s="23" t="str">
        <f>IF(SUMIFS(AJ$11:AJ$1008,$AB$11:$AB$1008,$AN257,$AK$11:$AK$1008,$AP$244)=0,"",SUMIFS(AJ$11:AJ$1008,$AB$11:$AB$1008,$AN257,$AK$11:$AK$1008,$AP$244))</f>
        <v/>
      </c>
      <c r="AS257" s="4" t="str">
        <f>IF(AP244="","",12)</f>
        <v/>
      </c>
      <c r="AT257" s="99" t="str">
        <f t="array" ref="AT257">IFERROR(INDEX($AF$1:$AF$1200,SMALL(IF($AK$1:$AK$1200=$AP$244,ROW($AF$1:$AF$1200),""),$AS257)),"")</f>
        <v/>
      </c>
      <c r="AU257" s="105" t="str">
        <f t="array" ref="AU257">IFERROR(INDEX($AA$1:$AA$1200,SMALL(IF($AK$1:$AK$1200=$AP$244,ROW($AA$1:$AA$1200),""),$AS257)),"")</f>
        <v/>
      </c>
      <c r="AV257" s="93" t="str">
        <f t="array" ref="AV257">IFERROR(INDEX($AB$1:$AB$1200,SMALL(IF($AK$1:$AK$1200=$AP$244,ROW($AB$1:$AB$1200),""),$AS257)),"")</f>
        <v/>
      </c>
      <c r="AW257" s="4"/>
    </row>
    <row r="258" spans="27:51">
      <c r="AA258" s="81"/>
      <c r="AB258" s="81"/>
      <c r="AC258" s="81" t="str">
        <f t="shared" si="26"/>
        <v/>
      </c>
      <c r="AD258" s="90"/>
      <c r="AE258" s="90"/>
      <c r="AF258" s="82">
        <f t="shared" si="27"/>
        <v>0</v>
      </c>
      <c r="AG258" s="82" t="str">
        <f t="shared" si="28"/>
        <v/>
      </c>
      <c r="AH258" s="82" t="str">
        <f t="shared" si="29"/>
        <v/>
      </c>
      <c r="AI258" s="82" t="str">
        <f t="shared" si="30"/>
        <v/>
      </c>
      <c r="AJ258" s="82" t="str">
        <f t="shared" si="31"/>
        <v/>
      </c>
      <c r="AK258" s="82" t="str">
        <f t="shared" si="32"/>
        <v/>
      </c>
      <c r="AM258" s="30"/>
      <c r="AN258" s="11">
        <v>6.2</v>
      </c>
      <c r="AO258" s="23" t="str">
        <f>IF(SUMIFS(AG$11:AG$1008,$AB$11:$AB$1008,$AN258,$AK$11:$AK$1008,$AP$244)=0,"",SUMIFS(AG$11:AG$1008,$AB$11:$AB$1008,$AN258,$AK$11:$AK$1008,$AP$244))</f>
        <v/>
      </c>
      <c r="AP258" s="23" t="str">
        <f>IF(SUMIFS(AH$11:AH$1008,$AB$11:$AB$1008,$AN258,$AK$11:$AK$1008,$AP$244)=0,"",SUMIFS(AH$11:AH$1008,$AB$11:$AB$1008,$AN258,$AK$11:$AK$1008,$AP$244))</f>
        <v/>
      </c>
      <c r="AQ258" s="23" t="str">
        <f>IF(SUMIFS(AI$11:AI$1008,$AB$11:$AB$1008,$AN258,$AK$11:$AK$1008,$AP$244)=0,"",SUMIFS(AI$11:AI$1008,$AB$11:$AB$1008,$AN258,$AK$11:$AK$1008,$AP$244))</f>
        <v/>
      </c>
      <c r="AR258" s="23" t="str">
        <f>IF(SUMIFS(AJ$11:AJ$1008,$AB$11:$AB$1008,$AN258,$AK$11:$AK$1008,$AP$244)=0,"",SUMIFS(AJ$11:AJ$1008,$AB$11:$AB$1008,$AN258,$AK$11:$AK$1008,$AP$244))</f>
        <v/>
      </c>
      <c r="AS258" s="4" t="str">
        <f>IF(AP244="","",13)</f>
        <v/>
      </c>
      <c r="AT258" s="99" t="str">
        <f t="array" ref="AT258">IFERROR(INDEX($AF$1:$AF$1200,SMALL(IF($AK$1:$AK$1200=$AP$244,ROW($AF$1:$AF$1200),""),$AS258)),"")</f>
        <v/>
      </c>
      <c r="AU258" s="105" t="str">
        <f t="array" ref="AU258">IFERROR(INDEX($AA$1:$AA$1200,SMALL(IF($AK$1:$AK$1200=$AP$244,ROW($AA$1:$AA$1200),""),$AS258)),"")</f>
        <v/>
      </c>
      <c r="AV258" s="93" t="str">
        <f t="array" ref="AV258">IFERROR(INDEX($AB$1:$AB$1200,SMALL(IF($AK$1:$AK$1200=$AP$244,ROW($AB$1:$AB$1200),""),$AS258)),"")</f>
        <v/>
      </c>
      <c r="AW258" s="4"/>
    </row>
    <row r="259" spans="27:51">
      <c r="AA259" s="78"/>
      <c r="AB259" s="78"/>
      <c r="AC259" s="78" t="str">
        <f t="shared" si="26"/>
        <v/>
      </c>
      <c r="AD259" s="89"/>
      <c r="AE259" s="89"/>
      <c r="AF259" s="79">
        <f t="shared" si="27"/>
        <v>0</v>
      </c>
      <c r="AG259" s="79" t="str">
        <f t="shared" si="28"/>
        <v/>
      </c>
      <c r="AH259" s="79" t="str">
        <f t="shared" si="29"/>
        <v/>
      </c>
      <c r="AI259" s="79" t="str">
        <f t="shared" si="30"/>
        <v/>
      </c>
      <c r="AJ259" s="79" t="str">
        <f t="shared" si="31"/>
        <v/>
      </c>
      <c r="AK259" s="79" t="str">
        <f t="shared" si="32"/>
        <v/>
      </c>
      <c r="AM259" s="30"/>
      <c r="AN259" s="12">
        <v>6.3</v>
      </c>
      <c r="AO259" s="19" t="str">
        <f>IF(SUMIFS(AG$11:AG$1008,$AB$11:$AB$1008,$AN259,$AK$11:$AK$1008,$AP$244)=0,"",SUMIFS(AG$11:AG$1008,$AB$11:$AB$1008,$AN259,$AK$11:$AK$1008,$AP$244))</f>
        <v/>
      </c>
      <c r="AP259" s="19" t="str">
        <f>IF(SUMIFS(AH$11:AH$1008,$AB$11:$AB$1008,$AN259,$AK$11:$AK$1008,$AP$244)=0,"",SUMIFS(AH$11:AH$1008,$AB$11:$AB$1008,$AN259,$AK$11:$AK$1008,$AP$244))</f>
        <v/>
      </c>
      <c r="AQ259" s="19" t="str">
        <f>IF(SUMIFS(AI$11:AI$1008,$AB$11:$AB$1008,$AN259,$AK$11:$AK$1008,$AP$244)=0,"",SUMIFS(AI$11:AI$1008,$AB$11:$AB$1008,$AN259,$AK$11:$AK$1008,$AP$244))</f>
        <v/>
      </c>
      <c r="AR259" s="19" t="str">
        <f>IF(SUMIFS(AJ$11:AJ$1008,$AB$11:$AB$1008,$AN259,$AK$11:$AK$1008,$AP$244)=0,"",SUMIFS(AJ$11:AJ$1008,$AB$11:$AB$1008,$AN259,$AK$11:$AK$1008,$AP$244))</f>
        <v/>
      </c>
      <c r="AS259" s="4" t="str">
        <f>IF(AP244="","",14)</f>
        <v/>
      </c>
      <c r="AT259" s="99" t="str">
        <f t="array" ref="AT259">IFERROR(INDEX($AF$1:$AF$1200,SMALL(IF($AK$1:$AK$1200=$AP$244,ROW($AF$1:$AF$1200),""),$AS259)),"")</f>
        <v/>
      </c>
      <c r="AU259" s="105" t="str">
        <f t="array" ref="AU259">IFERROR(INDEX($AA$1:$AA$1200,SMALL(IF($AK$1:$AK$1200=$AP$244,ROW($AA$1:$AA$1200),""),$AS259)),"")</f>
        <v/>
      </c>
      <c r="AV259" s="93" t="str">
        <f t="array" ref="AV259">IFERROR(INDEX($AB$1:$AB$1200,SMALL(IF($AK$1:$AK$1200=$AP$244,ROW($AB$1:$AB$1200),""),$AS259)),"")</f>
        <v/>
      </c>
      <c r="AW259" s="4"/>
    </row>
    <row r="260" spans="27:51">
      <c r="AA260" s="81"/>
      <c r="AB260" s="81"/>
      <c r="AC260" s="81" t="str">
        <f t="shared" si="26"/>
        <v/>
      </c>
      <c r="AD260" s="90"/>
      <c r="AE260" s="90"/>
      <c r="AF260" s="82">
        <f t="shared" si="27"/>
        <v>0</v>
      </c>
      <c r="AG260" s="82" t="str">
        <f t="shared" si="28"/>
        <v/>
      </c>
      <c r="AH260" s="82" t="str">
        <f t="shared" si="29"/>
        <v/>
      </c>
      <c r="AI260" s="82" t="str">
        <f t="shared" si="30"/>
        <v/>
      </c>
      <c r="AJ260" s="82" t="str">
        <f t="shared" si="31"/>
        <v/>
      </c>
      <c r="AK260" s="82" t="str">
        <f t="shared" si="32"/>
        <v/>
      </c>
      <c r="AM260" s="30"/>
      <c r="AN260" s="10">
        <v>7</v>
      </c>
      <c r="AO260" s="21" t="str">
        <f>IF(SUMIFS(AG$11:AG$1008,$AB$11:$AB$1008,$AN260,$AK$11:$AK$1008,$AP$244)=0,"",SUMIFS(AG$11:AG$1008,$AB$11:$AB$1008,$AN260,$AK$11:$AK$1008,$AP$244))</f>
        <v/>
      </c>
      <c r="AP260" s="21" t="str">
        <f>IF(SUMIFS(AH$11:AH$1008,$AB$11:$AB$1008,$AN260,$AK$11:$AK$1008,$AP$244)=0,"",SUMIFS(AH$11:AH$1008,$AB$11:$AB$1008,$AN260,$AK$11:$AK$1008,$AP$244))</f>
        <v/>
      </c>
      <c r="AQ260" s="21" t="str">
        <f>IF(SUMIFS(AI$11:AI$1008,$AB$11:$AB$1008,$AN260,$AK$11:$AK$1008,$AP$244)=0,"",SUMIFS(AI$11:AI$1008,$AB$11:$AB$1008,$AN260,$AK$11:$AK$1008,$AP$244))</f>
        <v/>
      </c>
      <c r="AR260" s="21" t="str">
        <f>IF(SUMIFS(AJ$11:AJ$1008,$AB$11:$AB$1008,$AN260,$AK$11:$AK$1008,$AP$244)=0,"",SUMIFS(AJ$11:AJ$1008,$AB$11:$AB$1008,$AN260,$AK$11:$AK$1008,$AP$244))</f>
        <v/>
      </c>
      <c r="AS260" s="4" t="str">
        <f>IF(AP244="","",15)</f>
        <v/>
      </c>
      <c r="AT260" s="99" t="str">
        <f t="array" ref="AT260">IFERROR(INDEX($AF$1:$AF$1200,SMALL(IF($AK$1:$AK$1200=$AP$244,ROW($AF$1:$AF$1200),""),$AS260)),"")</f>
        <v/>
      </c>
      <c r="AU260" s="105" t="str">
        <f t="array" ref="AU260">IFERROR(INDEX($AA$1:$AA$1200,SMALL(IF($AK$1:$AK$1200=$AP$244,ROW($AA$1:$AA$1200),""),$AS260)),"")</f>
        <v/>
      </c>
      <c r="AV260" s="93" t="str">
        <f t="array" ref="AV260">IFERROR(INDEX($AB$1:$AB$1200,SMALL(IF($AK$1:$AK$1200=$AP$244,ROW($AB$1:$AB$1200),""),$AS260)),"")</f>
        <v/>
      </c>
      <c r="AW260" s="4"/>
    </row>
    <row r="261" spans="27:51">
      <c r="AA261" s="78"/>
      <c r="AB261" s="78"/>
      <c r="AC261" s="78" t="str">
        <f t="shared" si="26"/>
        <v/>
      </c>
      <c r="AD261" s="89"/>
      <c r="AE261" s="89"/>
      <c r="AF261" s="79">
        <f t="shared" si="27"/>
        <v>0</v>
      </c>
      <c r="AG261" s="79" t="str">
        <f t="shared" si="28"/>
        <v/>
      </c>
      <c r="AH261" s="79" t="str">
        <f t="shared" si="29"/>
        <v/>
      </c>
      <c r="AI261" s="79" t="str">
        <f t="shared" si="30"/>
        <v/>
      </c>
      <c r="AJ261" s="79" t="str">
        <f t="shared" si="31"/>
        <v/>
      </c>
      <c r="AK261" s="79" t="str">
        <f t="shared" si="32"/>
        <v/>
      </c>
      <c r="AM261" s="30"/>
      <c r="AN261" s="11">
        <v>7.1</v>
      </c>
      <c r="AO261" s="23" t="str">
        <f>IF(SUMIFS(AG$11:AG$1008,$AB$11:$AB$1008,$AN261,$AK$11:$AK$1008,$AP$244)=0,"",SUMIFS(AG$11:AG$1008,$AB$11:$AB$1008,$AN261,$AK$11:$AK$1008,$AP$244))</f>
        <v/>
      </c>
      <c r="AP261" s="23" t="str">
        <f>IF(SUMIFS(AH$11:AH$1008,$AB$11:$AB$1008,$AN261,$AK$11:$AK$1008,$AP$244)=0,"",SUMIFS(AH$11:AH$1008,$AB$11:$AB$1008,$AN261,$AK$11:$AK$1008,$AP$244))</f>
        <v/>
      </c>
      <c r="AQ261" s="23" t="str">
        <f>IF(SUMIFS(AI$11:AI$1008,$AB$11:$AB$1008,$AN261,$AK$11:$AK$1008,$AP$244)=0,"",SUMIFS(AI$11:AI$1008,$AB$11:$AB$1008,$AN261,$AK$11:$AK$1008,$AP$244))</f>
        <v/>
      </c>
      <c r="AR261" s="23" t="str">
        <f>IF(SUMIFS(AJ$11:AJ$1008,$AB$11:$AB$1008,$AN261,$AK$11:$AK$1008,$AP$244)=0,"",SUMIFS(AJ$11:AJ$1008,$AB$11:$AB$1008,$AN261,$AK$11:$AK$1008,$AP$244))</f>
        <v/>
      </c>
      <c r="AS261" s="4" t="str">
        <f>IF(AP244="","",16)</f>
        <v/>
      </c>
      <c r="AT261" s="99" t="str">
        <f t="array" ref="AT261">IFERROR(INDEX($AF$1:$AF$1200,SMALL(IF($AK$1:$AK$1200=$AP$244,ROW($AF$1:$AF$1200),""),$AS261)),"")</f>
        <v/>
      </c>
      <c r="AU261" s="105" t="str">
        <f t="array" ref="AU261">IFERROR(INDEX($AA$1:$AA$1200,SMALL(IF($AK$1:$AK$1200=$AP$244,ROW($AA$1:$AA$1200),""),$AS261)),"")</f>
        <v/>
      </c>
      <c r="AV261" s="93" t="str">
        <f t="array" ref="AV261">IFERROR(INDEX($AB$1:$AB$1200,SMALL(IF($AK$1:$AK$1200=$AP$244,ROW($AB$1:$AB$1200),""),$AS261)),"")</f>
        <v/>
      </c>
      <c r="AW261" s="4"/>
    </row>
    <row r="262" spans="27:51">
      <c r="AA262" s="81"/>
      <c r="AB262" s="81"/>
      <c r="AC262" s="81" t="str">
        <f t="shared" si="26"/>
        <v/>
      </c>
      <c r="AD262" s="90"/>
      <c r="AE262" s="90"/>
      <c r="AF262" s="82">
        <f t="shared" si="27"/>
        <v>0</v>
      </c>
      <c r="AG262" s="82" t="str">
        <f t="shared" si="28"/>
        <v/>
      </c>
      <c r="AH262" s="82" t="str">
        <f t="shared" si="29"/>
        <v/>
      </c>
      <c r="AI262" s="82" t="str">
        <f t="shared" si="30"/>
        <v/>
      </c>
      <c r="AJ262" s="82" t="str">
        <f t="shared" si="31"/>
        <v/>
      </c>
      <c r="AK262" s="82" t="str">
        <f t="shared" si="32"/>
        <v/>
      </c>
      <c r="AM262" s="30"/>
      <c r="AN262" s="11">
        <v>7.2</v>
      </c>
      <c r="AO262" s="23" t="str">
        <f>IF(SUMIFS(AG$11:AG$1008,$AB$11:$AB$1008,$AN262,$AK$11:$AK$1008,$AP$244)=0,"",SUMIFS(AG$11:AG$1008,$AB$11:$AB$1008,$AN262,$AK$11:$AK$1008,$AP$244))</f>
        <v/>
      </c>
      <c r="AP262" s="23" t="str">
        <f>IF(SUMIFS(AH$11:AH$1008,$AB$11:$AB$1008,$AN262,$AK$11:$AK$1008,$AP$244)=0,"",SUMIFS(AH$11:AH$1008,$AB$11:$AB$1008,$AN262,$AK$11:$AK$1008,$AP$244))</f>
        <v/>
      </c>
      <c r="AQ262" s="23" t="str">
        <f>IF(SUMIFS(AI$11:AI$1008,$AB$11:$AB$1008,$AN262,$AK$11:$AK$1008,$AP$244)=0,"",SUMIFS(AI$11:AI$1008,$AB$11:$AB$1008,$AN262,$AK$11:$AK$1008,$AP$244))</f>
        <v/>
      </c>
      <c r="AR262" s="23" t="str">
        <f>IF(SUMIFS(AJ$11:AJ$1008,$AB$11:$AB$1008,$AN262,$AK$11:$AK$1008,$AP$244)=0,"",SUMIFS(AJ$11:AJ$1008,$AB$11:$AB$1008,$AN262,$AK$11:$AK$1008,$AP$244))</f>
        <v/>
      </c>
      <c r="AS262" s="4" t="str">
        <f>IF(AP244="","",17)</f>
        <v/>
      </c>
      <c r="AT262" s="99" t="str">
        <f t="array" ref="AT262">IFERROR(INDEX($AF$1:$AF$1200,SMALL(IF($AK$1:$AK$1200=$AP$244,ROW($AF$1:$AF$1200),""),$AS262)),"")</f>
        <v/>
      </c>
      <c r="AU262" s="105" t="str">
        <f t="array" ref="AU262">IFERROR(INDEX($AA$1:$AA$1200,SMALL(IF($AK$1:$AK$1200=$AP$244,ROW($AA$1:$AA$1200),""),$AS262)),"")</f>
        <v/>
      </c>
      <c r="AV262" s="93" t="str">
        <f t="array" ref="AV262">IFERROR(INDEX($AB$1:$AB$1200,SMALL(IF($AK$1:$AK$1200=$AP$244,ROW($AB$1:$AB$1200),""),$AS262)),"")</f>
        <v/>
      </c>
      <c r="AW262" s="4"/>
    </row>
    <row r="263" spans="27:51">
      <c r="AA263" s="78"/>
      <c r="AB263" s="78"/>
      <c r="AC263" s="78" t="str">
        <f t="shared" si="26"/>
        <v/>
      </c>
      <c r="AD263" s="89"/>
      <c r="AE263" s="89"/>
      <c r="AF263" s="79">
        <f t="shared" si="27"/>
        <v>0</v>
      </c>
      <c r="AG263" s="79" t="str">
        <f t="shared" si="28"/>
        <v/>
      </c>
      <c r="AH263" s="79" t="str">
        <f t="shared" si="29"/>
        <v/>
      </c>
      <c r="AI263" s="79" t="str">
        <f t="shared" si="30"/>
        <v/>
      </c>
      <c r="AJ263" s="79" t="str">
        <f t="shared" si="31"/>
        <v/>
      </c>
      <c r="AK263" s="79" t="str">
        <f t="shared" si="32"/>
        <v/>
      </c>
      <c r="AM263" s="30"/>
      <c r="AN263" s="12">
        <v>7.3</v>
      </c>
      <c r="AO263" s="19" t="str">
        <f>IF(SUMIFS(AG$11:AG$1008,$AB$11:$AB$1008,$AN263,$AK$11:$AK$1008,$AP$244)=0,"",SUMIFS(AG$11:AG$1008,$AB$11:$AB$1008,$AN263,$AK$11:$AK$1008,$AP$244))</f>
        <v/>
      </c>
      <c r="AP263" s="19" t="str">
        <f>IF(SUMIFS(AH$11:AH$1008,$AB$11:$AB$1008,$AN263,$AK$11:$AK$1008,$AP$244)=0,"",SUMIFS(AH$11:AH$1008,$AB$11:$AB$1008,$AN263,$AK$11:$AK$1008,$AP$244))</f>
        <v/>
      </c>
      <c r="AQ263" s="19" t="str">
        <f>IF(SUMIFS(AI$11:AI$1008,$AB$11:$AB$1008,$AN263,$AK$11:$AK$1008,$AP$244)=0,"",SUMIFS(AI$11:AI$1008,$AB$11:$AB$1008,$AN263,$AK$11:$AK$1008,$AP$244))</f>
        <v/>
      </c>
      <c r="AR263" s="19" t="str">
        <f>IF(SUMIFS(AJ$11:AJ$1008,$AB$11:$AB$1008,$AN263,$AK$11:$AK$1008,$AP$244)=0,"",SUMIFS(AJ$11:AJ$1008,$AB$11:$AB$1008,$AN263,$AK$11:$AK$1008,$AP$244))</f>
        <v/>
      </c>
      <c r="AS263" s="4" t="str">
        <f>IF(AP244="","",18)</f>
        <v/>
      </c>
      <c r="AT263" s="99" t="str">
        <f t="array" ref="AT263">IFERROR(INDEX($AF$1:$AF$1200,SMALL(IF($AK$1:$AK$1200=$AP$244,ROW($AF$1:$AF$1200),""),$AS263)),"")</f>
        <v/>
      </c>
      <c r="AU263" s="105" t="str">
        <f t="array" ref="AU263">IFERROR(INDEX($AA$1:$AA$1200,SMALL(IF($AK$1:$AK$1200=$AP$244,ROW($AA$1:$AA$1200),""),$AS263)),"")</f>
        <v/>
      </c>
      <c r="AV263" s="93" t="str">
        <f t="array" ref="AV263">IFERROR(INDEX($AB$1:$AB$1200,SMALL(IF($AK$1:$AK$1200=$AP$244,ROW($AB$1:$AB$1200),""),$AS263)),"")</f>
        <v/>
      </c>
      <c r="AW263" s="4"/>
    </row>
    <row r="264" spans="27:51">
      <c r="AA264" s="81"/>
      <c r="AB264" s="81"/>
      <c r="AC264" s="81" t="str">
        <f t="shared" si="26"/>
        <v/>
      </c>
      <c r="AD264" s="90"/>
      <c r="AE264" s="90"/>
      <c r="AF264" s="82">
        <f t="shared" si="27"/>
        <v>0</v>
      </c>
      <c r="AG264" s="82" t="str">
        <f t="shared" si="28"/>
        <v/>
      </c>
      <c r="AH264" s="82" t="str">
        <f t="shared" si="29"/>
        <v/>
      </c>
      <c r="AI264" s="82" t="str">
        <f t="shared" si="30"/>
        <v/>
      </c>
      <c r="AJ264" s="82" t="str">
        <f t="shared" si="31"/>
        <v/>
      </c>
      <c r="AK264" s="82" t="str">
        <f t="shared" si="32"/>
        <v/>
      </c>
      <c r="AM264" s="30"/>
      <c r="AN264" s="10">
        <v>8</v>
      </c>
      <c r="AO264" s="21" t="str">
        <f>IF(SUMIFS(AG$11:AG$1008,$AB$11:$AB$1008,$AN264,$AK$11:$AK$1008,$AP$244)=0,"",SUMIFS(AG$11:AG$1008,$AB$11:$AB$1008,$AN264,$AK$11:$AK$1008,$AP$244))</f>
        <v/>
      </c>
      <c r="AP264" s="21" t="str">
        <f>IF(SUMIFS(AH$11:AH$1008,$AB$11:$AB$1008,$AN264,$AK$11:$AK$1008,$AP$244)=0,"",SUMIFS(AH$11:AH$1008,$AB$11:$AB$1008,$AN264,$AK$11:$AK$1008,$AP$244))</f>
        <v/>
      </c>
      <c r="AQ264" s="21" t="str">
        <f>IF(SUMIFS(AI$11:AI$1008,$AB$11:$AB$1008,$AN264,$AK$11:$AK$1008,$AP$244)=0,"",SUMIFS(AI$11:AI$1008,$AB$11:$AB$1008,$AN264,$AK$11:$AK$1008,$AP$244))</f>
        <v/>
      </c>
      <c r="AR264" s="21" t="str">
        <f>IF(SUMIFS(AJ$11:AJ$1008,$AB$11:$AB$1008,$AN264,$AK$11:$AK$1008,$AP$244)=0,"",SUMIFS(AJ$11:AJ$1008,$AB$11:$AB$1008,$AN264,$AK$11:$AK$1008,$AP$244))</f>
        <v/>
      </c>
      <c r="AS264" s="4" t="str">
        <f>IF(AP244="","",19)</f>
        <v/>
      </c>
      <c r="AT264" s="99" t="str">
        <f t="array" ref="AT264">IFERROR(INDEX($AF$1:$AF$1200,SMALL(IF($AK$1:$AK$1200=$AP$244,ROW($AF$1:$AF$1200),""),$AS264)),"")</f>
        <v/>
      </c>
      <c r="AU264" s="105" t="str">
        <f t="array" ref="AU264">IFERROR(INDEX($AA$1:$AA$1200,SMALL(IF($AK$1:$AK$1200=$AP$244,ROW($AA$1:$AA$1200),""),$AS264)),"")</f>
        <v/>
      </c>
      <c r="AV264" s="93" t="str">
        <f t="array" ref="AV264">IFERROR(INDEX($AB$1:$AB$1200,SMALL(IF($AK$1:$AK$1200=$AP$244,ROW($AB$1:$AB$1200),""),$AS264)),"")</f>
        <v/>
      </c>
      <c r="AW264" s="4"/>
    </row>
    <row r="265" spans="27:51">
      <c r="AA265" s="78"/>
      <c r="AB265" s="78"/>
      <c r="AC265" s="78" t="str">
        <f t="shared" si="26"/>
        <v/>
      </c>
      <c r="AD265" s="89"/>
      <c r="AE265" s="89"/>
      <c r="AF265" s="79">
        <f t="shared" si="27"/>
        <v>0</v>
      </c>
      <c r="AG265" s="79" t="str">
        <f t="shared" si="28"/>
        <v/>
      </c>
      <c r="AH265" s="79" t="str">
        <f t="shared" si="29"/>
        <v/>
      </c>
      <c r="AI265" s="79" t="str">
        <f t="shared" si="30"/>
        <v/>
      </c>
      <c r="AJ265" s="79" t="str">
        <f t="shared" si="31"/>
        <v/>
      </c>
      <c r="AK265" s="79" t="str">
        <f t="shared" si="32"/>
        <v/>
      </c>
      <c r="AM265" s="30"/>
      <c r="AN265" s="11">
        <v>8.1</v>
      </c>
      <c r="AO265" s="23" t="str">
        <f>IF(SUMIFS(AG$11:AG$1008,$AB$11:$AB$1008,$AN265,$AK$11:$AK$1008,$AP$244)=0,"",SUMIFS(AG$11:AG$1008,$AB$11:$AB$1008,$AN265,$AK$11:$AK$1008,$AP$244))</f>
        <v/>
      </c>
      <c r="AP265" s="23" t="str">
        <f>IF(SUMIFS(AH$11:AH$1008,$AB$11:$AB$1008,$AN265,$AK$11:$AK$1008,$AP$244)=0,"",SUMIFS(AH$11:AH$1008,$AB$11:$AB$1008,$AN265,$AK$11:$AK$1008,$AP$244))</f>
        <v/>
      </c>
      <c r="AQ265" s="23" t="str">
        <f>IF(SUMIFS(AI$11:AI$1008,$AB$11:$AB$1008,$AN265,$AK$11:$AK$1008,$AP$244)=0,"",SUMIFS(AI$11:AI$1008,$AB$11:$AB$1008,$AN265,$AK$11:$AK$1008,$AP$244))</f>
        <v/>
      </c>
      <c r="AR265" s="23" t="str">
        <f>IF(SUMIFS(AJ$11:AJ$1008,$AB$11:$AB$1008,$AN265,$AK$11:$AK$1008,$AP$244)=0,"",SUMIFS(AJ$11:AJ$1008,$AB$11:$AB$1008,$AN265,$AK$11:$AK$1008,$AP$244))</f>
        <v/>
      </c>
      <c r="AS265" s="4" t="str">
        <f>IF(AP244="","",20)</f>
        <v/>
      </c>
      <c r="AT265" s="99" t="str">
        <f t="array" ref="AT265">IFERROR(INDEX($AF$1:$AF$1200,SMALL(IF($AK$1:$AK$1200=$AP$244,ROW($AF$1:$AF$1200),""),$AS265)),"")</f>
        <v/>
      </c>
      <c r="AU265" s="105" t="str">
        <f t="array" ref="AU265">IFERROR(INDEX($AA$1:$AA$1200,SMALL(IF($AK$1:$AK$1200=$AP$244,ROW($AA$1:$AA$1200),""),$AS265)),"")</f>
        <v/>
      </c>
      <c r="AV265" s="93" t="str">
        <f t="array" ref="AV265">IFERROR(INDEX($AB$1:$AB$1200,SMALL(IF($AK$1:$AK$1200=$AP$244,ROW($AB$1:$AB$1200),""),$AS265)),"")</f>
        <v/>
      </c>
      <c r="AW265" s="4"/>
      <c r="AY265" t="s">
        <v>135</v>
      </c>
    </row>
    <row r="266" spans="27:51">
      <c r="AA266" s="81"/>
      <c r="AB266" s="81"/>
      <c r="AC266" s="81" t="str">
        <f t="shared" si="26"/>
        <v/>
      </c>
      <c r="AD266" s="90"/>
      <c r="AE266" s="90"/>
      <c r="AF266" s="82">
        <f t="shared" si="27"/>
        <v>0</v>
      </c>
      <c r="AG266" s="82" t="str">
        <f t="shared" si="28"/>
        <v/>
      </c>
      <c r="AH266" s="82" t="str">
        <f t="shared" si="29"/>
        <v/>
      </c>
      <c r="AI266" s="82" t="str">
        <f t="shared" si="30"/>
        <v/>
      </c>
      <c r="AJ266" s="82" t="str">
        <f t="shared" si="31"/>
        <v/>
      </c>
      <c r="AK266" s="82" t="str">
        <f t="shared" si="32"/>
        <v/>
      </c>
      <c r="AM266" s="30"/>
      <c r="AN266" s="11">
        <v>8.1999999999999993</v>
      </c>
      <c r="AO266" s="23" t="str">
        <f>IF(SUMIFS(AG$11:AG$1008,$AB$11:$AB$1008,$AN266,$AK$11:$AK$1008,$AP$244)=0,"",SUMIFS(AG$11:AG$1008,$AB$11:$AB$1008,$AN266,$AK$11:$AK$1008,$AP$244))</f>
        <v/>
      </c>
      <c r="AP266" s="23" t="str">
        <f>IF(SUMIFS(AH$11:AH$1008,$AB$11:$AB$1008,$AN266,$AK$11:$AK$1008,$AP$244)=0,"",SUMIFS(AH$11:AH$1008,$AB$11:$AB$1008,$AN266,$AK$11:$AK$1008,$AP$244))</f>
        <v/>
      </c>
      <c r="AQ266" s="23" t="str">
        <f>IF(SUMIFS(AI$11:AI$1008,$AB$11:$AB$1008,$AN266,$AK$11:$AK$1008,$AP$244)=0,"",SUMIFS(AI$11:AI$1008,$AB$11:$AB$1008,$AN266,$AK$11:$AK$1008,$AP$244))</f>
        <v/>
      </c>
      <c r="AR266" s="23" t="str">
        <f>IF(SUMIFS(AJ$11:AJ$1008,$AB$11:$AB$1008,$AN266,$AK$11:$AK$1008,$AP$244)=0,"",SUMIFS(AJ$11:AJ$1008,$AB$11:$AB$1008,$AN266,$AK$11:$AK$1008,$AP$244))</f>
        <v/>
      </c>
      <c r="AS266" s="4" t="str">
        <f>IF(AP244="","",21)</f>
        <v/>
      </c>
      <c r="AT266" s="99" t="str">
        <f t="array" ref="AT266">IFERROR(INDEX($AF$1:$AF$1200,SMALL(IF($AK$1:$AK$1200=$AP$244,ROW($AF$1:$AF$1200),""),$AS266)),"")</f>
        <v/>
      </c>
      <c r="AU266" s="105" t="str">
        <f t="array" ref="AU266">IFERROR(INDEX($AA$1:$AA$1200,SMALL(IF($AK$1:$AK$1200=$AP$244,ROW($AA$1:$AA$1200),""),$AS266)),"")</f>
        <v/>
      </c>
      <c r="AV266" s="93" t="str">
        <f t="array" ref="AV266">IFERROR(INDEX($AB$1:$AB$1200,SMALL(IF($AK$1:$AK$1200=$AP$244,ROW($AB$1:$AB$1200),""),$AS266)),"")</f>
        <v/>
      </c>
      <c r="AW266" s="4"/>
    </row>
    <row r="267" spans="27:51" ht="15.75" thickBot="1">
      <c r="AA267" s="78"/>
      <c r="AB267" s="78"/>
      <c r="AC267" s="78" t="str">
        <f t="shared" si="26"/>
        <v/>
      </c>
      <c r="AD267" s="89"/>
      <c r="AE267" s="89"/>
      <c r="AF267" s="79">
        <f t="shared" si="27"/>
        <v>0</v>
      </c>
      <c r="AG267" s="79" t="str">
        <f t="shared" si="28"/>
        <v/>
      </c>
      <c r="AH267" s="79" t="str">
        <f t="shared" si="29"/>
        <v/>
      </c>
      <c r="AI267" s="79" t="str">
        <f t="shared" si="30"/>
        <v/>
      </c>
      <c r="AJ267" s="79" t="str">
        <f t="shared" si="31"/>
        <v/>
      </c>
      <c r="AK267" s="79" t="str">
        <f t="shared" si="32"/>
        <v/>
      </c>
      <c r="AM267" s="30"/>
      <c r="AN267" s="13">
        <v>8.3000000000000007</v>
      </c>
      <c r="AO267" s="25" t="str">
        <f>IF(SUMIFS(AG$11:AG$1008,$AB$11:$AB$1008,$AN267,$AK$11:$AK$1008,$AP$244)=0,"",SUMIFS(AG$11:AG$1008,$AB$11:$AB$1008,$AN267,$AK$11:$AK$1008,$AP$244))</f>
        <v/>
      </c>
      <c r="AP267" s="25" t="str">
        <f>IF(SUMIFS(AH$11:AH$1008,$AB$11:$AB$1008,$AN267,$AK$11:$AK$1008,$AP$244)=0,"",SUMIFS(AH$11:AH$1008,$AB$11:$AB$1008,$AN267,$AK$11:$AK$1008,$AP$244))</f>
        <v/>
      </c>
      <c r="AQ267" s="25" t="str">
        <f>IF(SUMIFS(AI$11:AI$1008,$AB$11:$AB$1008,$AN267,$AK$11:$AK$1008,$AP$244)=0,"",SUMIFS(AI$11:AI$1008,$AB$11:$AB$1008,$AN267,$AK$11:$AK$1008,$AP$244))</f>
        <v/>
      </c>
      <c r="AR267" s="25" t="str">
        <f>IF(SUMIFS(AJ$11:AJ$1008,$AB$11:$AB$1008,$AN267,$AK$11:$AK$1008,$AP$244)=0,"",SUMIFS(AJ$11:AJ$1008,$AB$11:$AB$1008,$AN267,$AK$11:$AK$1008,$AP$244))</f>
        <v/>
      </c>
      <c r="AS267" s="4" t="str">
        <f>IF(AP244="","",22)</f>
        <v/>
      </c>
      <c r="AT267" s="100" t="str">
        <f t="array" ref="AT267">IFERROR(INDEX($AF$1:$AF$1200,SMALL(IF($AK$1:$AK$1200=$AP$244,ROW($AF$1:$AF$1200),""),$AS267)),"")</f>
        <v/>
      </c>
      <c r="AU267" s="106" t="str">
        <f t="array" ref="AU267">IFERROR(INDEX($AA$1:$AA$1200,SMALL(IF($AK$1:$AK$1200=$AP$244,ROW($AA$1:$AA$1200),""),$AS267)),"")</f>
        <v/>
      </c>
      <c r="AV267" s="94" t="str">
        <f t="array" ref="AV267">IFERROR(INDEX($AB$1:$AB$1200,SMALL(IF($AK$1:$AK$1200=$AP$244,ROW($AB$1:$AB$1200),""),$AS267)),"")</f>
        <v/>
      </c>
      <c r="AW267" s="4"/>
    </row>
    <row r="268" spans="27:51">
      <c r="AA268" s="81"/>
      <c r="AB268" s="81"/>
      <c r="AC268" s="81" t="str">
        <f t="shared" ref="AC268:AC331" si="33">IF(ISERROR(VLOOKUP($AA268,$A$13:$V$47,MATCH($AB268,$A$12:$V$12,0),0)),"",VLOOKUP($AA268,$A$13:$V$47,MATCH($AB268,$A$12:$V$12,0),0))</f>
        <v/>
      </c>
      <c r="AD268" s="90"/>
      <c r="AE268" s="90"/>
      <c r="AF268" s="82">
        <f t="shared" ref="AF268:AF331" si="34">IF(IF($AB268="",0,IF(AC268="",0,AC268-AD268-AE268))&lt;0,0,IF($AB268="",0,IF(AC268="",0,AC268-AD268-AE268)))</f>
        <v>0</v>
      </c>
      <c r="AG268" s="82" t="str">
        <f t="shared" ref="AG268:AG331" si="35">IF($AA268="","",IF(VLOOKUP($AA268,$AZ$17:$BD$51,2,0)=0,"",VLOOKUP($AA268,$AZ$17:$BD$51,2,0)*AF268))</f>
        <v/>
      </c>
      <c r="AH268" s="82" t="str">
        <f t="shared" ref="AH268:AH331" si="36">IF($AA268="","",IF(VLOOKUP($AA268,$AZ$17:$BD$51,3,0)=0,"",VLOOKUP($AA268,$AZ$17:$BD$51,3,0)*AF268))</f>
        <v/>
      </c>
      <c r="AI268" s="82" t="str">
        <f t="shared" ref="AI268:AI331" si="37">IF($AA268="","",IF(VLOOKUP($AA268,$AZ$17:$BD$51,4,0)=0,"",VLOOKUP($AA268,$AZ$17:$BD$51,4,0)*AF268))</f>
        <v/>
      </c>
      <c r="AJ268" s="82" t="str">
        <f t="shared" ref="AJ268:AJ331" si="38">IF($AA268="","",IF(VLOOKUP($AA268,$AZ$17:$BD$51,5,0)=0,"",VLOOKUP($AA268,$AZ$17:$BD$51,5,0)*AF268))</f>
        <v/>
      </c>
      <c r="AK268" s="82" t="str">
        <f t="shared" si="32"/>
        <v/>
      </c>
      <c r="AS268" s="103"/>
      <c r="AT268" s="103"/>
      <c r="AU268" s="103"/>
      <c r="AV268" s="4"/>
      <c r="AW268" s="4"/>
    </row>
    <row r="269" spans="27:51" ht="15.75" thickBot="1">
      <c r="AA269" s="78"/>
      <c r="AB269" s="78"/>
      <c r="AC269" s="78" t="str">
        <f t="shared" si="33"/>
        <v/>
      </c>
      <c r="AD269" s="89"/>
      <c r="AE269" s="89"/>
      <c r="AF269" s="79">
        <f t="shared" si="34"/>
        <v>0</v>
      </c>
      <c r="AG269" s="79" t="str">
        <f t="shared" si="35"/>
        <v/>
      </c>
      <c r="AH269" s="79" t="str">
        <f t="shared" si="36"/>
        <v/>
      </c>
      <c r="AI269" s="79" t="str">
        <f t="shared" si="37"/>
        <v/>
      </c>
      <c r="AJ269" s="79" t="str">
        <f t="shared" si="38"/>
        <v/>
      </c>
      <c r="AK269" s="79" t="str">
        <f t="shared" ref="AK269:AK332" si="39">IF($AF269=0,"",IF(VLOOKUP($AA269,$A$55:$Y$80,IF($AB269=3,2,IF($AB269&lt;4+1,6,IF($AB269&lt;5+1,10,IF($AB269&lt;6+1,14,IF($AB269&lt;7+1,18,IF($AB269&lt;8+1,22,0)))))),0)=0,"pas de crafteur",VLOOKUP($AA269,$A$55:$Y$80,IF($AB269=3,2,IF($AB269&lt;4+1,6,IF($AB269&lt;5+1,10,IF($AB269&lt;6+1,14,IF($AB269&lt;7+1,18,IF($AB269&lt;8+1,22,)))))),0)))</f>
        <v/>
      </c>
      <c r="AM269" s="1" t="s">
        <v>127</v>
      </c>
      <c r="AS269" s="103"/>
      <c r="AT269" s="103"/>
      <c r="AU269" s="103"/>
      <c r="AV269" s="4"/>
      <c r="AW269" s="4"/>
    </row>
    <row r="270" spans="27:51" ht="15" customHeight="1" thickBot="1">
      <c r="AA270" s="81"/>
      <c r="AB270" s="81"/>
      <c r="AC270" s="81" t="str">
        <f t="shared" si="33"/>
        <v/>
      </c>
      <c r="AD270" s="90"/>
      <c r="AE270" s="90"/>
      <c r="AF270" s="82">
        <f t="shared" si="34"/>
        <v>0</v>
      </c>
      <c r="AG270" s="82" t="str">
        <f t="shared" si="35"/>
        <v/>
      </c>
      <c r="AH270" s="82" t="str">
        <f t="shared" si="36"/>
        <v/>
      </c>
      <c r="AI270" s="82" t="str">
        <f t="shared" si="37"/>
        <v/>
      </c>
      <c r="AJ270" s="82" t="str">
        <f t="shared" si="38"/>
        <v/>
      </c>
      <c r="AK270" s="82" t="str">
        <f t="shared" si="39"/>
        <v/>
      </c>
      <c r="AM270" s="30" t="str">
        <f t="array" ref="AM270">IFERROR(INDEX(AK$11:AK$1008,MATCH(SMALL(IF((COUNTIF(AM$34:AM269,AK$11:AK$1008)=0)*(AK$11:AK$1008&lt;&gt;""),COUNTIF(AK$11:AK$1008,"&lt;"&amp;AK$11:AK$1008)),1),IF(AK$11:AK$1008&lt;&gt;"",COUNTIF(AK$11:AK$1008,"&lt;"&amp;AK$11:AK$1008)),0)),"")</f>
        <v/>
      </c>
      <c r="AN270" s="60" t="s">
        <v>125</v>
      </c>
      <c r="AO270" s="61"/>
      <c r="AP270" s="60" t="str">
        <f>IF(AM270="","",AM270)</f>
        <v/>
      </c>
      <c r="AQ270" s="61"/>
      <c r="AR270" s="62"/>
      <c r="AS270" s="101"/>
      <c r="AT270" s="101"/>
      <c r="AU270" s="101"/>
      <c r="AV270" s="101"/>
      <c r="AW270" s="101"/>
    </row>
    <row r="271" spans="27:51" ht="15.75" customHeight="1" thickBot="1">
      <c r="AA271" s="78"/>
      <c r="AB271" s="78"/>
      <c r="AC271" s="78" t="str">
        <f t="shared" si="33"/>
        <v/>
      </c>
      <c r="AD271" s="89"/>
      <c r="AE271" s="89"/>
      <c r="AF271" s="79">
        <f t="shared" si="34"/>
        <v>0</v>
      </c>
      <c r="AG271" s="79" t="str">
        <f t="shared" si="35"/>
        <v/>
      </c>
      <c r="AH271" s="79" t="str">
        <f t="shared" si="36"/>
        <v/>
      </c>
      <c r="AI271" s="79" t="str">
        <f t="shared" si="37"/>
        <v/>
      </c>
      <c r="AJ271" s="79" t="str">
        <f t="shared" si="38"/>
        <v/>
      </c>
      <c r="AK271" s="79" t="str">
        <f t="shared" si="39"/>
        <v/>
      </c>
      <c r="AM271" s="30"/>
      <c r="AN271" s="63"/>
      <c r="AO271" s="64"/>
      <c r="AP271" s="63"/>
      <c r="AQ271" s="64"/>
      <c r="AR271" s="65"/>
      <c r="AS271" s="50"/>
      <c r="AT271" s="87" t="str">
        <f>$AF$10</f>
        <v>besoin</v>
      </c>
      <c r="AU271" s="95" t="str">
        <f>$AA$10</f>
        <v>Nom</v>
      </c>
      <c r="AV271" s="88" t="str">
        <f>$AB$10</f>
        <v>tier</v>
      </c>
      <c r="AW271" s="102"/>
    </row>
    <row r="272" spans="27:51">
      <c r="AA272" s="81"/>
      <c r="AB272" s="81"/>
      <c r="AC272" s="81" t="str">
        <f t="shared" si="33"/>
        <v/>
      </c>
      <c r="AD272" s="90"/>
      <c r="AE272" s="90"/>
      <c r="AF272" s="82">
        <f t="shared" si="34"/>
        <v>0</v>
      </c>
      <c r="AG272" s="82" t="str">
        <f t="shared" si="35"/>
        <v/>
      </c>
      <c r="AH272" s="82" t="str">
        <f t="shared" si="36"/>
        <v/>
      </c>
      <c r="AI272" s="82" t="str">
        <f t="shared" si="37"/>
        <v/>
      </c>
      <c r="AJ272" s="82" t="str">
        <f t="shared" si="38"/>
        <v/>
      </c>
      <c r="AK272" s="82" t="str">
        <f t="shared" si="39"/>
        <v/>
      </c>
      <c r="AM272" s="30"/>
      <c r="AN272" s="35"/>
      <c r="AO272" s="31" t="s">
        <v>4</v>
      </c>
      <c r="AP272" s="32" t="s">
        <v>5</v>
      </c>
      <c r="AQ272" s="31" t="s">
        <v>14</v>
      </c>
      <c r="AR272" s="31" t="s">
        <v>6</v>
      </c>
      <c r="AS272" s="4" t="str">
        <f>IF(AP270="","",1)</f>
        <v/>
      </c>
      <c r="AT272" s="99" t="str">
        <f t="array" ref="AT272">IFERROR(INDEX($AF$1:$AF$1200,SMALL(IF($AK$1:$AK$1200=$AP$270,ROW($AF$1:$AF$1200),""),$AS272)),"")</f>
        <v/>
      </c>
      <c r="AU272" s="104" t="str">
        <f t="array" ref="AU272">IFERROR(INDEX($AA$1:$AA$1200,SMALL(IF($AK$1:$AK$1200=$AP$270,ROW($AA$1:$AA$1200),""),$AS272)),"")</f>
        <v/>
      </c>
      <c r="AV272" s="92" t="str">
        <f t="array" ref="AV272">IFERROR(INDEX($AB$1:$AB$1200,SMALL(IF($AK$1:$AK$1200=$AP$270,ROW($AB$1:$AB$1200),""),$AS272)),"")</f>
        <v/>
      </c>
      <c r="AW272" s="4"/>
    </row>
    <row r="273" spans="27:49">
      <c r="AA273" s="78"/>
      <c r="AB273" s="78"/>
      <c r="AC273" s="78" t="str">
        <f t="shared" si="33"/>
        <v/>
      </c>
      <c r="AD273" s="89"/>
      <c r="AE273" s="89"/>
      <c r="AF273" s="79">
        <f t="shared" si="34"/>
        <v>0</v>
      </c>
      <c r="AG273" s="79" t="str">
        <f t="shared" si="35"/>
        <v/>
      </c>
      <c r="AH273" s="79" t="str">
        <f t="shared" si="36"/>
        <v/>
      </c>
      <c r="AI273" s="79" t="str">
        <f t="shared" si="37"/>
        <v/>
      </c>
      <c r="AJ273" s="79" t="str">
        <f t="shared" si="38"/>
        <v/>
      </c>
      <c r="AK273" s="79" t="str">
        <f t="shared" si="39"/>
        <v/>
      </c>
      <c r="AM273" s="30"/>
      <c r="AN273" s="9">
        <v>3</v>
      </c>
      <c r="AO273" s="14" t="str">
        <f>IF(SUMIFS(AG$11:AG$1008,$AB$11:$AB$1008,$AN273,$AK$11:$AK$1008,$AP$270)=0,"",SUMIFS(AG$11:AG$1008,$AB$11:$AB$1008,$AN273,$AK$11:$AK$1008,$AP$270))</f>
        <v/>
      </c>
      <c r="AP273" s="14" t="str">
        <f>IF(SUMIFS(AH$11:AH$1008,$AB$11:$AB$1008,$AN273,$AK$11:$AK$1008,$AP$270)=0,"",SUMIFS(AH$11:AH$1008,$AB$11:$AB$1008,$AN273,$AK$11:$AK$1008,$AP$270))</f>
        <v/>
      </c>
      <c r="AQ273" s="14" t="str">
        <f>IF(SUMIFS(AI$11:AI$1008,$AB$11:$AB$1008,$AN273,$AK$11:$AK$1008,$AP$270)=0,"",SUMIFS(AI$11:AI$1008,$AB$11:$AB$1008,$AN273,$AK$11:$AK$1008,$AP$270))</f>
        <v/>
      </c>
      <c r="AR273" s="14" t="str">
        <f>IF(SUMIFS(AJ$11:AJ$1008,$AB$11:$AB$1008,$AN273,$AK$11:$AK$1008,$AP$270)=0,"",SUMIFS(AJ$11:AJ$1008,$AB$11:$AB$1008,$AN273,$AK$11:$AK$1008,$AP$270))</f>
        <v/>
      </c>
      <c r="AS273" s="4" t="str">
        <f>IF(AP270="","",2)</f>
        <v/>
      </c>
      <c r="AT273" s="99" t="str">
        <f t="array" ref="AT273">IFERROR(INDEX($AF$1:$AF$1200,SMALL(IF($AK$1:$AK$1200=$AP$270,ROW($AF$1:$AF$1200),""),$AS273)),"")</f>
        <v/>
      </c>
      <c r="AU273" s="105" t="str">
        <f t="array" ref="AU273">IFERROR(INDEX($AA$1:$AA$1200,SMALL(IF($AK$1:$AK$1200=$AP$270,ROW($AA$1:$AA$1200),""),$AS273)),"")</f>
        <v/>
      </c>
      <c r="AV273" s="93" t="str">
        <f t="array" ref="AV273">IFERROR(INDEX($AB$1:$AB$1200,SMALL(IF($AK$1:$AK$1200=$AP$270,ROW($AB$1:$AB$1200),""),$AS273)),"")</f>
        <v/>
      </c>
      <c r="AW273" s="4"/>
    </row>
    <row r="274" spans="27:49">
      <c r="AA274" s="81"/>
      <c r="AB274" s="81"/>
      <c r="AC274" s="81" t="str">
        <f t="shared" si="33"/>
        <v/>
      </c>
      <c r="AD274" s="90"/>
      <c r="AE274" s="90"/>
      <c r="AF274" s="82">
        <f t="shared" si="34"/>
        <v>0</v>
      </c>
      <c r="AG274" s="82" t="str">
        <f t="shared" si="35"/>
        <v/>
      </c>
      <c r="AH274" s="82" t="str">
        <f t="shared" si="36"/>
        <v/>
      </c>
      <c r="AI274" s="82" t="str">
        <f t="shared" si="37"/>
        <v/>
      </c>
      <c r="AJ274" s="82" t="str">
        <f t="shared" si="38"/>
        <v/>
      </c>
      <c r="AK274" s="82" t="str">
        <f t="shared" si="39"/>
        <v/>
      </c>
      <c r="AN274" s="10">
        <v>4</v>
      </c>
      <c r="AO274" s="15" t="str">
        <f>IF(SUMIFS(AG$11:AG$1008,$AB$11:$AB$1008,$AN274,$AK$11:$AK$1008,$AP$270)=0,"",SUMIFS(AG$11:AG$1008,$AB$11:$AB$1008,$AN274,$AK$11:$AK$1008,$AP$270))</f>
        <v/>
      </c>
      <c r="AP274" s="15" t="str">
        <f>IF(SUMIFS(AH$11:AH$1008,$AB$11:$AB$1008,$AN274,$AK$11:$AK$1008,$AP$270)=0,"",SUMIFS(AH$11:AH$1008,$AB$11:$AB$1008,$AN274,$AK$11:$AK$1008,$AP$270))</f>
        <v/>
      </c>
      <c r="AQ274" s="15" t="str">
        <f>IF(SUMIFS(AI$11:AI$1008,$AB$11:$AB$1008,$AN274,$AK$11:$AK$1008,$AP$270)=0,"",SUMIFS(AI$11:AI$1008,$AB$11:$AB$1008,$AN274,$AK$11:$AK$1008,$AP$270))</f>
        <v/>
      </c>
      <c r="AR274" s="15" t="str">
        <f>IF(SUMIFS(AJ$11:AJ$1008,$AB$11:$AB$1008,$AN274,$AK$11:$AK$1008,$AP$270)=0,"",SUMIFS(AJ$11:AJ$1008,$AB$11:$AB$1008,$AN274,$AK$11:$AK$1008,$AP$270))</f>
        <v/>
      </c>
      <c r="AS274" s="4" t="str">
        <f>IF(AP270="","",3)</f>
        <v/>
      </c>
      <c r="AT274" s="99" t="str">
        <f t="array" ref="AT274">IFERROR(INDEX($AF$1:$AF$1200,SMALL(IF($AK$1:$AK$1200=$AP$270,ROW($AF$1:$AF$1200),""),$AS274)),"")</f>
        <v/>
      </c>
      <c r="AU274" s="105" t="str">
        <f t="array" ref="AU274">IFERROR(INDEX($AA$1:$AA$1200,SMALL(IF($AK$1:$AK$1200=$AP$270,ROW($AA$1:$AA$1200),""),$AS274)),"")</f>
        <v/>
      </c>
      <c r="AV274" s="93" t="str">
        <f t="array" ref="AV274">IFERROR(INDEX($AB$1:$AB$1200,SMALL(IF($AK$1:$AK$1200=$AP$270,ROW($AB$1:$AB$1200),""),$AS274)),"")</f>
        <v/>
      </c>
      <c r="AW274" s="4"/>
    </row>
    <row r="275" spans="27:49">
      <c r="AA275" s="78"/>
      <c r="AB275" s="78"/>
      <c r="AC275" s="78" t="str">
        <f t="shared" si="33"/>
        <v/>
      </c>
      <c r="AD275" s="89"/>
      <c r="AE275" s="89"/>
      <c r="AF275" s="79">
        <f t="shared" si="34"/>
        <v>0</v>
      </c>
      <c r="AG275" s="79" t="str">
        <f t="shared" si="35"/>
        <v/>
      </c>
      <c r="AH275" s="79" t="str">
        <f t="shared" si="36"/>
        <v/>
      </c>
      <c r="AI275" s="79" t="str">
        <f t="shared" si="37"/>
        <v/>
      </c>
      <c r="AJ275" s="79" t="str">
        <f t="shared" si="38"/>
        <v/>
      </c>
      <c r="AK275" s="79" t="str">
        <f t="shared" si="39"/>
        <v/>
      </c>
      <c r="AN275" s="11">
        <v>4.0999999999999996</v>
      </c>
      <c r="AO275" s="17" t="str">
        <f>IF(SUMIFS(AG$11:AG$1008,$AB$11:$AB$1008,$AN275,$AK$11:$AK$1008,$AP$270)=0,"",SUMIFS(AG$11:AG$1008,$AB$11:$AB$1008,$AN275,$AK$11:$AK$1008,$AP$270))</f>
        <v/>
      </c>
      <c r="AP275" s="17" t="str">
        <f>IF(SUMIFS(AH$11:AH$1008,$AB$11:$AB$1008,$AN275,$AK$11:$AK$1008,$AP$270)=0,"",SUMIFS(AH$11:AH$1008,$AB$11:$AB$1008,$AN275,$AK$11:$AK$1008,$AP$270))</f>
        <v/>
      </c>
      <c r="AQ275" s="17" t="str">
        <f>IF(SUMIFS(AI$11:AI$1008,$AB$11:$AB$1008,$AN275,$AK$11:$AK$1008,$AP$270)=0,"",SUMIFS(AI$11:AI$1008,$AB$11:$AB$1008,$AN275,$AK$11:$AK$1008,$AP$270))</f>
        <v/>
      </c>
      <c r="AR275" s="17" t="str">
        <f>IF(SUMIFS(AJ$11:AJ$1008,$AB$11:$AB$1008,$AN275,$AK$11:$AK$1008,$AP$270)=0,"",SUMIFS(AJ$11:AJ$1008,$AB$11:$AB$1008,$AN275,$AK$11:$AK$1008,$AP$270))</f>
        <v/>
      </c>
      <c r="AS275" s="4" t="str">
        <f>IF(AP270="","",4)</f>
        <v/>
      </c>
      <c r="AT275" s="99" t="str">
        <f t="array" ref="AT275">IFERROR(INDEX($AF$1:$AF$1200,SMALL(IF($AK$1:$AK$1200=$AP$270,ROW($AF$1:$AF$1200),""),$AS275)),"")</f>
        <v/>
      </c>
      <c r="AU275" s="105" t="str">
        <f t="array" ref="AU275">IFERROR(INDEX($AA$1:$AA$1200,SMALL(IF($AK$1:$AK$1200=$AP$270,ROW($AA$1:$AA$1200),""),$AS275)),"")</f>
        <v/>
      </c>
      <c r="AV275" s="93" t="str">
        <f t="array" ref="AV275">IFERROR(INDEX($AB$1:$AB$1200,SMALL(IF($AK$1:$AK$1200=$AP$270,ROW($AB$1:$AB$1200),""),$AS275)),"")</f>
        <v/>
      </c>
      <c r="AW275" s="4"/>
    </row>
    <row r="276" spans="27:49">
      <c r="AA276" s="81"/>
      <c r="AB276" s="81"/>
      <c r="AC276" s="81" t="str">
        <f t="shared" si="33"/>
        <v/>
      </c>
      <c r="AD276" s="90"/>
      <c r="AE276" s="90"/>
      <c r="AF276" s="82">
        <f t="shared" si="34"/>
        <v>0</v>
      </c>
      <c r="AG276" s="82" t="str">
        <f t="shared" si="35"/>
        <v/>
      </c>
      <c r="AH276" s="82" t="str">
        <f t="shared" si="36"/>
        <v/>
      </c>
      <c r="AI276" s="82" t="str">
        <f t="shared" si="37"/>
        <v/>
      </c>
      <c r="AJ276" s="82" t="str">
        <f t="shared" si="38"/>
        <v/>
      </c>
      <c r="AK276" s="82" t="str">
        <f t="shared" si="39"/>
        <v/>
      </c>
      <c r="AN276" s="11">
        <v>4.2</v>
      </c>
      <c r="AO276" s="17" t="str">
        <f>IF(SUMIFS(AG$11:AG$1008,$AB$11:$AB$1008,$AN276,$AK$11:$AK$1008,$AP$270)=0,"",SUMIFS(AG$11:AG$1008,$AB$11:$AB$1008,$AN276,$AK$11:$AK$1008,$AP$270))</f>
        <v/>
      </c>
      <c r="AP276" s="17" t="str">
        <f>IF(SUMIFS(AH$11:AH$1008,$AB$11:$AB$1008,$AN276,$AK$11:$AK$1008,$AP$270)=0,"",SUMIFS(AH$11:AH$1008,$AB$11:$AB$1008,$AN276,$AK$11:$AK$1008,$AP$270))</f>
        <v/>
      </c>
      <c r="AQ276" s="17" t="str">
        <f>IF(SUMIFS(AI$11:AI$1008,$AB$11:$AB$1008,$AN276,$AK$11:$AK$1008,$AP$270)=0,"",SUMIFS(AI$11:AI$1008,$AB$11:$AB$1008,$AN276,$AK$11:$AK$1008,$AP$270))</f>
        <v/>
      </c>
      <c r="AR276" s="17" t="str">
        <f>IF(SUMIFS(AJ$11:AJ$1008,$AB$11:$AB$1008,$AN276,$AK$11:$AK$1008,$AP$270)=0,"",SUMIFS(AJ$11:AJ$1008,$AB$11:$AB$1008,$AN276,$AK$11:$AK$1008,$AP$270))</f>
        <v/>
      </c>
      <c r="AS276" s="4" t="str">
        <f>IF(AP270="","",5)</f>
        <v/>
      </c>
      <c r="AT276" s="99" t="str">
        <f t="array" ref="AT276">IFERROR(INDEX($AF$1:$AF$1200,SMALL(IF($AK$1:$AK$1200=$AP$270,ROW($AF$1:$AF$1200),""),$AS276)),"")</f>
        <v/>
      </c>
      <c r="AU276" s="105" t="str">
        <f t="array" ref="AU276">IFERROR(INDEX($AA$1:$AA$1200,SMALL(IF($AK$1:$AK$1200=$AP$270,ROW($AA$1:$AA$1200),""),$AS276)),"")</f>
        <v/>
      </c>
      <c r="AV276" s="93" t="str">
        <f t="array" ref="AV276">IFERROR(INDEX($AB$1:$AB$1200,SMALL(IF($AK$1:$AK$1200=$AP$270,ROW($AB$1:$AB$1200),""),$AS276)),"")</f>
        <v/>
      </c>
      <c r="AW276" s="4"/>
    </row>
    <row r="277" spans="27:49">
      <c r="AA277" s="78"/>
      <c r="AB277" s="78"/>
      <c r="AC277" s="78" t="str">
        <f t="shared" si="33"/>
        <v/>
      </c>
      <c r="AD277" s="89"/>
      <c r="AE277" s="89"/>
      <c r="AF277" s="79">
        <f t="shared" si="34"/>
        <v>0</v>
      </c>
      <c r="AG277" s="79" t="str">
        <f t="shared" si="35"/>
        <v/>
      </c>
      <c r="AH277" s="79" t="str">
        <f t="shared" si="36"/>
        <v/>
      </c>
      <c r="AI277" s="79" t="str">
        <f t="shared" si="37"/>
        <v/>
      </c>
      <c r="AJ277" s="79" t="str">
        <f t="shared" si="38"/>
        <v/>
      </c>
      <c r="AK277" s="79" t="str">
        <f t="shared" si="39"/>
        <v/>
      </c>
      <c r="AN277" s="12">
        <v>4.3</v>
      </c>
      <c r="AO277" s="19" t="str">
        <f>IF(SUMIFS(AG$11:AG$1008,$AB$11:$AB$1008,$AN277,$AK$11:$AK$1008,$AP$270)=0,"",SUMIFS(AG$11:AG$1008,$AB$11:$AB$1008,$AN277,$AK$11:$AK$1008,$AP$270))</f>
        <v/>
      </c>
      <c r="AP277" s="19" t="str">
        <f>IF(SUMIFS(AH$11:AH$1008,$AB$11:$AB$1008,$AN277,$AK$11:$AK$1008,$AP$270)=0,"",SUMIFS(AH$11:AH$1008,$AB$11:$AB$1008,$AN277,$AK$11:$AK$1008,$AP$270))</f>
        <v/>
      </c>
      <c r="AQ277" s="19" t="str">
        <f>IF(SUMIFS(AI$11:AI$1008,$AB$11:$AB$1008,$AN277,$AK$11:$AK$1008,$AP$270)=0,"",SUMIFS(AI$11:AI$1008,$AB$11:$AB$1008,$AN277,$AK$11:$AK$1008,$AP$270))</f>
        <v/>
      </c>
      <c r="AR277" s="19" t="str">
        <f>IF(SUMIFS(AJ$11:AJ$1008,$AB$11:$AB$1008,$AN277,$AK$11:$AK$1008,$AP$270)=0,"",SUMIFS(AJ$11:AJ$1008,$AB$11:$AB$1008,$AN277,$AK$11:$AK$1008,$AP$270))</f>
        <v/>
      </c>
      <c r="AS277" s="4" t="str">
        <f>IF(AP270="","",6)</f>
        <v/>
      </c>
      <c r="AT277" s="99" t="str">
        <f t="array" ref="AT277">IFERROR(INDEX($AF$1:$AF$1200,SMALL(IF($AK$1:$AK$1200=$AP$270,ROW($AF$1:$AF$1200),""),$AS277)),"")</f>
        <v/>
      </c>
      <c r="AU277" s="105" t="str">
        <f t="array" ref="AU277">IFERROR(INDEX($AA$1:$AA$1200,SMALL(IF($AK$1:$AK$1200=$AP$270,ROW($AA$1:$AA$1200),""),$AS277)),"")</f>
        <v/>
      </c>
      <c r="AV277" s="93" t="str">
        <f t="array" ref="AV277">IFERROR(INDEX($AB$1:$AB$1200,SMALL(IF($AK$1:$AK$1200=$AP$270,ROW($AB$1:$AB$1200),""),$AS277)),"")</f>
        <v/>
      </c>
      <c r="AW277" s="4"/>
    </row>
    <row r="278" spans="27:49">
      <c r="AA278" s="81"/>
      <c r="AB278" s="81"/>
      <c r="AC278" s="81" t="str">
        <f t="shared" si="33"/>
        <v/>
      </c>
      <c r="AD278" s="90"/>
      <c r="AE278" s="90"/>
      <c r="AF278" s="82">
        <f t="shared" si="34"/>
        <v>0</v>
      </c>
      <c r="AG278" s="82" t="str">
        <f t="shared" si="35"/>
        <v/>
      </c>
      <c r="AH278" s="82" t="str">
        <f t="shared" si="36"/>
        <v/>
      </c>
      <c r="AI278" s="82" t="str">
        <f t="shared" si="37"/>
        <v/>
      </c>
      <c r="AJ278" s="82" t="str">
        <f t="shared" si="38"/>
        <v/>
      </c>
      <c r="AK278" s="82" t="str">
        <f t="shared" si="39"/>
        <v/>
      </c>
      <c r="AN278" s="10">
        <v>5</v>
      </c>
      <c r="AO278" s="21" t="str">
        <f>IF(SUMIFS(AG$11:AG$1008,$AB$11:$AB$1008,$AN278,$AK$11:$AK$1008,$AP$270)=0,"",SUMIFS(AG$11:AG$1008,$AB$11:$AB$1008,$AN278,$AK$11:$AK$1008,$AP$270))</f>
        <v/>
      </c>
      <c r="AP278" s="21" t="str">
        <f>IF(SUMIFS(AH$11:AH$1008,$AB$11:$AB$1008,$AN278,$AK$11:$AK$1008,$AP$270)=0,"",SUMIFS(AH$11:AH$1008,$AB$11:$AB$1008,$AN278,$AK$11:$AK$1008,$AP$270))</f>
        <v/>
      </c>
      <c r="AQ278" s="21" t="str">
        <f>IF(SUMIFS(AI$11:AI$1008,$AB$11:$AB$1008,$AN278,$AK$11:$AK$1008,$AP$270)=0,"",SUMIFS(AI$11:AI$1008,$AB$11:$AB$1008,$AN278,$AK$11:$AK$1008,$AP$270))</f>
        <v/>
      </c>
      <c r="AR278" s="21" t="str">
        <f>IF(SUMIFS(AJ$11:AJ$1008,$AB$11:$AB$1008,$AN278,$AK$11:$AK$1008,$AP$270)=0,"",SUMIFS(AJ$11:AJ$1008,$AB$11:$AB$1008,$AN278,$AK$11:$AK$1008,$AP$270))</f>
        <v/>
      </c>
      <c r="AS278" s="4" t="str">
        <f>IF(AP270="","",7)</f>
        <v/>
      </c>
      <c r="AT278" s="99" t="str">
        <f t="array" ref="AT278">IFERROR(INDEX($AF$1:$AF$1200,SMALL(IF($AK$1:$AK$1200=$AP$270,ROW($AF$1:$AF$1200),""),$AS278)),"")</f>
        <v/>
      </c>
      <c r="AU278" s="105" t="str">
        <f t="array" ref="AU278">IFERROR(INDEX($AA$1:$AA$1200,SMALL(IF($AK$1:$AK$1200=$AP$270,ROW($AA$1:$AA$1200),""),$AS278)),"")</f>
        <v/>
      </c>
      <c r="AV278" s="93" t="str">
        <f t="array" ref="AV278">IFERROR(INDEX($AB$1:$AB$1200,SMALL(IF($AK$1:$AK$1200=$AP$270,ROW($AB$1:$AB$1200),""),$AS278)),"")</f>
        <v/>
      </c>
      <c r="AW278" s="4"/>
    </row>
    <row r="279" spans="27:49">
      <c r="AA279" s="78"/>
      <c r="AB279" s="78"/>
      <c r="AC279" s="78" t="str">
        <f t="shared" si="33"/>
        <v/>
      </c>
      <c r="AD279" s="89"/>
      <c r="AE279" s="89"/>
      <c r="AF279" s="79">
        <f t="shared" si="34"/>
        <v>0</v>
      </c>
      <c r="AG279" s="79" t="str">
        <f t="shared" si="35"/>
        <v/>
      </c>
      <c r="AH279" s="79" t="str">
        <f t="shared" si="36"/>
        <v/>
      </c>
      <c r="AI279" s="79" t="str">
        <f t="shared" si="37"/>
        <v/>
      </c>
      <c r="AJ279" s="79" t="str">
        <f t="shared" si="38"/>
        <v/>
      </c>
      <c r="AK279" s="79" t="str">
        <f t="shared" si="39"/>
        <v/>
      </c>
      <c r="AN279" s="11">
        <v>5.0999999999999996</v>
      </c>
      <c r="AO279" s="23" t="str">
        <f>IF(SUMIFS(AG$11:AG$1008,$AB$11:$AB$1008,$AN279,$AK$11:$AK$1008,$AP$270)=0,"",SUMIFS(AG$11:AG$1008,$AB$11:$AB$1008,$AN279,$AK$11:$AK$1008,$AP$270))</f>
        <v/>
      </c>
      <c r="AP279" s="23" t="str">
        <f>IF(SUMIFS(AH$11:AH$1008,$AB$11:$AB$1008,$AN279,$AK$11:$AK$1008,$AP$270)=0,"",SUMIFS(AH$11:AH$1008,$AB$11:$AB$1008,$AN279,$AK$11:$AK$1008,$AP$270))</f>
        <v/>
      </c>
      <c r="AQ279" s="23" t="str">
        <f>IF(SUMIFS(AI$11:AI$1008,$AB$11:$AB$1008,$AN279,$AK$11:$AK$1008,$AP$270)=0,"",SUMIFS(AI$11:AI$1008,$AB$11:$AB$1008,$AN279,$AK$11:$AK$1008,$AP$270))</f>
        <v/>
      </c>
      <c r="AR279" s="23" t="str">
        <f>IF(SUMIFS(AJ$11:AJ$1008,$AB$11:$AB$1008,$AN279,$AK$11:$AK$1008,$AP$270)=0,"",SUMIFS(AJ$11:AJ$1008,$AB$11:$AB$1008,$AN279,$AK$11:$AK$1008,$AP$270))</f>
        <v/>
      </c>
      <c r="AS279" s="4" t="str">
        <f>IF(AP270="","",8)</f>
        <v/>
      </c>
      <c r="AT279" s="99" t="str">
        <f t="array" ref="AT279">IFERROR(INDEX($AF$1:$AF$1200,SMALL(IF($AK$1:$AK$1200=$AP$270,ROW($AF$1:$AF$1200),""),$AS279)),"")</f>
        <v/>
      </c>
      <c r="AU279" s="105" t="str">
        <f t="array" ref="AU279">IFERROR(INDEX($AA$1:$AA$1200,SMALL(IF($AK$1:$AK$1200=$AP$270,ROW($AA$1:$AA$1200),""),$AS279)),"")</f>
        <v/>
      </c>
      <c r="AV279" s="93" t="str">
        <f t="array" ref="AV279">IFERROR(INDEX($AB$1:$AB$1200,SMALL(IF($AK$1:$AK$1200=$AP$270,ROW($AB$1:$AB$1200),""),$AS279)),"")</f>
        <v/>
      </c>
      <c r="AW279" s="4"/>
    </row>
    <row r="280" spans="27:49">
      <c r="AA280" s="81"/>
      <c r="AB280" s="81"/>
      <c r="AC280" s="81" t="str">
        <f t="shared" si="33"/>
        <v/>
      </c>
      <c r="AD280" s="90"/>
      <c r="AE280" s="90"/>
      <c r="AF280" s="82">
        <f t="shared" si="34"/>
        <v>0</v>
      </c>
      <c r="AG280" s="82" t="str">
        <f t="shared" si="35"/>
        <v/>
      </c>
      <c r="AH280" s="82" t="str">
        <f t="shared" si="36"/>
        <v/>
      </c>
      <c r="AI280" s="82" t="str">
        <f t="shared" si="37"/>
        <v/>
      </c>
      <c r="AJ280" s="82" t="str">
        <f t="shared" si="38"/>
        <v/>
      </c>
      <c r="AK280" s="82" t="str">
        <f t="shared" si="39"/>
        <v/>
      </c>
      <c r="AN280" s="11">
        <v>5.2</v>
      </c>
      <c r="AO280" s="23" t="str">
        <f>IF(SUMIFS(AG$11:AG$1008,$AB$11:$AB$1008,$AN280,$AK$11:$AK$1008,$AP$270)=0,"",SUMIFS(AG$11:AG$1008,$AB$11:$AB$1008,$AN280,$AK$11:$AK$1008,$AP$270))</f>
        <v/>
      </c>
      <c r="AP280" s="23" t="str">
        <f>IF(SUMIFS(AH$11:AH$1008,$AB$11:$AB$1008,$AN280,$AK$11:$AK$1008,$AP$270)=0,"",SUMIFS(AH$11:AH$1008,$AB$11:$AB$1008,$AN280,$AK$11:$AK$1008,$AP$270))</f>
        <v/>
      </c>
      <c r="AQ280" s="23" t="str">
        <f>IF(SUMIFS(AI$11:AI$1008,$AB$11:$AB$1008,$AN280,$AK$11:$AK$1008,$AP$270)=0,"",SUMIFS(AI$11:AI$1008,$AB$11:$AB$1008,$AN280,$AK$11:$AK$1008,$AP$270))</f>
        <v/>
      </c>
      <c r="AR280" s="23" t="str">
        <f>IF(SUMIFS(AJ$11:AJ$1008,$AB$11:$AB$1008,$AN280,$AK$11:$AK$1008,$AP$270)=0,"",SUMIFS(AJ$11:AJ$1008,$AB$11:$AB$1008,$AN280,$AK$11:$AK$1008,$AP$270))</f>
        <v/>
      </c>
      <c r="AS280" s="4" t="str">
        <f>IF(AP270="","",9)</f>
        <v/>
      </c>
      <c r="AT280" s="99" t="str">
        <f t="array" ref="AT280">IFERROR(INDEX($AF$1:$AF$1200,SMALL(IF($AK$1:$AK$1200=$AP$270,ROW($AF$1:$AF$1200),""),$AS280)),"")</f>
        <v/>
      </c>
      <c r="AU280" s="105" t="str">
        <f t="array" ref="AU280">IFERROR(INDEX($AA$1:$AA$1200,SMALL(IF($AK$1:$AK$1200=$AP$270,ROW($AA$1:$AA$1200),""),$AS280)),"")</f>
        <v/>
      </c>
      <c r="AV280" s="93" t="str">
        <f t="array" ref="AV280">IFERROR(INDEX($AB$1:$AB$1200,SMALL(IF($AK$1:$AK$1200=$AP$270,ROW($AB$1:$AB$1200),""),$AS280)),"")</f>
        <v/>
      </c>
      <c r="AW280" s="4"/>
    </row>
    <row r="281" spans="27:49">
      <c r="AA281" s="78"/>
      <c r="AB281" s="78"/>
      <c r="AC281" s="78" t="str">
        <f t="shared" si="33"/>
        <v/>
      </c>
      <c r="AD281" s="89"/>
      <c r="AE281" s="89"/>
      <c r="AF281" s="79">
        <f t="shared" si="34"/>
        <v>0</v>
      </c>
      <c r="AG281" s="79" t="str">
        <f t="shared" si="35"/>
        <v/>
      </c>
      <c r="AH281" s="79" t="str">
        <f t="shared" si="36"/>
        <v/>
      </c>
      <c r="AI281" s="79" t="str">
        <f t="shared" si="37"/>
        <v/>
      </c>
      <c r="AJ281" s="79" t="str">
        <f t="shared" si="38"/>
        <v/>
      </c>
      <c r="AK281" s="79" t="str">
        <f t="shared" si="39"/>
        <v/>
      </c>
      <c r="AN281" s="12">
        <v>5.3</v>
      </c>
      <c r="AO281" s="19" t="str">
        <f>IF(SUMIFS(AG$11:AG$1008,$AB$11:$AB$1008,$AN281,$AK$11:$AK$1008,$AP$270)=0,"",SUMIFS(AG$11:AG$1008,$AB$11:$AB$1008,$AN281,$AK$11:$AK$1008,$AP$270))</f>
        <v/>
      </c>
      <c r="AP281" s="19" t="str">
        <f>IF(SUMIFS(AH$11:AH$1008,$AB$11:$AB$1008,$AN281,$AK$11:$AK$1008,$AP$270)=0,"",SUMIFS(AH$11:AH$1008,$AB$11:$AB$1008,$AN281,$AK$11:$AK$1008,$AP$270))</f>
        <v/>
      </c>
      <c r="AQ281" s="19" t="str">
        <f>IF(SUMIFS(AI$11:AI$1008,$AB$11:$AB$1008,$AN281,$AK$11:$AK$1008,$AP$270)=0,"",SUMIFS(AI$11:AI$1008,$AB$11:$AB$1008,$AN281,$AK$11:$AK$1008,$AP$270))</f>
        <v/>
      </c>
      <c r="AR281" s="19" t="str">
        <f>IF(SUMIFS(AJ$11:AJ$1008,$AB$11:$AB$1008,$AN281,$AK$11:$AK$1008,$AP$270)=0,"",SUMIFS(AJ$11:AJ$1008,$AB$11:$AB$1008,$AN281,$AK$11:$AK$1008,$AP$270))</f>
        <v/>
      </c>
      <c r="AS281" s="4" t="str">
        <f>IF(AP270="","",10)</f>
        <v/>
      </c>
      <c r="AT281" s="99" t="str">
        <f t="array" ref="AT281">IFERROR(INDEX($AF$1:$AF$1200,SMALL(IF($AK$1:$AK$1200=$AP$270,ROW($AF$1:$AF$1200),""),$AS281)),"")</f>
        <v/>
      </c>
      <c r="AU281" s="105" t="str">
        <f t="array" ref="AU281">IFERROR(INDEX($AA$1:$AA$1200,SMALL(IF($AK$1:$AK$1200=$AP$270,ROW($AA$1:$AA$1200),""),$AS281)),"")</f>
        <v/>
      </c>
      <c r="AV281" s="93" t="str">
        <f t="array" ref="AV281">IFERROR(INDEX($AB$1:$AB$1200,SMALL(IF($AK$1:$AK$1200=$AP$270,ROW($AB$1:$AB$1200),""),$AS281)),"")</f>
        <v/>
      </c>
      <c r="AW281" s="4"/>
    </row>
    <row r="282" spans="27:49">
      <c r="AA282" s="81"/>
      <c r="AB282" s="81"/>
      <c r="AC282" s="81" t="str">
        <f t="shared" si="33"/>
        <v/>
      </c>
      <c r="AD282" s="90"/>
      <c r="AE282" s="90"/>
      <c r="AF282" s="82">
        <f t="shared" si="34"/>
        <v>0</v>
      </c>
      <c r="AG282" s="82" t="str">
        <f t="shared" si="35"/>
        <v/>
      </c>
      <c r="AH282" s="82" t="str">
        <f t="shared" si="36"/>
        <v/>
      </c>
      <c r="AI282" s="82" t="str">
        <f t="shared" si="37"/>
        <v/>
      </c>
      <c r="AJ282" s="82" t="str">
        <f t="shared" si="38"/>
        <v/>
      </c>
      <c r="AK282" s="82" t="str">
        <f t="shared" si="39"/>
        <v/>
      </c>
      <c r="AN282" s="10">
        <v>6</v>
      </c>
      <c r="AO282" s="21" t="str">
        <f>IF(SUMIFS(AG$11:AG$1008,$AB$11:$AB$1008,$AN282,$AK$11:$AK$1008,$AP$270)=0,"",SUMIFS(AG$11:AG$1008,$AB$11:$AB$1008,$AN282,$AK$11:$AK$1008,$AP$270))</f>
        <v/>
      </c>
      <c r="AP282" s="21" t="str">
        <f>IF(SUMIFS(AH$11:AH$1008,$AB$11:$AB$1008,$AN282,$AK$11:$AK$1008,$AP$270)=0,"",SUMIFS(AH$11:AH$1008,$AB$11:$AB$1008,$AN282,$AK$11:$AK$1008,$AP$270))</f>
        <v/>
      </c>
      <c r="AQ282" s="21" t="str">
        <f>IF(SUMIFS(AI$11:AI$1008,$AB$11:$AB$1008,$AN282,$AK$11:$AK$1008,$AP$270)=0,"",SUMIFS(AI$11:AI$1008,$AB$11:$AB$1008,$AN282,$AK$11:$AK$1008,$AP$270))</f>
        <v/>
      </c>
      <c r="AR282" s="21" t="str">
        <f>IF(SUMIFS(AJ$11:AJ$1008,$AB$11:$AB$1008,$AN282,$AK$11:$AK$1008,$AP$270)=0,"",SUMIFS(AJ$11:AJ$1008,$AB$11:$AB$1008,$AN282,$AK$11:$AK$1008,$AP$270))</f>
        <v/>
      </c>
      <c r="AS282" s="4" t="str">
        <f>IF(AP270="","",11)</f>
        <v/>
      </c>
      <c r="AT282" s="99" t="str">
        <f t="array" ref="AT282">IFERROR(INDEX($AF$1:$AF$1200,SMALL(IF($AK$1:$AK$1200=$AP$270,ROW($AF$1:$AF$1200),""),$AS282)),"")</f>
        <v/>
      </c>
      <c r="AU282" s="105" t="str">
        <f t="array" ref="AU282">IFERROR(INDEX($AA$1:$AA$1200,SMALL(IF($AK$1:$AK$1200=$AP$270,ROW($AA$1:$AA$1200),""),$AS282)),"")</f>
        <v/>
      </c>
      <c r="AV282" s="93" t="str">
        <f t="array" ref="AV282">IFERROR(INDEX($AB$1:$AB$1200,SMALL(IF($AK$1:$AK$1200=$AP$270,ROW($AB$1:$AB$1200),""),$AS282)),"")</f>
        <v/>
      </c>
      <c r="AW282" s="4"/>
    </row>
    <row r="283" spans="27:49">
      <c r="AA283" s="78"/>
      <c r="AB283" s="78"/>
      <c r="AC283" s="78" t="str">
        <f t="shared" si="33"/>
        <v/>
      </c>
      <c r="AD283" s="89"/>
      <c r="AE283" s="89"/>
      <c r="AF283" s="79">
        <f t="shared" si="34"/>
        <v>0</v>
      </c>
      <c r="AG283" s="79" t="str">
        <f t="shared" si="35"/>
        <v/>
      </c>
      <c r="AH283" s="79" t="str">
        <f t="shared" si="36"/>
        <v/>
      </c>
      <c r="AI283" s="79" t="str">
        <f t="shared" si="37"/>
        <v/>
      </c>
      <c r="AJ283" s="79" t="str">
        <f t="shared" si="38"/>
        <v/>
      </c>
      <c r="AK283" s="79" t="str">
        <f t="shared" si="39"/>
        <v/>
      </c>
      <c r="AN283" s="11">
        <v>6.1</v>
      </c>
      <c r="AO283" s="23" t="str">
        <f>IF(SUMIFS(AG$11:AG$1008,$AB$11:$AB$1008,$AN283,$AK$11:$AK$1008,$AP$270)=0,"",SUMIFS(AG$11:AG$1008,$AB$11:$AB$1008,$AN283,$AK$11:$AK$1008,$AP$270))</f>
        <v/>
      </c>
      <c r="AP283" s="23" t="str">
        <f>IF(SUMIFS(AH$11:AH$1008,$AB$11:$AB$1008,$AN283,$AK$11:$AK$1008,$AP$270)=0,"",SUMIFS(AH$11:AH$1008,$AB$11:$AB$1008,$AN283,$AK$11:$AK$1008,$AP$270))</f>
        <v/>
      </c>
      <c r="AQ283" s="23" t="str">
        <f>IF(SUMIFS(AI$11:AI$1008,$AB$11:$AB$1008,$AN283,$AK$11:$AK$1008,$AP$270)=0,"",SUMIFS(AI$11:AI$1008,$AB$11:$AB$1008,$AN283,$AK$11:$AK$1008,$AP$270))</f>
        <v/>
      </c>
      <c r="AR283" s="23" t="str">
        <f>IF(SUMIFS(AJ$11:AJ$1008,$AB$11:$AB$1008,$AN283,$AK$11:$AK$1008,$AP$270)=0,"",SUMIFS(AJ$11:AJ$1008,$AB$11:$AB$1008,$AN283,$AK$11:$AK$1008,$AP$270))</f>
        <v/>
      </c>
      <c r="AS283" s="4" t="str">
        <f>IF(AP270="","",12)</f>
        <v/>
      </c>
      <c r="AT283" s="99" t="str">
        <f t="array" ref="AT283">IFERROR(INDEX($AF$1:$AF$1200,SMALL(IF($AK$1:$AK$1200=$AP$270,ROW($AF$1:$AF$1200),""),$AS283)),"")</f>
        <v/>
      </c>
      <c r="AU283" s="105" t="str">
        <f t="array" ref="AU283">IFERROR(INDEX($AA$1:$AA$1200,SMALL(IF($AK$1:$AK$1200=$AP$270,ROW($AA$1:$AA$1200),""),$AS283)),"")</f>
        <v/>
      </c>
      <c r="AV283" s="93" t="str">
        <f t="array" ref="AV283">IFERROR(INDEX($AB$1:$AB$1200,SMALL(IF($AK$1:$AK$1200=$AP$270,ROW($AB$1:$AB$1200),""),$AS283)),"")</f>
        <v/>
      </c>
      <c r="AW283" s="4"/>
    </row>
    <row r="284" spans="27:49">
      <c r="AA284" s="81"/>
      <c r="AB284" s="81"/>
      <c r="AC284" s="81" t="str">
        <f t="shared" si="33"/>
        <v/>
      </c>
      <c r="AD284" s="90"/>
      <c r="AE284" s="90"/>
      <c r="AF284" s="82">
        <f t="shared" si="34"/>
        <v>0</v>
      </c>
      <c r="AG284" s="82" t="str">
        <f t="shared" si="35"/>
        <v/>
      </c>
      <c r="AH284" s="82" t="str">
        <f t="shared" si="36"/>
        <v/>
      </c>
      <c r="AI284" s="82" t="str">
        <f t="shared" si="37"/>
        <v/>
      </c>
      <c r="AJ284" s="82" t="str">
        <f t="shared" si="38"/>
        <v/>
      </c>
      <c r="AK284" s="82" t="str">
        <f t="shared" si="39"/>
        <v/>
      </c>
      <c r="AM284" s="30"/>
      <c r="AN284" s="11">
        <v>6.2</v>
      </c>
      <c r="AO284" s="23" t="str">
        <f>IF(SUMIFS(AG$11:AG$1008,$AB$11:$AB$1008,$AN284,$AK$11:$AK$1008,$AP$270)=0,"",SUMIFS(AG$11:AG$1008,$AB$11:$AB$1008,$AN284,$AK$11:$AK$1008,$AP$270))</f>
        <v/>
      </c>
      <c r="AP284" s="23" t="str">
        <f>IF(SUMIFS(AH$11:AH$1008,$AB$11:$AB$1008,$AN284,$AK$11:$AK$1008,$AP$270)=0,"",SUMIFS(AH$11:AH$1008,$AB$11:$AB$1008,$AN284,$AK$11:$AK$1008,$AP$270))</f>
        <v/>
      </c>
      <c r="AQ284" s="23" t="str">
        <f>IF(SUMIFS(AI$11:AI$1008,$AB$11:$AB$1008,$AN284,$AK$11:$AK$1008,$AP$270)=0,"",SUMIFS(AI$11:AI$1008,$AB$11:$AB$1008,$AN284,$AK$11:$AK$1008,$AP$270))</f>
        <v/>
      </c>
      <c r="AR284" s="23" t="str">
        <f>IF(SUMIFS(AJ$11:AJ$1008,$AB$11:$AB$1008,$AN284,$AK$11:$AK$1008,$AP$270)=0,"",SUMIFS(AJ$11:AJ$1008,$AB$11:$AB$1008,$AN284,$AK$11:$AK$1008,$AP$270))</f>
        <v/>
      </c>
      <c r="AS284" s="4" t="str">
        <f>IF(AP270="","",13)</f>
        <v/>
      </c>
      <c r="AT284" s="99" t="str">
        <f t="array" ref="AT284">IFERROR(INDEX($AF$1:$AF$1200,SMALL(IF($AK$1:$AK$1200=$AP$270,ROW($AF$1:$AF$1200),""),$AS284)),"")</f>
        <v/>
      </c>
      <c r="AU284" s="105" t="str">
        <f t="array" ref="AU284">IFERROR(INDEX($AA$1:$AA$1200,SMALL(IF($AK$1:$AK$1200=$AP$270,ROW($AA$1:$AA$1200),""),$AS284)),"")</f>
        <v/>
      </c>
      <c r="AV284" s="93" t="str">
        <f t="array" ref="AV284">IFERROR(INDEX($AB$1:$AB$1200,SMALL(IF($AK$1:$AK$1200=$AP$270,ROW($AB$1:$AB$1200),""),$AS284)),"")</f>
        <v/>
      </c>
      <c r="AW284" s="4"/>
    </row>
    <row r="285" spans="27:49">
      <c r="AA285" s="78"/>
      <c r="AB285" s="78"/>
      <c r="AC285" s="78" t="str">
        <f t="shared" si="33"/>
        <v/>
      </c>
      <c r="AD285" s="89"/>
      <c r="AE285" s="89"/>
      <c r="AF285" s="79">
        <f t="shared" si="34"/>
        <v>0</v>
      </c>
      <c r="AG285" s="79" t="str">
        <f t="shared" si="35"/>
        <v/>
      </c>
      <c r="AH285" s="79" t="str">
        <f t="shared" si="36"/>
        <v/>
      </c>
      <c r="AI285" s="79" t="str">
        <f t="shared" si="37"/>
        <v/>
      </c>
      <c r="AJ285" s="79" t="str">
        <f t="shared" si="38"/>
        <v/>
      </c>
      <c r="AK285" s="79" t="str">
        <f t="shared" si="39"/>
        <v/>
      </c>
      <c r="AM285" s="30"/>
      <c r="AN285" s="12">
        <v>6.3</v>
      </c>
      <c r="AO285" s="19" t="str">
        <f>IF(SUMIFS(AG$11:AG$1008,$AB$11:$AB$1008,$AN285,$AK$11:$AK$1008,$AP$270)=0,"",SUMIFS(AG$11:AG$1008,$AB$11:$AB$1008,$AN285,$AK$11:$AK$1008,$AP$270))</f>
        <v/>
      </c>
      <c r="AP285" s="19" t="str">
        <f>IF(SUMIFS(AH$11:AH$1008,$AB$11:$AB$1008,$AN285,$AK$11:$AK$1008,$AP$270)=0,"",SUMIFS(AH$11:AH$1008,$AB$11:$AB$1008,$AN285,$AK$11:$AK$1008,$AP$270))</f>
        <v/>
      </c>
      <c r="AQ285" s="19" t="str">
        <f>IF(SUMIFS(AI$11:AI$1008,$AB$11:$AB$1008,$AN285,$AK$11:$AK$1008,$AP$270)=0,"",SUMIFS(AI$11:AI$1008,$AB$11:$AB$1008,$AN285,$AK$11:$AK$1008,$AP$270))</f>
        <v/>
      </c>
      <c r="AR285" s="19" t="str">
        <f>IF(SUMIFS(AJ$11:AJ$1008,$AB$11:$AB$1008,$AN285,$AK$11:$AK$1008,$AP$270)=0,"",SUMIFS(AJ$11:AJ$1008,$AB$11:$AB$1008,$AN285,$AK$11:$AK$1008,$AP$270))</f>
        <v/>
      </c>
      <c r="AS285" s="4" t="str">
        <f>IF(AP270="","",14)</f>
        <v/>
      </c>
      <c r="AT285" s="99" t="str">
        <f t="array" ref="AT285">IFERROR(INDEX($AF$1:$AF$1200,SMALL(IF($AK$1:$AK$1200=$AP$270,ROW($AF$1:$AF$1200),""),$AS285)),"")</f>
        <v/>
      </c>
      <c r="AU285" s="105" t="str">
        <f t="array" ref="AU285">IFERROR(INDEX($AA$1:$AA$1200,SMALL(IF($AK$1:$AK$1200=$AP$270,ROW($AA$1:$AA$1200),""),$AS285)),"")</f>
        <v/>
      </c>
      <c r="AV285" s="93" t="str">
        <f t="array" ref="AV285">IFERROR(INDEX($AB$1:$AB$1200,SMALL(IF($AK$1:$AK$1200=$AP$270,ROW($AB$1:$AB$1200),""),$AS285)),"")</f>
        <v/>
      </c>
      <c r="AW285" s="4"/>
    </row>
    <row r="286" spans="27:49">
      <c r="AA286" s="81"/>
      <c r="AB286" s="81"/>
      <c r="AC286" s="81" t="str">
        <f t="shared" si="33"/>
        <v/>
      </c>
      <c r="AD286" s="90"/>
      <c r="AE286" s="90"/>
      <c r="AF286" s="82">
        <f t="shared" si="34"/>
        <v>0</v>
      </c>
      <c r="AG286" s="82" t="str">
        <f t="shared" si="35"/>
        <v/>
      </c>
      <c r="AH286" s="82" t="str">
        <f t="shared" si="36"/>
        <v/>
      </c>
      <c r="AI286" s="82" t="str">
        <f t="shared" si="37"/>
        <v/>
      </c>
      <c r="AJ286" s="82" t="str">
        <f t="shared" si="38"/>
        <v/>
      </c>
      <c r="AK286" s="82" t="str">
        <f t="shared" si="39"/>
        <v/>
      </c>
      <c r="AM286" s="30"/>
      <c r="AN286" s="10">
        <v>7</v>
      </c>
      <c r="AO286" s="21" t="str">
        <f>IF(SUMIFS(AG$11:AG$1008,$AB$11:$AB$1008,$AN286,$AK$11:$AK$1008,$AP$270)=0,"",SUMIFS(AG$11:AG$1008,$AB$11:$AB$1008,$AN286,$AK$11:$AK$1008,$AP$270))</f>
        <v/>
      </c>
      <c r="AP286" s="21" t="str">
        <f>IF(SUMIFS(AH$11:AH$1008,$AB$11:$AB$1008,$AN286,$AK$11:$AK$1008,$AP$270)=0,"",SUMIFS(AH$11:AH$1008,$AB$11:$AB$1008,$AN286,$AK$11:$AK$1008,$AP$270))</f>
        <v/>
      </c>
      <c r="AQ286" s="21" t="str">
        <f>IF(SUMIFS(AI$11:AI$1008,$AB$11:$AB$1008,$AN286,$AK$11:$AK$1008,$AP$270)=0,"",SUMIFS(AI$11:AI$1008,$AB$11:$AB$1008,$AN286,$AK$11:$AK$1008,$AP$270))</f>
        <v/>
      </c>
      <c r="AR286" s="21" t="str">
        <f>IF(SUMIFS(AJ$11:AJ$1008,$AB$11:$AB$1008,$AN286,$AK$11:$AK$1008,$AP$270)=0,"",SUMIFS(AJ$11:AJ$1008,$AB$11:$AB$1008,$AN286,$AK$11:$AK$1008,$AP$270))</f>
        <v/>
      </c>
      <c r="AS286" s="4" t="str">
        <f>IF(AP270="","",15)</f>
        <v/>
      </c>
      <c r="AT286" s="99" t="str">
        <f t="array" ref="AT286">IFERROR(INDEX($AF$1:$AF$1200,SMALL(IF($AK$1:$AK$1200=$AP$270,ROW($AF$1:$AF$1200),""),$AS286)),"")</f>
        <v/>
      </c>
      <c r="AU286" s="105" t="str">
        <f t="array" ref="AU286">IFERROR(INDEX($AA$1:$AA$1200,SMALL(IF($AK$1:$AK$1200=$AP$270,ROW($AA$1:$AA$1200),""),$AS286)),"")</f>
        <v/>
      </c>
      <c r="AV286" s="93" t="str">
        <f t="array" ref="AV286">IFERROR(INDEX($AB$1:$AB$1200,SMALL(IF($AK$1:$AK$1200=$AP$270,ROW($AB$1:$AB$1200),""),$AS286)),"")</f>
        <v/>
      </c>
      <c r="AW286" s="4"/>
    </row>
    <row r="287" spans="27:49">
      <c r="AA287" s="78"/>
      <c r="AB287" s="78"/>
      <c r="AC287" s="78" t="str">
        <f t="shared" si="33"/>
        <v/>
      </c>
      <c r="AD287" s="89"/>
      <c r="AE287" s="89"/>
      <c r="AF287" s="79">
        <f t="shared" si="34"/>
        <v>0</v>
      </c>
      <c r="AG287" s="79" t="str">
        <f t="shared" si="35"/>
        <v/>
      </c>
      <c r="AH287" s="79" t="str">
        <f t="shared" si="36"/>
        <v/>
      </c>
      <c r="AI287" s="79" t="str">
        <f t="shared" si="37"/>
        <v/>
      </c>
      <c r="AJ287" s="79" t="str">
        <f t="shared" si="38"/>
        <v/>
      </c>
      <c r="AK287" s="79" t="str">
        <f t="shared" si="39"/>
        <v/>
      </c>
      <c r="AM287" s="30"/>
      <c r="AN287" s="11">
        <v>7.1</v>
      </c>
      <c r="AO287" s="23" t="str">
        <f>IF(SUMIFS(AG$11:AG$1008,$AB$11:$AB$1008,$AN287,$AK$11:$AK$1008,$AP$270)=0,"",SUMIFS(AG$11:AG$1008,$AB$11:$AB$1008,$AN287,$AK$11:$AK$1008,$AP$270))</f>
        <v/>
      </c>
      <c r="AP287" s="23" t="str">
        <f>IF(SUMIFS(AH$11:AH$1008,$AB$11:$AB$1008,$AN287,$AK$11:$AK$1008,$AP$270)=0,"",SUMIFS(AH$11:AH$1008,$AB$11:$AB$1008,$AN287,$AK$11:$AK$1008,$AP$270))</f>
        <v/>
      </c>
      <c r="AQ287" s="23" t="str">
        <f>IF(SUMIFS(AI$11:AI$1008,$AB$11:$AB$1008,$AN287,$AK$11:$AK$1008,$AP$270)=0,"",SUMIFS(AI$11:AI$1008,$AB$11:$AB$1008,$AN287,$AK$11:$AK$1008,$AP$270))</f>
        <v/>
      </c>
      <c r="AR287" s="23" t="str">
        <f>IF(SUMIFS(AJ$11:AJ$1008,$AB$11:$AB$1008,$AN287,$AK$11:$AK$1008,$AP$270)=0,"",SUMIFS(AJ$11:AJ$1008,$AB$11:$AB$1008,$AN287,$AK$11:$AK$1008,$AP$270))</f>
        <v/>
      </c>
      <c r="AS287" s="4" t="str">
        <f>IF(AP270="","",16)</f>
        <v/>
      </c>
      <c r="AT287" s="99" t="str">
        <f t="array" ref="AT287">IFERROR(INDEX($AF$1:$AF$1200,SMALL(IF($AK$1:$AK$1200=$AP$270,ROW($AF$1:$AF$1200),""),$AS287)),"")</f>
        <v/>
      </c>
      <c r="AU287" s="105" t="str">
        <f t="array" ref="AU287">IFERROR(INDEX($AA$1:$AA$1200,SMALL(IF($AK$1:$AK$1200=$AP$270,ROW($AA$1:$AA$1200),""),$AS287)),"")</f>
        <v/>
      </c>
      <c r="AV287" s="93" t="str">
        <f t="array" ref="AV287">IFERROR(INDEX($AB$1:$AB$1200,SMALL(IF($AK$1:$AK$1200=$AP$270,ROW($AB$1:$AB$1200),""),$AS287)),"")</f>
        <v/>
      </c>
      <c r="AW287" s="4"/>
    </row>
    <row r="288" spans="27:49">
      <c r="AA288" s="81"/>
      <c r="AB288" s="81"/>
      <c r="AC288" s="81" t="str">
        <f t="shared" si="33"/>
        <v/>
      </c>
      <c r="AD288" s="90"/>
      <c r="AE288" s="90"/>
      <c r="AF288" s="82">
        <f t="shared" si="34"/>
        <v>0</v>
      </c>
      <c r="AG288" s="82" t="str">
        <f t="shared" si="35"/>
        <v/>
      </c>
      <c r="AH288" s="82" t="str">
        <f t="shared" si="36"/>
        <v/>
      </c>
      <c r="AI288" s="82" t="str">
        <f t="shared" si="37"/>
        <v/>
      </c>
      <c r="AJ288" s="82" t="str">
        <f t="shared" si="38"/>
        <v/>
      </c>
      <c r="AK288" s="82" t="str">
        <f t="shared" si="39"/>
        <v/>
      </c>
      <c r="AM288" s="30"/>
      <c r="AN288" s="11">
        <v>7.2</v>
      </c>
      <c r="AO288" s="23" t="str">
        <f>IF(SUMIFS(AG$11:AG$1008,$AB$11:$AB$1008,$AN288,$AK$11:$AK$1008,$AP$270)=0,"",SUMIFS(AG$11:AG$1008,$AB$11:$AB$1008,$AN288,$AK$11:$AK$1008,$AP$270))</f>
        <v/>
      </c>
      <c r="AP288" s="23" t="str">
        <f>IF(SUMIFS(AH$11:AH$1008,$AB$11:$AB$1008,$AN288,$AK$11:$AK$1008,$AP$270)=0,"",SUMIFS(AH$11:AH$1008,$AB$11:$AB$1008,$AN288,$AK$11:$AK$1008,$AP$270))</f>
        <v/>
      </c>
      <c r="AQ288" s="23" t="str">
        <f>IF(SUMIFS(AI$11:AI$1008,$AB$11:$AB$1008,$AN288,$AK$11:$AK$1008,$AP$270)=0,"",SUMIFS(AI$11:AI$1008,$AB$11:$AB$1008,$AN288,$AK$11:$AK$1008,$AP$270))</f>
        <v/>
      </c>
      <c r="AR288" s="23" t="str">
        <f>IF(SUMIFS(AJ$11:AJ$1008,$AB$11:$AB$1008,$AN288,$AK$11:$AK$1008,$AP$270)=0,"",SUMIFS(AJ$11:AJ$1008,$AB$11:$AB$1008,$AN288,$AK$11:$AK$1008,$AP$270))</f>
        <v/>
      </c>
      <c r="AS288" s="4" t="str">
        <f>IF(AP270="","",17)</f>
        <v/>
      </c>
      <c r="AT288" s="99" t="str">
        <f t="array" ref="AT288">IFERROR(INDEX($AF$1:$AF$1200,SMALL(IF($AK$1:$AK$1200=$AP$270,ROW($AF$1:$AF$1200),""),$AS288)),"")</f>
        <v/>
      </c>
      <c r="AU288" s="105" t="str">
        <f t="array" ref="AU288">IFERROR(INDEX($AA$1:$AA$1200,SMALL(IF($AK$1:$AK$1200=$AP$270,ROW($AA$1:$AA$1200),""),$AS288)),"")</f>
        <v/>
      </c>
      <c r="AV288" s="93" t="str">
        <f t="array" ref="AV288">IFERROR(INDEX($AB$1:$AB$1200,SMALL(IF($AK$1:$AK$1200=$AP$270,ROW($AB$1:$AB$1200),""),$AS288)),"")</f>
        <v/>
      </c>
      <c r="AW288" s="4"/>
    </row>
    <row r="289" spans="27:49">
      <c r="AA289" s="78"/>
      <c r="AB289" s="78"/>
      <c r="AC289" s="78" t="str">
        <f t="shared" si="33"/>
        <v/>
      </c>
      <c r="AD289" s="89"/>
      <c r="AE289" s="89"/>
      <c r="AF289" s="79">
        <f t="shared" si="34"/>
        <v>0</v>
      </c>
      <c r="AG289" s="79" t="str">
        <f t="shared" si="35"/>
        <v/>
      </c>
      <c r="AH289" s="79" t="str">
        <f t="shared" si="36"/>
        <v/>
      </c>
      <c r="AI289" s="79" t="str">
        <f t="shared" si="37"/>
        <v/>
      </c>
      <c r="AJ289" s="79" t="str">
        <f t="shared" si="38"/>
        <v/>
      </c>
      <c r="AK289" s="79" t="str">
        <f t="shared" si="39"/>
        <v/>
      </c>
      <c r="AM289" s="30"/>
      <c r="AN289" s="12">
        <v>7.3</v>
      </c>
      <c r="AO289" s="19" t="str">
        <f>IF(SUMIFS(AG$11:AG$1008,$AB$11:$AB$1008,$AN289,$AK$11:$AK$1008,$AP$270)=0,"",SUMIFS(AG$11:AG$1008,$AB$11:$AB$1008,$AN289,$AK$11:$AK$1008,$AP$270))</f>
        <v/>
      </c>
      <c r="AP289" s="19" t="str">
        <f>IF(SUMIFS(AH$11:AH$1008,$AB$11:$AB$1008,$AN289,$AK$11:$AK$1008,$AP$270)=0,"",SUMIFS(AH$11:AH$1008,$AB$11:$AB$1008,$AN289,$AK$11:$AK$1008,$AP$270))</f>
        <v/>
      </c>
      <c r="AQ289" s="19" t="str">
        <f>IF(SUMIFS(AI$11:AI$1008,$AB$11:$AB$1008,$AN289,$AK$11:$AK$1008,$AP$270)=0,"",SUMIFS(AI$11:AI$1008,$AB$11:$AB$1008,$AN289,$AK$11:$AK$1008,$AP$270))</f>
        <v/>
      </c>
      <c r="AR289" s="19" t="str">
        <f>IF(SUMIFS(AJ$11:AJ$1008,$AB$11:$AB$1008,$AN289,$AK$11:$AK$1008,$AP$270)=0,"",SUMIFS(AJ$11:AJ$1008,$AB$11:$AB$1008,$AN289,$AK$11:$AK$1008,$AP$270))</f>
        <v/>
      </c>
      <c r="AS289" s="4" t="str">
        <f>IF(AP270="","",18)</f>
        <v/>
      </c>
      <c r="AT289" s="99" t="str">
        <f t="array" ref="AT289">IFERROR(INDEX($AF$1:$AF$1200,SMALL(IF($AK$1:$AK$1200=$AP$270,ROW($AF$1:$AF$1200),""),$AS289)),"")</f>
        <v/>
      </c>
      <c r="AU289" s="105" t="str">
        <f t="array" ref="AU289">IFERROR(INDEX($AA$1:$AA$1200,SMALL(IF($AK$1:$AK$1200=$AP$270,ROW($AA$1:$AA$1200),""),$AS289)),"")</f>
        <v/>
      </c>
      <c r="AV289" s="93" t="str">
        <f t="array" ref="AV289">IFERROR(INDEX($AB$1:$AB$1200,SMALL(IF($AK$1:$AK$1200=$AP$270,ROW($AB$1:$AB$1200),""),$AS289)),"")</f>
        <v/>
      </c>
      <c r="AW289" s="4"/>
    </row>
    <row r="290" spans="27:49">
      <c r="AA290" s="81"/>
      <c r="AB290" s="81"/>
      <c r="AC290" s="81" t="str">
        <f t="shared" si="33"/>
        <v/>
      </c>
      <c r="AD290" s="90"/>
      <c r="AE290" s="90"/>
      <c r="AF290" s="82">
        <f t="shared" si="34"/>
        <v>0</v>
      </c>
      <c r="AG290" s="82" t="str">
        <f t="shared" si="35"/>
        <v/>
      </c>
      <c r="AH290" s="82" t="str">
        <f t="shared" si="36"/>
        <v/>
      </c>
      <c r="AI290" s="82" t="str">
        <f t="shared" si="37"/>
        <v/>
      </c>
      <c r="AJ290" s="82" t="str">
        <f t="shared" si="38"/>
        <v/>
      </c>
      <c r="AK290" s="82" t="str">
        <f t="shared" si="39"/>
        <v/>
      </c>
      <c r="AM290" s="30"/>
      <c r="AN290" s="10">
        <v>8</v>
      </c>
      <c r="AO290" s="21" t="str">
        <f>IF(SUMIFS(AG$11:AG$1008,$AB$11:$AB$1008,$AN290,$AK$11:$AK$1008,$AP$270)=0,"",SUMIFS(AG$11:AG$1008,$AB$11:$AB$1008,$AN290,$AK$11:$AK$1008,$AP$270))</f>
        <v/>
      </c>
      <c r="AP290" s="21" t="str">
        <f>IF(SUMIFS(AH$11:AH$1008,$AB$11:$AB$1008,$AN290,$AK$11:$AK$1008,$AP$270)=0,"",SUMIFS(AH$11:AH$1008,$AB$11:$AB$1008,$AN290,$AK$11:$AK$1008,$AP$270))</f>
        <v/>
      </c>
      <c r="AQ290" s="21" t="str">
        <f>IF(SUMIFS(AI$11:AI$1008,$AB$11:$AB$1008,$AN290,$AK$11:$AK$1008,$AP$270)=0,"",SUMIFS(AI$11:AI$1008,$AB$11:$AB$1008,$AN290,$AK$11:$AK$1008,$AP$270))</f>
        <v/>
      </c>
      <c r="AR290" s="21" t="str">
        <f>IF(SUMIFS(AJ$11:AJ$1008,$AB$11:$AB$1008,$AN290,$AK$11:$AK$1008,$AP$270)=0,"",SUMIFS(AJ$11:AJ$1008,$AB$11:$AB$1008,$AN290,$AK$11:$AK$1008,$AP$270))</f>
        <v/>
      </c>
      <c r="AS290" s="4" t="str">
        <f>IF(AP270="","",19)</f>
        <v/>
      </c>
      <c r="AT290" s="99" t="str">
        <f t="array" ref="AT290">IFERROR(INDEX($AF$1:$AF$1200,SMALL(IF($AK$1:$AK$1200=$AP$270,ROW($AF$1:$AF$1200),""),$AS290)),"")</f>
        <v/>
      </c>
      <c r="AU290" s="105" t="str">
        <f t="array" ref="AU290">IFERROR(INDEX($AA$1:$AA$1200,SMALL(IF($AK$1:$AK$1200=$AP$270,ROW($AA$1:$AA$1200),""),$AS290)),"")</f>
        <v/>
      </c>
      <c r="AV290" s="93" t="str">
        <f t="array" ref="AV290">IFERROR(INDEX($AB$1:$AB$1200,SMALL(IF($AK$1:$AK$1200=$AP$270,ROW($AB$1:$AB$1200),""),$AS290)),"")</f>
        <v/>
      </c>
      <c r="AW290" s="4"/>
    </row>
    <row r="291" spans="27:49">
      <c r="AA291" s="78"/>
      <c r="AB291" s="78"/>
      <c r="AC291" s="78" t="str">
        <f t="shared" si="33"/>
        <v/>
      </c>
      <c r="AD291" s="89"/>
      <c r="AE291" s="89"/>
      <c r="AF291" s="79">
        <f t="shared" si="34"/>
        <v>0</v>
      </c>
      <c r="AG291" s="79" t="str">
        <f t="shared" si="35"/>
        <v/>
      </c>
      <c r="AH291" s="79" t="str">
        <f t="shared" si="36"/>
        <v/>
      </c>
      <c r="AI291" s="79" t="str">
        <f t="shared" si="37"/>
        <v/>
      </c>
      <c r="AJ291" s="79" t="str">
        <f t="shared" si="38"/>
        <v/>
      </c>
      <c r="AK291" s="79" t="str">
        <f t="shared" si="39"/>
        <v/>
      </c>
      <c r="AM291" s="30"/>
      <c r="AN291" s="11">
        <v>8.1</v>
      </c>
      <c r="AO291" s="23" t="str">
        <f>IF(SUMIFS(AG$11:AG$1008,$AB$11:$AB$1008,$AN291,$AK$11:$AK$1008,$AP$270)=0,"",SUMIFS(AG$11:AG$1008,$AB$11:$AB$1008,$AN291,$AK$11:$AK$1008,$AP$270))</f>
        <v/>
      </c>
      <c r="AP291" s="23" t="str">
        <f>IF(SUMIFS(AH$11:AH$1008,$AB$11:$AB$1008,$AN291,$AK$11:$AK$1008,$AP$270)=0,"",SUMIFS(AH$11:AH$1008,$AB$11:$AB$1008,$AN291,$AK$11:$AK$1008,$AP$270))</f>
        <v/>
      </c>
      <c r="AQ291" s="23" t="str">
        <f>IF(SUMIFS(AI$11:AI$1008,$AB$11:$AB$1008,$AN291,$AK$11:$AK$1008,$AP$270)=0,"",SUMIFS(AI$11:AI$1008,$AB$11:$AB$1008,$AN291,$AK$11:$AK$1008,$AP$270))</f>
        <v/>
      </c>
      <c r="AR291" s="23" t="str">
        <f>IF(SUMIFS(AJ$11:AJ$1008,$AB$11:$AB$1008,$AN291,$AK$11:$AK$1008,$AP$270)=0,"",SUMIFS(AJ$11:AJ$1008,$AB$11:$AB$1008,$AN291,$AK$11:$AK$1008,$AP$270))</f>
        <v/>
      </c>
      <c r="AS291" s="4" t="str">
        <f>IF(AP270="","",20)</f>
        <v/>
      </c>
      <c r="AT291" s="99" t="str">
        <f t="array" ref="AT291">IFERROR(INDEX($AF$1:$AF$1200,SMALL(IF($AK$1:$AK$1200=$AP$270,ROW($AF$1:$AF$1200),""),$AS291)),"")</f>
        <v/>
      </c>
      <c r="AU291" s="105" t="str">
        <f t="array" ref="AU291">IFERROR(INDEX($AA$1:$AA$1200,SMALL(IF($AK$1:$AK$1200=$AP$270,ROW($AA$1:$AA$1200),""),$AS291)),"")</f>
        <v/>
      </c>
      <c r="AV291" s="93" t="str">
        <f t="array" ref="AV291">IFERROR(INDEX($AB$1:$AB$1200,SMALL(IF($AK$1:$AK$1200=$AP$270,ROW($AB$1:$AB$1200),""),$AS291)),"")</f>
        <v/>
      </c>
      <c r="AW291" s="4"/>
    </row>
    <row r="292" spans="27:49">
      <c r="AA292" s="81"/>
      <c r="AB292" s="81"/>
      <c r="AC292" s="81" t="str">
        <f t="shared" si="33"/>
        <v/>
      </c>
      <c r="AD292" s="90"/>
      <c r="AE292" s="90"/>
      <c r="AF292" s="82">
        <f t="shared" si="34"/>
        <v>0</v>
      </c>
      <c r="AG292" s="82" t="str">
        <f t="shared" si="35"/>
        <v/>
      </c>
      <c r="AH292" s="82" t="str">
        <f t="shared" si="36"/>
        <v/>
      </c>
      <c r="AI292" s="82" t="str">
        <f t="shared" si="37"/>
        <v/>
      </c>
      <c r="AJ292" s="82" t="str">
        <f t="shared" si="38"/>
        <v/>
      </c>
      <c r="AK292" s="82" t="str">
        <f t="shared" si="39"/>
        <v/>
      </c>
      <c r="AM292" s="30"/>
      <c r="AN292" s="11">
        <v>8.1999999999999993</v>
      </c>
      <c r="AO292" s="23" t="str">
        <f>IF(SUMIFS(AG$11:AG$1008,$AB$11:$AB$1008,$AN292,$AK$11:$AK$1008,$AP$270)=0,"",SUMIFS(AG$11:AG$1008,$AB$11:$AB$1008,$AN292,$AK$11:$AK$1008,$AP$270))</f>
        <v/>
      </c>
      <c r="AP292" s="23" t="str">
        <f>IF(SUMIFS(AH$11:AH$1008,$AB$11:$AB$1008,$AN292,$AK$11:$AK$1008,$AP$270)=0,"",SUMIFS(AH$11:AH$1008,$AB$11:$AB$1008,$AN292,$AK$11:$AK$1008,$AP$270))</f>
        <v/>
      </c>
      <c r="AQ292" s="23" t="str">
        <f>IF(SUMIFS(AI$11:AI$1008,$AB$11:$AB$1008,$AN292,$AK$11:$AK$1008,$AP$270)=0,"",SUMIFS(AI$11:AI$1008,$AB$11:$AB$1008,$AN292,$AK$11:$AK$1008,$AP$270))</f>
        <v/>
      </c>
      <c r="AR292" s="23" t="str">
        <f>IF(SUMIFS(AJ$11:AJ$1008,$AB$11:$AB$1008,$AN292,$AK$11:$AK$1008,$AP$270)=0,"",SUMIFS(AJ$11:AJ$1008,$AB$11:$AB$1008,$AN292,$AK$11:$AK$1008,$AP$270))</f>
        <v/>
      </c>
      <c r="AS292" s="4" t="str">
        <f>IF(AP270="","",21)</f>
        <v/>
      </c>
      <c r="AT292" s="99" t="str">
        <f t="array" ref="AT292">IFERROR(INDEX($AF$1:$AF$1200,SMALL(IF($AK$1:$AK$1200=$AP$270,ROW($AF$1:$AF$1200),""),$AS292)),"")</f>
        <v/>
      </c>
      <c r="AU292" s="105" t="str">
        <f t="array" ref="AU292">IFERROR(INDEX($AA$1:$AA$1200,SMALL(IF($AK$1:$AK$1200=$AP$270,ROW($AA$1:$AA$1200),""),$AS292)),"")</f>
        <v/>
      </c>
      <c r="AV292" s="93" t="str">
        <f t="array" ref="AV292">IFERROR(INDEX($AB$1:$AB$1200,SMALL(IF($AK$1:$AK$1200=$AP$270,ROW($AB$1:$AB$1200),""),$AS292)),"")</f>
        <v/>
      </c>
      <c r="AW292" s="4"/>
    </row>
    <row r="293" spans="27:49" ht="15.75" thickBot="1">
      <c r="AA293" s="78"/>
      <c r="AB293" s="78"/>
      <c r="AC293" s="78" t="str">
        <f t="shared" si="33"/>
        <v/>
      </c>
      <c r="AD293" s="89"/>
      <c r="AE293" s="89"/>
      <c r="AF293" s="79">
        <f t="shared" si="34"/>
        <v>0</v>
      </c>
      <c r="AG293" s="79" t="str">
        <f t="shared" si="35"/>
        <v/>
      </c>
      <c r="AH293" s="79" t="str">
        <f t="shared" si="36"/>
        <v/>
      </c>
      <c r="AI293" s="79" t="str">
        <f t="shared" si="37"/>
        <v/>
      </c>
      <c r="AJ293" s="79" t="str">
        <f t="shared" si="38"/>
        <v/>
      </c>
      <c r="AK293" s="79" t="str">
        <f t="shared" si="39"/>
        <v/>
      </c>
      <c r="AM293" s="30"/>
      <c r="AN293" s="13">
        <v>8.3000000000000007</v>
      </c>
      <c r="AO293" s="25" t="str">
        <f>IF(SUMIFS(AG$11:AG$1008,$AB$11:$AB$1008,$AN293,$AK$11:$AK$1008,$AP$270)=0,"",SUMIFS(AG$11:AG$1008,$AB$11:$AB$1008,$AN293,$AK$11:$AK$1008,$AP$270))</f>
        <v/>
      </c>
      <c r="AP293" s="25" t="str">
        <f>IF(SUMIFS(AH$11:AH$1008,$AB$11:$AB$1008,$AN293,$AK$11:$AK$1008,$AP$270)=0,"",SUMIFS(AH$11:AH$1008,$AB$11:$AB$1008,$AN293,$AK$11:$AK$1008,$AP$270))</f>
        <v/>
      </c>
      <c r="AQ293" s="25" t="str">
        <f>IF(SUMIFS(AI$11:AI$1008,$AB$11:$AB$1008,$AN293,$AK$11:$AK$1008,$AP$270)=0,"",SUMIFS(AI$11:AI$1008,$AB$11:$AB$1008,$AN293,$AK$11:$AK$1008,$AP$270))</f>
        <v/>
      </c>
      <c r="AR293" s="25" t="str">
        <f>IF(SUMIFS(AJ$11:AJ$1008,$AB$11:$AB$1008,$AN293,$AK$11:$AK$1008,$AP$270)=0,"",SUMIFS(AJ$11:AJ$1008,$AB$11:$AB$1008,$AN293,$AK$11:$AK$1008,$AP$270))</f>
        <v/>
      </c>
      <c r="AS293" s="4" t="str">
        <f>IF(AP270="","",22)</f>
        <v/>
      </c>
      <c r="AT293" s="100" t="str">
        <f t="array" ref="AT293">IFERROR(INDEX($AF$1:$AF$1200,SMALL(IF($AK$1:$AK$1200=$AP$270,ROW($AF$1:$AF$1200),""),$AS293)),"")</f>
        <v/>
      </c>
      <c r="AU293" s="106" t="str">
        <f t="array" ref="AU293">IFERROR(INDEX($AA$1:$AA$1200,SMALL(IF($AK$1:$AK$1200=$AP$270,ROW($AA$1:$AA$1200),""),$AS293)),"")</f>
        <v/>
      </c>
      <c r="AV293" s="94" t="str">
        <f t="array" ref="AV293">IFERROR(INDEX($AB$1:$AB$1200,SMALL(IF($AK$1:$AK$1200=$AP$270,ROW($AB$1:$AB$1200),""),$AS293)),"")</f>
        <v/>
      </c>
      <c r="AW293" s="4"/>
    </row>
    <row r="294" spans="27:49">
      <c r="AA294" s="81"/>
      <c r="AB294" s="81"/>
      <c r="AC294" s="81" t="str">
        <f t="shared" si="33"/>
        <v/>
      </c>
      <c r="AD294" s="90"/>
      <c r="AE294" s="90"/>
      <c r="AF294" s="82">
        <f t="shared" si="34"/>
        <v>0</v>
      </c>
      <c r="AG294" s="82" t="str">
        <f t="shared" si="35"/>
        <v/>
      </c>
      <c r="AH294" s="82" t="str">
        <f t="shared" si="36"/>
        <v/>
      </c>
      <c r="AI294" s="82" t="str">
        <f t="shared" si="37"/>
        <v/>
      </c>
      <c r="AJ294" s="82" t="str">
        <f t="shared" si="38"/>
        <v/>
      </c>
      <c r="AK294" s="82" t="str">
        <f t="shared" si="39"/>
        <v/>
      </c>
    </row>
    <row r="295" spans="27:49">
      <c r="AA295" s="78"/>
      <c r="AB295" s="78"/>
      <c r="AC295" s="78" t="str">
        <f t="shared" si="33"/>
        <v/>
      </c>
      <c r="AD295" s="89"/>
      <c r="AE295" s="89"/>
      <c r="AF295" s="79">
        <f t="shared" si="34"/>
        <v>0</v>
      </c>
      <c r="AG295" s="79" t="str">
        <f t="shared" si="35"/>
        <v/>
      </c>
      <c r="AH295" s="79" t="str">
        <f t="shared" si="36"/>
        <v/>
      </c>
      <c r="AI295" s="79" t="str">
        <f t="shared" si="37"/>
        <v/>
      </c>
      <c r="AJ295" s="79" t="str">
        <f t="shared" si="38"/>
        <v/>
      </c>
      <c r="AK295" s="79" t="str">
        <f t="shared" si="39"/>
        <v/>
      </c>
    </row>
    <row r="296" spans="27:49">
      <c r="AA296" s="81"/>
      <c r="AB296" s="81"/>
      <c r="AC296" s="81" t="str">
        <f t="shared" si="33"/>
        <v/>
      </c>
      <c r="AD296" s="90"/>
      <c r="AE296" s="90"/>
      <c r="AF296" s="82">
        <f t="shared" si="34"/>
        <v>0</v>
      </c>
      <c r="AG296" s="82" t="str">
        <f t="shared" si="35"/>
        <v/>
      </c>
      <c r="AH296" s="82" t="str">
        <f t="shared" si="36"/>
        <v/>
      </c>
      <c r="AI296" s="82" t="str">
        <f t="shared" si="37"/>
        <v/>
      </c>
      <c r="AJ296" s="82" t="str">
        <f t="shared" si="38"/>
        <v/>
      </c>
      <c r="AK296" s="82" t="str">
        <f t="shared" si="39"/>
        <v/>
      </c>
    </row>
    <row r="297" spans="27:49">
      <c r="AA297" s="78"/>
      <c r="AB297" s="78"/>
      <c r="AC297" s="78" t="str">
        <f t="shared" si="33"/>
        <v/>
      </c>
      <c r="AD297" s="89"/>
      <c r="AE297" s="89"/>
      <c r="AF297" s="79">
        <f t="shared" si="34"/>
        <v>0</v>
      </c>
      <c r="AG297" s="79" t="str">
        <f t="shared" si="35"/>
        <v/>
      </c>
      <c r="AH297" s="79" t="str">
        <f t="shared" si="36"/>
        <v/>
      </c>
      <c r="AI297" s="79" t="str">
        <f t="shared" si="37"/>
        <v/>
      </c>
      <c r="AJ297" s="79" t="str">
        <f t="shared" si="38"/>
        <v/>
      </c>
      <c r="AK297" s="79" t="str">
        <f t="shared" si="39"/>
        <v/>
      </c>
    </row>
    <row r="298" spans="27:49">
      <c r="AA298" s="81"/>
      <c r="AB298" s="81"/>
      <c r="AC298" s="81" t="str">
        <f t="shared" si="33"/>
        <v/>
      </c>
      <c r="AD298" s="90"/>
      <c r="AE298" s="90"/>
      <c r="AF298" s="82">
        <f t="shared" si="34"/>
        <v>0</v>
      </c>
      <c r="AG298" s="82" t="str">
        <f t="shared" si="35"/>
        <v/>
      </c>
      <c r="AH298" s="82" t="str">
        <f t="shared" si="36"/>
        <v/>
      </c>
      <c r="AI298" s="82" t="str">
        <f t="shared" si="37"/>
        <v/>
      </c>
      <c r="AJ298" s="82" t="str">
        <f t="shared" si="38"/>
        <v/>
      </c>
      <c r="AK298" s="82" t="str">
        <f t="shared" si="39"/>
        <v/>
      </c>
    </row>
    <row r="299" spans="27:49">
      <c r="AA299" s="78"/>
      <c r="AB299" s="78"/>
      <c r="AC299" s="78" t="str">
        <f t="shared" si="33"/>
        <v/>
      </c>
      <c r="AD299" s="89"/>
      <c r="AE299" s="89"/>
      <c r="AF299" s="79">
        <f t="shared" si="34"/>
        <v>0</v>
      </c>
      <c r="AG299" s="79" t="str">
        <f t="shared" si="35"/>
        <v/>
      </c>
      <c r="AH299" s="79" t="str">
        <f t="shared" si="36"/>
        <v/>
      </c>
      <c r="AI299" s="79" t="str">
        <f t="shared" si="37"/>
        <v/>
      </c>
      <c r="AJ299" s="79" t="str">
        <f t="shared" si="38"/>
        <v/>
      </c>
      <c r="AK299" s="79" t="str">
        <f t="shared" si="39"/>
        <v/>
      </c>
    </row>
    <row r="300" spans="27:49">
      <c r="AA300" s="81"/>
      <c r="AB300" s="81"/>
      <c r="AC300" s="81" t="str">
        <f t="shared" si="33"/>
        <v/>
      </c>
      <c r="AD300" s="90"/>
      <c r="AE300" s="90"/>
      <c r="AF300" s="82">
        <f t="shared" si="34"/>
        <v>0</v>
      </c>
      <c r="AG300" s="82" t="str">
        <f t="shared" si="35"/>
        <v/>
      </c>
      <c r="AH300" s="82" t="str">
        <f t="shared" si="36"/>
        <v/>
      </c>
      <c r="AI300" s="82" t="str">
        <f t="shared" si="37"/>
        <v/>
      </c>
      <c r="AJ300" s="82" t="str">
        <f t="shared" si="38"/>
        <v/>
      </c>
      <c r="AK300" s="82" t="str">
        <f t="shared" si="39"/>
        <v/>
      </c>
    </row>
    <row r="301" spans="27:49">
      <c r="AA301" s="78"/>
      <c r="AB301" s="78"/>
      <c r="AC301" s="78" t="str">
        <f t="shared" si="33"/>
        <v/>
      </c>
      <c r="AD301" s="89"/>
      <c r="AE301" s="89"/>
      <c r="AF301" s="79">
        <f t="shared" si="34"/>
        <v>0</v>
      </c>
      <c r="AG301" s="79" t="str">
        <f t="shared" si="35"/>
        <v/>
      </c>
      <c r="AH301" s="79" t="str">
        <f t="shared" si="36"/>
        <v/>
      </c>
      <c r="AI301" s="79" t="str">
        <f t="shared" si="37"/>
        <v/>
      </c>
      <c r="AJ301" s="79" t="str">
        <f t="shared" si="38"/>
        <v/>
      </c>
      <c r="AK301" s="79" t="str">
        <f t="shared" si="39"/>
        <v/>
      </c>
    </row>
    <row r="302" spans="27:49">
      <c r="AA302" s="81"/>
      <c r="AB302" s="81"/>
      <c r="AC302" s="81" t="str">
        <f t="shared" si="33"/>
        <v/>
      </c>
      <c r="AD302" s="90"/>
      <c r="AE302" s="90"/>
      <c r="AF302" s="82">
        <f t="shared" si="34"/>
        <v>0</v>
      </c>
      <c r="AG302" s="82" t="str">
        <f t="shared" si="35"/>
        <v/>
      </c>
      <c r="AH302" s="82" t="str">
        <f t="shared" si="36"/>
        <v/>
      </c>
      <c r="AI302" s="82" t="str">
        <f t="shared" si="37"/>
        <v/>
      </c>
      <c r="AJ302" s="82" t="str">
        <f t="shared" si="38"/>
        <v/>
      </c>
      <c r="AK302" s="82" t="str">
        <f t="shared" si="39"/>
        <v/>
      </c>
    </row>
    <row r="303" spans="27:49">
      <c r="AA303" s="78"/>
      <c r="AB303" s="78"/>
      <c r="AC303" s="78" t="str">
        <f t="shared" si="33"/>
        <v/>
      </c>
      <c r="AD303" s="89"/>
      <c r="AE303" s="89"/>
      <c r="AF303" s="79">
        <f t="shared" si="34"/>
        <v>0</v>
      </c>
      <c r="AG303" s="79" t="str">
        <f t="shared" si="35"/>
        <v/>
      </c>
      <c r="AH303" s="79" t="str">
        <f t="shared" si="36"/>
        <v/>
      </c>
      <c r="AI303" s="79" t="str">
        <f t="shared" si="37"/>
        <v/>
      </c>
      <c r="AJ303" s="79" t="str">
        <f t="shared" si="38"/>
        <v/>
      </c>
      <c r="AK303" s="79" t="str">
        <f t="shared" si="39"/>
        <v/>
      </c>
    </row>
    <row r="304" spans="27:49">
      <c r="AA304" s="81"/>
      <c r="AB304" s="81"/>
      <c r="AC304" s="81" t="str">
        <f t="shared" si="33"/>
        <v/>
      </c>
      <c r="AD304" s="90"/>
      <c r="AE304" s="90"/>
      <c r="AF304" s="82">
        <f t="shared" si="34"/>
        <v>0</v>
      </c>
      <c r="AG304" s="82" t="str">
        <f t="shared" si="35"/>
        <v/>
      </c>
      <c r="AH304" s="82" t="str">
        <f t="shared" si="36"/>
        <v/>
      </c>
      <c r="AI304" s="82" t="str">
        <f t="shared" si="37"/>
        <v/>
      </c>
      <c r="AJ304" s="82" t="str">
        <f t="shared" si="38"/>
        <v/>
      </c>
      <c r="AK304" s="82" t="str">
        <f t="shared" si="39"/>
        <v/>
      </c>
    </row>
    <row r="305" spans="27:37">
      <c r="AA305" s="78"/>
      <c r="AB305" s="78"/>
      <c r="AC305" s="78" t="str">
        <f t="shared" si="33"/>
        <v/>
      </c>
      <c r="AD305" s="89"/>
      <c r="AE305" s="89"/>
      <c r="AF305" s="79">
        <f t="shared" si="34"/>
        <v>0</v>
      </c>
      <c r="AG305" s="79" t="str">
        <f t="shared" si="35"/>
        <v/>
      </c>
      <c r="AH305" s="79" t="str">
        <f t="shared" si="36"/>
        <v/>
      </c>
      <c r="AI305" s="79" t="str">
        <f t="shared" si="37"/>
        <v/>
      </c>
      <c r="AJ305" s="79" t="str">
        <f t="shared" si="38"/>
        <v/>
      </c>
      <c r="AK305" s="79" t="str">
        <f t="shared" si="39"/>
        <v/>
      </c>
    </row>
    <row r="306" spans="27:37">
      <c r="AA306" s="81"/>
      <c r="AB306" s="81"/>
      <c r="AC306" s="81" t="str">
        <f t="shared" si="33"/>
        <v/>
      </c>
      <c r="AD306" s="90"/>
      <c r="AE306" s="90"/>
      <c r="AF306" s="82">
        <f t="shared" si="34"/>
        <v>0</v>
      </c>
      <c r="AG306" s="82" t="str">
        <f t="shared" si="35"/>
        <v/>
      </c>
      <c r="AH306" s="82" t="str">
        <f t="shared" si="36"/>
        <v/>
      </c>
      <c r="AI306" s="82" t="str">
        <f t="shared" si="37"/>
        <v/>
      </c>
      <c r="AJ306" s="82" t="str">
        <f t="shared" si="38"/>
        <v/>
      </c>
      <c r="AK306" s="82" t="str">
        <f t="shared" si="39"/>
        <v/>
      </c>
    </row>
    <row r="307" spans="27:37">
      <c r="AA307" s="78"/>
      <c r="AB307" s="78"/>
      <c r="AC307" s="78" t="str">
        <f t="shared" si="33"/>
        <v/>
      </c>
      <c r="AD307" s="89"/>
      <c r="AE307" s="89"/>
      <c r="AF307" s="79">
        <f t="shared" si="34"/>
        <v>0</v>
      </c>
      <c r="AG307" s="79" t="str">
        <f t="shared" si="35"/>
        <v/>
      </c>
      <c r="AH307" s="79" t="str">
        <f t="shared" si="36"/>
        <v/>
      </c>
      <c r="AI307" s="79" t="str">
        <f t="shared" si="37"/>
        <v/>
      </c>
      <c r="AJ307" s="79" t="str">
        <f t="shared" si="38"/>
        <v/>
      </c>
      <c r="AK307" s="79" t="str">
        <f t="shared" si="39"/>
        <v/>
      </c>
    </row>
    <row r="308" spans="27:37">
      <c r="AA308" s="81"/>
      <c r="AB308" s="81"/>
      <c r="AC308" s="81" t="str">
        <f t="shared" si="33"/>
        <v/>
      </c>
      <c r="AD308" s="90"/>
      <c r="AE308" s="90"/>
      <c r="AF308" s="82">
        <f t="shared" si="34"/>
        <v>0</v>
      </c>
      <c r="AG308" s="82" t="str">
        <f t="shared" si="35"/>
        <v/>
      </c>
      <c r="AH308" s="82" t="str">
        <f t="shared" si="36"/>
        <v/>
      </c>
      <c r="AI308" s="82" t="str">
        <f t="shared" si="37"/>
        <v/>
      </c>
      <c r="AJ308" s="82" t="str">
        <f t="shared" si="38"/>
        <v/>
      </c>
      <c r="AK308" s="82" t="str">
        <f t="shared" si="39"/>
        <v/>
      </c>
    </row>
    <row r="309" spans="27:37">
      <c r="AA309" s="78"/>
      <c r="AB309" s="78"/>
      <c r="AC309" s="78" t="str">
        <f t="shared" si="33"/>
        <v/>
      </c>
      <c r="AD309" s="89"/>
      <c r="AE309" s="89"/>
      <c r="AF309" s="79">
        <f t="shared" si="34"/>
        <v>0</v>
      </c>
      <c r="AG309" s="79" t="str">
        <f t="shared" si="35"/>
        <v/>
      </c>
      <c r="AH309" s="79" t="str">
        <f t="shared" si="36"/>
        <v/>
      </c>
      <c r="AI309" s="79" t="str">
        <f t="shared" si="37"/>
        <v/>
      </c>
      <c r="AJ309" s="79" t="str">
        <f t="shared" si="38"/>
        <v/>
      </c>
      <c r="AK309" s="79" t="str">
        <f t="shared" si="39"/>
        <v/>
      </c>
    </row>
    <row r="310" spans="27:37">
      <c r="AA310" s="81"/>
      <c r="AB310" s="81"/>
      <c r="AC310" s="81" t="str">
        <f t="shared" si="33"/>
        <v/>
      </c>
      <c r="AD310" s="90"/>
      <c r="AE310" s="90"/>
      <c r="AF310" s="82">
        <f t="shared" si="34"/>
        <v>0</v>
      </c>
      <c r="AG310" s="82" t="str">
        <f t="shared" si="35"/>
        <v/>
      </c>
      <c r="AH310" s="82" t="str">
        <f t="shared" si="36"/>
        <v/>
      </c>
      <c r="AI310" s="82" t="str">
        <f t="shared" si="37"/>
        <v/>
      </c>
      <c r="AJ310" s="82" t="str">
        <f t="shared" si="38"/>
        <v/>
      </c>
      <c r="AK310" s="82" t="str">
        <f t="shared" si="39"/>
        <v/>
      </c>
    </row>
    <row r="311" spans="27:37">
      <c r="AA311" s="78"/>
      <c r="AB311" s="78"/>
      <c r="AC311" s="78" t="str">
        <f t="shared" si="33"/>
        <v/>
      </c>
      <c r="AD311" s="89"/>
      <c r="AE311" s="89"/>
      <c r="AF311" s="79">
        <f t="shared" si="34"/>
        <v>0</v>
      </c>
      <c r="AG311" s="79" t="str">
        <f t="shared" si="35"/>
        <v/>
      </c>
      <c r="AH311" s="79" t="str">
        <f t="shared" si="36"/>
        <v/>
      </c>
      <c r="AI311" s="79" t="str">
        <f t="shared" si="37"/>
        <v/>
      </c>
      <c r="AJ311" s="79" t="str">
        <f t="shared" si="38"/>
        <v/>
      </c>
      <c r="AK311" s="79" t="str">
        <f t="shared" si="39"/>
        <v/>
      </c>
    </row>
    <row r="312" spans="27:37">
      <c r="AA312" s="81"/>
      <c r="AB312" s="81"/>
      <c r="AC312" s="81" t="str">
        <f t="shared" si="33"/>
        <v/>
      </c>
      <c r="AD312" s="90"/>
      <c r="AE312" s="90"/>
      <c r="AF312" s="82">
        <f t="shared" si="34"/>
        <v>0</v>
      </c>
      <c r="AG312" s="82" t="str">
        <f t="shared" si="35"/>
        <v/>
      </c>
      <c r="AH312" s="82" t="str">
        <f t="shared" si="36"/>
        <v/>
      </c>
      <c r="AI312" s="82" t="str">
        <f t="shared" si="37"/>
        <v/>
      </c>
      <c r="AJ312" s="82" t="str">
        <f t="shared" si="38"/>
        <v/>
      </c>
      <c r="AK312" s="82" t="str">
        <f t="shared" si="39"/>
        <v/>
      </c>
    </row>
    <row r="313" spans="27:37">
      <c r="AA313" s="78"/>
      <c r="AB313" s="78"/>
      <c r="AC313" s="78" t="str">
        <f t="shared" si="33"/>
        <v/>
      </c>
      <c r="AD313" s="89"/>
      <c r="AE313" s="89"/>
      <c r="AF313" s="79">
        <f t="shared" si="34"/>
        <v>0</v>
      </c>
      <c r="AG313" s="79" t="str">
        <f t="shared" si="35"/>
        <v/>
      </c>
      <c r="AH313" s="79" t="str">
        <f t="shared" si="36"/>
        <v/>
      </c>
      <c r="AI313" s="79" t="str">
        <f t="shared" si="37"/>
        <v/>
      </c>
      <c r="AJ313" s="79" t="str">
        <f t="shared" si="38"/>
        <v/>
      </c>
      <c r="AK313" s="79" t="str">
        <f t="shared" si="39"/>
        <v/>
      </c>
    </row>
    <row r="314" spans="27:37">
      <c r="AA314" s="81"/>
      <c r="AB314" s="81"/>
      <c r="AC314" s="81" t="str">
        <f t="shared" si="33"/>
        <v/>
      </c>
      <c r="AD314" s="90"/>
      <c r="AE314" s="90"/>
      <c r="AF314" s="82">
        <f t="shared" si="34"/>
        <v>0</v>
      </c>
      <c r="AG314" s="82" t="str">
        <f t="shared" si="35"/>
        <v/>
      </c>
      <c r="AH314" s="82" t="str">
        <f t="shared" si="36"/>
        <v/>
      </c>
      <c r="AI314" s="82" t="str">
        <f t="shared" si="37"/>
        <v/>
      </c>
      <c r="AJ314" s="82" t="str">
        <f t="shared" si="38"/>
        <v/>
      </c>
      <c r="AK314" s="82" t="str">
        <f t="shared" si="39"/>
        <v/>
      </c>
    </row>
    <row r="315" spans="27:37">
      <c r="AA315" s="78"/>
      <c r="AB315" s="78"/>
      <c r="AC315" s="78" t="str">
        <f t="shared" si="33"/>
        <v/>
      </c>
      <c r="AD315" s="89"/>
      <c r="AE315" s="89"/>
      <c r="AF315" s="79">
        <f t="shared" si="34"/>
        <v>0</v>
      </c>
      <c r="AG315" s="79" t="str">
        <f t="shared" si="35"/>
        <v/>
      </c>
      <c r="AH315" s="79" t="str">
        <f t="shared" si="36"/>
        <v/>
      </c>
      <c r="AI315" s="79" t="str">
        <f t="shared" si="37"/>
        <v/>
      </c>
      <c r="AJ315" s="79" t="str">
        <f t="shared" si="38"/>
        <v/>
      </c>
      <c r="AK315" s="79" t="str">
        <f t="shared" si="39"/>
        <v/>
      </c>
    </row>
    <row r="316" spans="27:37">
      <c r="AA316" s="81"/>
      <c r="AB316" s="81"/>
      <c r="AC316" s="81" t="str">
        <f t="shared" si="33"/>
        <v/>
      </c>
      <c r="AD316" s="90"/>
      <c r="AE316" s="90"/>
      <c r="AF316" s="82">
        <f t="shared" si="34"/>
        <v>0</v>
      </c>
      <c r="AG316" s="82" t="str">
        <f t="shared" si="35"/>
        <v/>
      </c>
      <c r="AH316" s="82" t="str">
        <f t="shared" si="36"/>
        <v/>
      </c>
      <c r="AI316" s="82" t="str">
        <f t="shared" si="37"/>
        <v/>
      </c>
      <c r="AJ316" s="82" t="str">
        <f t="shared" si="38"/>
        <v/>
      </c>
      <c r="AK316" s="82" t="str">
        <f t="shared" si="39"/>
        <v/>
      </c>
    </row>
    <row r="317" spans="27:37">
      <c r="AA317" s="78"/>
      <c r="AB317" s="78"/>
      <c r="AC317" s="78" t="str">
        <f t="shared" si="33"/>
        <v/>
      </c>
      <c r="AD317" s="89"/>
      <c r="AE317" s="89"/>
      <c r="AF317" s="79">
        <f t="shared" si="34"/>
        <v>0</v>
      </c>
      <c r="AG317" s="79" t="str">
        <f t="shared" si="35"/>
        <v/>
      </c>
      <c r="AH317" s="79" t="str">
        <f t="shared" si="36"/>
        <v/>
      </c>
      <c r="AI317" s="79" t="str">
        <f t="shared" si="37"/>
        <v/>
      </c>
      <c r="AJ317" s="79" t="str">
        <f t="shared" si="38"/>
        <v/>
      </c>
      <c r="AK317" s="79" t="str">
        <f t="shared" si="39"/>
        <v/>
      </c>
    </row>
    <row r="318" spans="27:37">
      <c r="AA318" s="81"/>
      <c r="AB318" s="81"/>
      <c r="AC318" s="81" t="str">
        <f t="shared" si="33"/>
        <v/>
      </c>
      <c r="AD318" s="90"/>
      <c r="AE318" s="90"/>
      <c r="AF318" s="82">
        <f t="shared" si="34"/>
        <v>0</v>
      </c>
      <c r="AG318" s="82" t="str">
        <f t="shared" si="35"/>
        <v/>
      </c>
      <c r="AH318" s="82" t="str">
        <f t="shared" si="36"/>
        <v/>
      </c>
      <c r="AI318" s="82" t="str">
        <f t="shared" si="37"/>
        <v/>
      </c>
      <c r="AJ318" s="82" t="str">
        <f t="shared" si="38"/>
        <v/>
      </c>
      <c r="AK318" s="82" t="str">
        <f t="shared" si="39"/>
        <v/>
      </c>
    </row>
    <row r="319" spans="27:37">
      <c r="AA319" s="78"/>
      <c r="AB319" s="78"/>
      <c r="AC319" s="78" t="str">
        <f t="shared" si="33"/>
        <v/>
      </c>
      <c r="AD319" s="89"/>
      <c r="AE319" s="89"/>
      <c r="AF319" s="79">
        <f t="shared" si="34"/>
        <v>0</v>
      </c>
      <c r="AG319" s="79" t="str">
        <f t="shared" si="35"/>
        <v/>
      </c>
      <c r="AH319" s="79" t="str">
        <f t="shared" si="36"/>
        <v/>
      </c>
      <c r="AI319" s="79" t="str">
        <f t="shared" si="37"/>
        <v/>
      </c>
      <c r="AJ319" s="79" t="str">
        <f t="shared" si="38"/>
        <v/>
      </c>
      <c r="AK319" s="79" t="str">
        <f t="shared" si="39"/>
        <v/>
      </c>
    </row>
    <row r="320" spans="27:37">
      <c r="AA320" s="81"/>
      <c r="AB320" s="81"/>
      <c r="AC320" s="81" t="str">
        <f t="shared" si="33"/>
        <v/>
      </c>
      <c r="AD320" s="90"/>
      <c r="AE320" s="90"/>
      <c r="AF320" s="82">
        <f t="shared" si="34"/>
        <v>0</v>
      </c>
      <c r="AG320" s="82" t="str">
        <f t="shared" si="35"/>
        <v/>
      </c>
      <c r="AH320" s="82" t="str">
        <f t="shared" si="36"/>
        <v/>
      </c>
      <c r="AI320" s="82" t="str">
        <f t="shared" si="37"/>
        <v/>
      </c>
      <c r="AJ320" s="82" t="str">
        <f t="shared" si="38"/>
        <v/>
      </c>
      <c r="AK320" s="82" t="str">
        <f t="shared" si="39"/>
        <v/>
      </c>
    </row>
    <row r="321" spans="27:37">
      <c r="AA321" s="78"/>
      <c r="AB321" s="78"/>
      <c r="AC321" s="78" t="str">
        <f t="shared" si="33"/>
        <v/>
      </c>
      <c r="AD321" s="89"/>
      <c r="AE321" s="89"/>
      <c r="AF321" s="79">
        <f t="shared" si="34"/>
        <v>0</v>
      </c>
      <c r="AG321" s="79" t="str">
        <f t="shared" si="35"/>
        <v/>
      </c>
      <c r="AH321" s="79" t="str">
        <f t="shared" si="36"/>
        <v/>
      </c>
      <c r="AI321" s="79" t="str">
        <f t="shared" si="37"/>
        <v/>
      </c>
      <c r="AJ321" s="79" t="str">
        <f t="shared" si="38"/>
        <v/>
      </c>
      <c r="AK321" s="79" t="str">
        <f t="shared" si="39"/>
        <v/>
      </c>
    </row>
    <row r="322" spans="27:37">
      <c r="AA322" s="81"/>
      <c r="AB322" s="81"/>
      <c r="AC322" s="81" t="str">
        <f t="shared" si="33"/>
        <v/>
      </c>
      <c r="AD322" s="90"/>
      <c r="AE322" s="90"/>
      <c r="AF322" s="82">
        <f t="shared" si="34"/>
        <v>0</v>
      </c>
      <c r="AG322" s="82" t="str">
        <f t="shared" si="35"/>
        <v/>
      </c>
      <c r="AH322" s="82" t="str">
        <f t="shared" si="36"/>
        <v/>
      </c>
      <c r="AI322" s="82" t="str">
        <f t="shared" si="37"/>
        <v/>
      </c>
      <c r="AJ322" s="82" t="str">
        <f t="shared" si="38"/>
        <v/>
      </c>
      <c r="AK322" s="82" t="str">
        <f t="shared" si="39"/>
        <v/>
      </c>
    </row>
    <row r="323" spans="27:37">
      <c r="AA323" s="78"/>
      <c r="AB323" s="78"/>
      <c r="AC323" s="78" t="str">
        <f t="shared" si="33"/>
        <v/>
      </c>
      <c r="AD323" s="89"/>
      <c r="AE323" s="89"/>
      <c r="AF323" s="79">
        <f t="shared" si="34"/>
        <v>0</v>
      </c>
      <c r="AG323" s="79" t="str">
        <f t="shared" si="35"/>
        <v/>
      </c>
      <c r="AH323" s="79" t="str">
        <f t="shared" si="36"/>
        <v/>
      </c>
      <c r="AI323" s="79" t="str">
        <f t="shared" si="37"/>
        <v/>
      </c>
      <c r="AJ323" s="79" t="str">
        <f t="shared" si="38"/>
        <v/>
      </c>
      <c r="AK323" s="79" t="str">
        <f t="shared" si="39"/>
        <v/>
      </c>
    </row>
    <row r="324" spans="27:37">
      <c r="AA324" s="81"/>
      <c r="AB324" s="81"/>
      <c r="AC324" s="81" t="str">
        <f t="shared" si="33"/>
        <v/>
      </c>
      <c r="AD324" s="90"/>
      <c r="AE324" s="90"/>
      <c r="AF324" s="82">
        <f t="shared" si="34"/>
        <v>0</v>
      </c>
      <c r="AG324" s="82" t="str">
        <f t="shared" si="35"/>
        <v/>
      </c>
      <c r="AH324" s="82" t="str">
        <f t="shared" si="36"/>
        <v/>
      </c>
      <c r="AI324" s="82" t="str">
        <f t="shared" si="37"/>
        <v/>
      </c>
      <c r="AJ324" s="82" t="str">
        <f t="shared" si="38"/>
        <v/>
      </c>
      <c r="AK324" s="82" t="str">
        <f t="shared" si="39"/>
        <v/>
      </c>
    </row>
    <row r="325" spans="27:37">
      <c r="AA325" s="78"/>
      <c r="AB325" s="78"/>
      <c r="AC325" s="78" t="str">
        <f t="shared" si="33"/>
        <v/>
      </c>
      <c r="AD325" s="89"/>
      <c r="AE325" s="89"/>
      <c r="AF325" s="79">
        <f t="shared" si="34"/>
        <v>0</v>
      </c>
      <c r="AG325" s="79" t="str">
        <f t="shared" si="35"/>
        <v/>
      </c>
      <c r="AH325" s="79" t="str">
        <f t="shared" si="36"/>
        <v/>
      </c>
      <c r="AI325" s="79" t="str">
        <f t="shared" si="37"/>
        <v/>
      </c>
      <c r="AJ325" s="79" t="str">
        <f t="shared" si="38"/>
        <v/>
      </c>
      <c r="AK325" s="79" t="str">
        <f t="shared" si="39"/>
        <v/>
      </c>
    </row>
    <row r="326" spans="27:37">
      <c r="AA326" s="81"/>
      <c r="AB326" s="81"/>
      <c r="AC326" s="81" t="str">
        <f t="shared" si="33"/>
        <v/>
      </c>
      <c r="AD326" s="90"/>
      <c r="AE326" s="90"/>
      <c r="AF326" s="82">
        <f t="shared" si="34"/>
        <v>0</v>
      </c>
      <c r="AG326" s="82" t="str">
        <f t="shared" si="35"/>
        <v/>
      </c>
      <c r="AH326" s="82" t="str">
        <f t="shared" si="36"/>
        <v/>
      </c>
      <c r="AI326" s="82" t="str">
        <f t="shared" si="37"/>
        <v/>
      </c>
      <c r="AJ326" s="82" t="str">
        <f t="shared" si="38"/>
        <v/>
      </c>
      <c r="AK326" s="82" t="str">
        <f t="shared" si="39"/>
        <v/>
      </c>
    </row>
    <row r="327" spans="27:37">
      <c r="AA327" s="78"/>
      <c r="AB327" s="78"/>
      <c r="AC327" s="78" t="str">
        <f t="shared" si="33"/>
        <v/>
      </c>
      <c r="AD327" s="89"/>
      <c r="AE327" s="89"/>
      <c r="AF327" s="79">
        <f t="shared" si="34"/>
        <v>0</v>
      </c>
      <c r="AG327" s="79" t="str">
        <f t="shared" si="35"/>
        <v/>
      </c>
      <c r="AH327" s="79" t="str">
        <f t="shared" si="36"/>
        <v/>
      </c>
      <c r="AI327" s="79" t="str">
        <f t="shared" si="37"/>
        <v/>
      </c>
      <c r="AJ327" s="79" t="str">
        <f t="shared" si="38"/>
        <v/>
      </c>
      <c r="AK327" s="79" t="str">
        <f t="shared" si="39"/>
        <v/>
      </c>
    </row>
    <row r="328" spans="27:37">
      <c r="AA328" s="81"/>
      <c r="AB328" s="81"/>
      <c r="AC328" s="81" t="str">
        <f t="shared" si="33"/>
        <v/>
      </c>
      <c r="AD328" s="90"/>
      <c r="AE328" s="90"/>
      <c r="AF328" s="82">
        <f t="shared" si="34"/>
        <v>0</v>
      </c>
      <c r="AG328" s="82" t="str">
        <f t="shared" si="35"/>
        <v/>
      </c>
      <c r="AH328" s="82" t="str">
        <f t="shared" si="36"/>
        <v/>
      </c>
      <c r="AI328" s="82" t="str">
        <f t="shared" si="37"/>
        <v/>
      </c>
      <c r="AJ328" s="82" t="str">
        <f t="shared" si="38"/>
        <v/>
      </c>
      <c r="AK328" s="82" t="str">
        <f t="shared" si="39"/>
        <v/>
      </c>
    </row>
    <row r="329" spans="27:37">
      <c r="AA329" s="78"/>
      <c r="AB329" s="78"/>
      <c r="AC329" s="78" t="str">
        <f t="shared" si="33"/>
        <v/>
      </c>
      <c r="AD329" s="89"/>
      <c r="AE329" s="89"/>
      <c r="AF329" s="79">
        <f t="shared" si="34"/>
        <v>0</v>
      </c>
      <c r="AG329" s="79" t="str">
        <f t="shared" si="35"/>
        <v/>
      </c>
      <c r="AH329" s="79" t="str">
        <f t="shared" si="36"/>
        <v/>
      </c>
      <c r="AI329" s="79" t="str">
        <f t="shared" si="37"/>
        <v/>
      </c>
      <c r="AJ329" s="79" t="str">
        <f t="shared" si="38"/>
        <v/>
      </c>
      <c r="AK329" s="79" t="str">
        <f t="shared" si="39"/>
        <v/>
      </c>
    </row>
    <row r="330" spans="27:37">
      <c r="AA330" s="81"/>
      <c r="AB330" s="81"/>
      <c r="AC330" s="81" t="str">
        <f t="shared" si="33"/>
        <v/>
      </c>
      <c r="AD330" s="90"/>
      <c r="AE330" s="90"/>
      <c r="AF330" s="82">
        <f t="shared" si="34"/>
        <v>0</v>
      </c>
      <c r="AG330" s="82" t="str">
        <f t="shared" si="35"/>
        <v/>
      </c>
      <c r="AH330" s="82" t="str">
        <f t="shared" si="36"/>
        <v/>
      </c>
      <c r="AI330" s="82" t="str">
        <f t="shared" si="37"/>
        <v/>
      </c>
      <c r="AJ330" s="82" t="str">
        <f t="shared" si="38"/>
        <v/>
      </c>
      <c r="AK330" s="82" t="str">
        <f t="shared" si="39"/>
        <v/>
      </c>
    </row>
    <row r="331" spans="27:37">
      <c r="AA331" s="78"/>
      <c r="AB331" s="78"/>
      <c r="AC331" s="78" t="str">
        <f t="shared" si="33"/>
        <v/>
      </c>
      <c r="AD331" s="89"/>
      <c r="AE331" s="89"/>
      <c r="AF331" s="79">
        <f t="shared" si="34"/>
        <v>0</v>
      </c>
      <c r="AG331" s="79" t="str">
        <f t="shared" si="35"/>
        <v/>
      </c>
      <c r="AH331" s="79" t="str">
        <f t="shared" si="36"/>
        <v/>
      </c>
      <c r="AI331" s="79" t="str">
        <f t="shared" si="37"/>
        <v/>
      </c>
      <c r="AJ331" s="79" t="str">
        <f t="shared" si="38"/>
        <v/>
      </c>
      <c r="AK331" s="79" t="str">
        <f t="shared" si="39"/>
        <v/>
      </c>
    </row>
    <row r="332" spans="27:37">
      <c r="AA332" s="81"/>
      <c r="AB332" s="81"/>
      <c r="AC332" s="81" t="str">
        <f t="shared" ref="AC332:AC395" si="40">IF(ISERROR(VLOOKUP($AA332,$A$13:$V$47,MATCH($AB332,$A$12:$V$12,0),0)),"",VLOOKUP($AA332,$A$13:$V$47,MATCH($AB332,$A$12:$V$12,0),0))</f>
        <v/>
      </c>
      <c r="AD332" s="90"/>
      <c r="AE332" s="90"/>
      <c r="AF332" s="82">
        <f t="shared" ref="AF332:AF395" si="41">IF(IF($AB332="",0,IF(AC332="",0,AC332-AD332-AE332))&lt;0,0,IF($AB332="",0,IF(AC332="",0,AC332-AD332-AE332)))</f>
        <v>0</v>
      </c>
      <c r="AG332" s="82" t="str">
        <f t="shared" ref="AG332:AG395" si="42">IF($AA332="","",IF(VLOOKUP($AA332,$AZ$17:$BD$51,2,0)=0,"",VLOOKUP($AA332,$AZ$17:$BD$51,2,0)*AF332))</f>
        <v/>
      </c>
      <c r="AH332" s="82" t="str">
        <f t="shared" ref="AH332:AH395" si="43">IF($AA332="","",IF(VLOOKUP($AA332,$AZ$17:$BD$51,3,0)=0,"",VLOOKUP($AA332,$AZ$17:$BD$51,3,0)*AF332))</f>
        <v/>
      </c>
      <c r="AI332" s="82" t="str">
        <f t="shared" ref="AI332:AI395" si="44">IF($AA332="","",IF(VLOOKUP($AA332,$AZ$17:$BD$51,4,0)=0,"",VLOOKUP($AA332,$AZ$17:$BD$51,4,0)*AF332))</f>
        <v/>
      </c>
      <c r="AJ332" s="82" t="str">
        <f t="shared" ref="AJ332:AJ395" si="45">IF($AA332="","",IF(VLOOKUP($AA332,$AZ$17:$BD$51,5,0)=0,"",VLOOKUP($AA332,$AZ$17:$BD$51,5,0)*AF332))</f>
        <v/>
      </c>
      <c r="AK332" s="82" t="str">
        <f t="shared" si="39"/>
        <v/>
      </c>
    </row>
    <row r="333" spans="27:37">
      <c r="AA333" s="78"/>
      <c r="AB333" s="78"/>
      <c r="AC333" s="78" t="str">
        <f t="shared" si="40"/>
        <v/>
      </c>
      <c r="AD333" s="89"/>
      <c r="AE333" s="89"/>
      <c r="AF333" s="79">
        <f t="shared" si="41"/>
        <v>0</v>
      </c>
      <c r="AG333" s="79" t="str">
        <f t="shared" si="42"/>
        <v/>
      </c>
      <c r="AH333" s="79" t="str">
        <f t="shared" si="43"/>
        <v/>
      </c>
      <c r="AI333" s="79" t="str">
        <f t="shared" si="44"/>
        <v/>
      </c>
      <c r="AJ333" s="79" t="str">
        <f t="shared" si="45"/>
        <v/>
      </c>
      <c r="AK333" s="79" t="str">
        <f t="shared" ref="AK333:AK396" si="46">IF($AF333=0,"",IF(VLOOKUP($AA333,$A$55:$Y$80,IF($AB333=3,2,IF($AB333&lt;4+1,6,IF($AB333&lt;5+1,10,IF($AB333&lt;6+1,14,IF($AB333&lt;7+1,18,IF($AB333&lt;8+1,22,0)))))),0)=0,"pas de crafteur",VLOOKUP($AA333,$A$55:$Y$80,IF($AB333=3,2,IF($AB333&lt;4+1,6,IF($AB333&lt;5+1,10,IF($AB333&lt;6+1,14,IF($AB333&lt;7+1,18,IF($AB333&lt;8+1,22,)))))),0)))</f>
        <v/>
      </c>
    </row>
    <row r="334" spans="27:37">
      <c r="AA334" s="81"/>
      <c r="AB334" s="81"/>
      <c r="AC334" s="81" t="str">
        <f t="shared" si="40"/>
        <v/>
      </c>
      <c r="AD334" s="90"/>
      <c r="AE334" s="90"/>
      <c r="AF334" s="82">
        <f t="shared" si="41"/>
        <v>0</v>
      </c>
      <c r="AG334" s="82" t="str">
        <f t="shared" si="42"/>
        <v/>
      </c>
      <c r="AH334" s="82" t="str">
        <f t="shared" si="43"/>
        <v/>
      </c>
      <c r="AI334" s="82" t="str">
        <f t="shared" si="44"/>
        <v/>
      </c>
      <c r="AJ334" s="82" t="str">
        <f t="shared" si="45"/>
        <v/>
      </c>
      <c r="AK334" s="82" t="str">
        <f t="shared" si="46"/>
        <v/>
      </c>
    </row>
    <row r="335" spans="27:37">
      <c r="AA335" s="78"/>
      <c r="AB335" s="78"/>
      <c r="AC335" s="78" t="str">
        <f t="shared" si="40"/>
        <v/>
      </c>
      <c r="AD335" s="89"/>
      <c r="AE335" s="89"/>
      <c r="AF335" s="79">
        <f t="shared" si="41"/>
        <v>0</v>
      </c>
      <c r="AG335" s="79" t="str">
        <f t="shared" si="42"/>
        <v/>
      </c>
      <c r="AH335" s="79" t="str">
        <f t="shared" si="43"/>
        <v/>
      </c>
      <c r="AI335" s="79" t="str">
        <f t="shared" si="44"/>
        <v/>
      </c>
      <c r="AJ335" s="79" t="str">
        <f t="shared" si="45"/>
        <v/>
      </c>
      <c r="AK335" s="79" t="str">
        <f t="shared" si="46"/>
        <v/>
      </c>
    </row>
    <row r="336" spans="27:37">
      <c r="AA336" s="81"/>
      <c r="AB336" s="81"/>
      <c r="AC336" s="81" t="str">
        <f t="shared" si="40"/>
        <v/>
      </c>
      <c r="AD336" s="90"/>
      <c r="AE336" s="90"/>
      <c r="AF336" s="82">
        <f t="shared" si="41"/>
        <v>0</v>
      </c>
      <c r="AG336" s="82" t="str">
        <f t="shared" si="42"/>
        <v/>
      </c>
      <c r="AH336" s="82" t="str">
        <f t="shared" si="43"/>
        <v/>
      </c>
      <c r="AI336" s="82" t="str">
        <f t="shared" si="44"/>
        <v/>
      </c>
      <c r="AJ336" s="82" t="str">
        <f t="shared" si="45"/>
        <v/>
      </c>
      <c r="AK336" s="82" t="str">
        <f t="shared" si="46"/>
        <v/>
      </c>
    </row>
    <row r="337" spans="27:37">
      <c r="AA337" s="78"/>
      <c r="AB337" s="78"/>
      <c r="AC337" s="78" t="str">
        <f t="shared" si="40"/>
        <v/>
      </c>
      <c r="AD337" s="89"/>
      <c r="AE337" s="89"/>
      <c r="AF337" s="79">
        <f t="shared" si="41"/>
        <v>0</v>
      </c>
      <c r="AG337" s="79" t="str">
        <f t="shared" si="42"/>
        <v/>
      </c>
      <c r="AH337" s="79" t="str">
        <f t="shared" si="43"/>
        <v/>
      </c>
      <c r="AI337" s="79" t="str">
        <f t="shared" si="44"/>
        <v/>
      </c>
      <c r="AJ337" s="79" t="str">
        <f t="shared" si="45"/>
        <v/>
      </c>
      <c r="AK337" s="79" t="str">
        <f t="shared" si="46"/>
        <v/>
      </c>
    </row>
    <row r="338" spans="27:37">
      <c r="AA338" s="81"/>
      <c r="AB338" s="81"/>
      <c r="AC338" s="81" t="str">
        <f t="shared" si="40"/>
        <v/>
      </c>
      <c r="AD338" s="90"/>
      <c r="AE338" s="90"/>
      <c r="AF338" s="82">
        <f t="shared" si="41"/>
        <v>0</v>
      </c>
      <c r="AG338" s="82" t="str">
        <f t="shared" si="42"/>
        <v/>
      </c>
      <c r="AH338" s="82" t="str">
        <f t="shared" si="43"/>
        <v/>
      </c>
      <c r="AI338" s="82" t="str">
        <f t="shared" si="44"/>
        <v/>
      </c>
      <c r="AJ338" s="82" t="str">
        <f t="shared" si="45"/>
        <v/>
      </c>
      <c r="AK338" s="82" t="str">
        <f t="shared" si="46"/>
        <v/>
      </c>
    </row>
    <row r="339" spans="27:37">
      <c r="AA339" s="78"/>
      <c r="AB339" s="78"/>
      <c r="AC339" s="78" t="str">
        <f t="shared" si="40"/>
        <v/>
      </c>
      <c r="AD339" s="89"/>
      <c r="AE339" s="89"/>
      <c r="AF339" s="79">
        <f t="shared" si="41"/>
        <v>0</v>
      </c>
      <c r="AG339" s="79" t="str">
        <f t="shared" si="42"/>
        <v/>
      </c>
      <c r="AH339" s="79" t="str">
        <f t="shared" si="43"/>
        <v/>
      </c>
      <c r="AI339" s="79" t="str">
        <f t="shared" si="44"/>
        <v/>
      </c>
      <c r="AJ339" s="79" t="str">
        <f t="shared" si="45"/>
        <v/>
      </c>
      <c r="AK339" s="79" t="str">
        <f t="shared" si="46"/>
        <v/>
      </c>
    </row>
    <row r="340" spans="27:37">
      <c r="AA340" s="81"/>
      <c r="AB340" s="81"/>
      <c r="AC340" s="81" t="str">
        <f t="shared" si="40"/>
        <v/>
      </c>
      <c r="AD340" s="90"/>
      <c r="AE340" s="90"/>
      <c r="AF340" s="82">
        <f t="shared" si="41"/>
        <v>0</v>
      </c>
      <c r="AG340" s="82" t="str">
        <f t="shared" si="42"/>
        <v/>
      </c>
      <c r="AH340" s="82" t="str">
        <f t="shared" si="43"/>
        <v/>
      </c>
      <c r="AI340" s="82" t="str">
        <f t="shared" si="44"/>
        <v/>
      </c>
      <c r="AJ340" s="82" t="str">
        <f t="shared" si="45"/>
        <v/>
      </c>
      <c r="AK340" s="82" t="str">
        <f t="shared" si="46"/>
        <v/>
      </c>
    </row>
    <row r="341" spans="27:37">
      <c r="AA341" s="78"/>
      <c r="AB341" s="78"/>
      <c r="AC341" s="78" t="str">
        <f t="shared" si="40"/>
        <v/>
      </c>
      <c r="AD341" s="89"/>
      <c r="AE341" s="89"/>
      <c r="AF341" s="79">
        <f t="shared" si="41"/>
        <v>0</v>
      </c>
      <c r="AG341" s="79" t="str">
        <f t="shared" si="42"/>
        <v/>
      </c>
      <c r="AH341" s="79" t="str">
        <f t="shared" si="43"/>
        <v/>
      </c>
      <c r="AI341" s="79" t="str">
        <f t="shared" si="44"/>
        <v/>
      </c>
      <c r="AJ341" s="79" t="str">
        <f t="shared" si="45"/>
        <v/>
      </c>
      <c r="AK341" s="79" t="str">
        <f t="shared" si="46"/>
        <v/>
      </c>
    </row>
    <row r="342" spans="27:37">
      <c r="AA342" s="81"/>
      <c r="AB342" s="81"/>
      <c r="AC342" s="81" t="str">
        <f t="shared" si="40"/>
        <v/>
      </c>
      <c r="AD342" s="90"/>
      <c r="AE342" s="90"/>
      <c r="AF342" s="82">
        <f t="shared" si="41"/>
        <v>0</v>
      </c>
      <c r="AG342" s="82" t="str">
        <f t="shared" si="42"/>
        <v/>
      </c>
      <c r="AH342" s="82" t="str">
        <f t="shared" si="43"/>
        <v/>
      </c>
      <c r="AI342" s="82" t="str">
        <f t="shared" si="44"/>
        <v/>
      </c>
      <c r="AJ342" s="82" t="str">
        <f t="shared" si="45"/>
        <v/>
      </c>
      <c r="AK342" s="82" t="str">
        <f t="shared" si="46"/>
        <v/>
      </c>
    </row>
    <row r="343" spans="27:37">
      <c r="AA343" s="78"/>
      <c r="AB343" s="78"/>
      <c r="AC343" s="78" t="str">
        <f t="shared" si="40"/>
        <v/>
      </c>
      <c r="AD343" s="89"/>
      <c r="AE343" s="89"/>
      <c r="AF343" s="79">
        <f t="shared" si="41"/>
        <v>0</v>
      </c>
      <c r="AG343" s="79" t="str">
        <f t="shared" si="42"/>
        <v/>
      </c>
      <c r="AH343" s="79" t="str">
        <f t="shared" si="43"/>
        <v/>
      </c>
      <c r="AI343" s="79" t="str">
        <f t="shared" si="44"/>
        <v/>
      </c>
      <c r="AJ343" s="79" t="str">
        <f t="shared" si="45"/>
        <v/>
      </c>
      <c r="AK343" s="79" t="str">
        <f t="shared" si="46"/>
        <v/>
      </c>
    </row>
    <row r="344" spans="27:37">
      <c r="AA344" s="81"/>
      <c r="AB344" s="81"/>
      <c r="AC344" s="81" t="str">
        <f t="shared" si="40"/>
        <v/>
      </c>
      <c r="AD344" s="90"/>
      <c r="AE344" s="90"/>
      <c r="AF344" s="82">
        <f t="shared" si="41"/>
        <v>0</v>
      </c>
      <c r="AG344" s="82" t="str">
        <f t="shared" si="42"/>
        <v/>
      </c>
      <c r="AH344" s="82" t="str">
        <f t="shared" si="43"/>
        <v/>
      </c>
      <c r="AI344" s="82" t="str">
        <f t="shared" si="44"/>
        <v/>
      </c>
      <c r="AJ344" s="82" t="str">
        <f t="shared" si="45"/>
        <v/>
      </c>
      <c r="AK344" s="82" t="str">
        <f t="shared" si="46"/>
        <v/>
      </c>
    </row>
    <row r="345" spans="27:37">
      <c r="AA345" s="78"/>
      <c r="AB345" s="78"/>
      <c r="AC345" s="78" t="str">
        <f t="shared" si="40"/>
        <v/>
      </c>
      <c r="AD345" s="89"/>
      <c r="AE345" s="89"/>
      <c r="AF345" s="79">
        <f t="shared" si="41"/>
        <v>0</v>
      </c>
      <c r="AG345" s="79" t="str">
        <f t="shared" si="42"/>
        <v/>
      </c>
      <c r="AH345" s="79" t="str">
        <f t="shared" si="43"/>
        <v/>
      </c>
      <c r="AI345" s="79" t="str">
        <f t="shared" si="44"/>
        <v/>
      </c>
      <c r="AJ345" s="79" t="str">
        <f t="shared" si="45"/>
        <v/>
      </c>
      <c r="AK345" s="79" t="str">
        <f t="shared" si="46"/>
        <v/>
      </c>
    </row>
    <row r="346" spans="27:37">
      <c r="AA346" s="81"/>
      <c r="AB346" s="81"/>
      <c r="AC346" s="81" t="str">
        <f t="shared" si="40"/>
        <v/>
      </c>
      <c r="AD346" s="90"/>
      <c r="AE346" s="90"/>
      <c r="AF346" s="82">
        <f t="shared" si="41"/>
        <v>0</v>
      </c>
      <c r="AG346" s="82" t="str">
        <f t="shared" si="42"/>
        <v/>
      </c>
      <c r="AH346" s="82" t="str">
        <f t="shared" si="43"/>
        <v/>
      </c>
      <c r="AI346" s="82" t="str">
        <f t="shared" si="44"/>
        <v/>
      </c>
      <c r="AJ346" s="82" t="str">
        <f t="shared" si="45"/>
        <v/>
      </c>
      <c r="AK346" s="82" t="str">
        <f t="shared" si="46"/>
        <v/>
      </c>
    </row>
    <row r="347" spans="27:37">
      <c r="AA347" s="78"/>
      <c r="AB347" s="78"/>
      <c r="AC347" s="78" t="str">
        <f t="shared" si="40"/>
        <v/>
      </c>
      <c r="AD347" s="89"/>
      <c r="AE347" s="89"/>
      <c r="AF347" s="79">
        <f t="shared" si="41"/>
        <v>0</v>
      </c>
      <c r="AG347" s="79" t="str">
        <f t="shared" si="42"/>
        <v/>
      </c>
      <c r="AH347" s="79" t="str">
        <f t="shared" si="43"/>
        <v/>
      </c>
      <c r="AI347" s="79" t="str">
        <f t="shared" si="44"/>
        <v/>
      </c>
      <c r="AJ347" s="79" t="str">
        <f t="shared" si="45"/>
        <v/>
      </c>
      <c r="AK347" s="79" t="str">
        <f t="shared" si="46"/>
        <v/>
      </c>
    </row>
    <row r="348" spans="27:37">
      <c r="AA348" s="81"/>
      <c r="AB348" s="81"/>
      <c r="AC348" s="81" t="str">
        <f t="shared" si="40"/>
        <v/>
      </c>
      <c r="AD348" s="90"/>
      <c r="AE348" s="90"/>
      <c r="AF348" s="82">
        <f t="shared" si="41"/>
        <v>0</v>
      </c>
      <c r="AG348" s="82" t="str">
        <f t="shared" si="42"/>
        <v/>
      </c>
      <c r="AH348" s="82" t="str">
        <f t="shared" si="43"/>
        <v/>
      </c>
      <c r="AI348" s="82" t="str">
        <f t="shared" si="44"/>
        <v/>
      </c>
      <c r="AJ348" s="82" t="str">
        <f t="shared" si="45"/>
        <v/>
      </c>
      <c r="AK348" s="82" t="str">
        <f t="shared" si="46"/>
        <v/>
      </c>
    </row>
    <row r="349" spans="27:37">
      <c r="AA349" s="78"/>
      <c r="AB349" s="78"/>
      <c r="AC349" s="78" t="str">
        <f t="shared" si="40"/>
        <v/>
      </c>
      <c r="AD349" s="89"/>
      <c r="AE349" s="89"/>
      <c r="AF349" s="79">
        <f t="shared" si="41"/>
        <v>0</v>
      </c>
      <c r="AG349" s="79" t="str">
        <f t="shared" si="42"/>
        <v/>
      </c>
      <c r="AH349" s="79" t="str">
        <f t="shared" si="43"/>
        <v/>
      </c>
      <c r="AI349" s="79" t="str">
        <f t="shared" si="44"/>
        <v/>
      </c>
      <c r="AJ349" s="79" t="str">
        <f t="shared" si="45"/>
        <v/>
      </c>
      <c r="AK349" s="79" t="str">
        <f t="shared" si="46"/>
        <v/>
      </c>
    </row>
    <row r="350" spans="27:37">
      <c r="AA350" s="81"/>
      <c r="AB350" s="81"/>
      <c r="AC350" s="81" t="str">
        <f t="shared" si="40"/>
        <v/>
      </c>
      <c r="AD350" s="90"/>
      <c r="AE350" s="90"/>
      <c r="AF350" s="82">
        <f t="shared" si="41"/>
        <v>0</v>
      </c>
      <c r="AG350" s="82" t="str">
        <f t="shared" si="42"/>
        <v/>
      </c>
      <c r="AH350" s="82" t="str">
        <f t="shared" si="43"/>
        <v/>
      </c>
      <c r="AI350" s="82" t="str">
        <f t="shared" si="44"/>
        <v/>
      </c>
      <c r="AJ350" s="82" t="str">
        <f t="shared" si="45"/>
        <v/>
      </c>
      <c r="AK350" s="82" t="str">
        <f t="shared" si="46"/>
        <v/>
      </c>
    </row>
    <row r="351" spans="27:37">
      <c r="AA351" s="78"/>
      <c r="AB351" s="78"/>
      <c r="AC351" s="78" t="str">
        <f t="shared" si="40"/>
        <v/>
      </c>
      <c r="AD351" s="89"/>
      <c r="AE351" s="89"/>
      <c r="AF351" s="79">
        <f t="shared" si="41"/>
        <v>0</v>
      </c>
      <c r="AG351" s="79" t="str">
        <f t="shared" si="42"/>
        <v/>
      </c>
      <c r="AH351" s="79" t="str">
        <f t="shared" si="43"/>
        <v/>
      </c>
      <c r="AI351" s="79" t="str">
        <f t="shared" si="44"/>
        <v/>
      </c>
      <c r="AJ351" s="79" t="str">
        <f t="shared" si="45"/>
        <v/>
      </c>
      <c r="AK351" s="79" t="str">
        <f t="shared" si="46"/>
        <v/>
      </c>
    </row>
    <row r="352" spans="27:37">
      <c r="AA352" s="81"/>
      <c r="AB352" s="81"/>
      <c r="AC352" s="81" t="str">
        <f t="shared" si="40"/>
        <v/>
      </c>
      <c r="AD352" s="90"/>
      <c r="AE352" s="90"/>
      <c r="AF352" s="82">
        <f t="shared" si="41"/>
        <v>0</v>
      </c>
      <c r="AG352" s="82" t="str">
        <f t="shared" si="42"/>
        <v/>
      </c>
      <c r="AH352" s="82" t="str">
        <f t="shared" si="43"/>
        <v/>
      </c>
      <c r="AI352" s="82" t="str">
        <f t="shared" si="44"/>
        <v/>
      </c>
      <c r="AJ352" s="82" t="str">
        <f t="shared" si="45"/>
        <v/>
      </c>
      <c r="AK352" s="82" t="str">
        <f t="shared" si="46"/>
        <v/>
      </c>
    </row>
    <row r="353" spans="27:37">
      <c r="AA353" s="78"/>
      <c r="AB353" s="78"/>
      <c r="AC353" s="78" t="str">
        <f t="shared" si="40"/>
        <v/>
      </c>
      <c r="AD353" s="89"/>
      <c r="AE353" s="89"/>
      <c r="AF353" s="79">
        <f t="shared" si="41"/>
        <v>0</v>
      </c>
      <c r="AG353" s="79" t="str">
        <f t="shared" si="42"/>
        <v/>
      </c>
      <c r="AH353" s="79" t="str">
        <f t="shared" si="43"/>
        <v/>
      </c>
      <c r="AI353" s="79" t="str">
        <f t="shared" si="44"/>
        <v/>
      </c>
      <c r="AJ353" s="79" t="str">
        <f t="shared" si="45"/>
        <v/>
      </c>
      <c r="AK353" s="79" t="str">
        <f t="shared" si="46"/>
        <v/>
      </c>
    </row>
    <row r="354" spans="27:37">
      <c r="AA354" s="81"/>
      <c r="AB354" s="81"/>
      <c r="AC354" s="81" t="str">
        <f t="shared" si="40"/>
        <v/>
      </c>
      <c r="AD354" s="90"/>
      <c r="AE354" s="90"/>
      <c r="AF354" s="82">
        <f t="shared" si="41"/>
        <v>0</v>
      </c>
      <c r="AG354" s="82" t="str">
        <f t="shared" si="42"/>
        <v/>
      </c>
      <c r="AH354" s="82" t="str">
        <f t="shared" si="43"/>
        <v/>
      </c>
      <c r="AI354" s="82" t="str">
        <f t="shared" si="44"/>
        <v/>
      </c>
      <c r="AJ354" s="82" t="str">
        <f t="shared" si="45"/>
        <v/>
      </c>
      <c r="AK354" s="82" t="str">
        <f t="shared" si="46"/>
        <v/>
      </c>
    </row>
    <row r="355" spans="27:37">
      <c r="AA355" s="78"/>
      <c r="AB355" s="78"/>
      <c r="AC355" s="78" t="str">
        <f t="shared" si="40"/>
        <v/>
      </c>
      <c r="AD355" s="89"/>
      <c r="AE355" s="89"/>
      <c r="AF355" s="79">
        <f t="shared" si="41"/>
        <v>0</v>
      </c>
      <c r="AG355" s="79" t="str">
        <f t="shared" si="42"/>
        <v/>
      </c>
      <c r="AH355" s="79" t="str">
        <f t="shared" si="43"/>
        <v/>
      </c>
      <c r="AI355" s="79" t="str">
        <f t="shared" si="44"/>
        <v/>
      </c>
      <c r="AJ355" s="79" t="str">
        <f t="shared" si="45"/>
        <v/>
      </c>
      <c r="AK355" s="79" t="str">
        <f t="shared" si="46"/>
        <v/>
      </c>
    </row>
    <row r="356" spans="27:37">
      <c r="AA356" s="81"/>
      <c r="AB356" s="81"/>
      <c r="AC356" s="81" t="str">
        <f t="shared" si="40"/>
        <v/>
      </c>
      <c r="AD356" s="90"/>
      <c r="AE356" s="90"/>
      <c r="AF356" s="82">
        <f t="shared" si="41"/>
        <v>0</v>
      </c>
      <c r="AG356" s="82" t="str">
        <f t="shared" si="42"/>
        <v/>
      </c>
      <c r="AH356" s="82" t="str">
        <f t="shared" si="43"/>
        <v/>
      </c>
      <c r="AI356" s="82" t="str">
        <f t="shared" si="44"/>
        <v/>
      </c>
      <c r="AJ356" s="82" t="str">
        <f t="shared" si="45"/>
        <v/>
      </c>
      <c r="AK356" s="82" t="str">
        <f t="shared" si="46"/>
        <v/>
      </c>
    </row>
    <row r="357" spans="27:37">
      <c r="AA357" s="78"/>
      <c r="AB357" s="78"/>
      <c r="AC357" s="78" t="str">
        <f t="shared" si="40"/>
        <v/>
      </c>
      <c r="AD357" s="89"/>
      <c r="AE357" s="89"/>
      <c r="AF357" s="79">
        <f t="shared" si="41"/>
        <v>0</v>
      </c>
      <c r="AG357" s="79" t="str">
        <f t="shared" si="42"/>
        <v/>
      </c>
      <c r="AH357" s="79" t="str">
        <f t="shared" si="43"/>
        <v/>
      </c>
      <c r="AI357" s="79" t="str">
        <f t="shared" si="44"/>
        <v/>
      </c>
      <c r="AJ357" s="79" t="str">
        <f t="shared" si="45"/>
        <v/>
      </c>
      <c r="AK357" s="79" t="str">
        <f t="shared" si="46"/>
        <v/>
      </c>
    </row>
    <row r="358" spans="27:37">
      <c r="AA358" s="81"/>
      <c r="AB358" s="81"/>
      <c r="AC358" s="81" t="str">
        <f t="shared" si="40"/>
        <v/>
      </c>
      <c r="AD358" s="90"/>
      <c r="AE358" s="90"/>
      <c r="AF358" s="82">
        <f t="shared" si="41"/>
        <v>0</v>
      </c>
      <c r="AG358" s="82" t="str">
        <f t="shared" si="42"/>
        <v/>
      </c>
      <c r="AH358" s="82" t="str">
        <f t="shared" si="43"/>
        <v/>
      </c>
      <c r="AI358" s="82" t="str">
        <f t="shared" si="44"/>
        <v/>
      </c>
      <c r="AJ358" s="82" t="str">
        <f t="shared" si="45"/>
        <v/>
      </c>
      <c r="AK358" s="82" t="str">
        <f t="shared" si="46"/>
        <v/>
      </c>
    </row>
    <row r="359" spans="27:37">
      <c r="AA359" s="78"/>
      <c r="AB359" s="78"/>
      <c r="AC359" s="78" t="str">
        <f t="shared" si="40"/>
        <v/>
      </c>
      <c r="AD359" s="89"/>
      <c r="AE359" s="89"/>
      <c r="AF359" s="79">
        <f t="shared" si="41"/>
        <v>0</v>
      </c>
      <c r="AG359" s="79" t="str">
        <f t="shared" si="42"/>
        <v/>
      </c>
      <c r="AH359" s="79" t="str">
        <f t="shared" si="43"/>
        <v/>
      </c>
      <c r="AI359" s="79" t="str">
        <f t="shared" si="44"/>
        <v/>
      </c>
      <c r="AJ359" s="79" t="str">
        <f t="shared" si="45"/>
        <v/>
      </c>
      <c r="AK359" s="79" t="str">
        <f t="shared" si="46"/>
        <v/>
      </c>
    </row>
    <row r="360" spans="27:37">
      <c r="AA360" s="81"/>
      <c r="AB360" s="81"/>
      <c r="AC360" s="81" t="str">
        <f t="shared" si="40"/>
        <v/>
      </c>
      <c r="AD360" s="90"/>
      <c r="AE360" s="90"/>
      <c r="AF360" s="82">
        <f t="shared" si="41"/>
        <v>0</v>
      </c>
      <c r="AG360" s="82" t="str">
        <f t="shared" si="42"/>
        <v/>
      </c>
      <c r="AH360" s="82" t="str">
        <f t="shared" si="43"/>
        <v/>
      </c>
      <c r="AI360" s="82" t="str">
        <f t="shared" si="44"/>
        <v/>
      </c>
      <c r="AJ360" s="82" t="str">
        <f t="shared" si="45"/>
        <v/>
      </c>
      <c r="AK360" s="82" t="str">
        <f t="shared" si="46"/>
        <v/>
      </c>
    </row>
    <row r="361" spans="27:37">
      <c r="AA361" s="78"/>
      <c r="AB361" s="78"/>
      <c r="AC361" s="78" t="str">
        <f t="shared" si="40"/>
        <v/>
      </c>
      <c r="AD361" s="89"/>
      <c r="AE361" s="89"/>
      <c r="AF361" s="79">
        <f t="shared" si="41"/>
        <v>0</v>
      </c>
      <c r="AG361" s="79" t="str">
        <f t="shared" si="42"/>
        <v/>
      </c>
      <c r="AH361" s="79" t="str">
        <f t="shared" si="43"/>
        <v/>
      </c>
      <c r="AI361" s="79" t="str">
        <f t="shared" si="44"/>
        <v/>
      </c>
      <c r="AJ361" s="79" t="str">
        <f t="shared" si="45"/>
        <v/>
      </c>
      <c r="AK361" s="79" t="str">
        <f t="shared" si="46"/>
        <v/>
      </c>
    </row>
    <row r="362" spans="27:37">
      <c r="AA362" s="81"/>
      <c r="AB362" s="81"/>
      <c r="AC362" s="81" t="str">
        <f t="shared" si="40"/>
        <v/>
      </c>
      <c r="AD362" s="90"/>
      <c r="AE362" s="90"/>
      <c r="AF362" s="82">
        <f t="shared" si="41"/>
        <v>0</v>
      </c>
      <c r="AG362" s="82" t="str">
        <f t="shared" si="42"/>
        <v/>
      </c>
      <c r="AH362" s="82" t="str">
        <f t="shared" si="43"/>
        <v/>
      </c>
      <c r="AI362" s="82" t="str">
        <f t="shared" si="44"/>
        <v/>
      </c>
      <c r="AJ362" s="82" t="str">
        <f t="shared" si="45"/>
        <v/>
      </c>
      <c r="AK362" s="82" t="str">
        <f t="shared" si="46"/>
        <v/>
      </c>
    </row>
    <row r="363" spans="27:37">
      <c r="AA363" s="78"/>
      <c r="AB363" s="78"/>
      <c r="AC363" s="78" t="str">
        <f t="shared" si="40"/>
        <v/>
      </c>
      <c r="AD363" s="89"/>
      <c r="AE363" s="89"/>
      <c r="AF363" s="79">
        <f t="shared" si="41"/>
        <v>0</v>
      </c>
      <c r="AG363" s="79" t="str">
        <f t="shared" si="42"/>
        <v/>
      </c>
      <c r="AH363" s="79" t="str">
        <f t="shared" si="43"/>
        <v/>
      </c>
      <c r="AI363" s="79" t="str">
        <f t="shared" si="44"/>
        <v/>
      </c>
      <c r="AJ363" s="79" t="str">
        <f t="shared" si="45"/>
        <v/>
      </c>
      <c r="AK363" s="79" t="str">
        <f t="shared" si="46"/>
        <v/>
      </c>
    </row>
    <row r="364" spans="27:37">
      <c r="AA364" s="81"/>
      <c r="AB364" s="81"/>
      <c r="AC364" s="81" t="str">
        <f t="shared" si="40"/>
        <v/>
      </c>
      <c r="AD364" s="90"/>
      <c r="AE364" s="90"/>
      <c r="AF364" s="82">
        <f t="shared" si="41"/>
        <v>0</v>
      </c>
      <c r="AG364" s="82" t="str">
        <f t="shared" si="42"/>
        <v/>
      </c>
      <c r="AH364" s="82" t="str">
        <f t="shared" si="43"/>
        <v/>
      </c>
      <c r="AI364" s="82" t="str">
        <f t="shared" si="44"/>
        <v/>
      </c>
      <c r="AJ364" s="82" t="str">
        <f t="shared" si="45"/>
        <v/>
      </c>
      <c r="AK364" s="82" t="str">
        <f t="shared" si="46"/>
        <v/>
      </c>
    </row>
    <row r="365" spans="27:37">
      <c r="AA365" s="78"/>
      <c r="AB365" s="78"/>
      <c r="AC365" s="78" t="str">
        <f t="shared" si="40"/>
        <v/>
      </c>
      <c r="AD365" s="89"/>
      <c r="AE365" s="89"/>
      <c r="AF365" s="79">
        <f t="shared" si="41"/>
        <v>0</v>
      </c>
      <c r="AG365" s="79" t="str">
        <f t="shared" si="42"/>
        <v/>
      </c>
      <c r="AH365" s="79" t="str">
        <f t="shared" si="43"/>
        <v/>
      </c>
      <c r="AI365" s="79" t="str">
        <f t="shared" si="44"/>
        <v/>
      </c>
      <c r="AJ365" s="79" t="str">
        <f t="shared" si="45"/>
        <v/>
      </c>
      <c r="AK365" s="79" t="str">
        <f t="shared" si="46"/>
        <v/>
      </c>
    </row>
    <row r="366" spans="27:37">
      <c r="AA366" s="81"/>
      <c r="AB366" s="81"/>
      <c r="AC366" s="81" t="str">
        <f t="shared" si="40"/>
        <v/>
      </c>
      <c r="AD366" s="90"/>
      <c r="AE366" s="90"/>
      <c r="AF366" s="82">
        <f t="shared" si="41"/>
        <v>0</v>
      </c>
      <c r="AG366" s="82" t="str">
        <f t="shared" si="42"/>
        <v/>
      </c>
      <c r="AH366" s="82" t="str">
        <f t="shared" si="43"/>
        <v/>
      </c>
      <c r="AI366" s="82" t="str">
        <f t="shared" si="44"/>
        <v/>
      </c>
      <c r="AJ366" s="82" t="str">
        <f t="shared" si="45"/>
        <v/>
      </c>
      <c r="AK366" s="82" t="str">
        <f t="shared" si="46"/>
        <v/>
      </c>
    </row>
    <row r="367" spans="27:37">
      <c r="AA367" s="78"/>
      <c r="AB367" s="78"/>
      <c r="AC367" s="78" t="str">
        <f t="shared" si="40"/>
        <v/>
      </c>
      <c r="AD367" s="89"/>
      <c r="AE367" s="89"/>
      <c r="AF367" s="79">
        <f t="shared" si="41"/>
        <v>0</v>
      </c>
      <c r="AG367" s="79" t="str">
        <f t="shared" si="42"/>
        <v/>
      </c>
      <c r="AH367" s="79" t="str">
        <f t="shared" si="43"/>
        <v/>
      </c>
      <c r="AI367" s="79" t="str">
        <f t="shared" si="44"/>
        <v/>
      </c>
      <c r="AJ367" s="79" t="str">
        <f t="shared" si="45"/>
        <v/>
      </c>
      <c r="AK367" s="79" t="str">
        <f t="shared" si="46"/>
        <v/>
      </c>
    </row>
    <row r="368" spans="27:37">
      <c r="AA368" s="81"/>
      <c r="AB368" s="81"/>
      <c r="AC368" s="81" t="str">
        <f t="shared" si="40"/>
        <v/>
      </c>
      <c r="AD368" s="90"/>
      <c r="AE368" s="90"/>
      <c r="AF368" s="82">
        <f t="shared" si="41"/>
        <v>0</v>
      </c>
      <c r="AG368" s="82" t="str">
        <f t="shared" si="42"/>
        <v/>
      </c>
      <c r="AH368" s="82" t="str">
        <f t="shared" si="43"/>
        <v/>
      </c>
      <c r="AI368" s="82" t="str">
        <f t="shared" si="44"/>
        <v/>
      </c>
      <c r="AJ368" s="82" t="str">
        <f t="shared" si="45"/>
        <v/>
      </c>
      <c r="AK368" s="82" t="str">
        <f t="shared" si="46"/>
        <v/>
      </c>
    </row>
    <row r="369" spans="27:37">
      <c r="AA369" s="78"/>
      <c r="AB369" s="78"/>
      <c r="AC369" s="78" t="str">
        <f t="shared" si="40"/>
        <v/>
      </c>
      <c r="AD369" s="89"/>
      <c r="AE369" s="89"/>
      <c r="AF369" s="79">
        <f t="shared" si="41"/>
        <v>0</v>
      </c>
      <c r="AG369" s="79" t="str">
        <f t="shared" si="42"/>
        <v/>
      </c>
      <c r="AH369" s="79" t="str">
        <f t="shared" si="43"/>
        <v/>
      </c>
      <c r="AI369" s="79" t="str">
        <f t="shared" si="44"/>
        <v/>
      </c>
      <c r="AJ369" s="79" t="str">
        <f t="shared" si="45"/>
        <v/>
      </c>
      <c r="AK369" s="79" t="str">
        <f t="shared" si="46"/>
        <v/>
      </c>
    </row>
    <row r="370" spans="27:37">
      <c r="AA370" s="81"/>
      <c r="AB370" s="81"/>
      <c r="AC370" s="81" t="str">
        <f t="shared" si="40"/>
        <v/>
      </c>
      <c r="AD370" s="90"/>
      <c r="AE370" s="90"/>
      <c r="AF370" s="82">
        <f t="shared" si="41"/>
        <v>0</v>
      </c>
      <c r="AG370" s="82" t="str">
        <f t="shared" si="42"/>
        <v/>
      </c>
      <c r="AH370" s="82" t="str">
        <f t="shared" si="43"/>
        <v/>
      </c>
      <c r="AI370" s="82" t="str">
        <f t="shared" si="44"/>
        <v/>
      </c>
      <c r="AJ370" s="82" t="str">
        <f t="shared" si="45"/>
        <v/>
      </c>
      <c r="AK370" s="82" t="str">
        <f t="shared" si="46"/>
        <v/>
      </c>
    </row>
    <row r="371" spans="27:37">
      <c r="AA371" s="78"/>
      <c r="AB371" s="78"/>
      <c r="AC371" s="78" t="str">
        <f t="shared" si="40"/>
        <v/>
      </c>
      <c r="AD371" s="89"/>
      <c r="AE371" s="89"/>
      <c r="AF371" s="79">
        <f t="shared" si="41"/>
        <v>0</v>
      </c>
      <c r="AG371" s="79" t="str">
        <f t="shared" si="42"/>
        <v/>
      </c>
      <c r="AH371" s="79" t="str">
        <f t="shared" si="43"/>
        <v/>
      </c>
      <c r="AI371" s="79" t="str">
        <f t="shared" si="44"/>
        <v/>
      </c>
      <c r="AJ371" s="79" t="str">
        <f t="shared" si="45"/>
        <v/>
      </c>
      <c r="AK371" s="79" t="str">
        <f t="shared" si="46"/>
        <v/>
      </c>
    </row>
    <row r="372" spans="27:37">
      <c r="AA372" s="81"/>
      <c r="AB372" s="81"/>
      <c r="AC372" s="81" t="str">
        <f t="shared" si="40"/>
        <v/>
      </c>
      <c r="AD372" s="90"/>
      <c r="AE372" s="90"/>
      <c r="AF372" s="82">
        <f t="shared" si="41"/>
        <v>0</v>
      </c>
      <c r="AG372" s="82" t="str">
        <f t="shared" si="42"/>
        <v/>
      </c>
      <c r="AH372" s="82" t="str">
        <f t="shared" si="43"/>
        <v/>
      </c>
      <c r="AI372" s="82" t="str">
        <f t="shared" si="44"/>
        <v/>
      </c>
      <c r="AJ372" s="82" t="str">
        <f t="shared" si="45"/>
        <v/>
      </c>
      <c r="AK372" s="82" t="str">
        <f t="shared" si="46"/>
        <v/>
      </c>
    </row>
    <row r="373" spans="27:37">
      <c r="AA373" s="78"/>
      <c r="AB373" s="78"/>
      <c r="AC373" s="78" t="str">
        <f t="shared" si="40"/>
        <v/>
      </c>
      <c r="AD373" s="89"/>
      <c r="AE373" s="89"/>
      <c r="AF373" s="79">
        <f t="shared" si="41"/>
        <v>0</v>
      </c>
      <c r="AG373" s="79" t="str">
        <f t="shared" si="42"/>
        <v/>
      </c>
      <c r="AH373" s="79" t="str">
        <f t="shared" si="43"/>
        <v/>
      </c>
      <c r="AI373" s="79" t="str">
        <f t="shared" si="44"/>
        <v/>
      </c>
      <c r="AJ373" s="79" t="str">
        <f t="shared" si="45"/>
        <v/>
      </c>
      <c r="AK373" s="79" t="str">
        <f t="shared" si="46"/>
        <v/>
      </c>
    </row>
    <row r="374" spans="27:37">
      <c r="AA374" s="81"/>
      <c r="AB374" s="81"/>
      <c r="AC374" s="81" t="str">
        <f t="shared" si="40"/>
        <v/>
      </c>
      <c r="AD374" s="90"/>
      <c r="AE374" s="90"/>
      <c r="AF374" s="82">
        <f t="shared" si="41"/>
        <v>0</v>
      </c>
      <c r="AG374" s="82" t="str">
        <f t="shared" si="42"/>
        <v/>
      </c>
      <c r="AH374" s="82" t="str">
        <f t="shared" si="43"/>
        <v/>
      </c>
      <c r="AI374" s="82" t="str">
        <f t="shared" si="44"/>
        <v/>
      </c>
      <c r="AJ374" s="82" t="str">
        <f t="shared" si="45"/>
        <v/>
      </c>
      <c r="AK374" s="82" t="str">
        <f t="shared" si="46"/>
        <v/>
      </c>
    </row>
    <row r="375" spans="27:37">
      <c r="AA375" s="78"/>
      <c r="AB375" s="78"/>
      <c r="AC375" s="78" t="str">
        <f t="shared" si="40"/>
        <v/>
      </c>
      <c r="AD375" s="89"/>
      <c r="AE375" s="89"/>
      <c r="AF375" s="79">
        <f t="shared" si="41"/>
        <v>0</v>
      </c>
      <c r="AG375" s="79" t="str">
        <f t="shared" si="42"/>
        <v/>
      </c>
      <c r="AH375" s="79" t="str">
        <f t="shared" si="43"/>
        <v/>
      </c>
      <c r="AI375" s="79" t="str">
        <f t="shared" si="44"/>
        <v/>
      </c>
      <c r="AJ375" s="79" t="str">
        <f t="shared" si="45"/>
        <v/>
      </c>
      <c r="AK375" s="79" t="str">
        <f t="shared" si="46"/>
        <v/>
      </c>
    </row>
    <row r="376" spans="27:37">
      <c r="AA376" s="81"/>
      <c r="AB376" s="81"/>
      <c r="AC376" s="81" t="str">
        <f t="shared" si="40"/>
        <v/>
      </c>
      <c r="AD376" s="90"/>
      <c r="AE376" s="90"/>
      <c r="AF376" s="82">
        <f t="shared" si="41"/>
        <v>0</v>
      </c>
      <c r="AG376" s="82" t="str">
        <f t="shared" si="42"/>
        <v/>
      </c>
      <c r="AH376" s="82" t="str">
        <f t="shared" si="43"/>
        <v/>
      </c>
      <c r="AI376" s="82" t="str">
        <f t="shared" si="44"/>
        <v/>
      </c>
      <c r="AJ376" s="82" t="str">
        <f t="shared" si="45"/>
        <v/>
      </c>
      <c r="AK376" s="82" t="str">
        <f t="shared" si="46"/>
        <v/>
      </c>
    </row>
    <row r="377" spans="27:37">
      <c r="AA377" s="78"/>
      <c r="AB377" s="78"/>
      <c r="AC377" s="78" t="str">
        <f t="shared" si="40"/>
        <v/>
      </c>
      <c r="AD377" s="89"/>
      <c r="AE377" s="89"/>
      <c r="AF377" s="79">
        <f t="shared" si="41"/>
        <v>0</v>
      </c>
      <c r="AG377" s="79" t="str">
        <f t="shared" si="42"/>
        <v/>
      </c>
      <c r="AH377" s="79" t="str">
        <f t="shared" si="43"/>
        <v/>
      </c>
      <c r="AI377" s="79" t="str">
        <f t="shared" si="44"/>
        <v/>
      </c>
      <c r="AJ377" s="79" t="str">
        <f t="shared" si="45"/>
        <v/>
      </c>
      <c r="AK377" s="79" t="str">
        <f t="shared" si="46"/>
        <v/>
      </c>
    </row>
    <row r="378" spans="27:37">
      <c r="AA378" s="81"/>
      <c r="AB378" s="81"/>
      <c r="AC378" s="81" t="str">
        <f t="shared" si="40"/>
        <v/>
      </c>
      <c r="AD378" s="90"/>
      <c r="AE378" s="90"/>
      <c r="AF378" s="82">
        <f t="shared" si="41"/>
        <v>0</v>
      </c>
      <c r="AG378" s="82" t="str">
        <f t="shared" si="42"/>
        <v/>
      </c>
      <c r="AH378" s="82" t="str">
        <f t="shared" si="43"/>
        <v/>
      </c>
      <c r="AI378" s="82" t="str">
        <f t="shared" si="44"/>
        <v/>
      </c>
      <c r="AJ378" s="82" t="str">
        <f t="shared" si="45"/>
        <v/>
      </c>
      <c r="AK378" s="82" t="str">
        <f t="shared" si="46"/>
        <v/>
      </c>
    </row>
    <row r="379" spans="27:37">
      <c r="AA379" s="78"/>
      <c r="AB379" s="78"/>
      <c r="AC379" s="78" t="str">
        <f t="shared" si="40"/>
        <v/>
      </c>
      <c r="AD379" s="89"/>
      <c r="AE379" s="89"/>
      <c r="AF379" s="79">
        <f t="shared" si="41"/>
        <v>0</v>
      </c>
      <c r="AG379" s="79" t="str">
        <f t="shared" si="42"/>
        <v/>
      </c>
      <c r="AH379" s="79" t="str">
        <f t="shared" si="43"/>
        <v/>
      </c>
      <c r="AI379" s="79" t="str">
        <f t="shared" si="44"/>
        <v/>
      </c>
      <c r="AJ379" s="79" t="str">
        <f t="shared" si="45"/>
        <v/>
      </c>
      <c r="AK379" s="79" t="str">
        <f t="shared" si="46"/>
        <v/>
      </c>
    </row>
    <row r="380" spans="27:37">
      <c r="AA380" s="81"/>
      <c r="AB380" s="81"/>
      <c r="AC380" s="81" t="str">
        <f t="shared" si="40"/>
        <v/>
      </c>
      <c r="AD380" s="90"/>
      <c r="AE380" s="90"/>
      <c r="AF380" s="82">
        <f t="shared" si="41"/>
        <v>0</v>
      </c>
      <c r="AG380" s="82" t="str">
        <f t="shared" si="42"/>
        <v/>
      </c>
      <c r="AH380" s="82" t="str">
        <f t="shared" si="43"/>
        <v/>
      </c>
      <c r="AI380" s="82" t="str">
        <f t="shared" si="44"/>
        <v/>
      </c>
      <c r="AJ380" s="82" t="str">
        <f t="shared" si="45"/>
        <v/>
      </c>
      <c r="AK380" s="82" t="str">
        <f t="shared" si="46"/>
        <v/>
      </c>
    </row>
    <row r="381" spans="27:37">
      <c r="AA381" s="78"/>
      <c r="AB381" s="78"/>
      <c r="AC381" s="78" t="str">
        <f t="shared" si="40"/>
        <v/>
      </c>
      <c r="AD381" s="89"/>
      <c r="AE381" s="89"/>
      <c r="AF381" s="79">
        <f t="shared" si="41"/>
        <v>0</v>
      </c>
      <c r="AG381" s="79" t="str">
        <f t="shared" si="42"/>
        <v/>
      </c>
      <c r="AH381" s="79" t="str">
        <f t="shared" si="43"/>
        <v/>
      </c>
      <c r="AI381" s="79" t="str">
        <f t="shared" si="44"/>
        <v/>
      </c>
      <c r="AJ381" s="79" t="str">
        <f t="shared" si="45"/>
        <v/>
      </c>
      <c r="AK381" s="79" t="str">
        <f t="shared" si="46"/>
        <v/>
      </c>
    </row>
    <row r="382" spans="27:37">
      <c r="AA382" s="81"/>
      <c r="AB382" s="81"/>
      <c r="AC382" s="81" t="str">
        <f t="shared" si="40"/>
        <v/>
      </c>
      <c r="AD382" s="90"/>
      <c r="AE382" s="90"/>
      <c r="AF382" s="82">
        <f t="shared" si="41"/>
        <v>0</v>
      </c>
      <c r="AG382" s="82" t="str">
        <f t="shared" si="42"/>
        <v/>
      </c>
      <c r="AH382" s="82" t="str">
        <f t="shared" si="43"/>
        <v/>
      </c>
      <c r="AI382" s="82" t="str">
        <f t="shared" si="44"/>
        <v/>
      </c>
      <c r="AJ382" s="82" t="str">
        <f t="shared" si="45"/>
        <v/>
      </c>
      <c r="AK382" s="82" t="str">
        <f t="shared" si="46"/>
        <v/>
      </c>
    </row>
    <row r="383" spans="27:37">
      <c r="AA383" s="78"/>
      <c r="AB383" s="78"/>
      <c r="AC383" s="78" t="str">
        <f t="shared" si="40"/>
        <v/>
      </c>
      <c r="AD383" s="89"/>
      <c r="AE383" s="89"/>
      <c r="AF383" s="79">
        <f t="shared" si="41"/>
        <v>0</v>
      </c>
      <c r="AG383" s="79" t="str">
        <f t="shared" si="42"/>
        <v/>
      </c>
      <c r="AH383" s="79" t="str">
        <f t="shared" si="43"/>
        <v/>
      </c>
      <c r="AI383" s="79" t="str">
        <f t="shared" si="44"/>
        <v/>
      </c>
      <c r="AJ383" s="79" t="str">
        <f t="shared" si="45"/>
        <v/>
      </c>
      <c r="AK383" s="79" t="str">
        <f t="shared" si="46"/>
        <v/>
      </c>
    </row>
    <row r="384" spans="27:37">
      <c r="AA384" s="81"/>
      <c r="AB384" s="81"/>
      <c r="AC384" s="81" t="str">
        <f t="shared" si="40"/>
        <v/>
      </c>
      <c r="AD384" s="90"/>
      <c r="AE384" s="90"/>
      <c r="AF384" s="82">
        <f t="shared" si="41"/>
        <v>0</v>
      </c>
      <c r="AG384" s="82" t="str">
        <f t="shared" si="42"/>
        <v/>
      </c>
      <c r="AH384" s="82" t="str">
        <f t="shared" si="43"/>
        <v/>
      </c>
      <c r="AI384" s="82" t="str">
        <f t="shared" si="44"/>
        <v/>
      </c>
      <c r="AJ384" s="82" t="str">
        <f t="shared" si="45"/>
        <v/>
      </c>
      <c r="AK384" s="82" t="str">
        <f t="shared" si="46"/>
        <v/>
      </c>
    </row>
    <row r="385" spans="27:37">
      <c r="AA385" s="78"/>
      <c r="AB385" s="78"/>
      <c r="AC385" s="78" t="str">
        <f t="shared" si="40"/>
        <v/>
      </c>
      <c r="AD385" s="89"/>
      <c r="AE385" s="89"/>
      <c r="AF385" s="79">
        <f t="shared" si="41"/>
        <v>0</v>
      </c>
      <c r="AG385" s="79" t="str">
        <f t="shared" si="42"/>
        <v/>
      </c>
      <c r="AH385" s="79" t="str">
        <f t="shared" si="43"/>
        <v/>
      </c>
      <c r="AI385" s="79" t="str">
        <f t="shared" si="44"/>
        <v/>
      </c>
      <c r="AJ385" s="79" t="str">
        <f t="shared" si="45"/>
        <v/>
      </c>
      <c r="AK385" s="79" t="str">
        <f t="shared" si="46"/>
        <v/>
      </c>
    </row>
    <row r="386" spans="27:37">
      <c r="AA386" s="81"/>
      <c r="AB386" s="81"/>
      <c r="AC386" s="81" t="str">
        <f t="shared" si="40"/>
        <v/>
      </c>
      <c r="AD386" s="90"/>
      <c r="AE386" s="90"/>
      <c r="AF386" s="82">
        <f t="shared" si="41"/>
        <v>0</v>
      </c>
      <c r="AG386" s="82" t="str">
        <f t="shared" si="42"/>
        <v/>
      </c>
      <c r="AH386" s="82" t="str">
        <f t="shared" si="43"/>
        <v/>
      </c>
      <c r="AI386" s="82" t="str">
        <f t="shared" si="44"/>
        <v/>
      </c>
      <c r="AJ386" s="82" t="str">
        <f t="shared" si="45"/>
        <v/>
      </c>
      <c r="AK386" s="82" t="str">
        <f t="shared" si="46"/>
        <v/>
      </c>
    </row>
    <row r="387" spans="27:37">
      <c r="AA387" s="78"/>
      <c r="AB387" s="78"/>
      <c r="AC387" s="78" t="str">
        <f t="shared" si="40"/>
        <v/>
      </c>
      <c r="AD387" s="89"/>
      <c r="AE387" s="89"/>
      <c r="AF387" s="79">
        <f t="shared" si="41"/>
        <v>0</v>
      </c>
      <c r="AG387" s="79" t="str">
        <f t="shared" si="42"/>
        <v/>
      </c>
      <c r="AH387" s="79" t="str">
        <f t="shared" si="43"/>
        <v/>
      </c>
      <c r="AI387" s="79" t="str">
        <f t="shared" si="44"/>
        <v/>
      </c>
      <c r="AJ387" s="79" t="str">
        <f t="shared" si="45"/>
        <v/>
      </c>
      <c r="AK387" s="79" t="str">
        <f t="shared" si="46"/>
        <v/>
      </c>
    </row>
    <row r="388" spans="27:37">
      <c r="AA388" s="81"/>
      <c r="AB388" s="81"/>
      <c r="AC388" s="81" t="str">
        <f t="shared" si="40"/>
        <v/>
      </c>
      <c r="AD388" s="90"/>
      <c r="AE388" s="90"/>
      <c r="AF388" s="82">
        <f t="shared" si="41"/>
        <v>0</v>
      </c>
      <c r="AG388" s="82" t="str">
        <f t="shared" si="42"/>
        <v/>
      </c>
      <c r="AH388" s="82" t="str">
        <f t="shared" si="43"/>
        <v/>
      </c>
      <c r="AI388" s="82" t="str">
        <f t="shared" si="44"/>
        <v/>
      </c>
      <c r="AJ388" s="82" t="str">
        <f t="shared" si="45"/>
        <v/>
      </c>
      <c r="AK388" s="82" t="str">
        <f t="shared" si="46"/>
        <v/>
      </c>
    </row>
    <row r="389" spans="27:37">
      <c r="AA389" s="78"/>
      <c r="AB389" s="78"/>
      <c r="AC389" s="78" t="str">
        <f t="shared" si="40"/>
        <v/>
      </c>
      <c r="AD389" s="89"/>
      <c r="AE389" s="89"/>
      <c r="AF389" s="79">
        <f t="shared" si="41"/>
        <v>0</v>
      </c>
      <c r="AG389" s="79" t="str">
        <f t="shared" si="42"/>
        <v/>
      </c>
      <c r="AH389" s="79" t="str">
        <f t="shared" si="43"/>
        <v/>
      </c>
      <c r="AI389" s="79" t="str">
        <f t="shared" si="44"/>
        <v/>
      </c>
      <c r="AJ389" s="79" t="str">
        <f t="shared" si="45"/>
        <v/>
      </c>
      <c r="AK389" s="79" t="str">
        <f t="shared" si="46"/>
        <v/>
      </c>
    </row>
    <row r="390" spans="27:37">
      <c r="AA390" s="81"/>
      <c r="AB390" s="81"/>
      <c r="AC390" s="81" t="str">
        <f t="shared" si="40"/>
        <v/>
      </c>
      <c r="AD390" s="90"/>
      <c r="AE390" s="90"/>
      <c r="AF390" s="82">
        <f t="shared" si="41"/>
        <v>0</v>
      </c>
      <c r="AG390" s="82" t="str">
        <f t="shared" si="42"/>
        <v/>
      </c>
      <c r="AH390" s="82" t="str">
        <f t="shared" si="43"/>
        <v/>
      </c>
      <c r="AI390" s="82" t="str">
        <f t="shared" si="44"/>
        <v/>
      </c>
      <c r="AJ390" s="82" t="str">
        <f t="shared" si="45"/>
        <v/>
      </c>
      <c r="AK390" s="82" t="str">
        <f t="shared" si="46"/>
        <v/>
      </c>
    </row>
    <row r="391" spans="27:37">
      <c r="AA391" s="78"/>
      <c r="AB391" s="78"/>
      <c r="AC391" s="78" t="str">
        <f t="shared" si="40"/>
        <v/>
      </c>
      <c r="AD391" s="89"/>
      <c r="AE391" s="89"/>
      <c r="AF391" s="79">
        <f t="shared" si="41"/>
        <v>0</v>
      </c>
      <c r="AG391" s="79" t="str">
        <f t="shared" si="42"/>
        <v/>
      </c>
      <c r="AH391" s="79" t="str">
        <f t="shared" si="43"/>
        <v/>
      </c>
      <c r="AI391" s="79" t="str">
        <f t="shared" si="44"/>
        <v/>
      </c>
      <c r="AJ391" s="79" t="str">
        <f t="shared" si="45"/>
        <v/>
      </c>
      <c r="AK391" s="79" t="str">
        <f t="shared" si="46"/>
        <v/>
      </c>
    </row>
    <row r="392" spans="27:37">
      <c r="AA392" s="81"/>
      <c r="AB392" s="81"/>
      <c r="AC392" s="81" t="str">
        <f t="shared" si="40"/>
        <v/>
      </c>
      <c r="AD392" s="90"/>
      <c r="AE392" s="90"/>
      <c r="AF392" s="82">
        <f t="shared" si="41"/>
        <v>0</v>
      </c>
      <c r="AG392" s="82" t="str">
        <f t="shared" si="42"/>
        <v/>
      </c>
      <c r="AH392" s="82" t="str">
        <f t="shared" si="43"/>
        <v/>
      </c>
      <c r="AI392" s="82" t="str">
        <f t="shared" si="44"/>
        <v/>
      </c>
      <c r="AJ392" s="82" t="str">
        <f t="shared" si="45"/>
        <v/>
      </c>
      <c r="AK392" s="82" t="str">
        <f t="shared" si="46"/>
        <v/>
      </c>
    </row>
    <row r="393" spans="27:37">
      <c r="AA393" s="78"/>
      <c r="AB393" s="78"/>
      <c r="AC393" s="78" t="str">
        <f t="shared" si="40"/>
        <v/>
      </c>
      <c r="AD393" s="89"/>
      <c r="AE393" s="89"/>
      <c r="AF393" s="79">
        <f t="shared" si="41"/>
        <v>0</v>
      </c>
      <c r="AG393" s="79" t="str">
        <f t="shared" si="42"/>
        <v/>
      </c>
      <c r="AH393" s="79" t="str">
        <f t="shared" si="43"/>
        <v/>
      </c>
      <c r="AI393" s="79" t="str">
        <f t="shared" si="44"/>
        <v/>
      </c>
      <c r="AJ393" s="79" t="str">
        <f t="shared" si="45"/>
        <v/>
      </c>
      <c r="AK393" s="79" t="str">
        <f t="shared" si="46"/>
        <v/>
      </c>
    </row>
    <row r="394" spans="27:37">
      <c r="AA394" s="81"/>
      <c r="AB394" s="81"/>
      <c r="AC394" s="81" t="str">
        <f t="shared" si="40"/>
        <v/>
      </c>
      <c r="AD394" s="90"/>
      <c r="AE394" s="90"/>
      <c r="AF394" s="82">
        <f t="shared" si="41"/>
        <v>0</v>
      </c>
      <c r="AG394" s="82" t="str">
        <f t="shared" si="42"/>
        <v/>
      </c>
      <c r="AH394" s="82" t="str">
        <f t="shared" si="43"/>
        <v/>
      </c>
      <c r="AI394" s="82" t="str">
        <f t="shared" si="44"/>
        <v/>
      </c>
      <c r="AJ394" s="82" t="str">
        <f t="shared" si="45"/>
        <v/>
      </c>
      <c r="AK394" s="82" t="str">
        <f t="shared" si="46"/>
        <v/>
      </c>
    </row>
    <row r="395" spans="27:37">
      <c r="AA395" s="78"/>
      <c r="AB395" s="78"/>
      <c r="AC395" s="78" t="str">
        <f t="shared" si="40"/>
        <v/>
      </c>
      <c r="AD395" s="89"/>
      <c r="AE395" s="89"/>
      <c r="AF395" s="79">
        <f t="shared" si="41"/>
        <v>0</v>
      </c>
      <c r="AG395" s="79" t="str">
        <f t="shared" si="42"/>
        <v/>
      </c>
      <c r="AH395" s="79" t="str">
        <f t="shared" si="43"/>
        <v/>
      </c>
      <c r="AI395" s="79" t="str">
        <f t="shared" si="44"/>
        <v/>
      </c>
      <c r="AJ395" s="79" t="str">
        <f t="shared" si="45"/>
        <v/>
      </c>
      <c r="AK395" s="79" t="str">
        <f t="shared" si="46"/>
        <v/>
      </c>
    </row>
    <row r="396" spans="27:37">
      <c r="AA396" s="81"/>
      <c r="AB396" s="81"/>
      <c r="AC396" s="81" t="str">
        <f t="shared" ref="AC396:AC459" si="47">IF(ISERROR(VLOOKUP($AA396,$A$13:$V$47,MATCH($AB396,$A$12:$V$12,0),0)),"",VLOOKUP($AA396,$A$13:$V$47,MATCH($AB396,$A$12:$V$12,0),0))</f>
        <v/>
      </c>
      <c r="AD396" s="90"/>
      <c r="AE396" s="90"/>
      <c r="AF396" s="82">
        <f t="shared" ref="AF396:AF459" si="48">IF(IF($AB396="",0,IF(AC396="",0,AC396-AD396-AE396))&lt;0,0,IF($AB396="",0,IF(AC396="",0,AC396-AD396-AE396)))</f>
        <v>0</v>
      </c>
      <c r="AG396" s="82" t="str">
        <f t="shared" ref="AG396:AG459" si="49">IF($AA396="","",IF(VLOOKUP($AA396,$AZ$17:$BD$51,2,0)=0,"",VLOOKUP($AA396,$AZ$17:$BD$51,2,0)*AF396))</f>
        <v/>
      </c>
      <c r="AH396" s="82" t="str">
        <f t="shared" ref="AH396:AH459" si="50">IF($AA396="","",IF(VLOOKUP($AA396,$AZ$17:$BD$51,3,0)=0,"",VLOOKUP($AA396,$AZ$17:$BD$51,3,0)*AF396))</f>
        <v/>
      </c>
      <c r="AI396" s="82" t="str">
        <f t="shared" ref="AI396:AI459" si="51">IF($AA396="","",IF(VLOOKUP($AA396,$AZ$17:$BD$51,4,0)=0,"",VLOOKUP($AA396,$AZ$17:$BD$51,4,0)*AF396))</f>
        <v/>
      </c>
      <c r="AJ396" s="82" t="str">
        <f t="shared" ref="AJ396:AJ459" si="52">IF($AA396="","",IF(VLOOKUP($AA396,$AZ$17:$BD$51,5,0)=0,"",VLOOKUP($AA396,$AZ$17:$BD$51,5,0)*AF396))</f>
        <v/>
      </c>
      <c r="AK396" s="82" t="str">
        <f t="shared" si="46"/>
        <v/>
      </c>
    </row>
    <row r="397" spans="27:37">
      <c r="AA397" s="78"/>
      <c r="AB397" s="78"/>
      <c r="AC397" s="78" t="str">
        <f t="shared" si="47"/>
        <v/>
      </c>
      <c r="AD397" s="89"/>
      <c r="AE397" s="89"/>
      <c r="AF397" s="79">
        <f t="shared" si="48"/>
        <v>0</v>
      </c>
      <c r="AG397" s="79" t="str">
        <f t="shared" si="49"/>
        <v/>
      </c>
      <c r="AH397" s="79" t="str">
        <f t="shared" si="50"/>
        <v/>
      </c>
      <c r="AI397" s="79" t="str">
        <f t="shared" si="51"/>
        <v/>
      </c>
      <c r="AJ397" s="79" t="str">
        <f t="shared" si="52"/>
        <v/>
      </c>
      <c r="AK397" s="79" t="str">
        <f t="shared" ref="AK397:AK460" si="53">IF($AF397=0,"",IF(VLOOKUP($AA397,$A$55:$Y$80,IF($AB397=3,2,IF($AB397&lt;4+1,6,IF($AB397&lt;5+1,10,IF($AB397&lt;6+1,14,IF($AB397&lt;7+1,18,IF($AB397&lt;8+1,22,0)))))),0)=0,"pas de crafteur",VLOOKUP($AA397,$A$55:$Y$80,IF($AB397=3,2,IF($AB397&lt;4+1,6,IF($AB397&lt;5+1,10,IF($AB397&lt;6+1,14,IF($AB397&lt;7+1,18,IF($AB397&lt;8+1,22,)))))),0)))</f>
        <v/>
      </c>
    </row>
    <row r="398" spans="27:37">
      <c r="AA398" s="81"/>
      <c r="AB398" s="81"/>
      <c r="AC398" s="81" t="str">
        <f t="shared" si="47"/>
        <v/>
      </c>
      <c r="AD398" s="90"/>
      <c r="AE398" s="90"/>
      <c r="AF398" s="82">
        <f t="shared" si="48"/>
        <v>0</v>
      </c>
      <c r="AG398" s="82" t="str">
        <f t="shared" si="49"/>
        <v/>
      </c>
      <c r="AH398" s="82" t="str">
        <f t="shared" si="50"/>
        <v/>
      </c>
      <c r="AI398" s="82" t="str">
        <f t="shared" si="51"/>
        <v/>
      </c>
      <c r="AJ398" s="82" t="str">
        <f t="shared" si="52"/>
        <v/>
      </c>
      <c r="AK398" s="82" t="str">
        <f t="shared" si="53"/>
        <v/>
      </c>
    </row>
    <row r="399" spans="27:37">
      <c r="AA399" s="78"/>
      <c r="AB399" s="78"/>
      <c r="AC399" s="78" t="str">
        <f t="shared" si="47"/>
        <v/>
      </c>
      <c r="AD399" s="89"/>
      <c r="AE399" s="89"/>
      <c r="AF399" s="79">
        <f t="shared" si="48"/>
        <v>0</v>
      </c>
      <c r="AG399" s="79" t="str">
        <f t="shared" si="49"/>
        <v/>
      </c>
      <c r="AH399" s="79" t="str">
        <f t="shared" si="50"/>
        <v/>
      </c>
      <c r="AI399" s="79" t="str">
        <f t="shared" si="51"/>
        <v/>
      </c>
      <c r="AJ399" s="79" t="str">
        <f t="shared" si="52"/>
        <v/>
      </c>
      <c r="AK399" s="79" t="str">
        <f t="shared" si="53"/>
        <v/>
      </c>
    </row>
    <row r="400" spans="27:37">
      <c r="AA400" s="81"/>
      <c r="AB400" s="81"/>
      <c r="AC400" s="81" t="str">
        <f t="shared" si="47"/>
        <v/>
      </c>
      <c r="AD400" s="90"/>
      <c r="AE400" s="90"/>
      <c r="AF400" s="82">
        <f t="shared" si="48"/>
        <v>0</v>
      </c>
      <c r="AG400" s="82" t="str">
        <f t="shared" si="49"/>
        <v/>
      </c>
      <c r="AH400" s="82" t="str">
        <f t="shared" si="50"/>
        <v/>
      </c>
      <c r="AI400" s="82" t="str">
        <f t="shared" si="51"/>
        <v/>
      </c>
      <c r="AJ400" s="82" t="str">
        <f t="shared" si="52"/>
        <v/>
      </c>
      <c r="AK400" s="82" t="str">
        <f t="shared" si="53"/>
        <v/>
      </c>
    </row>
    <row r="401" spans="27:37">
      <c r="AA401" s="78"/>
      <c r="AB401" s="78"/>
      <c r="AC401" s="78" t="str">
        <f t="shared" si="47"/>
        <v/>
      </c>
      <c r="AD401" s="89"/>
      <c r="AE401" s="89"/>
      <c r="AF401" s="79">
        <f t="shared" si="48"/>
        <v>0</v>
      </c>
      <c r="AG401" s="79" t="str">
        <f t="shared" si="49"/>
        <v/>
      </c>
      <c r="AH401" s="79" t="str">
        <f t="shared" si="50"/>
        <v/>
      </c>
      <c r="AI401" s="79" t="str">
        <f t="shared" si="51"/>
        <v/>
      </c>
      <c r="AJ401" s="79" t="str">
        <f t="shared" si="52"/>
        <v/>
      </c>
      <c r="AK401" s="79" t="str">
        <f t="shared" si="53"/>
        <v/>
      </c>
    </row>
    <row r="402" spans="27:37">
      <c r="AA402" s="81"/>
      <c r="AB402" s="81"/>
      <c r="AC402" s="81" t="str">
        <f t="shared" si="47"/>
        <v/>
      </c>
      <c r="AD402" s="90"/>
      <c r="AE402" s="90"/>
      <c r="AF402" s="82">
        <f t="shared" si="48"/>
        <v>0</v>
      </c>
      <c r="AG402" s="82" t="str">
        <f t="shared" si="49"/>
        <v/>
      </c>
      <c r="AH402" s="82" t="str">
        <f t="shared" si="50"/>
        <v/>
      </c>
      <c r="AI402" s="82" t="str">
        <f t="shared" si="51"/>
        <v/>
      </c>
      <c r="AJ402" s="82" t="str">
        <f t="shared" si="52"/>
        <v/>
      </c>
      <c r="AK402" s="82" t="str">
        <f t="shared" si="53"/>
        <v/>
      </c>
    </row>
    <row r="403" spans="27:37">
      <c r="AA403" s="78"/>
      <c r="AB403" s="78"/>
      <c r="AC403" s="78" t="str">
        <f t="shared" si="47"/>
        <v/>
      </c>
      <c r="AD403" s="89"/>
      <c r="AE403" s="89"/>
      <c r="AF403" s="79">
        <f t="shared" si="48"/>
        <v>0</v>
      </c>
      <c r="AG403" s="79" t="str">
        <f t="shared" si="49"/>
        <v/>
      </c>
      <c r="AH403" s="79" t="str">
        <f t="shared" si="50"/>
        <v/>
      </c>
      <c r="AI403" s="79" t="str">
        <f t="shared" si="51"/>
        <v/>
      </c>
      <c r="AJ403" s="79" t="str">
        <f t="shared" si="52"/>
        <v/>
      </c>
      <c r="AK403" s="79" t="str">
        <f t="shared" si="53"/>
        <v/>
      </c>
    </row>
    <row r="404" spans="27:37">
      <c r="AA404" s="81"/>
      <c r="AB404" s="81"/>
      <c r="AC404" s="81" t="str">
        <f t="shared" si="47"/>
        <v/>
      </c>
      <c r="AD404" s="90"/>
      <c r="AE404" s="90"/>
      <c r="AF404" s="82">
        <f t="shared" si="48"/>
        <v>0</v>
      </c>
      <c r="AG404" s="82" t="str">
        <f t="shared" si="49"/>
        <v/>
      </c>
      <c r="AH404" s="82" t="str">
        <f t="shared" si="50"/>
        <v/>
      </c>
      <c r="AI404" s="82" t="str">
        <f t="shared" si="51"/>
        <v/>
      </c>
      <c r="AJ404" s="82" t="str">
        <f t="shared" si="52"/>
        <v/>
      </c>
      <c r="AK404" s="82" t="str">
        <f t="shared" si="53"/>
        <v/>
      </c>
    </row>
    <row r="405" spans="27:37">
      <c r="AA405" s="78"/>
      <c r="AB405" s="78"/>
      <c r="AC405" s="78" t="str">
        <f t="shared" si="47"/>
        <v/>
      </c>
      <c r="AD405" s="89"/>
      <c r="AE405" s="89"/>
      <c r="AF405" s="79">
        <f t="shared" si="48"/>
        <v>0</v>
      </c>
      <c r="AG405" s="79" t="str">
        <f t="shared" si="49"/>
        <v/>
      </c>
      <c r="AH405" s="79" t="str">
        <f t="shared" si="50"/>
        <v/>
      </c>
      <c r="AI405" s="79" t="str">
        <f t="shared" si="51"/>
        <v/>
      </c>
      <c r="AJ405" s="79" t="str">
        <f t="shared" si="52"/>
        <v/>
      </c>
      <c r="AK405" s="79" t="str">
        <f t="shared" si="53"/>
        <v/>
      </c>
    </row>
    <row r="406" spans="27:37">
      <c r="AA406" s="81"/>
      <c r="AB406" s="81"/>
      <c r="AC406" s="81" t="str">
        <f t="shared" si="47"/>
        <v/>
      </c>
      <c r="AD406" s="90"/>
      <c r="AE406" s="90"/>
      <c r="AF406" s="82">
        <f t="shared" si="48"/>
        <v>0</v>
      </c>
      <c r="AG406" s="82" t="str">
        <f t="shared" si="49"/>
        <v/>
      </c>
      <c r="AH406" s="82" t="str">
        <f t="shared" si="50"/>
        <v/>
      </c>
      <c r="AI406" s="82" t="str">
        <f t="shared" si="51"/>
        <v/>
      </c>
      <c r="AJ406" s="82" t="str">
        <f t="shared" si="52"/>
        <v/>
      </c>
      <c r="AK406" s="82" t="str">
        <f t="shared" si="53"/>
        <v/>
      </c>
    </row>
    <row r="407" spans="27:37">
      <c r="AA407" s="78"/>
      <c r="AB407" s="78"/>
      <c r="AC407" s="78" t="str">
        <f t="shared" si="47"/>
        <v/>
      </c>
      <c r="AD407" s="89"/>
      <c r="AE407" s="89"/>
      <c r="AF407" s="79">
        <f t="shared" si="48"/>
        <v>0</v>
      </c>
      <c r="AG407" s="79" t="str">
        <f t="shared" si="49"/>
        <v/>
      </c>
      <c r="AH407" s="79" t="str">
        <f t="shared" si="50"/>
        <v/>
      </c>
      <c r="AI407" s="79" t="str">
        <f t="shared" si="51"/>
        <v/>
      </c>
      <c r="AJ407" s="79" t="str">
        <f t="shared" si="52"/>
        <v/>
      </c>
      <c r="AK407" s="79" t="str">
        <f t="shared" si="53"/>
        <v/>
      </c>
    </row>
    <row r="408" spans="27:37">
      <c r="AA408" s="81"/>
      <c r="AB408" s="81"/>
      <c r="AC408" s="81" t="str">
        <f t="shared" si="47"/>
        <v/>
      </c>
      <c r="AD408" s="90"/>
      <c r="AE408" s="90"/>
      <c r="AF408" s="82">
        <f t="shared" si="48"/>
        <v>0</v>
      </c>
      <c r="AG408" s="82" t="str">
        <f t="shared" si="49"/>
        <v/>
      </c>
      <c r="AH408" s="82" t="str">
        <f t="shared" si="50"/>
        <v/>
      </c>
      <c r="AI408" s="82" t="str">
        <f t="shared" si="51"/>
        <v/>
      </c>
      <c r="AJ408" s="82" t="str">
        <f t="shared" si="52"/>
        <v/>
      </c>
      <c r="AK408" s="82" t="str">
        <f t="shared" si="53"/>
        <v/>
      </c>
    </row>
    <row r="409" spans="27:37">
      <c r="AA409" s="78"/>
      <c r="AB409" s="78"/>
      <c r="AC409" s="78" t="str">
        <f t="shared" si="47"/>
        <v/>
      </c>
      <c r="AD409" s="89"/>
      <c r="AE409" s="89"/>
      <c r="AF409" s="79">
        <f t="shared" si="48"/>
        <v>0</v>
      </c>
      <c r="AG409" s="79" t="str">
        <f t="shared" si="49"/>
        <v/>
      </c>
      <c r="AH409" s="79" t="str">
        <f t="shared" si="50"/>
        <v/>
      </c>
      <c r="AI409" s="79" t="str">
        <f t="shared" si="51"/>
        <v/>
      </c>
      <c r="AJ409" s="79" t="str">
        <f t="shared" si="52"/>
        <v/>
      </c>
      <c r="AK409" s="79" t="str">
        <f t="shared" si="53"/>
        <v/>
      </c>
    </row>
    <row r="410" spans="27:37">
      <c r="AA410" s="81"/>
      <c r="AB410" s="81"/>
      <c r="AC410" s="81" t="str">
        <f t="shared" si="47"/>
        <v/>
      </c>
      <c r="AD410" s="90"/>
      <c r="AE410" s="90"/>
      <c r="AF410" s="82">
        <f t="shared" si="48"/>
        <v>0</v>
      </c>
      <c r="AG410" s="82" t="str">
        <f t="shared" si="49"/>
        <v/>
      </c>
      <c r="AH410" s="82" t="str">
        <f t="shared" si="50"/>
        <v/>
      </c>
      <c r="AI410" s="82" t="str">
        <f t="shared" si="51"/>
        <v/>
      </c>
      <c r="AJ410" s="82" t="str">
        <f t="shared" si="52"/>
        <v/>
      </c>
      <c r="AK410" s="82" t="str">
        <f t="shared" si="53"/>
        <v/>
      </c>
    </row>
    <row r="411" spans="27:37">
      <c r="AA411" s="78"/>
      <c r="AB411" s="78"/>
      <c r="AC411" s="78" t="str">
        <f t="shared" si="47"/>
        <v/>
      </c>
      <c r="AD411" s="89"/>
      <c r="AE411" s="89"/>
      <c r="AF411" s="79">
        <f t="shared" si="48"/>
        <v>0</v>
      </c>
      <c r="AG411" s="79" t="str">
        <f t="shared" si="49"/>
        <v/>
      </c>
      <c r="AH411" s="79" t="str">
        <f t="shared" si="50"/>
        <v/>
      </c>
      <c r="AI411" s="79" t="str">
        <f t="shared" si="51"/>
        <v/>
      </c>
      <c r="AJ411" s="79" t="str">
        <f t="shared" si="52"/>
        <v/>
      </c>
      <c r="AK411" s="79" t="str">
        <f t="shared" si="53"/>
        <v/>
      </c>
    </row>
    <row r="412" spans="27:37">
      <c r="AA412" s="81"/>
      <c r="AB412" s="81"/>
      <c r="AC412" s="81" t="str">
        <f t="shared" si="47"/>
        <v/>
      </c>
      <c r="AD412" s="90"/>
      <c r="AE412" s="90"/>
      <c r="AF412" s="82">
        <f t="shared" si="48"/>
        <v>0</v>
      </c>
      <c r="AG412" s="82" t="str">
        <f t="shared" si="49"/>
        <v/>
      </c>
      <c r="AH412" s="82" t="str">
        <f t="shared" si="50"/>
        <v/>
      </c>
      <c r="AI412" s="82" t="str">
        <f t="shared" si="51"/>
        <v/>
      </c>
      <c r="AJ412" s="82" t="str">
        <f t="shared" si="52"/>
        <v/>
      </c>
      <c r="AK412" s="82" t="str">
        <f t="shared" si="53"/>
        <v/>
      </c>
    </row>
    <row r="413" spans="27:37">
      <c r="AA413" s="78"/>
      <c r="AB413" s="78"/>
      <c r="AC413" s="78" t="str">
        <f t="shared" si="47"/>
        <v/>
      </c>
      <c r="AD413" s="89"/>
      <c r="AE413" s="89"/>
      <c r="AF413" s="79">
        <f t="shared" si="48"/>
        <v>0</v>
      </c>
      <c r="AG413" s="79" t="str">
        <f t="shared" si="49"/>
        <v/>
      </c>
      <c r="AH413" s="79" t="str">
        <f t="shared" si="50"/>
        <v/>
      </c>
      <c r="AI413" s="79" t="str">
        <f t="shared" si="51"/>
        <v/>
      </c>
      <c r="AJ413" s="79" t="str">
        <f t="shared" si="52"/>
        <v/>
      </c>
      <c r="AK413" s="79" t="str">
        <f t="shared" si="53"/>
        <v/>
      </c>
    </row>
    <row r="414" spans="27:37">
      <c r="AA414" s="81"/>
      <c r="AB414" s="81"/>
      <c r="AC414" s="81" t="str">
        <f t="shared" si="47"/>
        <v/>
      </c>
      <c r="AD414" s="90"/>
      <c r="AE414" s="90"/>
      <c r="AF414" s="82">
        <f t="shared" si="48"/>
        <v>0</v>
      </c>
      <c r="AG414" s="82" t="str">
        <f t="shared" si="49"/>
        <v/>
      </c>
      <c r="AH414" s="82" t="str">
        <f t="shared" si="50"/>
        <v/>
      </c>
      <c r="AI414" s="82" t="str">
        <f t="shared" si="51"/>
        <v/>
      </c>
      <c r="AJ414" s="82" t="str">
        <f t="shared" si="52"/>
        <v/>
      </c>
      <c r="AK414" s="82" t="str">
        <f t="shared" si="53"/>
        <v/>
      </c>
    </row>
    <row r="415" spans="27:37">
      <c r="AA415" s="78"/>
      <c r="AB415" s="78"/>
      <c r="AC415" s="78" t="str">
        <f t="shared" si="47"/>
        <v/>
      </c>
      <c r="AD415" s="89"/>
      <c r="AE415" s="89"/>
      <c r="AF415" s="79">
        <f t="shared" si="48"/>
        <v>0</v>
      </c>
      <c r="AG415" s="79" t="str">
        <f t="shared" si="49"/>
        <v/>
      </c>
      <c r="AH415" s="79" t="str">
        <f t="shared" si="50"/>
        <v/>
      </c>
      <c r="AI415" s="79" t="str">
        <f t="shared" si="51"/>
        <v/>
      </c>
      <c r="AJ415" s="79" t="str">
        <f t="shared" si="52"/>
        <v/>
      </c>
      <c r="AK415" s="79" t="str">
        <f t="shared" si="53"/>
        <v/>
      </c>
    </row>
    <row r="416" spans="27:37">
      <c r="AA416" s="81"/>
      <c r="AB416" s="81"/>
      <c r="AC416" s="81" t="str">
        <f t="shared" si="47"/>
        <v/>
      </c>
      <c r="AD416" s="90"/>
      <c r="AE416" s="90"/>
      <c r="AF416" s="82">
        <f t="shared" si="48"/>
        <v>0</v>
      </c>
      <c r="AG416" s="82" t="str">
        <f t="shared" si="49"/>
        <v/>
      </c>
      <c r="AH416" s="82" t="str">
        <f t="shared" si="50"/>
        <v/>
      </c>
      <c r="AI416" s="82" t="str">
        <f t="shared" si="51"/>
        <v/>
      </c>
      <c r="AJ416" s="82" t="str">
        <f t="shared" si="52"/>
        <v/>
      </c>
      <c r="AK416" s="82" t="str">
        <f t="shared" si="53"/>
        <v/>
      </c>
    </row>
    <row r="417" spans="27:37">
      <c r="AA417" s="78"/>
      <c r="AB417" s="78"/>
      <c r="AC417" s="78" t="str">
        <f t="shared" si="47"/>
        <v/>
      </c>
      <c r="AD417" s="89"/>
      <c r="AE417" s="89"/>
      <c r="AF417" s="79">
        <f t="shared" si="48"/>
        <v>0</v>
      </c>
      <c r="AG417" s="79" t="str">
        <f t="shared" si="49"/>
        <v/>
      </c>
      <c r="AH417" s="79" t="str">
        <f t="shared" si="50"/>
        <v/>
      </c>
      <c r="AI417" s="79" t="str">
        <f t="shared" si="51"/>
        <v/>
      </c>
      <c r="AJ417" s="79" t="str">
        <f t="shared" si="52"/>
        <v/>
      </c>
      <c r="AK417" s="79" t="str">
        <f t="shared" si="53"/>
        <v/>
      </c>
    </row>
    <row r="418" spans="27:37">
      <c r="AA418" s="81"/>
      <c r="AB418" s="81"/>
      <c r="AC418" s="81" t="str">
        <f t="shared" si="47"/>
        <v/>
      </c>
      <c r="AD418" s="90"/>
      <c r="AE418" s="90"/>
      <c r="AF418" s="82">
        <f t="shared" si="48"/>
        <v>0</v>
      </c>
      <c r="AG418" s="82" t="str">
        <f t="shared" si="49"/>
        <v/>
      </c>
      <c r="AH418" s="82" t="str">
        <f t="shared" si="50"/>
        <v/>
      </c>
      <c r="AI418" s="82" t="str">
        <f t="shared" si="51"/>
        <v/>
      </c>
      <c r="AJ418" s="82" t="str">
        <f t="shared" si="52"/>
        <v/>
      </c>
      <c r="AK418" s="82" t="str">
        <f t="shared" si="53"/>
        <v/>
      </c>
    </row>
    <row r="419" spans="27:37">
      <c r="AA419" s="78"/>
      <c r="AB419" s="78"/>
      <c r="AC419" s="78" t="str">
        <f t="shared" si="47"/>
        <v/>
      </c>
      <c r="AD419" s="89"/>
      <c r="AE419" s="89"/>
      <c r="AF419" s="79">
        <f t="shared" si="48"/>
        <v>0</v>
      </c>
      <c r="AG419" s="79" t="str">
        <f t="shared" si="49"/>
        <v/>
      </c>
      <c r="AH419" s="79" t="str">
        <f t="shared" si="50"/>
        <v/>
      </c>
      <c r="AI419" s="79" t="str">
        <f t="shared" si="51"/>
        <v/>
      </c>
      <c r="AJ419" s="79" t="str">
        <f t="shared" si="52"/>
        <v/>
      </c>
      <c r="AK419" s="79" t="str">
        <f t="shared" si="53"/>
        <v/>
      </c>
    </row>
    <row r="420" spans="27:37">
      <c r="AA420" s="81"/>
      <c r="AB420" s="81"/>
      <c r="AC420" s="81" t="str">
        <f t="shared" si="47"/>
        <v/>
      </c>
      <c r="AD420" s="90"/>
      <c r="AE420" s="90"/>
      <c r="AF420" s="82">
        <f t="shared" si="48"/>
        <v>0</v>
      </c>
      <c r="AG420" s="82" t="str">
        <f t="shared" si="49"/>
        <v/>
      </c>
      <c r="AH420" s="82" t="str">
        <f t="shared" si="50"/>
        <v/>
      </c>
      <c r="AI420" s="82" t="str">
        <f t="shared" si="51"/>
        <v/>
      </c>
      <c r="AJ420" s="82" t="str">
        <f t="shared" si="52"/>
        <v/>
      </c>
      <c r="AK420" s="82" t="str">
        <f t="shared" si="53"/>
        <v/>
      </c>
    </row>
    <row r="421" spans="27:37">
      <c r="AA421" s="78"/>
      <c r="AB421" s="78"/>
      <c r="AC421" s="78" t="str">
        <f t="shared" si="47"/>
        <v/>
      </c>
      <c r="AD421" s="89"/>
      <c r="AE421" s="89"/>
      <c r="AF421" s="79">
        <f t="shared" si="48"/>
        <v>0</v>
      </c>
      <c r="AG421" s="79" t="str">
        <f t="shared" si="49"/>
        <v/>
      </c>
      <c r="AH421" s="79" t="str">
        <f t="shared" si="50"/>
        <v/>
      </c>
      <c r="AI421" s="79" t="str">
        <f t="shared" si="51"/>
        <v/>
      </c>
      <c r="AJ421" s="79" t="str">
        <f t="shared" si="52"/>
        <v/>
      </c>
      <c r="AK421" s="79" t="str">
        <f t="shared" si="53"/>
        <v/>
      </c>
    </row>
    <row r="422" spans="27:37">
      <c r="AA422" s="81"/>
      <c r="AB422" s="81"/>
      <c r="AC422" s="81" t="str">
        <f t="shared" si="47"/>
        <v/>
      </c>
      <c r="AD422" s="90"/>
      <c r="AE422" s="90"/>
      <c r="AF422" s="82">
        <f t="shared" si="48"/>
        <v>0</v>
      </c>
      <c r="AG422" s="82" t="str">
        <f t="shared" si="49"/>
        <v/>
      </c>
      <c r="AH422" s="82" t="str">
        <f t="shared" si="50"/>
        <v/>
      </c>
      <c r="AI422" s="82" t="str">
        <f t="shared" si="51"/>
        <v/>
      </c>
      <c r="AJ422" s="82" t="str">
        <f t="shared" si="52"/>
        <v/>
      </c>
      <c r="AK422" s="82" t="str">
        <f t="shared" si="53"/>
        <v/>
      </c>
    </row>
    <row r="423" spans="27:37">
      <c r="AA423" s="78"/>
      <c r="AB423" s="78"/>
      <c r="AC423" s="78" t="str">
        <f t="shared" si="47"/>
        <v/>
      </c>
      <c r="AD423" s="89"/>
      <c r="AE423" s="89"/>
      <c r="AF423" s="79">
        <f t="shared" si="48"/>
        <v>0</v>
      </c>
      <c r="AG423" s="79" t="str">
        <f t="shared" si="49"/>
        <v/>
      </c>
      <c r="AH423" s="79" t="str">
        <f t="shared" si="50"/>
        <v/>
      </c>
      <c r="AI423" s="79" t="str">
        <f t="shared" si="51"/>
        <v/>
      </c>
      <c r="AJ423" s="79" t="str">
        <f t="shared" si="52"/>
        <v/>
      </c>
      <c r="AK423" s="79" t="str">
        <f t="shared" si="53"/>
        <v/>
      </c>
    </row>
    <row r="424" spans="27:37">
      <c r="AA424" s="81"/>
      <c r="AB424" s="81"/>
      <c r="AC424" s="81" t="str">
        <f t="shared" si="47"/>
        <v/>
      </c>
      <c r="AD424" s="90"/>
      <c r="AE424" s="90"/>
      <c r="AF424" s="82">
        <f t="shared" si="48"/>
        <v>0</v>
      </c>
      <c r="AG424" s="82" t="str">
        <f t="shared" si="49"/>
        <v/>
      </c>
      <c r="AH424" s="82" t="str">
        <f t="shared" si="50"/>
        <v/>
      </c>
      <c r="AI424" s="82" t="str">
        <f t="shared" si="51"/>
        <v/>
      </c>
      <c r="AJ424" s="82" t="str">
        <f t="shared" si="52"/>
        <v/>
      </c>
      <c r="AK424" s="82" t="str">
        <f t="shared" si="53"/>
        <v/>
      </c>
    </row>
    <row r="425" spans="27:37">
      <c r="AA425" s="78"/>
      <c r="AB425" s="78"/>
      <c r="AC425" s="78" t="str">
        <f t="shared" si="47"/>
        <v/>
      </c>
      <c r="AD425" s="89"/>
      <c r="AE425" s="89"/>
      <c r="AF425" s="79">
        <f t="shared" si="48"/>
        <v>0</v>
      </c>
      <c r="AG425" s="79" t="str">
        <f t="shared" si="49"/>
        <v/>
      </c>
      <c r="AH425" s="79" t="str">
        <f t="shared" si="50"/>
        <v/>
      </c>
      <c r="AI425" s="79" t="str">
        <f t="shared" si="51"/>
        <v/>
      </c>
      <c r="AJ425" s="79" t="str">
        <f t="shared" si="52"/>
        <v/>
      </c>
      <c r="AK425" s="79" t="str">
        <f t="shared" si="53"/>
        <v/>
      </c>
    </row>
    <row r="426" spans="27:37">
      <c r="AA426" s="81"/>
      <c r="AB426" s="81"/>
      <c r="AC426" s="81" t="str">
        <f t="shared" si="47"/>
        <v/>
      </c>
      <c r="AD426" s="90"/>
      <c r="AE426" s="90"/>
      <c r="AF426" s="82">
        <f t="shared" si="48"/>
        <v>0</v>
      </c>
      <c r="AG426" s="82" t="str">
        <f t="shared" si="49"/>
        <v/>
      </c>
      <c r="AH426" s="82" t="str">
        <f t="shared" si="50"/>
        <v/>
      </c>
      <c r="AI426" s="82" t="str">
        <f t="shared" si="51"/>
        <v/>
      </c>
      <c r="AJ426" s="82" t="str">
        <f t="shared" si="52"/>
        <v/>
      </c>
      <c r="AK426" s="82" t="str">
        <f t="shared" si="53"/>
        <v/>
      </c>
    </row>
    <row r="427" spans="27:37">
      <c r="AA427" s="78"/>
      <c r="AB427" s="78"/>
      <c r="AC427" s="78" t="str">
        <f t="shared" si="47"/>
        <v/>
      </c>
      <c r="AD427" s="89"/>
      <c r="AE427" s="89"/>
      <c r="AF427" s="79">
        <f t="shared" si="48"/>
        <v>0</v>
      </c>
      <c r="AG427" s="79" t="str">
        <f t="shared" si="49"/>
        <v/>
      </c>
      <c r="AH427" s="79" t="str">
        <f t="shared" si="50"/>
        <v/>
      </c>
      <c r="AI427" s="79" t="str">
        <f t="shared" si="51"/>
        <v/>
      </c>
      <c r="AJ427" s="79" t="str">
        <f t="shared" si="52"/>
        <v/>
      </c>
      <c r="AK427" s="79" t="str">
        <f t="shared" si="53"/>
        <v/>
      </c>
    </row>
    <row r="428" spans="27:37">
      <c r="AA428" s="81"/>
      <c r="AB428" s="81"/>
      <c r="AC428" s="81" t="str">
        <f t="shared" si="47"/>
        <v/>
      </c>
      <c r="AD428" s="90"/>
      <c r="AE428" s="90"/>
      <c r="AF428" s="82">
        <f t="shared" si="48"/>
        <v>0</v>
      </c>
      <c r="AG428" s="82" t="str">
        <f t="shared" si="49"/>
        <v/>
      </c>
      <c r="AH428" s="82" t="str">
        <f t="shared" si="50"/>
        <v/>
      </c>
      <c r="AI428" s="82" t="str">
        <f t="shared" si="51"/>
        <v/>
      </c>
      <c r="AJ428" s="82" t="str">
        <f t="shared" si="52"/>
        <v/>
      </c>
      <c r="AK428" s="82" t="str">
        <f t="shared" si="53"/>
        <v/>
      </c>
    </row>
    <row r="429" spans="27:37">
      <c r="AA429" s="78"/>
      <c r="AB429" s="78"/>
      <c r="AC429" s="78" t="str">
        <f t="shared" si="47"/>
        <v/>
      </c>
      <c r="AD429" s="89"/>
      <c r="AE429" s="89"/>
      <c r="AF429" s="79">
        <f t="shared" si="48"/>
        <v>0</v>
      </c>
      <c r="AG429" s="79" t="str">
        <f t="shared" si="49"/>
        <v/>
      </c>
      <c r="AH429" s="79" t="str">
        <f t="shared" si="50"/>
        <v/>
      </c>
      <c r="AI429" s="79" t="str">
        <f t="shared" si="51"/>
        <v/>
      </c>
      <c r="AJ429" s="79" t="str">
        <f t="shared" si="52"/>
        <v/>
      </c>
      <c r="AK429" s="79" t="str">
        <f t="shared" si="53"/>
        <v/>
      </c>
    </row>
    <row r="430" spans="27:37">
      <c r="AA430" s="81"/>
      <c r="AB430" s="81"/>
      <c r="AC430" s="81" t="str">
        <f t="shared" si="47"/>
        <v/>
      </c>
      <c r="AD430" s="90"/>
      <c r="AE430" s="90"/>
      <c r="AF430" s="82">
        <f t="shared" si="48"/>
        <v>0</v>
      </c>
      <c r="AG430" s="82" t="str">
        <f t="shared" si="49"/>
        <v/>
      </c>
      <c r="AH430" s="82" t="str">
        <f t="shared" si="50"/>
        <v/>
      </c>
      <c r="AI430" s="82" t="str">
        <f t="shared" si="51"/>
        <v/>
      </c>
      <c r="AJ430" s="82" t="str">
        <f t="shared" si="52"/>
        <v/>
      </c>
      <c r="AK430" s="82" t="str">
        <f t="shared" si="53"/>
        <v/>
      </c>
    </row>
    <row r="431" spans="27:37">
      <c r="AA431" s="78"/>
      <c r="AB431" s="78"/>
      <c r="AC431" s="78" t="str">
        <f t="shared" si="47"/>
        <v/>
      </c>
      <c r="AD431" s="89"/>
      <c r="AE431" s="89"/>
      <c r="AF431" s="79">
        <f t="shared" si="48"/>
        <v>0</v>
      </c>
      <c r="AG431" s="79" t="str">
        <f t="shared" si="49"/>
        <v/>
      </c>
      <c r="AH431" s="79" t="str">
        <f t="shared" si="50"/>
        <v/>
      </c>
      <c r="AI431" s="79" t="str">
        <f t="shared" si="51"/>
        <v/>
      </c>
      <c r="AJ431" s="79" t="str">
        <f t="shared" si="52"/>
        <v/>
      </c>
      <c r="AK431" s="79" t="str">
        <f t="shared" si="53"/>
        <v/>
      </c>
    </row>
    <row r="432" spans="27:37">
      <c r="AA432" s="81"/>
      <c r="AB432" s="81"/>
      <c r="AC432" s="81" t="str">
        <f t="shared" si="47"/>
        <v/>
      </c>
      <c r="AD432" s="90"/>
      <c r="AE432" s="90"/>
      <c r="AF432" s="82">
        <f t="shared" si="48"/>
        <v>0</v>
      </c>
      <c r="AG432" s="82" t="str">
        <f t="shared" si="49"/>
        <v/>
      </c>
      <c r="AH432" s="82" t="str">
        <f t="shared" si="50"/>
        <v/>
      </c>
      <c r="AI432" s="82" t="str">
        <f t="shared" si="51"/>
        <v/>
      </c>
      <c r="AJ432" s="82" t="str">
        <f t="shared" si="52"/>
        <v/>
      </c>
      <c r="AK432" s="82" t="str">
        <f t="shared" si="53"/>
        <v/>
      </c>
    </row>
    <row r="433" spans="27:37">
      <c r="AA433" s="78"/>
      <c r="AB433" s="78"/>
      <c r="AC433" s="78" t="str">
        <f t="shared" si="47"/>
        <v/>
      </c>
      <c r="AD433" s="89"/>
      <c r="AE433" s="89"/>
      <c r="AF433" s="79">
        <f t="shared" si="48"/>
        <v>0</v>
      </c>
      <c r="AG433" s="79" t="str">
        <f t="shared" si="49"/>
        <v/>
      </c>
      <c r="AH433" s="79" t="str">
        <f t="shared" si="50"/>
        <v/>
      </c>
      <c r="AI433" s="79" t="str">
        <f t="shared" si="51"/>
        <v/>
      </c>
      <c r="AJ433" s="79" t="str">
        <f t="shared" si="52"/>
        <v/>
      </c>
      <c r="AK433" s="79" t="str">
        <f t="shared" si="53"/>
        <v/>
      </c>
    </row>
    <row r="434" spans="27:37">
      <c r="AA434" s="81"/>
      <c r="AB434" s="81"/>
      <c r="AC434" s="81" t="str">
        <f t="shared" si="47"/>
        <v/>
      </c>
      <c r="AD434" s="90"/>
      <c r="AE434" s="90"/>
      <c r="AF434" s="82">
        <f t="shared" si="48"/>
        <v>0</v>
      </c>
      <c r="AG434" s="82" t="str">
        <f t="shared" si="49"/>
        <v/>
      </c>
      <c r="AH434" s="82" t="str">
        <f t="shared" si="50"/>
        <v/>
      </c>
      <c r="AI434" s="82" t="str">
        <f t="shared" si="51"/>
        <v/>
      </c>
      <c r="AJ434" s="82" t="str">
        <f t="shared" si="52"/>
        <v/>
      </c>
      <c r="AK434" s="82" t="str">
        <f t="shared" si="53"/>
        <v/>
      </c>
    </row>
    <row r="435" spans="27:37">
      <c r="AA435" s="78"/>
      <c r="AB435" s="78"/>
      <c r="AC435" s="78" t="str">
        <f t="shared" si="47"/>
        <v/>
      </c>
      <c r="AD435" s="89"/>
      <c r="AE435" s="89"/>
      <c r="AF435" s="79">
        <f t="shared" si="48"/>
        <v>0</v>
      </c>
      <c r="AG435" s="79" t="str">
        <f t="shared" si="49"/>
        <v/>
      </c>
      <c r="AH435" s="79" t="str">
        <f t="shared" si="50"/>
        <v/>
      </c>
      <c r="AI435" s="79" t="str">
        <f t="shared" si="51"/>
        <v/>
      </c>
      <c r="AJ435" s="79" t="str">
        <f t="shared" si="52"/>
        <v/>
      </c>
      <c r="AK435" s="79" t="str">
        <f t="shared" si="53"/>
        <v/>
      </c>
    </row>
    <row r="436" spans="27:37">
      <c r="AA436" s="81"/>
      <c r="AB436" s="81"/>
      <c r="AC436" s="81" t="str">
        <f t="shared" si="47"/>
        <v/>
      </c>
      <c r="AD436" s="90"/>
      <c r="AE436" s="90"/>
      <c r="AF436" s="82">
        <f t="shared" si="48"/>
        <v>0</v>
      </c>
      <c r="AG436" s="82" t="str">
        <f t="shared" si="49"/>
        <v/>
      </c>
      <c r="AH436" s="82" t="str">
        <f t="shared" si="50"/>
        <v/>
      </c>
      <c r="AI436" s="82" t="str">
        <f t="shared" si="51"/>
        <v/>
      </c>
      <c r="AJ436" s="82" t="str">
        <f t="shared" si="52"/>
        <v/>
      </c>
      <c r="AK436" s="82" t="str">
        <f t="shared" si="53"/>
        <v/>
      </c>
    </row>
    <row r="437" spans="27:37">
      <c r="AA437" s="78"/>
      <c r="AB437" s="78"/>
      <c r="AC437" s="78" t="str">
        <f t="shared" si="47"/>
        <v/>
      </c>
      <c r="AD437" s="89"/>
      <c r="AE437" s="89"/>
      <c r="AF437" s="79">
        <f t="shared" si="48"/>
        <v>0</v>
      </c>
      <c r="AG437" s="79" t="str">
        <f t="shared" si="49"/>
        <v/>
      </c>
      <c r="AH437" s="79" t="str">
        <f t="shared" si="50"/>
        <v/>
      </c>
      <c r="AI437" s="79" t="str">
        <f t="shared" si="51"/>
        <v/>
      </c>
      <c r="AJ437" s="79" t="str">
        <f t="shared" si="52"/>
        <v/>
      </c>
      <c r="AK437" s="79" t="str">
        <f t="shared" si="53"/>
        <v/>
      </c>
    </row>
    <row r="438" spans="27:37">
      <c r="AA438" s="81"/>
      <c r="AB438" s="81"/>
      <c r="AC438" s="81" t="str">
        <f t="shared" si="47"/>
        <v/>
      </c>
      <c r="AD438" s="90"/>
      <c r="AE438" s="90"/>
      <c r="AF438" s="82">
        <f t="shared" si="48"/>
        <v>0</v>
      </c>
      <c r="AG438" s="82" t="str">
        <f t="shared" si="49"/>
        <v/>
      </c>
      <c r="AH438" s="82" t="str">
        <f t="shared" si="50"/>
        <v/>
      </c>
      <c r="AI438" s="82" t="str">
        <f t="shared" si="51"/>
        <v/>
      </c>
      <c r="AJ438" s="82" t="str">
        <f t="shared" si="52"/>
        <v/>
      </c>
      <c r="AK438" s="82" t="str">
        <f t="shared" si="53"/>
        <v/>
      </c>
    </row>
    <row r="439" spans="27:37">
      <c r="AA439" s="78"/>
      <c r="AB439" s="78"/>
      <c r="AC439" s="78" t="str">
        <f t="shared" si="47"/>
        <v/>
      </c>
      <c r="AD439" s="89"/>
      <c r="AE439" s="89"/>
      <c r="AF439" s="79">
        <f t="shared" si="48"/>
        <v>0</v>
      </c>
      <c r="AG439" s="79" t="str">
        <f t="shared" si="49"/>
        <v/>
      </c>
      <c r="AH439" s="79" t="str">
        <f t="shared" si="50"/>
        <v/>
      </c>
      <c r="AI439" s="79" t="str">
        <f t="shared" si="51"/>
        <v/>
      </c>
      <c r="AJ439" s="79" t="str">
        <f t="shared" si="52"/>
        <v/>
      </c>
      <c r="AK439" s="79" t="str">
        <f t="shared" si="53"/>
        <v/>
      </c>
    </row>
    <row r="440" spans="27:37">
      <c r="AA440" s="81"/>
      <c r="AB440" s="81"/>
      <c r="AC440" s="81" t="str">
        <f t="shared" si="47"/>
        <v/>
      </c>
      <c r="AD440" s="90"/>
      <c r="AE440" s="90"/>
      <c r="AF440" s="82">
        <f t="shared" si="48"/>
        <v>0</v>
      </c>
      <c r="AG440" s="82" t="str">
        <f t="shared" si="49"/>
        <v/>
      </c>
      <c r="AH440" s="82" t="str">
        <f t="shared" si="50"/>
        <v/>
      </c>
      <c r="AI440" s="82" t="str">
        <f t="shared" si="51"/>
        <v/>
      </c>
      <c r="AJ440" s="82" t="str">
        <f t="shared" si="52"/>
        <v/>
      </c>
      <c r="AK440" s="82" t="str">
        <f t="shared" si="53"/>
        <v/>
      </c>
    </row>
    <row r="441" spans="27:37">
      <c r="AA441" s="78"/>
      <c r="AB441" s="78"/>
      <c r="AC441" s="78" t="str">
        <f t="shared" si="47"/>
        <v/>
      </c>
      <c r="AD441" s="89"/>
      <c r="AE441" s="89"/>
      <c r="AF441" s="79">
        <f t="shared" si="48"/>
        <v>0</v>
      </c>
      <c r="AG441" s="79" t="str">
        <f t="shared" si="49"/>
        <v/>
      </c>
      <c r="AH441" s="79" t="str">
        <f t="shared" si="50"/>
        <v/>
      </c>
      <c r="AI441" s="79" t="str">
        <f t="shared" si="51"/>
        <v/>
      </c>
      <c r="AJ441" s="79" t="str">
        <f t="shared" si="52"/>
        <v/>
      </c>
      <c r="AK441" s="79" t="str">
        <f t="shared" si="53"/>
        <v/>
      </c>
    </row>
    <row r="442" spans="27:37">
      <c r="AA442" s="81"/>
      <c r="AB442" s="81"/>
      <c r="AC442" s="81" t="str">
        <f t="shared" si="47"/>
        <v/>
      </c>
      <c r="AD442" s="90"/>
      <c r="AE442" s="90"/>
      <c r="AF442" s="82">
        <f t="shared" si="48"/>
        <v>0</v>
      </c>
      <c r="AG442" s="82" t="str">
        <f t="shared" si="49"/>
        <v/>
      </c>
      <c r="AH442" s="82" t="str">
        <f t="shared" si="50"/>
        <v/>
      </c>
      <c r="AI442" s="82" t="str">
        <f t="shared" si="51"/>
        <v/>
      </c>
      <c r="AJ442" s="82" t="str">
        <f t="shared" si="52"/>
        <v/>
      </c>
      <c r="AK442" s="82" t="str">
        <f t="shared" si="53"/>
        <v/>
      </c>
    </row>
    <row r="443" spans="27:37">
      <c r="AA443" s="78"/>
      <c r="AB443" s="78"/>
      <c r="AC443" s="78" t="str">
        <f t="shared" si="47"/>
        <v/>
      </c>
      <c r="AD443" s="89"/>
      <c r="AE443" s="89"/>
      <c r="AF443" s="79">
        <f t="shared" si="48"/>
        <v>0</v>
      </c>
      <c r="AG443" s="79" t="str">
        <f t="shared" si="49"/>
        <v/>
      </c>
      <c r="AH443" s="79" t="str">
        <f t="shared" si="50"/>
        <v/>
      </c>
      <c r="AI443" s="79" t="str">
        <f t="shared" si="51"/>
        <v/>
      </c>
      <c r="AJ443" s="79" t="str">
        <f t="shared" si="52"/>
        <v/>
      </c>
      <c r="AK443" s="79" t="str">
        <f t="shared" si="53"/>
        <v/>
      </c>
    </row>
    <row r="444" spans="27:37">
      <c r="AA444" s="81"/>
      <c r="AB444" s="81"/>
      <c r="AC444" s="81" t="str">
        <f t="shared" si="47"/>
        <v/>
      </c>
      <c r="AD444" s="90"/>
      <c r="AE444" s="90"/>
      <c r="AF444" s="82">
        <f t="shared" si="48"/>
        <v>0</v>
      </c>
      <c r="AG444" s="82" t="str">
        <f t="shared" si="49"/>
        <v/>
      </c>
      <c r="AH444" s="82" t="str">
        <f t="shared" si="50"/>
        <v/>
      </c>
      <c r="AI444" s="82" t="str">
        <f t="shared" si="51"/>
        <v/>
      </c>
      <c r="AJ444" s="82" t="str">
        <f t="shared" si="52"/>
        <v/>
      </c>
      <c r="AK444" s="82" t="str">
        <f t="shared" si="53"/>
        <v/>
      </c>
    </row>
    <row r="445" spans="27:37">
      <c r="AA445" s="78"/>
      <c r="AB445" s="78"/>
      <c r="AC445" s="78" t="str">
        <f t="shared" si="47"/>
        <v/>
      </c>
      <c r="AD445" s="89"/>
      <c r="AE445" s="89"/>
      <c r="AF445" s="79">
        <f t="shared" si="48"/>
        <v>0</v>
      </c>
      <c r="AG445" s="79" t="str">
        <f t="shared" si="49"/>
        <v/>
      </c>
      <c r="AH445" s="79" t="str">
        <f t="shared" si="50"/>
        <v/>
      </c>
      <c r="AI445" s="79" t="str">
        <f t="shared" si="51"/>
        <v/>
      </c>
      <c r="AJ445" s="79" t="str">
        <f t="shared" si="52"/>
        <v/>
      </c>
      <c r="AK445" s="79" t="str">
        <f t="shared" si="53"/>
        <v/>
      </c>
    </row>
    <row r="446" spans="27:37">
      <c r="AA446" s="81"/>
      <c r="AB446" s="81"/>
      <c r="AC446" s="81" t="str">
        <f t="shared" si="47"/>
        <v/>
      </c>
      <c r="AD446" s="90"/>
      <c r="AE446" s="90"/>
      <c r="AF446" s="82">
        <f t="shared" si="48"/>
        <v>0</v>
      </c>
      <c r="AG446" s="82" t="str">
        <f t="shared" si="49"/>
        <v/>
      </c>
      <c r="AH446" s="82" t="str">
        <f t="shared" si="50"/>
        <v/>
      </c>
      <c r="AI446" s="82" t="str">
        <f t="shared" si="51"/>
        <v/>
      </c>
      <c r="AJ446" s="82" t="str">
        <f t="shared" si="52"/>
        <v/>
      </c>
      <c r="AK446" s="82" t="str">
        <f t="shared" si="53"/>
        <v/>
      </c>
    </row>
    <row r="447" spans="27:37">
      <c r="AA447" s="78"/>
      <c r="AB447" s="78"/>
      <c r="AC447" s="78" t="str">
        <f t="shared" si="47"/>
        <v/>
      </c>
      <c r="AD447" s="89"/>
      <c r="AE447" s="89"/>
      <c r="AF447" s="79">
        <f t="shared" si="48"/>
        <v>0</v>
      </c>
      <c r="AG447" s="79" t="str">
        <f t="shared" si="49"/>
        <v/>
      </c>
      <c r="AH447" s="79" t="str">
        <f t="shared" si="50"/>
        <v/>
      </c>
      <c r="AI447" s="79" t="str">
        <f t="shared" si="51"/>
        <v/>
      </c>
      <c r="AJ447" s="79" t="str">
        <f t="shared" si="52"/>
        <v/>
      </c>
      <c r="AK447" s="79" t="str">
        <f t="shared" si="53"/>
        <v/>
      </c>
    </row>
    <row r="448" spans="27:37">
      <c r="AA448" s="81"/>
      <c r="AB448" s="81"/>
      <c r="AC448" s="81" t="str">
        <f t="shared" si="47"/>
        <v/>
      </c>
      <c r="AD448" s="90"/>
      <c r="AE448" s="90"/>
      <c r="AF448" s="82">
        <f t="shared" si="48"/>
        <v>0</v>
      </c>
      <c r="AG448" s="82" t="str">
        <f t="shared" si="49"/>
        <v/>
      </c>
      <c r="AH448" s="82" t="str">
        <f t="shared" si="50"/>
        <v/>
      </c>
      <c r="AI448" s="82" t="str">
        <f t="shared" si="51"/>
        <v/>
      </c>
      <c r="AJ448" s="82" t="str">
        <f t="shared" si="52"/>
        <v/>
      </c>
      <c r="AK448" s="82" t="str">
        <f t="shared" si="53"/>
        <v/>
      </c>
    </row>
    <row r="449" spans="27:37">
      <c r="AA449" s="78"/>
      <c r="AB449" s="78"/>
      <c r="AC449" s="78" t="str">
        <f t="shared" si="47"/>
        <v/>
      </c>
      <c r="AD449" s="89"/>
      <c r="AE449" s="89"/>
      <c r="AF449" s="79">
        <f t="shared" si="48"/>
        <v>0</v>
      </c>
      <c r="AG449" s="79" t="str">
        <f t="shared" si="49"/>
        <v/>
      </c>
      <c r="AH449" s="79" t="str">
        <f t="shared" si="50"/>
        <v/>
      </c>
      <c r="AI449" s="79" t="str">
        <f t="shared" si="51"/>
        <v/>
      </c>
      <c r="AJ449" s="79" t="str">
        <f t="shared" si="52"/>
        <v/>
      </c>
      <c r="AK449" s="79" t="str">
        <f t="shared" si="53"/>
        <v/>
      </c>
    </row>
    <row r="450" spans="27:37">
      <c r="AA450" s="81"/>
      <c r="AB450" s="81"/>
      <c r="AC450" s="81" t="str">
        <f t="shared" si="47"/>
        <v/>
      </c>
      <c r="AD450" s="90"/>
      <c r="AE450" s="90"/>
      <c r="AF450" s="82">
        <f t="shared" si="48"/>
        <v>0</v>
      </c>
      <c r="AG450" s="82" t="str">
        <f t="shared" si="49"/>
        <v/>
      </c>
      <c r="AH450" s="82" t="str">
        <f t="shared" si="50"/>
        <v/>
      </c>
      <c r="AI450" s="82" t="str">
        <f t="shared" si="51"/>
        <v/>
      </c>
      <c r="AJ450" s="82" t="str">
        <f t="shared" si="52"/>
        <v/>
      </c>
      <c r="AK450" s="82" t="str">
        <f t="shared" si="53"/>
        <v/>
      </c>
    </row>
    <row r="451" spans="27:37">
      <c r="AA451" s="78"/>
      <c r="AB451" s="78"/>
      <c r="AC451" s="78" t="str">
        <f t="shared" si="47"/>
        <v/>
      </c>
      <c r="AD451" s="89"/>
      <c r="AE451" s="89"/>
      <c r="AF451" s="79">
        <f t="shared" si="48"/>
        <v>0</v>
      </c>
      <c r="AG451" s="79" t="str">
        <f t="shared" si="49"/>
        <v/>
      </c>
      <c r="AH451" s="79" t="str">
        <f t="shared" si="50"/>
        <v/>
      </c>
      <c r="AI451" s="79" t="str">
        <f t="shared" si="51"/>
        <v/>
      </c>
      <c r="AJ451" s="79" t="str">
        <f t="shared" si="52"/>
        <v/>
      </c>
      <c r="AK451" s="79" t="str">
        <f t="shared" si="53"/>
        <v/>
      </c>
    </row>
    <row r="452" spans="27:37">
      <c r="AA452" s="81"/>
      <c r="AB452" s="81"/>
      <c r="AC452" s="81" t="str">
        <f t="shared" si="47"/>
        <v/>
      </c>
      <c r="AD452" s="90"/>
      <c r="AE452" s="90"/>
      <c r="AF452" s="82">
        <f t="shared" si="48"/>
        <v>0</v>
      </c>
      <c r="AG452" s="82" t="str">
        <f t="shared" si="49"/>
        <v/>
      </c>
      <c r="AH452" s="82" t="str">
        <f t="shared" si="50"/>
        <v/>
      </c>
      <c r="AI452" s="82" t="str">
        <f t="shared" si="51"/>
        <v/>
      </c>
      <c r="AJ452" s="82" t="str">
        <f t="shared" si="52"/>
        <v/>
      </c>
      <c r="AK452" s="82" t="str">
        <f t="shared" si="53"/>
        <v/>
      </c>
    </row>
    <row r="453" spans="27:37">
      <c r="AA453" s="78"/>
      <c r="AB453" s="78"/>
      <c r="AC453" s="78" t="str">
        <f t="shared" si="47"/>
        <v/>
      </c>
      <c r="AD453" s="89"/>
      <c r="AE453" s="89"/>
      <c r="AF453" s="79">
        <f t="shared" si="48"/>
        <v>0</v>
      </c>
      <c r="AG453" s="79" t="str">
        <f t="shared" si="49"/>
        <v/>
      </c>
      <c r="AH453" s="79" t="str">
        <f t="shared" si="50"/>
        <v/>
      </c>
      <c r="AI453" s="79" t="str">
        <f t="shared" si="51"/>
        <v/>
      </c>
      <c r="AJ453" s="79" t="str">
        <f t="shared" si="52"/>
        <v/>
      </c>
      <c r="AK453" s="79" t="str">
        <f t="shared" si="53"/>
        <v/>
      </c>
    </row>
    <row r="454" spans="27:37">
      <c r="AA454" s="81"/>
      <c r="AB454" s="81"/>
      <c r="AC454" s="81" t="str">
        <f t="shared" si="47"/>
        <v/>
      </c>
      <c r="AD454" s="90"/>
      <c r="AE454" s="90"/>
      <c r="AF454" s="82">
        <f t="shared" si="48"/>
        <v>0</v>
      </c>
      <c r="AG454" s="82" t="str">
        <f t="shared" si="49"/>
        <v/>
      </c>
      <c r="AH454" s="82" t="str">
        <f t="shared" si="50"/>
        <v/>
      </c>
      <c r="AI454" s="82" t="str">
        <f t="shared" si="51"/>
        <v/>
      </c>
      <c r="AJ454" s="82" t="str">
        <f t="shared" si="52"/>
        <v/>
      </c>
      <c r="AK454" s="82" t="str">
        <f t="shared" si="53"/>
        <v/>
      </c>
    </row>
    <row r="455" spans="27:37">
      <c r="AA455" s="78"/>
      <c r="AB455" s="78"/>
      <c r="AC455" s="78" t="str">
        <f t="shared" si="47"/>
        <v/>
      </c>
      <c r="AD455" s="89"/>
      <c r="AE455" s="89"/>
      <c r="AF455" s="79">
        <f t="shared" si="48"/>
        <v>0</v>
      </c>
      <c r="AG455" s="79" t="str">
        <f t="shared" si="49"/>
        <v/>
      </c>
      <c r="AH455" s="79" t="str">
        <f t="shared" si="50"/>
        <v/>
      </c>
      <c r="AI455" s="79" t="str">
        <f t="shared" si="51"/>
        <v/>
      </c>
      <c r="AJ455" s="79" t="str">
        <f t="shared" si="52"/>
        <v/>
      </c>
      <c r="AK455" s="79" t="str">
        <f t="shared" si="53"/>
        <v/>
      </c>
    </row>
    <row r="456" spans="27:37">
      <c r="AA456" s="81"/>
      <c r="AB456" s="81"/>
      <c r="AC456" s="81" t="str">
        <f t="shared" si="47"/>
        <v/>
      </c>
      <c r="AD456" s="90"/>
      <c r="AE456" s="90"/>
      <c r="AF456" s="82">
        <f t="shared" si="48"/>
        <v>0</v>
      </c>
      <c r="AG456" s="82" t="str">
        <f t="shared" si="49"/>
        <v/>
      </c>
      <c r="AH456" s="82" t="str">
        <f t="shared" si="50"/>
        <v/>
      </c>
      <c r="AI456" s="82" t="str">
        <f t="shared" si="51"/>
        <v/>
      </c>
      <c r="AJ456" s="82" t="str">
        <f t="shared" si="52"/>
        <v/>
      </c>
      <c r="AK456" s="82" t="str">
        <f t="shared" si="53"/>
        <v/>
      </c>
    </row>
    <row r="457" spans="27:37">
      <c r="AA457" s="78"/>
      <c r="AB457" s="78"/>
      <c r="AC457" s="78" t="str">
        <f t="shared" si="47"/>
        <v/>
      </c>
      <c r="AD457" s="89"/>
      <c r="AE457" s="89"/>
      <c r="AF457" s="79">
        <f t="shared" si="48"/>
        <v>0</v>
      </c>
      <c r="AG457" s="79" t="str">
        <f t="shared" si="49"/>
        <v/>
      </c>
      <c r="AH457" s="79" t="str">
        <f t="shared" si="50"/>
        <v/>
      </c>
      <c r="AI457" s="79" t="str">
        <f t="shared" si="51"/>
        <v/>
      </c>
      <c r="AJ457" s="79" t="str">
        <f t="shared" si="52"/>
        <v/>
      </c>
      <c r="AK457" s="79" t="str">
        <f t="shared" si="53"/>
        <v/>
      </c>
    </row>
    <row r="458" spans="27:37">
      <c r="AA458" s="81"/>
      <c r="AB458" s="81"/>
      <c r="AC458" s="81" t="str">
        <f t="shared" si="47"/>
        <v/>
      </c>
      <c r="AD458" s="90"/>
      <c r="AE458" s="90"/>
      <c r="AF458" s="82">
        <f t="shared" si="48"/>
        <v>0</v>
      </c>
      <c r="AG458" s="82" t="str">
        <f t="shared" si="49"/>
        <v/>
      </c>
      <c r="AH458" s="82" t="str">
        <f t="shared" si="50"/>
        <v/>
      </c>
      <c r="AI458" s="82" t="str">
        <f t="shared" si="51"/>
        <v/>
      </c>
      <c r="AJ458" s="82" t="str">
        <f t="shared" si="52"/>
        <v/>
      </c>
      <c r="AK458" s="82" t="str">
        <f t="shared" si="53"/>
        <v/>
      </c>
    </row>
    <row r="459" spans="27:37">
      <c r="AA459" s="78"/>
      <c r="AB459" s="78"/>
      <c r="AC459" s="78" t="str">
        <f t="shared" si="47"/>
        <v/>
      </c>
      <c r="AD459" s="89"/>
      <c r="AE459" s="89"/>
      <c r="AF459" s="79">
        <f t="shared" si="48"/>
        <v>0</v>
      </c>
      <c r="AG459" s="79" t="str">
        <f t="shared" si="49"/>
        <v/>
      </c>
      <c r="AH459" s="79" t="str">
        <f t="shared" si="50"/>
        <v/>
      </c>
      <c r="AI459" s="79" t="str">
        <f t="shared" si="51"/>
        <v/>
      </c>
      <c r="AJ459" s="79" t="str">
        <f t="shared" si="52"/>
        <v/>
      </c>
      <c r="AK459" s="79" t="str">
        <f t="shared" si="53"/>
        <v/>
      </c>
    </row>
    <row r="460" spans="27:37">
      <c r="AA460" s="81"/>
      <c r="AB460" s="81"/>
      <c r="AC460" s="81" t="str">
        <f t="shared" ref="AC460:AC523" si="54">IF(ISERROR(VLOOKUP($AA460,$A$13:$V$47,MATCH($AB460,$A$12:$V$12,0),0)),"",VLOOKUP($AA460,$A$13:$V$47,MATCH($AB460,$A$12:$V$12,0),0))</f>
        <v/>
      </c>
      <c r="AD460" s="90"/>
      <c r="AE460" s="90"/>
      <c r="AF460" s="82">
        <f t="shared" ref="AF460:AF523" si="55">IF(IF($AB460="",0,IF(AC460="",0,AC460-AD460-AE460))&lt;0,0,IF($AB460="",0,IF(AC460="",0,AC460-AD460-AE460)))</f>
        <v>0</v>
      </c>
      <c r="AG460" s="82" t="str">
        <f t="shared" ref="AG460:AG523" si="56">IF($AA460="","",IF(VLOOKUP($AA460,$AZ$17:$BD$51,2,0)=0,"",VLOOKUP($AA460,$AZ$17:$BD$51,2,0)*AF460))</f>
        <v/>
      </c>
      <c r="AH460" s="82" t="str">
        <f t="shared" ref="AH460:AH523" si="57">IF($AA460="","",IF(VLOOKUP($AA460,$AZ$17:$BD$51,3,0)=0,"",VLOOKUP($AA460,$AZ$17:$BD$51,3,0)*AF460))</f>
        <v/>
      </c>
      <c r="AI460" s="82" t="str">
        <f t="shared" ref="AI460:AI523" si="58">IF($AA460="","",IF(VLOOKUP($AA460,$AZ$17:$BD$51,4,0)=0,"",VLOOKUP($AA460,$AZ$17:$BD$51,4,0)*AF460))</f>
        <v/>
      </c>
      <c r="AJ460" s="82" t="str">
        <f t="shared" ref="AJ460:AJ523" si="59">IF($AA460="","",IF(VLOOKUP($AA460,$AZ$17:$BD$51,5,0)=0,"",VLOOKUP($AA460,$AZ$17:$BD$51,5,0)*AF460))</f>
        <v/>
      </c>
      <c r="AK460" s="82" t="str">
        <f t="shared" si="53"/>
        <v/>
      </c>
    </row>
    <row r="461" spans="27:37">
      <c r="AA461" s="78"/>
      <c r="AB461" s="78"/>
      <c r="AC461" s="78" t="str">
        <f t="shared" si="54"/>
        <v/>
      </c>
      <c r="AD461" s="89"/>
      <c r="AE461" s="89"/>
      <c r="AF461" s="79">
        <f t="shared" si="55"/>
        <v>0</v>
      </c>
      <c r="AG461" s="79" t="str">
        <f t="shared" si="56"/>
        <v/>
      </c>
      <c r="AH461" s="79" t="str">
        <f t="shared" si="57"/>
        <v/>
      </c>
      <c r="AI461" s="79" t="str">
        <f t="shared" si="58"/>
        <v/>
      </c>
      <c r="AJ461" s="79" t="str">
        <f t="shared" si="59"/>
        <v/>
      </c>
      <c r="AK461" s="79" t="str">
        <f t="shared" ref="AK461:AK524" si="60">IF($AF461=0,"",IF(VLOOKUP($AA461,$A$55:$Y$80,IF($AB461=3,2,IF($AB461&lt;4+1,6,IF($AB461&lt;5+1,10,IF($AB461&lt;6+1,14,IF($AB461&lt;7+1,18,IF($AB461&lt;8+1,22,0)))))),0)=0,"pas de crafteur",VLOOKUP($AA461,$A$55:$Y$80,IF($AB461=3,2,IF($AB461&lt;4+1,6,IF($AB461&lt;5+1,10,IF($AB461&lt;6+1,14,IF($AB461&lt;7+1,18,IF($AB461&lt;8+1,22,)))))),0)))</f>
        <v/>
      </c>
    </row>
    <row r="462" spans="27:37">
      <c r="AA462" s="81"/>
      <c r="AB462" s="81"/>
      <c r="AC462" s="81" t="str">
        <f t="shared" si="54"/>
        <v/>
      </c>
      <c r="AD462" s="90"/>
      <c r="AE462" s="90"/>
      <c r="AF462" s="82">
        <f t="shared" si="55"/>
        <v>0</v>
      </c>
      <c r="AG462" s="82" t="str">
        <f t="shared" si="56"/>
        <v/>
      </c>
      <c r="AH462" s="82" t="str">
        <f t="shared" si="57"/>
        <v/>
      </c>
      <c r="AI462" s="82" t="str">
        <f t="shared" si="58"/>
        <v/>
      </c>
      <c r="AJ462" s="82" t="str">
        <f t="shared" si="59"/>
        <v/>
      </c>
      <c r="AK462" s="82" t="str">
        <f t="shared" si="60"/>
        <v/>
      </c>
    </row>
    <row r="463" spans="27:37">
      <c r="AA463" s="78"/>
      <c r="AB463" s="78"/>
      <c r="AC463" s="78" t="str">
        <f t="shared" si="54"/>
        <v/>
      </c>
      <c r="AD463" s="89"/>
      <c r="AE463" s="89"/>
      <c r="AF463" s="79">
        <f t="shared" si="55"/>
        <v>0</v>
      </c>
      <c r="AG463" s="79" t="str">
        <f t="shared" si="56"/>
        <v/>
      </c>
      <c r="AH463" s="79" t="str">
        <f t="shared" si="57"/>
        <v/>
      </c>
      <c r="AI463" s="79" t="str">
        <f t="shared" si="58"/>
        <v/>
      </c>
      <c r="AJ463" s="79" t="str">
        <f t="shared" si="59"/>
        <v/>
      </c>
      <c r="AK463" s="79" t="str">
        <f t="shared" si="60"/>
        <v/>
      </c>
    </row>
    <row r="464" spans="27:37">
      <c r="AA464" s="81"/>
      <c r="AB464" s="81"/>
      <c r="AC464" s="81" t="str">
        <f t="shared" si="54"/>
        <v/>
      </c>
      <c r="AD464" s="90"/>
      <c r="AE464" s="90"/>
      <c r="AF464" s="82">
        <f t="shared" si="55"/>
        <v>0</v>
      </c>
      <c r="AG464" s="82" t="str">
        <f t="shared" si="56"/>
        <v/>
      </c>
      <c r="AH464" s="82" t="str">
        <f t="shared" si="57"/>
        <v/>
      </c>
      <c r="AI464" s="82" t="str">
        <f t="shared" si="58"/>
        <v/>
      </c>
      <c r="AJ464" s="82" t="str">
        <f t="shared" si="59"/>
        <v/>
      </c>
      <c r="AK464" s="82" t="str">
        <f t="shared" si="60"/>
        <v/>
      </c>
    </row>
    <row r="465" spans="27:37">
      <c r="AA465" s="78"/>
      <c r="AB465" s="78"/>
      <c r="AC465" s="78" t="str">
        <f t="shared" si="54"/>
        <v/>
      </c>
      <c r="AD465" s="89"/>
      <c r="AE465" s="89"/>
      <c r="AF465" s="79">
        <f t="shared" si="55"/>
        <v>0</v>
      </c>
      <c r="AG465" s="79" t="str">
        <f t="shared" si="56"/>
        <v/>
      </c>
      <c r="AH465" s="79" t="str">
        <f t="shared" si="57"/>
        <v/>
      </c>
      <c r="AI465" s="79" t="str">
        <f t="shared" si="58"/>
        <v/>
      </c>
      <c r="AJ465" s="79" t="str">
        <f t="shared" si="59"/>
        <v/>
      </c>
      <c r="AK465" s="79" t="str">
        <f t="shared" si="60"/>
        <v/>
      </c>
    </row>
    <row r="466" spans="27:37">
      <c r="AA466" s="81"/>
      <c r="AB466" s="81"/>
      <c r="AC466" s="81" t="str">
        <f t="shared" si="54"/>
        <v/>
      </c>
      <c r="AD466" s="90"/>
      <c r="AE466" s="90"/>
      <c r="AF466" s="82">
        <f t="shared" si="55"/>
        <v>0</v>
      </c>
      <c r="AG466" s="82" t="str">
        <f t="shared" si="56"/>
        <v/>
      </c>
      <c r="AH466" s="82" t="str">
        <f t="shared" si="57"/>
        <v/>
      </c>
      <c r="AI466" s="82" t="str">
        <f t="shared" si="58"/>
        <v/>
      </c>
      <c r="AJ466" s="82" t="str">
        <f t="shared" si="59"/>
        <v/>
      </c>
      <c r="AK466" s="82" t="str">
        <f t="shared" si="60"/>
        <v/>
      </c>
    </row>
    <row r="467" spans="27:37">
      <c r="AA467" s="78"/>
      <c r="AB467" s="78"/>
      <c r="AC467" s="78" t="str">
        <f t="shared" si="54"/>
        <v/>
      </c>
      <c r="AD467" s="89"/>
      <c r="AE467" s="89"/>
      <c r="AF467" s="79">
        <f t="shared" si="55"/>
        <v>0</v>
      </c>
      <c r="AG467" s="79" t="str">
        <f t="shared" si="56"/>
        <v/>
      </c>
      <c r="AH467" s="79" t="str">
        <f t="shared" si="57"/>
        <v/>
      </c>
      <c r="AI467" s="79" t="str">
        <f t="shared" si="58"/>
        <v/>
      </c>
      <c r="AJ467" s="79" t="str">
        <f t="shared" si="59"/>
        <v/>
      </c>
      <c r="AK467" s="79" t="str">
        <f t="shared" si="60"/>
        <v/>
      </c>
    </row>
    <row r="468" spans="27:37">
      <c r="AA468" s="81"/>
      <c r="AB468" s="81"/>
      <c r="AC468" s="81" t="str">
        <f t="shared" si="54"/>
        <v/>
      </c>
      <c r="AD468" s="90"/>
      <c r="AE468" s="90"/>
      <c r="AF468" s="82">
        <f t="shared" si="55"/>
        <v>0</v>
      </c>
      <c r="AG468" s="82" t="str">
        <f t="shared" si="56"/>
        <v/>
      </c>
      <c r="AH468" s="82" t="str">
        <f t="shared" si="57"/>
        <v/>
      </c>
      <c r="AI468" s="82" t="str">
        <f t="shared" si="58"/>
        <v/>
      </c>
      <c r="AJ468" s="82" t="str">
        <f t="shared" si="59"/>
        <v/>
      </c>
      <c r="AK468" s="82" t="str">
        <f t="shared" si="60"/>
        <v/>
      </c>
    </row>
    <row r="469" spans="27:37">
      <c r="AA469" s="78"/>
      <c r="AB469" s="78"/>
      <c r="AC469" s="78" t="str">
        <f t="shared" si="54"/>
        <v/>
      </c>
      <c r="AD469" s="89"/>
      <c r="AE469" s="89"/>
      <c r="AF469" s="79">
        <f t="shared" si="55"/>
        <v>0</v>
      </c>
      <c r="AG469" s="79" t="str">
        <f t="shared" si="56"/>
        <v/>
      </c>
      <c r="AH469" s="79" t="str">
        <f t="shared" si="57"/>
        <v/>
      </c>
      <c r="AI469" s="79" t="str">
        <f t="shared" si="58"/>
        <v/>
      </c>
      <c r="AJ469" s="79" t="str">
        <f t="shared" si="59"/>
        <v/>
      </c>
      <c r="AK469" s="79" t="str">
        <f t="shared" si="60"/>
        <v/>
      </c>
    </row>
    <row r="470" spans="27:37">
      <c r="AA470" s="81"/>
      <c r="AB470" s="81"/>
      <c r="AC470" s="81" t="str">
        <f t="shared" si="54"/>
        <v/>
      </c>
      <c r="AD470" s="90"/>
      <c r="AE470" s="90"/>
      <c r="AF470" s="82">
        <f t="shared" si="55"/>
        <v>0</v>
      </c>
      <c r="AG470" s="82" t="str">
        <f t="shared" si="56"/>
        <v/>
      </c>
      <c r="AH470" s="82" t="str">
        <f t="shared" si="57"/>
        <v/>
      </c>
      <c r="AI470" s="82" t="str">
        <f t="shared" si="58"/>
        <v/>
      </c>
      <c r="AJ470" s="82" t="str">
        <f t="shared" si="59"/>
        <v/>
      </c>
      <c r="AK470" s="82" t="str">
        <f t="shared" si="60"/>
        <v/>
      </c>
    </row>
    <row r="471" spans="27:37">
      <c r="AA471" s="78"/>
      <c r="AB471" s="78"/>
      <c r="AC471" s="78" t="str">
        <f t="shared" si="54"/>
        <v/>
      </c>
      <c r="AD471" s="89"/>
      <c r="AE471" s="89"/>
      <c r="AF471" s="79">
        <f t="shared" si="55"/>
        <v>0</v>
      </c>
      <c r="AG471" s="79" t="str">
        <f t="shared" si="56"/>
        <v/>
      </c>
      <c r="AH471" s="79" t="str">
        <f t="shared" si="57"/>
        <v/>
      </c>
      <c r="AI471" s="79" t="str">
        <f t="shared" si="58"/>
        <v/>
      </c>
      <c r="AJ471" s="79" t="str">
        <f t="shared" si="59"/>
        <v/>
      </c>
      <c r="AK471" s="79" t="str">
        <f t="shared" si="60"/>
        <v/>
      </c>
    </row>
    <row r="472" spans="27:37">
      <c r="AA472" s="81"/>
      <c r="AB472" s="81"/>
      <c r="AC472" s="81" t="str">
        <f t="shared" si="54"/>
        <v/>
      </c>
      <c r="AD472" s="90"/>
      <c r="AE472" s="90"/>
      <c r="AF472" s="82">
        <f t="shared" si="55"/>
        <v>0</v>
      </c>
      <c r="AG472" s="82" t="str">
        <f t="shared" si="56"/>
        <v/>
      </c>
      <c r="AH472" s="82" t="str">
        <f t="shared" si="57"/>
        <v/>
      </c>
      <c r="AI472" s="82" t="str">
        <f t="shared" si="58"/>
        <v/>
      </c>
      <c r="AJ472" s="82" t="str">
        <f t="shared" si="59"/>
        <v/>
      </c>
      <c r="AK472" s="82" t="str">
        <f t="shared" si="60"/>
        <v/>
      </c>
    </row>
    <row r="473" spans="27:37">
      <c r="AA473" s="78"/>
      <c r="AB473" s="78"/>
      <c r="AC473" s="78" t="str">
        <f t="shared" si="54"/>
        <v/>
      </c>
      <c r="AD473" s="89"/>
      <c r="AE473" s="89"/>
      <c r="AF473" s="79">
        <f t="shared" si="55"/>
        <v>0</v>
      </c>
      <c r="AG473" s="79" t="str">
        <f t="shared" si="56"/>
        <v/>
      </c>
      <c r="AH473" s="79" t="str">
        <f t="shared" si="57"/>
        <v/>
      </c>
      <c r="AI473" s="79" t="str">
        <f t="shared" si="58"/>
        <v/>
      </c>
      <c r="AJ473" s="79" t="str">
        <f t="shared" si="59"/>
        <v/>
      </c>
      <c r="AK473" s="79" t="str">
        <f t="shared" si="60"/>
        <v/>
      </c>
    </row>
    <row r="474" spans="27:37">
      <c r="AA474" s="81"/>
      <c r="AB474" s="81"/>
      <c r="AC474" s="81" t="str">
        <f t="shared" si="54"/>
        <v/>
      </c>
      <c r="AD474" s="90"/>
      <c r="AE474" s="90"/>
      <c r="AF474" s="82">
        <f t="shared" si="55"/>
        <v>0</v>
      </c>
      <c r="AG474" s="82" t="str">
        <f t="shared" si="56"/>
        <v/>
      </c>
      <c r="AH474" s="82" t="str">
        <f t="shared" si="57"/>
        <v/>
      </c>
      <c r="AI474" s="82" t="str">
        <f t="shared" si="58"/>
        <v/>
      </c>
      <c r="AJ474" s="82" t="str">
        <f t="shared" si="59"/>
        <v/>
      </c>
      <c r="AK474" s="82" t="str">
        <f t="shared" si="60"/>
        <v/>
      </c>
    </row>
    <row r="475" spans="27:37">
      <c r="AA475" s="78"/>
      <c r="AB475" s="78"/>
      <c r="AC475" s="78" t="str">
        <f t="shared" si="54"/>
        <v/>
      </c>
      <c r="AD475" s="89"/>
      <c r="AE475" s="89"/>
      <c r="AF475" s="79">
        <f t="shared" si="55"/>
        <v>0</v>
      </c>
      <c r="AG475" s="79" t="str">
        <f t="shared" si="56"/>
        <v/>
      </c>
      <c r="AH475" s="79" t="str">
        <f t="shared" si="57"/>
        <v/>
      </c>
      <c r="AI475" s="79" t="str">
        <f t="shared" si="58"/>
        <v/>
      </c>
      <c r="AJ475" s="79" t="str">
        <f t="shared" si="59"/>
        <v/>
      </c>
      <c r="AK475" s="79" t="str">
        <f t="shared" si="60"/>
        <v/>
      </c>
    </row>
    <row r="476" spans="27:37">
      <c r="AA476" s="81"/>
      <c r="AB476" s="81"/>
      <c r="AC476" s="81" t="str">
        <f t="shared" si="54"/>
        <v/>
      </c>
      <c r="AD476" s="90"/>
      <c r="AE476" s="90"/>
      <c r="AF476" s="82">
        <f t="shared" si="55"/>
        <v>0</v>
      </c>
      <c r="AG476" s="82" t="str">
        <f t="shared" si="56"/>
        <v/>
      </c>
      <c r="AH476" s="82" t="str">
        <f t="shared" si="57"/>
        <v/>
      </c>
      <c r="AI476" s="82" t="str">
        <f t="shared" si="58"/>
        <v/>
      </c>
      <c r="AJ476" s="82" t="str">
        <f t="shared" si="59"/>
        <v/>
      </c>
      <c r="AK476" s="82" t="str">
        <f t="shared" si="60"/>
        <v/>
      </c>
    </row>
    <row r="477" spans="27:37">
      <c r="AA477" s="78"/>
      <c r="AB477" s="78"/>
      <c r="AC477" s="78" t="str">
        <f t="shared" si="54"/>
        <v/>
      </c>
      <c r="AD477" s="89"/>
      <c r="AE477" s="89"/>
      <c r="AF477" s="79">
        <f t="shared" si="55"/>
        <v>0</v>
      </c>
      <c r="AG477" s="79" t="str">
        <f t="shared" si="56"/>
        <v/>
      </c>
      <c r="AH477" s="79" t="str">
        <f t="shared" si="57"/>
        <v/>
      </c>
      <c r="AI477" s="79" t="str">
        <f t="shared" si="58"/>
        <v/>
      </c>
      <c r="AJ477" s="79" t="str">
        <f t="shared" si="59"/>
        <v/>
      </c>
      <c r="AK477" s="79" t="str">
        <f t="shared" si="60"/>
        <v/>
      </c>
    </row>
    <row r="478" spans="27:37">
      <c r="AA478" s="81"/>
      <c r="AB478" s="81"/>
      <c r="AC478" s="81" t="str">
        <f t="shared" si="54"/>
        <v/>
      </c>
      <c r="AD478" s="90"/>
      <c r="AE478" s="90"/>
      <c r="AF478" s="82">
        <f t="shared" si="55"/>
        <v>0</v>
      </c>
      <c r="AG478" s="82" t="str">
        <f t="shared" si="56"/>
        <v/>
      </c>
      <c r="AH478" s="82" t="str">
        <f t="shared" si="57"/>
        <v/>
      </c>
      <c r="AI478" s="82" t="str">
        <f t="shared" si="58"/>
        <v/>
      </c>
      <c r="AJ478" s="82" t="str">
        <f t="shared" si="59"/>
        <v/>
      </c>
      <c r="AK478" s="82" t="str">
        <f t="shared" si="60"/>
        <v/>
      </c>
    </row>
    <row r="479" spans="27:37">
      <c r="AA479" s="78"/>
      <c r="AB479" s="78"/>
      <c r="AC479" s="78" t="str">
        <f t="shared" si="54"/>
        <v/>
      </c>
      <c r="AD479" s="89"/>
      <c r="AE479" s="89"/>
      <c r="AF479" s="79">
        <f t="shared" si="55"/>
        <v>0</v>
      </c>
      <c r="AG479" s="79" t="str">
        <f t="shared" si="56"/>
        <v/>
      </c>
      <c r="AH479" s="79" t="str">
        <f t="shared" si="57"/>
        <v/>
      </c>
      <c r="AI479" s="79" t="str">
        <f t="shared" si="58"/>
        <v/>
      </c>
      <c r="AJ479" s="79" t="str">
        <f t="shared" si="59"/>
        <v/>
      </c>
      <c r="AK479" s="79" t="str">
        <f t="shared" si="60"/>
        <v/>
      </c>
    </row>
    <row r="480" spans="27:37">
      <c r="AA480" s="81"/>
      <c r="AB480" s="81"/>
      <c r="AC480" s="81" t="str">
        <f t="shared" si="54"/>
        <v/>
      </c>
      <c r="AD480" s="90"/>
      <c r="AE480" s="90"/>
      <c r="AF480" s="82">
        <f t="shared" si="55"/>
        <v>0</v>
      </c>
      <c r="AG480" s="82" t="str">
        <f t="shared" si="56"/>
        <v/>
      </c>
      <c r="AH480" s="82" t="str">
        <f t="shared" si="57"/>
        <v/>
      </c>
      <c r="AI480" s="82" t="str">
        <f t="shared" si="58"/>
        <v/>
      </c>
      <c r="AJ480" s="82" t="str">
        <f t="shared" si="59"/>
        <v/>
      </c>
      <c r="AK480" s="82" t="str">
        <f t="shared" si="60"/>
        <v/>
      </c>
    </row>
    <row r="481" spans="27:37">
      <c r="AA481" s="78"/>
      <c r="AB481" s="78"/>
      <c r="AC481" s="78" t="str">
        <f t="shared" si="54"/>
        <v/>
      </c>
      <c r="AD481" s="89"/>
      <c r="AE481" s="89"/>
      <c r="AF481" s="79">
        <f t="shared" si="55"/>
        <v>0</v>
      </c>
      <c r="AG481" s="79" t="str">
        <f t="shared" si="56"/>
        <v/>
      </c>
      <c r="AH481" s="79" t="str">
        <f t="shared" si="57"/>
        <v/>
      </c>
      <c r="AI481" s="79" t="str">
        <f t="shared" si="58"/>
        <v/>
      </c>
      <c r="AJ481" s="79" t="str">
        <f t="shared" si="59"/>
        <v/>
      </c>
      <c r="AK481" s="79" t="str">
        <f t="shared" si="60"/>
        <v/>
      </c>
    </row>
    <row r="482" spans="27:37">
      <c r="AA482" s="81"/>
      <c r="AB482" s="81"/>
      <c r="AC482" s="81" t="str">
        <f t="shared" si="54"/>
        <v/>
      </c>
      <c r="AD482" s="90"/>
      <c r="AE482" s="90"/>
      <c r="AF482" s="82">
        <f t="shared" si="55"/>
        <v>0</v>
      </c>
      <c r="AG482" s="82" t="str">
        <f t="shared" si="56"/>
        <v/>
      </c>
      <c r="AH482" s="82" t="str">
        <f t="shared" si="57"/>
        <v/>
      </c>
      <c r="AI482" s="82" t="str">
        <f t="shared" si="58"/>
        <v/>
      </c>
      <c r="AJ482" s="82" t="str">
        <f t="shared" si="59"/>
        <v/>
      </c>
      <c r="AK482" s="82" t="str">
        <f t="shared" si="60"/>
        <v/>
      </c>
    </row>
    <row r="483" spans="27:37">
      <c r="AA483" s="78"/>
      <c r="AB483" s="78"/>
      <c r="AC483" s="78" t="str">
        <f t="shared" si="54"/>
        <v/>
      </c>
      <c r="AD483" s="89"/>
      <c r="AE483" s="89"/>
      <c r="AF483" s="79">
        <f t="shared" si="55"/>
        <v>0</v>
      </c>
      <c r="AG483" s="79" t="str">
        <f t="shared" si="56"/>
        <v/>
      </c>
      <c r="AH483" s="79" t="str">
        <f t="shared" si="57"/>
        <v/>
      </c>
      <c r="AI483" s="79" t="str">
        <f t="shared" si="58"/>
        <v/>
      </c>
      <c r="AJ483" s="79" t="str">
        <f t="shared" si="59"/>
        <v/>
      </c>
      <c r="AK483" s="79" t="str">
        <f t="shared" si="60"/>
        <v/>
      </c>
    </row>
    <row r="484" spans="27:37">
      <c r="AA484" s="81"/>
      <c r="AB484" s="81"/>
      <c r="AC484" s="81" t="str">
        <f t="shared" si="54"/>
        <v/>
      </c>
      <c r="AD484" s="90"/>
      <c r="AE484" s="90"/>
      <c r="AF484" s="82">
        <f t="shared" si="55"/>
        <v>0</v>
      </c>
      <c r="AG484" s="82" t="str">
        <f t="shared" si="56"/>
        <v/>
      </c>
      <c r="AH484" s="82" t="str">
        <f t="shared" si="57"/>
        <v/>
      </c>
      <c r="AI484" s="82" t="str">
        <f t="shared" si="58"/>
        <v/>
      </c>
      <c r="AJ484" s="82" t="str">
        <f t="shared" si="59"/>
        <v/>
      </c>
      <c r="AK484" s="82" t="str">
        <f t="shared" si="60"/>
        <v/>
      </c>
    </row>
    <row r="485" spans="27:37">
      <c r="AA485" s="78"/>
      <c r="AB485" s="78"/>
      <c r="AC485" s="78" t="str">
        <f t="shared" si="54"/>
        <v/>
      </c>
      <c r="AD485" s="89"/>
      <c r="AE485" s="89"/>
      <c r="AF485" s="79">
        <f t="shared" si="55"/>
        <v>0</v>
      </c>
      <c r="AG485" s="79" t="str">
        <f t="shared" si="56"/>
        <v/>
      </c>
      <c r="AH485" s="79" t="str">
        <f t="shared" si="57"/>
        <v/>
      </c>
      <c r="AI485" s="79" t="str">
        <f t="shared" si="58"/>
        <v/>
      </c>
      <c r="AJ485" s="79" t="str">
        <f t="shared" si="59"/>
        <v/>
      </c>
      <c r="AK485" s="79" t="str">
        <f t="shared" si="60"/>
        <v/>
      </c>
    </row>
    <row r="486" spans="27:37">
      <c r="AA486" s="81"/>
      <c r="AB486" s="81"/>
      <c r="AC486" s="81" t="str">
        <f t="shared" si="54"/>
        <v/>
      </c>
      <c r="AD486" s="90"/>
      <c r="AE486" s="90"/>
      <c r="AF486" s="82">
        <f t="shared" si="55"/>
        <v>0</v>
      </c>
      <c r="AG486" s="82" t="str">
        <f t="shared" si="56"/>
        <v/>
      </c>
      <c r="AH486" s="82" t="str">
        <f t="shared" si="57"/>
        <v/>
      </c>
      <c r="AI486" s="82" t="str">
        <f t="shared" si="58"/>
        <v/>
      </c>
      <c r="AJ486" s="82" t="str">
        <f t="shared" si="59"/>
        <v/>
      </c>
      <c r="AK486" s="82" t="str">
        <f t="shared" si="60"/>
        <v/>
      </c>
    </row>
    <row r="487" spans="27:37">
      <c r="AA487" s="78"/>
      <c r="AB487" s="78"/>
      <c r="AC487" s="78" t="str">
        <f t="shared" si="54"/>
        <v/>
      </c>
      <c r="AD487" s="89"/>
      <c r="AE487" s="89"/>
      <c r="AF487" s="79">
        <f t="shared" si="55"/>
        <v>0</v>
      </c>
      <c r="AG487" s="79" t="str">
        <f t="shared" si="56"/>
        <v/>
      </c>
      <c r="AH487" s="79" t="str">
        <f t="shared" si="57"/>
        <v/>
      </c>
      <c r="AI487" s="79" t="str">
        <f t="shared" si="58"/>
        <v/>
      </c>
      <c r="AJ487" s="79" t="str">
        <f t="shared" si="59"/>
        <v/>
      </c>
      <c r="AK487" s="79" t="str">
        <f t="shared" si="60"/>
        <v/>
      </c>
    </row>
    <row r="488" spans="27:37">
      <c r="AA488" s="81"/>
      <c r="AB488" s="81"/>
      <c r="AC488" s="81" t="str">
        <f t="shared" si="54"/>
        <v/>
      </c>
      <c r="AD488" s="90"/>
      <c r="AE488" s="90"/>
      <c r="AF488" s="82">
        <f t="shared" si="55"/>
        <v>0</v>
      </c>
      <c r="AG488" s="82" t="str">
        <f t="shared" si="56"/>
        <v/>
      </c>
      <c r="AH488" s="82" t="str">
        <f t="shared" si="57"/>
        <v/>
      </c>
      <c r="AI488" s="82" t="str">
        <f t="shared" si="58"/>
        <v/>
      </c>
      <c r="AJ488" s="82" t="str">
        <f t="shared" si="59"/>
        <v/>
      </c>
      <c r="AK488" s="82" t="str">
        <f t="shared" si="60"/>
        <v/>
      </c>
    </row>
    <row r="489" spans="27:37">
      <c r="AA489" s="78"/>
      <c r="AB489" s="78"/>
      <c r="AC489" s="78" t="str">
        <f t="shared" si="54"/>
        <v/>
      </c>
      <c r="AD489" s="89"/>
      <c r="AE489" s="89"/>
      <c r="AF489" s="79">
        <f t="shared" si="55"/>
        <v>0</v>
      </c>
      <c r="AG489" s="79" t="str">
        <f t="shared" si="56"/>
        <v/>
      </c>
      <c r="AH489" s="79" t="str">
        <f t="shared" si="57"/>
        <v/>
      </c>
      <c r="AI489" s="79" t="str">
        <f t="shared" si="58"/>
        <v/>
      </c>
      <c r="AJ489" s="79" t="str">
        <f t="shared" si="59"/>
        <v/>
      </c>
      <c r="AK489" s="79" t="str">
        <f t="shared" si="60"/>
        <v/>
      </c>
    </row>
    <row r="490" spans="27:37">
      <c r="AA490" s="81"/>
      <c r="AB490" s="81"/>
      <c r="AC490" s="81" t="str">
        <f t="shared" si="54"/>
        <v/>
      </c>
      <c r="AD490" s="90"/>
      <c r="AE490" s="90"/>
      <c r="AF490" s="82">
        <f t="shared" si="55"/>
        <v>0</v>
      </c>
      <c r="AG490" s="82" t="str">
        <f t="shared" si="56"/>
        <v/>
      </c>
      <c r="AH490" s="82" t="str">
        <f t="shared" si="57"/>
        <v/>
      </c>
      <c r="AI490" s="82" t="str">
        <f t="shared" si="58"/>
        <v/>
      </c>
      <c r="AJ490" s="82" t="str">
        <f t="shared" si="59"/>
        <v/>
      </c>
      <c r="AK490" s="82" t="str">
        <f t="shared" si="60"/>
        <v/>
      </c>
    </row>
    <row r="491" spans="27:37">
      <c r="AA491" s="78"/>
      <c r="AB491" s="78"/>
      <c r="AC491" s="78" t="str">
        <f t="shared" si="54"/>
        <v/>
      </c>
      <c r="AD491" s="89"/>
      <c r="AE491" s="89"/>
      <c r="AF491" s="79">
        <f t="shared" si="55"/>
        <v>0</v>
      </c>
      <c r="AG491" s="79" t="str">
        <f t="shared" si="56"/>
        <v/>
      </c>
      <c r="AH491" s="79" t="str">
        <f t="shared" si="57"/>
        <v/>
      </c>
      <c r="AI491" s="79" t="str">
        <f t="shared" si="58"/>
        <v/>
      </c>
      <c r="AJ491" s="79" t="str">
        <f t="shared" si="59"/>
        <v/>
      </c>
      <c r="AK491" s="79" t="str">
        <f t="shared" si="60"/>
        <v/>
      </c>
    </row>
    <row r="492" spans="27:37">
      <c r="AA492" s="81"/>
      <c r="AB492" s="81"/>
      <c r="AC492" s="81" t="str">
        <f t="shared" si="54"/>
        <v/>
      </c>
      <c r="AD492" s="90"/>
      <c r="AE492" s="90"/>
      <c r="AF492" s="82">
        <f t="shared" si="55"/>
        <v>0</v>
      </c>
      <c r="AG492" s="82" t="str">
        <f t="shared" si="56"/>
        <v/>
      </c>
      <c r="AH492" s="82" t="str">
        <f t="shared" si="57"/>
        <v/>
      </c>
      <c r="AI492" s="82" t="str">
        <f t="shared" si="58"/>
        <v/>
      </c>
      <c r="AJ492" s="82" t="str">
        <f t="shared" si="59"/>
        <v/>
      </c>
      <c r="AK492" s="82" t="str">
        <f t="shared" si="60"/>
        <v/>
      </c>
    </row>
    <row r="493" spans="27:37">
      <c r="AA493" s="78"/>
      <c r="AB493" s="78"/>
      <c r="AC493" s="78" t="str">
        <f t="shared" si="54"/>
        <v/>
      </c>
      <c r="AD493" s="89"/>
      <c r="AE493" s="89"/>
      <c r="AF493" s="79">
        <f t="shared" si="55"/>
        <v>0</v>
      </c>
      <c r="AG493" s="79" t="str">
        <f t="shared" si="56"/>
        <v/>
      </c>
      <c r="AH493" s="79" t="str">
        <f t="shared" si="57"/>
        <v/>
      </c>
      <c r="AI493" s="79" t="str">
        <f t="shared" si="58"/>
        <v/>
      </c>
      <c r="AJ493" s="79" t="str">
        <f t="shared" si="59"/>
        <v/>
      </c>
      <c r="AK493" s="79" t="str">
        <f t="shared" si="60"/>
        <v/>
      </c>
    </row>
    <row r="494" spans="27:37">
      <c r="AA494" s="81"/>
      <c r="AB494" s="81"/>
      <c r="AC494" s="81" t="str">
        <f t="shared" si="54"/>
        <v/>
      </c>
      <c r="AD494" s="90"/>
      <c r="AE494" s="90"/>
      <c r="AF494" s="82">
        <f t="shared" si="55"/>
        <v>0</v>
      </c>
      <c r="AG494" s="82" t="str">
        <f t="shared" si="56"/>
        <v/>
      </c>
      <c r="AH494" s="82" t="str">
        <f t="shared" si="57"/>
        <v/>
      </c>
      <c r="AI494" s="82" t="str">
        <f t="shared" si="58"/>
        <v/>
      </c>
      <c r="AJ494" s="82" t="str">
        <f t="shared" si="59"/>
        <v/>
      </c>
      <c r="AK494" s="82" t="str">
        <f t="shared" si="60"/>
        <v/>
      </c>
    </row>
    <row r="495" spans="27:37">
      <c r="AA495" s="78"/>
      <c r="AB495" s="78"/>
      <c r="AC495" s="78" t="str">
        <f t="shared" si="54"/>
        <v/>
      </c>
      <c r="AD495" s="89"/>
      <c r="AE495" s="89"/>
      <c r="AF495" s="79">
        <f t="shared" si="55"/>
        <v>0</v>
      </c>
      <c r="AG495" s="79" t="str">
        <f t="shared" si="56"/>
        <v/>
      </c>
      <c r="AH495" s="79" t="str">
        <f t="shared" si="57"/>
        <v/>
      </c>
      <c r="AI495" s="79" t="str">
        <f t="shared" si="58"/>
        <v/>
      </c>
      <c r="AJ495" s="79" t="str">
        <f t="shared" si="59"/>
        <v/>
      </c>
      <c r="AK495" s="79" t="str">
        <f t="shared" si="60"/>
        <v/>
      </c>
    </row>
    <row r="496" spans="27:37">
      <c r="AA496" s="81"/>
      <c r="AB496" s="81"/>
      <c r="AC496" s="81" t="str">
        <f t="shared" si="54"/>
        <v/>
      </c>
      <c r="AD496" s="90"/>
      <c r="AE496" s="90"/>
      <c r="AF496" s="82">
        <f t="shared" si="55"/>
        <v>0</v>
      </c>
      <c r="AG496" s="82" t="str">
        <f t="shared" si="56"/>
        <v/>
      </c>
      <c r="AH496" s="82" t="str">
        <f t="shared" si="57"/>
        <v/>
      </c>
      <c r="AI496" s="82" t="str">
        <f t="shared" si="58"/>
        <v/>
      </c>
      <c r="AJ496" s="82" t="str">
        <f t="shared" si="59"/>
        <v/>
      </c>
      <c r="AK496" s="82" t="str">
        <f t="shared" si="60"/>
        <v/>
      </c>
    </row>
    <row r="497" spans="27:37">
      <c r="AA497" s="78"/>
      <c r="AB497" s="78"/>
      <c r="AC497" s="78" t="str">
        <f t="shared" si="54"/>
        <v/>
      </c>
      <c r="AD497" s="89"/>
      <c r="AE497" s="89"/>
      <c r="AF497" s="79">
        <f t="shared" si="55"/>
        <v>0</v>
      </c>
      <c r="AG497" s="79" t="str">
        <f t="shared" si="56"/>
        <v/>
      </c>
      <c r="AH497" s="79" t="str">
        <f t="shared" si="57"/>
        <v/>
      </c>
      <c r="AI497" s="79" t="str">
        <f t="shared" si="58"/>
        <v/>
      </c>
      <c r="AJ497" s="79" t="str">
        <f t="shared" si="59"/>
        <v/>
      </c>
      <c r="AK497" s="79" t="str">
        <f t="shared" si="60"/>
        <v/>
      </c>
    </row>
    <row r="498" spans="27:37">
      <c r="AA498" s="81"/>
      <c r="AB498" s="81"/>
      <c r="AC498" s="81" t="str">
        <f t="shared" si="54"/>
        <v/>
      </c>
      <c r="AD498" s="90"/>
      <c r="AE498" s="90"/>
      <c r="AF498" s="82">
        <f t="shared" si="55"/>
        <v>0</v>
      </c>
      <c r="AG498" s="82" t="str">
        <f t="shared" si="56"/>
        <v/>
      </c>
      <c r="AH498" s="82" t="str">
        <f t="shared" si="57"/>
        <v/>
      </c>
      <c r="AI498" s="82" t="str">
        <f t="shared" si="58"/>
        <v/>
      </c>
      <c r="AJ498" s="82" t="str">
        <f t="shared" si="59"/>
        <v/>
      </c>
      <c r="AK498" s="82" t="str">
        <f t="shared" si="60"/>
        <v/>
      </c>
    </row>
    <row r="499" spans="27:37">
      <c r="AA499" s="78"/>
      <c r="AB499" s="78"/>
      <c r="AC499" s="78" t="str">
        <f t="shared" si="54"/>
        <v/>
      </c>
      <c r="AD499" s="89"/>
      <c r="AE499" s="89"/>
      <c r="AF499" s="79">
        <f t="shared" si="55"/>
        <v>0</v>
      </c>
      <c r="AG499" s="79" t="str">
        <f t="shared" si="56"/>
        <v/>
      </c>
      <c r="AH499" s="79" t="str">
        <f t="shared" si="57"/>
        <v/>
      </c>
      <c r="AI499" s="79" t="str">
        <f t="shared" si="58"/>
        <v/>
      </c>
      <c r="AJ499" s="79" t="str">
        <f t="shared" si="59"/>
        <v/>
      </c>
      <c r="AK499" s="79" t="str">
        <f t="shared" si="60"/>
        <v/>
      </c>
    </row>
    <row r="500" spans="27:37">
      <c r="AA500" s="81"/>
      <c r="AB500" s="81"/>
      <c r="AC500" s="81" t="str">
        <f t="shared" si="54"/>
        <v/>
      </c>
      <c r="AD500" s="90"/>
      <c r="AE500" s="90"/>
      <c r="AF500" s="82">
        <f t="shared" si="55"/>
        <v>0</v>
      </c>
      <c r="AG500" s="82" t="str">
        <f t="shared" si="56"/>
        <v/>
      </c>
      <c r="AH500" s="82" t="str">
        <f t="shared" si="57"/>
        <v/>
      </c>
      <c r="AI500" s="82" t="str">
        <f t="shared" si="58"/>
        <v/>
      </c>
      <c r="AJ500" s="82" t="str">
        <f t="shared" si="59"/>
        <v/>
      </c>
      <c r="AK500" s="82" t="str">
        <f t="shared" si="60"/>
        <v/>
      </c>
    </row>
    <row r="501" spans="27:37">
      <c r="AA501" s="78"/>
      <c r="AB501" s="78"/>
      <c r="AC501" s="78" t="str">
        <f t="shared" si="54"/>
        <v/>
      </c>
      <c r="AD501" s="89"/>
      <c r="AE501" s="89"/>
      <c r="AF501" s="79">
        <f t="shared" si="55"/>
        <v>0</v>
      </c>
      <c r="AG501" s="79" t="str">
        <f t="shared" si="56"/>
        <v/>
      </c>
      <c r="AH501" s="79" t="str">
        <f t="shared" si="57"/>
        <v/>
      </c>
      <c r="AI501" s="79" t="str">
        <f t="shared" si="58"/>
        <v/>
      </c>
      <c r="AJ501" s="79" t="str">
        <f t="shared" si="59"/>
        <v/>
      </c>
      <c r="AK501" s="79" t="str">
        <f t="shared" si="60"/>
        <v/>
      </c>
    </row>
    <row r="502" spans="27:37">
      <c r="AA502" s="81"/>
      <c r="AB502" s="81"/>
      <c r="AC502" s="81" t="str">
        <f t="shared" si="54"/>
        <v/>
      </c>
      <c r="AD502" s="90"/>
      <c r="AE502" s="90"/>
      <c r="AF502" s="82">
        <f t="shared" si="55"/>
        <v>0</v>
      </c>
      <c r="AG502" s="82" t="str">
        <f t="shared" si="56"/>
        <v/>
      </c>
      <c r="AH502" s="82" t="str">
        <f t="shared" si="57"/>
        <v/>
      </c>
      <c r="AI502" s="82" t="str">
        <f t="shared" si="58"/>
        <v/>
      </c>
      <c r="AJ502" s="82" t="str">
        <f t="shared" si="59"/>
        <v/>
      </c>
      <c r="AK502" s="82" t="str">
        <f t="shared" si="60"/>
        <v/>
      </c>
    </row>
    <row r="503" spans="27:37">
      <c r="AA503" s="78"/>
      <c r="AB503" s="78"/>
      <c r="AC503" s="78" t="str">
        <f t="shared" si="54"/>
        <v/>
      </c>
      <c r="AD503" s="89"/>
      <c r="AE503" s="89"/>
      <c r="AF503" s="79">
        <f t="shared" si="55"/>
        <v>0</v>
      </c>
      <c r="AG503" s="79" t="str">
        <f t="shared" si="56"/>
        <v/>
      </c>
      <c r="AH503" s="79" t="str">
        <f t="shared" si="57"/>
        <v/>
      </c>
      <c r="AI503" s="79" t="str">
        <f t="shared" si="58"/>
        <v/>
      </c>
      <c r="AJ503" s="79" t="str">
        <f t="shared" si="59"/>
        <v/>
      </c>
      <c r="AK503" s="79" t="str">
        <f t="shared" si="60"/>
        <v/>
      </c>
    </row>
    <row r="504" spans="27:37">
      <c r="AA504" s="81"/>
      <c r="AB504" s="81"/>
      <c r="AC504" s="81" t="str">
        <f t="shared" si="54"/>
        <v/>
      </c>
      <c r="AD504" s="90"/>
      <c r="AE504" s="90"/>
      <c r="AF504" s="82">
        <f t="shared" si="55"/>
        <v>0</v>
      </c>
      <c r="AG504" s="82" t="str">
        <f t="shared" si="56"/>
        <v/>
      </c>
      <c r="AH504" s="82" t="str">
        <f t="shared" si="57"/>
        <v/>
      </c>
      <c r="AI504" s="82" t="str">
        <f t="shared" si="58"/>
        <v/>
      </c>
      <c r="AJ504" s="82" t="str">
        <f t="shared" si="59"/>
        <v/>
      </c>
      <c r="AK504" s="82" t="str">
        <f t="shared" si="60"/>
        <v/>
      </c>
    </row>
    <row r="505" spans="27:37">
      <c r="AA505" s="78"/>
      <c r="AB505" s="78"/>
      <c r="AC505" s="78" t="str">
        <f t="shared" si="54"/>
        <v/>
      </c>
      <c r="AD505" s="89"/>
      <c r="AE505" s="89"/>
      <c r="AF505" s="79">
        <f t="shared" si="55"/>
        <v>0</v>
      </c>
      <c r="AG505" s="79" t="str">
        <f t="shared" si="56"/>
        <v/>
      </c>
      <c r="AH505" s="79" t="str">
        <f t="shared" si="57"/>
        <v/>
      </c>
      <c r="AI505" s="79" t="str">
        <f t="shared" si="58"/>
        <v/>
      </c>
      <c r="AJ505" s="79" t="str">
        <f t="shared" si="59"/>
        <v/>
      </c>
      <c r="AK505" s="79" t="str">
        <f t="shared" si="60"/>
        <v/>
      </c>
    </row>
    <row r="506" spans="27:37">
      <c r="AA506" s="81"/>
      <c r="AB506" s="81"/>
      <c r="AC506" s="81" t="str">
        <f t="shared" si="54"/>
        <v/>
      </c>
      <c r="AD506" s="90"/>
      <c r="AE506" s="90"/>
      <c r="AF506" s="82">
        <f t="shared" si="55"/>
        <v>0</v>
      </c>
      <c r="AG506" s="82" t="str">
        <f t="shared" si="56"/>
        <v/>
      </c>
      <c r="AH506" s="82" t="str">
        <f t="shared" si="57"/>
        <v/>
      </c>
      <c r="AI506" s="82" t="str">
        <f t="shared" si="58"/>
        <v/>
      </c>
      <c r="AJ506" s="82" t="str">
        <f t="shared" si="59"/>
        <v/>
      </c>
      <c r="AK506" s="82" t="str">
        <f t="shared" si="60"/>
        <v/>
      </c>
    </row>
    <row r="507" spans="27:37">
      <c r="AA507" s="78"/>
      <c r="AB507" s="78"/>
      <c r="AC507" s="78" t="str">
        <f t="shared" si="54"/>
        <v/>
      </c>
      <c r="AD507" s="89"/>
      <c r="AE507" s="89"/>
      <c r="AF507" s="79">
        <f t="shared" si="55"/>
        <v>0</v>
      </c>
      <c r="AG507" s="79" t="str">
        <f t="shared" si="56"/>
        <v/>
      </c>
      <c r="AH507" s="79" t="str">
        <f t="shared" si="57"/>
        <v/>
      </c>
      <c r="AI507" s="79" t="str">
        <f t="shared" si="58"/>
        <v/>
      </c>
      <c r="AJ507" s="79" t="str">
        <f t="shared" si="59"/>
        <v/>
      </c>
      <c r="AK507" s="79" t="str">
        <f t="shared" si="60"/>
        <v/>
      </c>
    </row>
    <row r="508" spans="27:37">
      <c r="AA508" s="81"/>
      <c r="AB508" s="81"/>
      <c r="AC508" s="81" t="str">
        <f t="shared" si="54"/>
        <v/>
      </c>
      <c r="AD508" s="90"/>
      <c r="AE508" s="90"/>
      <c r="AF508" s="82">
        <f t="shared" si="55"/>
        <v>0</v>
      </c>
      <c r="AG508" s="82" t="str">
        <f t="shared" si="56"/>
        <v/>
      </c>
      <c r="AH508" s="82" t="str">
        <f t="shared" si="57"/>
        <v/>
      </c>
      <c r="AI508" s="82" t="str">
        <f t="shared" si="58"/>
        <v/>
      </c>
      <c r="AJ508" s="82" t="str">
        <f t="shared" si="59"/>
        <v/>
      </c>
      <c r="AK508" s="82" t="str">
        <f t="shared" si="60"/>
        <v/>
      </c>
    </row>
    <row r="509" spans="27:37">
      <c r="AA509" s="78"/>
      <c r="AB509" s="78"/>
      <c r="AC509" s="78" t="str">
        <f t="shared" si="54"/>
        <v/>
      </c>
      <c r="AD509" s="89"/>
      <c r="AE509" s="89"/>
      <c r="AF509" s="79">
        <f t="shared" si="55"/>
        <v>0</v>
      </c>
      <c r="AG509" s="79" t="str">
        <f t="shared" si="56"/>
        <v/>
      </c>
      <c r="AH509" s="79" t="str">
        <f t="shared" si="57"/>
        <v/>
      </c>
      <c r="AI509" s="79" t="str">
        <f t="shared" si="58"/>
        <v/>
      </c>
      <c r="AJ509" s="79" t="str">
        <f t="shared" si="59"/>
        <v/>
      </c>
      <c r="AK509" s="79" t="str">
        <f t="shared" si="60"/>
        <v/>
      </c>
    </row>
    <row r="510" spans="27:37">
      <c r="AA510" s="81"/>
      <c r="AB510" s="81"/>
      <c r="AC510" s="81" t="str">
        <f t="shared" si="54"/>
        <v/>
      </c>
      <c r="AD510" s="90"/>
      <c r="AE510" s="90"/>
      <c r="AF510" s="82">
        <f t="shared" si="55"/>
        <v>0</v>
      </c>
      <c r="AG510" s="82" t="str">
        <f t="shared" si="56"/>
        <v/>
      </c>
      <c r="AH510" s="82" t="str">
        <f t="shared" si="57"/>
        <v/>
      </c>
      <c r="AI510" s="82" t="str">
        <f t="shared" si="58"/>
        <v/>
      </c>
      <c r="AJ510" s="82" t="str">
        <f t="shared" si="59"/>
        <v/>
      </c>
      <c r="AK510" s="82" t="str">
        <f t="shared" si="60"/>
        <v/>
      </c>
    </row>
    <row r="511" spans="27:37">
      <c r="AA511" s="78"/>
      <c r="AB511" s="78"/>
      <c r="AC511" s="78" t="str">
        <f t="shared" si="54"/>
        <v/>
      </c>
      <c r="AD511" s="89"/>
      <c r="AE511" s="89"/>
      <c r="AF511" s="79">
        <f t="shared" si="55"/>
        <v>0</v>
      </c>
      <c r="AG511" s="79" t="str">
        <f t="shared" si="56"/>
        <v/>
      </c>
      <c r="AH511" s="79" t="str">
        <f t="shared" si="57"/>
        <v/>
      </c>
      <c r="AI511" s="79" t="str">
        <f t="shared" si="58"/>
        <v/>
      </c>
      <c r="AJ511" s="79" t="str">
        <f t="shared" si="59"/>
        <v/>
      </c>
      <c r="AK511" s="79" t="str">
        <f t="shared" si="60"/>
        <v/>
      </c>
    </row>
    <row r="512" spans="27:37">
      <c r="AA512" s="81"/>
      <c r="AB512" s="81"/>
      <c r="AC512" s="81" t="str">
        <f t="shared" si="54"/>
        <v/>
      </c>
      <c r="AD512" s="90"/>
      <c r="AE512" s="90"/>
      <c r="AF512" s="82">
        <f t="shared" si="55"/>
        <v>0</v>
      </c>
      <c r="AG512" s="82" t="str">
        <f t="shared" si="56"/>
        <v/>
      </c>
      <c r="AH512" s="82" t="str">
        <f t="shared" si="57"/>
        <v/>
      </c>
      <c r="AI512" s="82" t="str">
        <f t="shared" si="58"/>
        <v/>
      </c>
      <c r="AJ512" s="82" t="str">
        <f t="shared" si="59"/>
        <v/>
      </c>
      <c r="AK512" s="82" t="str">
        <f t="shared" si="60"/>
        <v/>
      </c>
    </row>
    <row r="513" spans="27:37">
      <c r="AA513" s="78"/>
      <c r="AB513" s="78"/>
      <c r="AC513" s="78" t="str">
        <f t="shared" si="54"/>
        <v/>
      </c>
      <c r="AD513" s="89"/>
      <c r="AE513" s="89"/>
      <c r="AF513" s="79">
        <f t="shared" si="55"/>
        <v>0</v>
      </c>
      <c r="AG513" s="79" t="str">
        <f t="shared" si="56"/>
        <v/>
      </c>
      <c r="AH513" s="79" t="str">
        <f t="shared" si="57"/>
        <v/>
      </c>
      <c r="AI513" s="79" t="str">
        <f t="shared" si="58"/>
        <v/>
      </c>
      <c r="AJ513" s="79" t="str">
        <f t="shared" si="59"/>
        <v/>
      </c>
      <c r="AK513" s="79" t="str">
        <f t="shared" si="60"/>
        <v/>
      </c>
    </row>
    <row r="514" spans="27:37">
      <c r="AA514" s="81"/>
      <c r="AB514" s="81"/>
      <c r="AC514" s="81" t="str">
        <f t="shared" si="54"/>
        <v/>
      </c>
      <c r="AD514" s="90"/>
      <c r="AE514" s="90"/>
      <c r="AF514" s="82">
        <f t="shared" si="55"/>
        <v>0</v>
      </c>
      <c r="AG514" s="82" t="str">
        <f t="shared" si="56"/>
        <v/>
      </c>
      <c r="AH514" s="82" t="str">
        <f t="shared" si="57"/>
        <v/>
      </c>
      <c r="AI514" s="82" t="str">
        <f t="shared" si="58"/>
        <v/>
      </c>
      <c r="AJ514" s="82" t="str">
        <f t="shared" si="59"/>
        <v/>
      </c>
      <c r="AK514" s="82" t="str">
        <f t="shared" si="60"/>
        <v/>
      </c>
    </row>
    <row r="515" spans="27:37">
      <c r="AA515" s="78"/>
      <c r="AB515" s="78"/>
      <c r="AC515" s="78" t="str">
        <f t="shared" si="54"/>
        <v/>
      </c>
      <c r="AD515" s="89"/>
      <c r="AE515" s="89"/>
      <c r="AF515" s="79">
        <f t="shared" si="55"/>
        <v>0</v>
      </c>
      <c r="AG515" s="79" t="str">
        <f t="shared" si="56"/>
        <v/>
      </c>
      <c r="AH515" s="79" t="str">
        <f t="shared" si="57"/>
        <v/>
      </c>
      <c r="AI515" s="79" t="str">
        <f t="shared" si="58"/>
        <v/>
      </c>
      <c r="AJ515" s="79" t="str">
        <f t="shared" si="59"/>
        <v/>
      </c>
      <c r="AK515" s="79" t="str">
        <f t="shared" si="60"/>
        <v/>
      </c>
    </row>
    <row r="516" spans="27:37">
      <c r="AA516" s="81"/>
      <c r="AB516" s="81"/>
      <c r="AC516" s="81" t="str">
        <f t="shared" si="54"/>
        <v/>
      </c>
      <c r="AD516" s="90"/>
      <c r="AE516" s="90"/>
      <c r="AF516" s="82">
        <f t="shared" si="55"/>
        <v>0</v>
      </c>
      <c r="AG516" s="82" t="str">
        <f t="shared" si="56"/>
        <v/>
      </c>
      <c r="AH516" s="82" t="str">
        <f t="shared" si="57"/>
        <v/>
      </c>
      <c r="AI516" s="82" t="str">
        <f t="shared" si="58"/>
        <v/>
      </c>
      <c r="AJ516" s="82" t="str">
        <f t="shared" si="59"/>
        <v/>
      </c>
      <c r="AK516" s="82" t="str">
        <f t="shared" si="60"/>
        <v/>
      </c>
    </row>
    <row r="517" spans="27:37">
      <c r="AA517" s="78"/>
      <c r="AB517" s="78"/>
      <c r="AC517" s="78" t="str">
        <f t="shared" si="54"/>
        <v/>
      </c>
      <c r="AD517" s="89"/>
      <c r="AE517" s="89"/>
      <c r="AF517" s="79">
        <f t="shared" si="55"/>
        <v>0</v>
      </c>
      <c r="AG517" s="79" t="str">
        <f t="shared" si="56"/>
        <v/>
      </c>
      <c r="AH517" s="79" t="str">
        <f t="shared" si="57"/>
        <v/>
      </c>
      <c r="AI517" s="79" t="str">
        <f t="shared" si="58"/>
        <v/>
      </c>
      <c r="AJ517" s="79" t="str">
        <f t="shared" si="59"/>
        <v/>
      </c>
      <c r="AK517" s="79" t="str">
        <f t="shared" si="60"/>
        <v/>
      </c>
    </row>
    <row r="518" spans="27:37">
      <c r="AA518" s="81"/>
      <c r="AB518" s="81"/>
      <c r="AC518" s="81" t="str">
        <f t="shared" si="54"/>
        <v/>
      </c>
      <c r="AD518" s="90"/>
      <c r="AE518" s="90"/>
      <c r="AF518" s="82">
        <f t="shared" si="55"/>
        <v>0</v>
      </c>
      <c r="AG518" s="82" t="str">
        <f t="shared" si="56"/>
        <v/>
      </c>
      <c r="AH518" s="82" t="str">
        <f t="shared" si="57"/>
        <v/>
      </c>
      <c r="AI518" s="82" t="str">
        <f t="shared" si="58"/>
        <v/>
      </c>
      <c r="AJ518" s="82" t="str">
        <f t="shared" si="59"/>
        <v/>
      </c>
      <c r="AK518" s="82" t="str">
        <f t="shared" si="60"/>
        <v/>
      </c>
    </row>
    <row r="519" spans="27:37">
      <c r="AA519" s="78"/>
      <c r="AB519" s="78"/>
      <c r="AC519" s="78" t="str">
        <f t="shared" si="54"/>
        <v/>
      </c>
      <c r="AD519" s="89"/>
      <c r="AE519" s="89"/>
      <c r="AF519" s="79">
        <f t="shared" si="55"/>
        <v>0</v>
      </c>
      <c r="AG519" s="79" t="str">
        <f t="shared" si="56"/>
        <v/>
      </c>
      <c r="AH519" s="79" t="str">
        <f t="shared" si="57"/>
        <v/>
      </c>
      <c r="AI519" s="79" t="str">
        <f t="shared" si="58"/>
        <v/>
      </c>
      <c r="AJ519" s="79" t="str">
        <f t="shared" si="59"/>
        <v/>
      </c>
      <c r="AK519" s="79" t="str">
        <f t="shared" si="60"/>
        <v/>
      </c>
    </row>
    <row r="520" spans="27:37">
      <c r="AA520" s="81"/>
      <c r="AB520" s="81"/>
      <c r="AC520" s="81" t="str">
        <f t="shared" si="54"/>
        <v/>
      </c>
      <c r="AD520" s="90"/>
      <c r="AE520" s="90"/>
      <c r="AF520" s="82">
        <f t="shared" si="55"/>
        <v>0</v>
      </c>
      <c r="AG520" s="82" t="str">
        <f t="shared" si="56"/>
        <v/>
      </c>
      <c r="AH520" s="82" t="str">
        <f t="shared" si="57"/>
        <v/>
      </c>
      <c r="AI520" s="82" t="str">
        <f t="shared" si="58"/>
        <v/>
      </c>
      <c r="AJ520" s="82" t="str">
        <f t="shared" si="59"/>
        <v/>
      </c>
      <c r="AK520" s="82" t="str">
        <f t="shared" si="60"/>
        <v/>
      </c>
    </row>
    <row r="521" spans="27:37">
      <c r="AA521" s="78"/>
      <c r="AB521" s="78"/>
      <c r="AC521" s="78" t="str">
        <f t="shared" si="54"/>
        <v/>
      </c>
      <c r="AD521" s="89"/>
      <c r="AE521" s="89"/>
      <c r="AF521" s="79">
        <f t="shared" si="55"/>
        <v>0</v>
      </c>
      <c r="AG521" s="79" t="str">
        <f t="shared" si="56"/>
        <v/>
      </c>
      <c r="AH521" s="79" t="str">
        <f t="shared" si="57"/>
        <v/>
      </c>
      <c r="AI521" s="79" t="str">
        <f t="shared" si="58"/>
        <v/>
      </c>
      <c r="AJ521" s="79" t="str">
        <f t="shared" si="59"/>
        <v/>
      </c>
      <c r="AK521" s="79" t="str">
        <f t="shared" si="60"/>
        <v/>
      </c>
    </row>
    <row r="522" spans="27:37">
      <c r="AA522" s="81"/>
      <c r="AB522" s="81"/>
      <c r="AC522" s="81" t="str">
        <f t="shared" si="54"/>
        <v/>
      </c>
      <c r="AD522" s="90"/>
      <c r="AE522" s="90"/>
      <c r="AF522" s="82">
        <f t="shared" si="55"/>
        <v>0</v>
      </c>
      <c r="AG522" s="82" t="str">
        <f t="shared" si="56"/>
        <v/>
      </c>
      <c r="AH522" s="82" t="str">
        <f t="shared" si="57"/>
        <v/>
      </c>
      <c r="AI522" s="82" t="str">
        <f t="shared" si="58"/>
        <v/>
      </c>
      <c r="AJ522" s="82" t="str">
        <f t="shared" si="59"/>
        <v/>
      </c>
      <c r="AK522" s="82" t="str">
        <f t="shared" si="60"/>
        <v/>
      </c>
    </row>
    <row r="523" spans="27:37">
      <c r="AA523" s="78"/>
      <c r="AB523" s="78"/>
      <c r="AC523" s="78" t="str">
        <f t="shared" si="54"/>
        <v/>
      </c>
      <c r="AD523" s="89"/>
      <c r="AE523" s="89"/>
      <c r="AF523" s="79">
        <f t="shared" si="55"/>
        <v>0</v>
      </c>
      <c r="AG523" s="79" t="str">
        <f t="shared" si="56"/>
        <v/>
      </c>
      <c r="AH523" s="79" t="str">
        <f t="shared" si="57"/>
        <v/>
      </c>
      <c r="AI523" s="79" t="str">
        <f t="shared" si="58"/>
        <v/>
      </c>
      <c r="AJ523" s="79" t="str">
        <f t="shared" si="59"/>
        <v/>
      </c>
      <c r="AK523" s="79" t="str">
        <f t="shared" si="60"/>
        <v/>
      </c>
    </row>
    <row r="524" spans="27:37">
      <c r="AA524" s="81"/>
      <c r="AB524" s="81"/>
      <c r="AC524" s="81" t="str">
        <f t="shared" ref="AC524:AC587" si="61">IF(ISERROR(VLOOKUP($AA524,$A$13:$V$47,MATCH($AB524,$A$12:$V$12,0),0)),"",VLOOKUP($AA524,$A$13:$V$47,MATCH($AB524,$A$12:$V$12,0),0))</f>
        <v/>
      </c>
      <c r="AD524" s="90"/>
      <c r="AE524" s="90"/>
      <c r="AF524" s="82">
        <f t="shared" ref="AF524:AF587" si="62">IF(IF($AB524="",0,IF(AC524="",0,AC524-AD524-AE524))&lt;0,0,IF($AB524="",0,IF(AC524="",0,AC524-AD524-AE524)))</f>
        <v>0</v>
      </c>
      <c r="AG524" s="82" t="str">
        <f t="shared" ref="AG524:AG587" si="63">IF($AA524="","",IF(VLOOKUP($AA524,$AZ$17:$BD$51,2,0)=0,"",VLOOKUP($AA524,$AZ$17:$BD$51,2,0)*AF524))</f>
        <v/>
      </c>
      <c r="AH524" s="82" t="str">
        <f t="shared" ref="AH524:AH587" si="64">IF($AA524="","",IF(VLOOKUP($AA524,$AZ$17:$BD$51,3,0)=0,"",VLOOKUP($AA524,$AZ$17:$BD$51,3,0)*AF524))</f>
        <v/>
      </c>
      <c r="AI524" s="82" t="str">
        <f t="shared" ref="AI524:AI587" si="65">IF($AA524="","",IF(VLOOKUP($AA524,$AZ$17:$BD$51,4,0)=0,"",VLOOKUP($AA524,$AZ$17:$BD$51,4,0)*AF524))</f>
        <v/>
      </c>
      <c r="AJ524" s="82" t="str">
        <f t="shared" ref="AJ524:AJ587" si="66">IF($AA524="","",IF(VLOOKUP($AA524,$AZ$17:$BD$51,5,0)=0,"",VLOOKUP($AA524,$AZ$17:$BD$51,5,0)*AF524))</f>
        <v/>
      </c>
      <c r="AK524" s="82" t="str">
        <f t="shared" si="60"/>
        <v/>
      </c>
    </row>
    <row r="525" spans="27:37">
      <c r="AA525" s="78"/>
      <c r="AB525" s="78"/>
      <c r="AC525" s="78" t="str">
        <f t="shared" si="61"/>
        <v/>
      </c>
      <c r="AD525" s="89"/>
      <c r="AE525" s="89"/>
      <c r="AF525" s="79">
        <f t="shared" si="62"/>
        <v>0</v>
      </c>
      <c r="AG525" s="79" t="str">
        <f t="shared" si="63"/>
        <v/>
      </c>
      <c r="AH525" s="79" t="str">
        <f t="shared" si="64"/>
        <v/>
      </c>
      <c r="AI525" s="79" t="str">
        <f t="shared" si="65"/>
        <v/>
      </c>
      <c r="AJ525" s="79" t="str">
        <f t="shared" si="66"/>
        <v/>
      </c>
      <c r="AK525" s="79" t="str">
        <f t="shared" ref="AK525:AK588" si="67">IF($AF525=0,"",IF(VLOOKUP($AA525,$A$55:$Y$80,IF($AB525=3,2,IF($AB525&lt;4+1,6,IF($AB525&lt;5+1,10,IF($AB525&lt;6+1,14,IF($AB525&lt;7+1,18,IF($AB525&lt;8+1,22,0)))))),0)=0,"pas de crafteur",VLOOKUP($AA525,$A$55:$Y$80,IF($AB525=3,2,IF($AB525&lt;4+1,6,IF($AB525&lt;5+1,10,IF($AB525&lt;6+1,14,IF($AB525&lt;7+1,18,IF($AB525&lt;8+1,22,)))))),0)))</f>
        <v/>
      </c>
    </row>
    <row r="526" spans="27:37">
      <c r="AA526" s="81"/>
      <c r="AB526" s="81"/>
      <c r="AC526" s="81" t="str">
        <f t="shared" si="61"/>
        <v/>
      </c>
      <c r="AD526" s="90"/>
      <c r="AE526" s="90"/>
      <c r="AF526" s="82">
        <f t="shared" si="62"/>
        <v>0</v>
      </c>
      <c r="AG526" s="82" t="str">
        <f t="shared" si="63"/>
        <v/>
      </c>
      <c r="AH526" s="82" t="str">
        <f t="shared" si="64"/>
        <v/>
      </c>
      <c r="AI526" s="82" t="str">
        <f t="shared" si="65"/>
        <v/>
      </c>
      <c r="AJ526" s="82" t="str">
        <f t="shared" si="66"/>
        <v/>
      </c>
      <c r="AK526" s="82" t="str">
        <f t="shared" si="67"/>
        <v/>
      </c>
    </row>
    <row r="527" spans="27:37">
      <c r="AA527" s="78"/>
      <c r="AB527" s="78"/>
      <c r="AC527" s="78" t="str">
        <f t="shared" si="61"/>
        <v/>
      </c>
      <c r="AD527" s="89"/>
      <c r="AE527" s="89"/>
      <c r="AF527" s="79">
        <f t="shared" si="62"/>
        <v>0</v>
      </c>
      <c r="AG527" s="79" t="str">
        <f t="shared" si="63"/>
        <v/>
      </c>
      <c r="AH527" s="79" t="str">
        <f t="shared" si="64"/>
        <v/>
      </c>
      <c r="AI527" s="79" t="str">
        <f t="shared" si="65"/>
        <v/>
      </c>
      <c r="AJ527" s="79" t="str">
        <f t="shared" si="66"/>
        <v/>
      </c>
      <c r="AK527" s="79" t="str">
        <f t="shared" si="67"/>
        <v/>
      </c>
    </row>
    <row r="528" spans="27:37">
      <c r="AA528" s="81"/>
      <c r="AB528" s="81"/>
      <c r="AC528" s="81" t="str">
        <f t="shared" si="61"/>
        <v/>
      </c>
      <c r="AD528" s="90"/>
      <c r="AE528" s="90"/>
      <c r="AF528" s="82">
        <f t="shared" si="62"/>
        <v>0</v>
      </c>
      <c r="AG528" s="82" t="str">
        <f t="shared" si="63"/>
        <v/>
      </c>
      <c r="AH528" s="82" t="str">
        <f t="shared" si="64"/>
        <v/>
      </c>
      <c r="AI528" s="82" t="str">
        <f t="shared" si="65"/>
        <v/>
      </c>
      <c r="AJ528" s="82" t="str">
        <f t="shared" si="66"/>
        <v/>
      </c>
      <c r="AK528" s="82" t="str">
        <f t="shared" si="67"/>
        <v/>
      </c>
    </row>
    <row r="529" spans="27:37">
      <c r="AA529" s="78"/>
      <c r="AB529" s="78"/>
      <c r="AC529" s="78" t="str">
        <f t="shared" si="61"/>
        <v/>
      </c>
      <c r="AD529" s="89"/>
      <c r="AE529" s="89"/>
      <c r="AF529" s="79">
        <f t="shared" si="62"/>
        <v>0</v>
      </c>
      <c r="AG529" s="79" t="str">
        <f t="shared" si="63"/>
        <v/>
      </c>
      <c r="AH529" s="79" t="str">
        <f t="shared" si="64"/>
        <v/>
      </c>
      <c r="AI529" s="79" t="str">
        <f t="shared" si="65"/>
        <v/>
      </c>
      <c r="AJ529" s="79" t="str">
        <f t="shared" si="66"/>
        <v/>
      </c>
      <c r="AK529" s="79" t="str">
        <f t="shared" si="67"/>
        <v/>
      </c>
    </row>
    <row r="530" spans="27:37">
      <c r="AA530" s="81"/>
      <c r="AB530" s="81"/>
      <c r="AC530" s="81" t="str">
        <f t="shared" si="61"/>
        <v/>
      </c>
      <c r="AD530" s="90"/>
      <c r="AE530" s="90"/>
      <c r="AF530" s="82">
        <f t="shared" si="62"/>
        <v>0</v>
      </c>
      <c r="AG530" s="82" t="str">
        <f t="shared" si="63"/>
        <v/>
      </c>
      <c r="AH530" s="82" t="str">
        <f t="shared" si="64"/>
        <v/>
      </c>
      <c r="AI530" s="82" t="str">
        <f t="shared" si="65"/>
        <v/>
      </c>
      <c r="AJ530" s="82" t="str">
        <f t="shared" si="66"/>
        <v/>
      </c>
      <c r="AK530" s="82" t="str">
        <f t="shared" si="67"/>
        <v/>
      </c>
    </row>
    <row r="531" spans="27:37">
      <c r="AA531" s="78"/>
      <c r="AB531" s="78"/>
      <c r="AC531" s="78" t="str">
        <f t="shared" si="61"/>
        <v/>
      </c>
      <c r="AD531" s="89"/>
      <c r="AE531" s="89"/>
      <c r="AF531" s="79">
        <f t="shared" si="62"/>
        <v>0</v>
      </c>
      <c r="AG531" s="79" t="str">
        <f t="shared" si="63"/>
        <v/>
      </c>
      <c r="AH531" s="79" t="str">
        <f t="shared" si="64"/>
        <v/>
      </c>
      <c r="AI531" s="79" t="str">
        <f t="shared" si="65"/>
        <v/>
      </c>
      <c r="AJ531" s="79" t="str">
        <f t="shared" si="66"/>
        <v/>
      </c>
      <c r="AK531" s="79" t="str">
        <f t="shared" si="67"/>
        <v/>
      </c>
    </row>
    <row r="532" spans="27:37">
      <c r="AA532" s="81"/>
      <c r="AB532" s="81"/>
      <c r="AC532" s="81" t="str">
        <f t="shared" si="61"/>
        <v/>
      </c>
      <c r="AD532" s="90"/>
      <c r="AE532" s="90"/>
      <c r="AF532" s="82">
        <f t="shared" si="62"/>
        <v>0</v>
      </c>
      <c r="AG532" s="82" t="str">
        <f t="shared" si="63"/>
        <v/>
      </c>
      <c r="AH532" s="82" t="str">
        <f t="shared" si="64"/>
        <v/>
      </c>
      <c r="AI532" s="82" t="str">
        <f t="shared" si="65"/>
        <v/>
      </c>
      <c r="AJ532" s="82" t="str">
        <f t="shared" si="66"/>
        <v/>
      </c>
      <c r="AK532" s="82" t="str">
        <f t="shared" si="67"/>
        <v/>
      </c>
    </row>
    <row r="533" spans="27:37">
      <c r="AA533" s="78"/>
      <c r="AB533" s="78"/>
      <c r="AC533" s="78" t="str">
        <f t="shared" si="61"/>
        <v/>
      </c>
      <c r="AD533" s="89"/>
      <c r="AE533" s="89"/>
      <c r="AF533" s="79">
        <f t="shared" si="62"/>
        <v>0</v>
      </c>
      <c r="AG533" s="79" t="str">
        <f t="shared" si="63"/>
        <v/>
      </c>
      <c r="AH533" s="79" t="str">
        <f t="shared" si="64"/>
        <v/>
      </c>
      <c r="AI533" s="79" t="str">
        <f t="shared" si="65"/>
        <v/>
      </c>
      <c r="AJ533" s="79" t="str">
        <f t="shared" si="66"/>
        <v/>
      </c>
      <c r="AK533" s="79" t="str">
        <f t="shared" si="67"/>
        <v/>
      </c>
    </row>
    <row r="534" spans="27:37">
      <c r="AA534" s="81"/>
      <c r="AB534" s="81"/>
      <c r="AC534" s="81" t="str">
        <f t="shared" si="61"/>
        <v/>
      </c>
      <c r="AD534" s="90"/>
      <c r="AE534" s="90"/>
      <c r="AF534" s="82">
        <f t="shared" si="62"/>
        <v>0</v>
      </c>
      <c r="AG534" s="82" t="str">
        <f t="shared" si="63"/>
        <v/>
      </c>
      <c r="AH534" s="82" t="str">
        <f t="shared" si="64"/>
        <v/>
      </c>
      <c r="AI534" s="82" t="str">
        <f t="shared" si="65"/>
        <v/>
      </c>
      <c r="AJ534" s="82" t="str">
        <f t="shared" si="66"/>
        <v/>
      </c>
      <c r="AK534" s="82" t="str">
        <f t="shared" si="67"/>
        <v/>
      </c>
    </row>
    <row r="535" spans="27:37">
      <c r="AA535" s="78"/>
      <c r="AB535" s="78"/>
      <c r="AC535" s="78" t="str">
        <f t="shared" si="61"/>
        <v/>
      </c>
      <c r="AD535" s="89"/>
      <c r="AE535" s="89"/>
      <c r="AF535" s="79">
        <f t="shared" si="62"/>
        <v>0</v>
      </c>
      <c r="AG535" s="79" t="str">
        <f t="shared" si="63"/>
        <v/>
      </c>
      <c r="AH535" s="79" t="str">
        <f t="shared" si="64"/>
        <v/>
      </c>
      <c r="AI535" s="79" t="str">
        <f t="shared" si="65"/>
        <v/>
      </c>
      <c r="AJ535" s="79" t="str">
        <f t="shared" si="66"/>
        <v/>
      </c>
      <c r="AK535" s="79" t="str">
        <f t="shared" si="67"/>
        <v/>
      </c>
    </row>
    <row r="536" spans="27:37">
      <c r="AA536" s="81"/>
      <c r="AB536" s="81"/>
      <c r="AC536" s="81" t="str">
        <f t="shared" si="61"/>
        <v/>
      </c>
      <c r="AD536" s="90"/>
      <c r="AE536" s="90"/>
      <c r="AF536" s="82">
        <f t="shared" si="62"/>
        <v>0</v>
      </c>
      <c r="AG536" s="82" t="str">
        <f t="shared" si="63"/>
        <v/>
      </c>
      <c r="AH536" s="82" t="str">
        <f t="shared" si="64"/>
        <v/>
      </c>
      <c r="AI536" s="82" t="str">
        <f t="shared" si="65"/>
        <v/>
      </c>
      <c r="AJ536" s="82" t="str">
        <f t="shared" si="66"/>
        <v/>
      </c>
      <c r="AK536" s="82" t="str">
        <f t="shared" si="67"/>
        <v/>
      </c>
    </row>
    <row r="537" spans="27:37">
      <c r="AA537" s="78"/>
      <c r="AB537" s="78"/>
      <c r="AC537" s="78" t="str">
        <f t="shared" si="61"/>
        <v/>
      </c>
      <c r="AD537" s="89"/>
      <c r="AE537" s="89"/>
      <c r="AF537" s="79">
        <f t="shared" si="62"/>
        <v>0</v>
      </c>
      <c r="AG537" s="79" t="str">
        <f t="shared" si="63"/>
        <v/>
      </c>
      <c r="AH537" s="79" t="str">
        <f t="shared" si="64"/>
        <v/>
      </c>
      <c r="AI537" s="79" t="str">
        <f t="shared" si="65"/>
        <v/>
      </c>
      <c r="AJ537" s="79" t="str">
        <f t="shared" si="66"/>
        <v/>
      </c>
      <c r="AK537" s="79" t="str">
        <f t="shared" si="67"/>
        <v/>
      </c>
    </row>
    <row r="538" spans="27:37">
      <c r="AA538" s="81"/>
      <c r="AB538" s="81"/>
      <c r="AC538" s="81" t="str">
        <f t="shared" si="61"/>
        <v/>
      </c>
      <c r="AD538" s="90"/>
      <c r="AE538" s="90"/>
      <c r="AF538" s="82">
        <f t="shared" si="62"/>
        <v>0</v>
      </c>
      <c r="AG538" s="82" t="str">
        <f t="shared" si="63"/>
        <v/>
      </c>
      <c r="AH538" s="82" t="str">
        <f t="shared" si="64"/>
        <v/>
      </c>
      <c r="AI538" s="82" t="str">
        <f t="shared" si="65"/>
        <v/>
      </c>
      <c r="AJ538" s="82" t="str">
        <f t="shared" si="66"/>
        <v/>
      </c>
      <c r="AK538" s="82" t="str">
        <f t="shared" si="67"/>
        <v/>
      </c>
    </row>
    <row r="539" spans="27:37">
      <c r="AA539" s="78"/>
      <c r="AB539" s="78"/>
      <c r="AC539" s="78" t="str">
        <f t="shared" si="61"/>
        <v/>
      </c>
      <c r="AD539" s="89"/>
      <c r="AE539" s="89"/>
      <c r="AF539" s="79">
        <f t="shared" si="62"/>
        <v>0</v>
      </c>
      <c r="AG539" s="79" t="str">
        <f t="shared" si="63"/>
        <v/>
      </c>
      <c r="AH539" s="79" t="str">
        <f t="shared" si="64"/>
        <v/>
      </c>
      <c r="AI539" s="79" t="str">
        <f t="shared" si="65"/>
        <v/>
      </c>
      <c r="AJ539" s="79" t="str">
        <f t="shared" si="66"/>
        <v/>
      </c>
      <c r="AK539" s="79" t="str">
        <f t="shared" si="67"/>
        <v/>
      </c>
    </row>
    <row r="540" spans="27:37">
      <c r="AA540" s="81"/>
      <c r="AB540" s="81"/>
      <c r="AC540" s="81" t="str">
        <f t="shared" si="61"/>
        <v/>
      </c>
      <c r="AD540" s="90"/>
      <c r="AE540" s="90"/>
      <c r="AF540" s="82">
        <f t="shared" si="62"/>
        <v>0</v>
      </c>
      <c r="AG540" s="82" t="str">
        <f t="shared" si="63"/>
        <v/>
      </c>
      <c r="AH540" s="82" t="str">
        <f t="shared" si="64"/>
        <v/>
      </c>
      <c r="AI540" s="82" t="str">
        <f t="shared" si="65"/>
        <v/>
      </c>
      <c r="AJ540" s="82" t="str">
        <f t="shared" si="66"/>
        <v/>
      </c>
      <c r="AK540" s="82" t="str">
        <f t="shared" si="67"/>
        <v/>
      </c>
    </row>
    <row r="541" spans="27:37">
      <c r="AA541" s="78"/>
      <c r="AB541" s="78"/>
      <c r="AC541" s="78" t="str">
        <f t="shared" si="61"/>
        <v/>
      </c>
      <c r="AD541" s="89"/>
      <c r="AE541" s="89"/>
      <c r="AF541" s="79">
        <f t="shared" si="62"/>
        <v>0</v>
      </c>
      <c r="AG541" s="79" t="str">
        <f t="shared" si="63"/>
        <v/>
      </c>
      <c r="AH541" s="79" t="str">
        <f t="shared" si="64"/>
        <v/>
      </c>
      <c r="AI541" s="79" t="str">
        <f t="shared" si="65"/>
        <v/>
      </c>
      <c r="AJ541" s="79" t="str">
        <f t="shared" si="66"/>
        <v/>
      </c>
      <c r="AK541" s="79" t="str">
        <f t="shared" si="67"/>
        <v/>
      </c>
    </row>
    <row r="542" spans="27:37">
      <c r="AA542" s="81"/>
      <c r="AB542" s="81"/>
      <c r="AC542" s="81" t="str">
        <f t="shared" si="61"/>
        <v/>
      </c>
      <c r="AD542" s="90"/>
      <c r="AE542" s="90"/>
      <c r="AF542" s="82">
        <f t="shared" si="62"/>
        <v>0</v>
      </c>
      <c r="AG542" s="82" t="str">
        <f t="shared" si="63"/>
        <v/>
      </c>
      <c r="AH542" s="82" t="str">
        <f t="shared" si="64"/>
        <v/>
      </c>
      <c r="AI542" s="82" t="str">
        <f t="shared" si="65"/>
        <v/>
      </c>
      <c r="AJ542" s="82" t="str">
        <f t="shared" si="66"/>
        <v/>
      </c>
      <c r="AK542" s="82" t="str">
        <f t="shared" si="67"/>
        <v/>
      </c>
    </row>
    <row r="543" spans="27:37">
      <c r="AA543" s="78"/>
      <c r="AB543" s="78"/>
      <c r="AC543" s="78" t="str">
        <f t="shared" si="61"/>
        <v/>
      </c>
      <c r="AD543" s="89"/>
      <c r="AE543" s="89"/>
      <c r="AF543" s="79">
        <f t="shared" si="62"/>
        <v>0</v>
      </c>
      <c r="AG543" s="79" t="str">
        <f t="shared" si="63"/>
        <v/>
      </c>
      <c r="AH543" s="79" t="str">
        <f t="shared" si="64"/>
        <v/>
      </c>
      <c r="AI543" s="79" t="str">
        <f t="shared" si="65"/>
        <v/>
      </c>
      <c r="AJ543" s="79" t="str">
        <f t="shared" si="66"/>
        <v/>
      </c>
      <c r="AK543" s="79" t="str">
        <f t="shared" si="67"/>
        <v/>
      </c>
    </row>
    <row r="544" spans="27:37">
      <c r="AA544" s="81"/>
      <c r="AB544" s="81"/>
      <c r="AC544" s="81" t="str">
        <f t="shared" si="61"/>
        <v/>
      </c>
      <c r="AD544" s="90"/>
      <c r="AE544" s="90"/>
      <c r="AF544" s="82">
        <f t="shared" si="62"/>
        <v>0</v>
      </c>
      <c r="AG544" s="82" t="str">
        <f t="shared" si="63"/>
        <v/>
      </c>
      <c r="AH544" s="82" t="str">
        <f t="shared" si="64"/>
        <v/>
      </c>
      <c r="AI544" s="82" t="str">
        <f t="shared" si="65"/>
        <v/>
      </c>
      <c r="AJ544" s="82" t="str">
        <f t="shared" si="66"/>
        <v/>
      </c>
      <c r="AK544" s="82" t="str">
        <f t="shared" si="67"/>
        <v/>
      </c>
    </row>
    <row r="545" spans="27:37">
      <c r="AA545" s="78"/>
      <c r="AB545" s="78"/>
      <c r="AC545" s="78" t="str">
        <f t="shared" si="61"/>
        <v/>
      </c>
      <c r="AD545" s="89"/>
      <c r="AE545" s="89"/>
      <c r="AF545" s="79">
        <f t="shared" si="62"/>
        <v>0</v>
      </c>
      <c r="AG545" s="79" t="str">
        <f t="shared" si="63"/>
        <v/>
      </c>
      <c r="AH545" s="79" t="str">
        <f t="shared" si="64"/>
        <v/>
      </c>
      <c r="AI545" s="79" t="str">
        <f t="shared" si="65"/>
        <v/>
      </c>
      <c r="AJ545" s="79" t="str">
        <f t="shared" si="66"/>
        <v/>
      </c>
      <c r="AK545" s="79" t="str">
        <f t="shared" si="67"/>
        <v/>
      </c>
    </row>
    <row r="546" spans="27:37">
      <c r="AA546" s="81"/>
      <c r="AB546" s="81"/>
      <c r="AC546" s="81" t="str">
        <f t="shared" si="61"/>
        <v/>
      </c>
      <c r="AD546" s="90"/>
      <c r="AE546" s="90"/>
      <c r="AF546" s="82">
        <f t="shared" si="62"/>
        <v>0</v>
      </c>
      <c r="AG546" s="82" t="str">
        <f t="shared" si="63"/>
        <v/>
      </c>
      <c r="AH546" s="82" t="str">
        <f t="shared" si="64"/>
        <v/>
      </c>
      <c r="AI546" s="82" t="str">
        <f t="shared" si="65"/>
        <v/>
      </c>
      <c r="AJ546" s="82" t="str">
        <f t="shared" si="66"/>
        <v/>
      </c>
      <c r="AK546" s="82" t="str">
        <f t="shared" si="67"/>
        <v/>
      </c>
    </row>
    <row r="547" spans="27:37">
      <c r="AA547" s="78"/>
      <c r="AB547" s="78"/>
      <c r="AC547" s="78" t="str">
        <f t="shared" si="61"/>
        <v/>
      </c>
      <c r="AD547" s="89"/>
      <c r="AE547" s="89"/>
      <c r="AF547" s="79">
        <f t="shared" si="62"/>
        <v>0</v>
      </c>
      <c r="AG547" s="79" t="str">
        <f t="shared" si="63"/>
        <v/>
      </c>
      <c r="AH547" s="79" t="str">
        <f t="shared" si="64"/>
        <v/>
      </c>
      <c r="AI547" s="79" t="str">
        <f t="shared" si="65"/>
        <v/>
      </c>
      <c r="AJ547" s="79" t="str">
        <f t="shared" si="66"/>
        <v/>
      </c>
      <c r="AK547" s="79" t="str">
        <f t="shared" si="67"/>
        <v/>
      </c>
    </row>
    <row r="548" spans="27:37">
      <c r="AA548" s="81"/>
      <c r="AB548" s="81"/>
      <c r="AC548" s="81" t="str">
        <f t="shared" si="61"/>
        <v/>
      </c>
      <c r="AD548" s="90"/>
      <c r="AE548" s="90"/>
      <c r="AF548" s="82">
        <f t="shared" si="62"/>
        <v>0</v>
      </c>
      <c r="AG548" s="82" t="str">
        <f t="shared" si="63"/>
        <v/>
      </c>
      <c r="AH548" s="82" t="str">
        <f t="shared" si="64"/>
        <v/>
      </c>
      <c r="AI548" s="82" t="str">
        <f t="shared" si="65"/>
        <v/>
      </c>
      <c r="AJ548" s="82" t="str">
        <f t="shared" si="66"/>
        <v/>
      </c>
      <c r="AK548" s="82" t="str">
        <f t="shared" si="67"/>
        <v/>
      </c>
    </row>
    <row r="549" spans="27:37">
      <c r="AA549" s="78"/>
      <c r="AB549" s="78"/>
      <c r="AC549" s="78" t="str">
        <f t="shared" si="61"/>
        <v/>
      </c>
      <c r="AD549" s="89"/>
      <c r="AE549" s="89"/>
      <c r="AF549" s="79">
        <f t="shared" si="62"/>
        <v>0</v>
      </c>
      <c r="AG549" s="79" t="str">
        <f t="shared" si="63"/>
        <v/>
      </c>
      <c r="AH549" s="79" t="str">
        <f t="shared" si="64"/>
        <v/>
      </c>
      <c r="AI549" s="79" t="str">
        <f t="shared" si="65"/>
        <v/>
      </c>
      <c r="AJ549" s="79" t="str">
        <f t="shared" si="66"/>
        <v/>
      </c>
      <c r="AK549" s="79" t="str">
        <f t="shared" si="67"/>
        <v/>
      </c>
    </row>
    <row r="550" spans="27:37">
      <c r="AA550" s="81"/>
      <c r="AB550" s="81"/>
      <c r="AC550" s="81" t="str">
        <f t="shared" si="61"/>
        <v/>
      </c>
      <c r="AD550" s="90"/>
      <c r="AE550" s="90"/>
      <c r="AF550" s="82">
        <f t="shared" si="62"/>
        <v>0</v>
      </c>
      <c r="AG550" s="82" t="str">
        <f t="shared" si="63"/>
        <v/>
      </c>
      <c r="AH550" s="82" t="str">
        <f t="shared" si="64"/>
        <v/>
      </c>
      <c r="AI550" s="82" t="str">
        <f t="shared" si="65"/>
        <v/>
      </c>
      <c r="AJ550" s="82" t="str">
        <f t="shared" si="66"/>
        <v/>
      </c>
      <c r="AK550" s="82" t="str">
        <f t="shared" si="67"/>
        <v/>
      </c>
    </row>
    <row r="551" spans="27:37">
      <c r="AA551" s="78"/>
      <c r="AB551" s="78"/>
      <c r="AC551" s="78" t="str">
        <f t="shared" si="61"/>
        <v/>
      </c>
      <c r="AD551" s="89"/>
      <c r="AE551" s="89"/>
      <c r="AF551" s="79">
        <f t="shared" si="62"/>
        <v>0</v>
      </c>
      <c r="AG551" s="79" t="str">
        <f t="shared" si="63"/>
        <v/>
      </c>
      <c r="AH551" s="79" t="str">
        <f t="shared" si="64"/>
        <v/>
      </c>
      <c r="AI551" s="79" t="str">
        <f t="shared" si="65"/>
        <v/>
      </c>
      <c r="AJ551" s="79" t="str">
        <f t="shared" si="66"/>
        <v/>
      </c>
      <c r="AK551" s="79" t="str">
        <f t="shared" si="67"/>
        <v/>
      </c>
    </row>
    <row r="552" spans="27:37">
      <c r="AA552" s="81"/>
      <c r="AB552" s="81"/>
      <c r="AC552" s="81" t="str">
        <f t="shared" si="61"/>
        <v/>
      </c>
      <c r="AD552" s="90"/>
      <c r="AE552" s="90"/>
      <c r="AF552" s="82">
        <f t="shared" si="62"/>
        <v>0</v>
      </c>
      <c r="AG552" s="82" t="str">
        <f t="shared" si="63"/>
        <v/>
      </c>
      <c r="AH552" s="82" t="str">
        <f t="shared" si="64"/>
        <v/>
      </c>
      <c r="AI552" s="82" t="str">
        <f t="shared" si="65"/>
        <v/>
      </c>
      <c r="AJ552" s="82" t="str">
        <f t="shared" si="66"/>
        <v/>
      </c>
      <c r="AK552" s="82" t="str">
        <f t="shared" si="67"/>
        <v/>
      </c>
    </row>
    <row r="553" spans="27:37">
      <c r="AA553" s="78"/>
      <c r="AB553" s="78"/>
      <c r="AC553" s="78" t="str">
        <f t="shared" si="61"/>
        <v/>
      </c>
      <c r="AD553" s="89"/>
      <c r="AE553" s="89"/>
      <c r="AF553" s="79">
        <f t="shared" si="62"/>
        <v>0</v>
      </c>
      <c r="AG553" s="79" t="str">
        <f t="shared" si="63"/>
        <v/>
      </c>
      <c r="AH553" s="79" t="str">
        <f t="shared" si="64"/>
        <v/>
      </c>
      <c r="AI553" s="79" t="str">
        <f t="shared" si="65"/>
        <v/>
      </c>
      <c r="AJ553" s="79" t="str">
        <f t="shared" si="66"/>
        <v/>
      </c>
      <c r="AK553" s="79" t="str">
        <f t="shared" si="67"/>
        <v/>
      </c>
    </row>
    <row r="554" spans="27:37">
      <c r="AA554" s="81"/>
      <c r="AB554" s="81"/>
      <c r="AC554" s="81" t="str">
        <f t="shared" si="61"/>
        <v/>
      </c>
      <c r="AD554" s="90"/>
      <c r="AE554" s="90"/>
      <c r="AF554" s="82">
        <f t="shared" si="62"/>
        <v>0</v>
      </c>
      <c r="AG554" s="82" t="str">
        <f t="shared" si="63"/>
        <v/>
      </c>
      <c r="AH554" s="82" t="str">
        <f t="shared" si="64"/>
        <v/>
      </c>
      <c r="AI554" s="82" t="str">
        <f t="shared" si="65"/>
        <v/>
      </c>
      <c r="AJ554" s="82" t="str">
        <f t="shared" si="66"/>
        <v/>
      </c>
      <c r="AK554" s="82" t="str">
        <f t="shared" si="67"/>
        <v/>
      </c>
    </row>
    <row r="555" spans="27:37">
      <c r="AA555" s="78"/>
      <c r="AB555" s="78"/>
      <c r="AC555" s="78" t="str">
        <f t="shared" si="61"/>
        <v/>
      </c>
      <c r="AD555" s="89"/>
      <c r="AE555" s="89"/>
      <c r="AF555" s="79">
        <f t="shared" si="62"/>
        <v>0</v>
      </c>
      <c r="AG555" s="79" t="str">
        <f t="shared" si="63"/>
        <v/>
      </c>
      <c r="AH555" s="79" t="str">
        <f t="shared" si="64"/>
        <v/>
      </c>
      <c r="AI555" s="79" t="str">
        <f t="shared" si="65"/>
        <v/>
      </c>
      <c r="AJ555" s="79" t="str">
        <f t="shared" si="66"/>
        <v/>
      </c>
      <c r="AK555" s="79" t="str">
        <f t="shared" si="67"/>
        <v/>
      </c>
    </row>
    <row r="556" spans="27:37">
      <c r="AA556" s="81"/>
      <c r="AB556" s="81"/>
      <c r="AC556" s="81" t="str">
        <f t="shared" si="61"/>
        <v/>
      </c>
      <c r="AD556" s="90"/>
      <c r="AE556" s="90"/>
      <c r="AF556" s="82">
        <f t="shared" si="62"/>
        <v>0</v>
      </c>
      <c r="AG556" s="82" t="str">
        <f t="shared" si="63"/>
        <v/>
      </c>
      <c r="AH556" s="82" t="str">
        <f t="shared" si="64"/>
        <v/>
      </c>
      <c r="AI556" s="82" t="str">
        <f t="shared" si="65"/>
        <v/>
      </c>
      <c r="AJ556" s="82" t="str">
        <f t="shared" si="66"/>
        <v/>
      </c>
      <c r="AK556" s="82" t="str">
        <f t="shared" si="67"/>
        <v/>
      </c>
    </row>
    <row r="557" spans="27:37">
      <c r="AA557" s="78"/>
      <c r="AB557" s="78"/>
      <c r="AC557" s="78" t="str">
        <f t="shared" si="61"/>
        <v/>
      </c>
      <c r="AD557" s="89"/>
      <c r="AE557" s="89"/>
      <c r="AF557" s="79">
        <f t="shared" si="62"/>
        <v>0</v>
      </c>
      <c r="AG557" s="79" t="str">
        <f t="shared" si="63"/>
        <v/>
      </c>
      <c r="AH557" s="79" t="str">
        <f t="shared" si="64"/>
        <v/>
      </c>
      <c r="AI557" s="79" t="str">
        <f t="shared" si="65"/>
        <v/>
      </c>
      <c r="AJ557" s="79" t="str">
        <f t="shared" si="66"/>
        <v/>
      </c>
      <c r="AK557" s="79" t="str">
        <f t="shared" si="67"/>
        <v/>
      </c>
    </row>
    <row r="558" spans="27:37">
      <c r="AA558" s="81"/>
      <c r="AB558" s="81"/>
      <c r="AC558" s="81" t="str">
        <f t="shared" si="61"/>
        <v/>
      </c>
      <c r="AD558" s="90"/>
      <c r="AE558" s="90"/>
      <c r="AF558" s="82">
        <f t="shared" si="62"/>
        <v>0</v>
      </c>
      <c r="AG558" s="82" t="str">
        <f t="shared" si="63"/>
        <v/>
      </c>
      <c r="AH558" s="82" t="str">
        <f t="shared" si="64"/>
        <v/>
      </c>
      <c r="AI558" s="82" t="str">
        <f t="shared" si="65"/>
        <v/>
      </c>
      <c r="AJ558" s="82" t="str">
        <f t="shared" si="66"/>
        <v/>
      </c>
      <c r="AK558" s="82" t="str">
        <f t="shared" si="67"/>
        <v/>
      </c>
    </row>
    <row r="559" spans="27:37">
      <c r="AA559" s="78"/>
      <c r="AB559" s="78"/>
      <c r="AC559" s="78" t="str">
        <f t="shared" si="61"/>
        <v/>
      </c>
      <c r="AD559" s="89"/>
      <c r="AE559" s="89"/>
      <c r="AF559" s="79">
        <f t="shared" si="62"/>
        <v>0</v>
      </c>
      <c r="AG559" s="79" t="str">
        <f t="shared" si="63"/>
        <v/>
      </c>
      <c r="AH559" s="79" t="str">
        <f t="shared" si="64"/>
        <v/>
      </c>
      <c r="AI559" s="79" t="str">
        <f t="shared" si="65"/>
        <v/>
      </c>
      <c r="AJ559" s="79" t="str">
        <f t="shared" si="66"/>
        <v/>
      </c>
      <c r="AK559" s="79" t="str">
        <f t="shared" si="67"/>
        <v/>
      </c>
    </row>
    <row r="560" spans="27:37">
      <c r="AA560" s="81"/>
      <c r="AB560" s="81"/>
      <c r="AC560" s="81" t="str">
        <f t="shared" si="61"/>
        <v/>
      </c>
      <c r="AD560" s="90"/>
      <c r="AE560" s="90"/>
      <c r="AF560" s="82">
        <f t="shared" si="62"/>
        <v>0</v>
      </c>
      <c r="AG560" s="82" t="str">
        <f t="shared" si="63"/>
        <v/>
      </c>
      <c r="AH560" s="82" t="str">
        <f t="shared" si="64"/>
        <v/>
      </c>
      <c r="AI560" s="82" t="str">
        <f t="shared" si="65"/>
        <v/>
      </c>
      <c r="AJ560" s="82" t="str">
        <f t="shared" si="66"/>
        <v/>
      </c>
      <c r="AK560" s="82" t="str">
        <f t="shared" si="67"/>
        <v/>
      </c>
    </row>
    <row r="561" spans="27:37">
      <c r="AA561" s="78"/>
      <c r="AB561" s="78"/>
      <c r="AC561" s="78" t="str">
        <f t="shared" si="61"/>
        <v/>
      </c>
      <c r="AD561" s="89"/>
      <c r="AE561" s="89"/>
      <c r="AF561" s="79">
        <f t="shared" si="62"/>
        <v>0</v>
      </c>
      <c r="AG561" s="79" t="str">
        <f t="shared" si="63"/>
        <v/>
      </c>
      <c r="AH561" s="79" t="str">
        <f t="shared" si="64"/>
        <v/>
      </c>
      <c r="AI561" s="79" t="str">
        <f t="shared" si="65"/>
        <v/>
      </c>
      <c r="AJ561" s="79" t="str">
        <f t="shared" si="66"/>
        <v/>
      </c>
      <c r="AK561" s="79" t="str">
        <f t="shared" si="67"/>
        <v/>
      </c>
    </row>
    <row r="562" spans="27:37">
      <c r="AA562" s="81"/>
      <c r="AB562" s="81"/>
      <c r="AC562" s="81" t="str">
        <f t="shared" si="61"/>
        <v/>
      </c>
      <c r="AD562" s="90"/>
      <c r="AE562" s="90"/>
      <c r="AF562" s="82">
        <f t="shared" si="62"/>
        <v>0</v>
      </c>
      <c r="AG562" s="82" t="str">
        <f t="shared" si="63"/>
        <v/>
      </c>
      <c r="AH562" s="82" t="str">
        <f t="shared" si="64"/>
        <v/>
      </c>
      <c r="AI562" s="82" t="str">
        <f t="shared" si="65"/>
        <v/>
      </c>
      <c r="AJ562" s="82" t="str">
        <f t="shared" si="66"/>
        <v/>
      </c>
      <c r="AK562" s="82" t="str">
        <f t="shared" si="67"/>
        <v/>
      </c>
    </row>
    <row r="563" spans="27:37">
      <c r="AA563" s="78"/>
      <c r="AB563" s="78"/>
      <c r="AC563" s="78" t="str">
        <f t="shared" si="61"/>
        <v/>
      </c>
      <c r="AD563" s="89"/>
      <c r="AE563" s="89"/>
      <c r="AF563" s="79">
        <f t="shared" si="62"/>
        <v>0</v>
      </c>
      <c r="AG563" s="79" t="str">
        <f t="shared" si="63"/>
        <v/>
      </c>
      <c r="AH563" s="79" t="str">
        <f t="shared" si="64"/>
        <v/>
      </c>
      <c r="AI563" s="79" t="str">
        <f t="shared" si="65"/>
        <v/>
      </c>
      <c r="AJ563" s="79" t="str">
        <f t="shared" si="66"/>
        <v/>
      </c>
      <c r="AK563" s="79" t="str">
        <f t="shared" si="67"/>
        <v/>
      </c>
    </row>
    <row r="564" spans="27:37">
      <c r="AA564" s="81"/>
      <c r="AB564" s="81"/>
      <c r="AC564" s="81" t="str">
        <f t="shared" si="61"/>
        <v/>
      </c>
      <c r="AD564" s="90"/>
      <c r="AE564" s="90"/>
      <c r="AF564" s="82">
        <f t="shared" si="62"/>
        <v>0</v>
      </c>
      <c r="AG564" s="82" t="str">
        <f t="shared" si="63"/>
        <v/>
      </c>
      <c r="AH564" s="82" t="str">
        <f t="shared" si="64"/>
        <v/>
      </c>
      <c r="AI564" s="82" t="str">
        <f t="shared" si="65"/>
        <v/>
      </c>
      <c r="AJ564" s="82" t="str">
        <f t="shared" si="66"/>
        <v/>
      </c>
      <c r="AK564" s="82" t="str">
        <f t="shared" si="67"/>
        <v/>
      </c>
    </row>
    <row r="565" spans="27:37">
      <c r="AA565" s="78"/>
      <c r="AB565" s="78"/>
      <c r="AC565" s="78" t="str">
        <f t="shared" si="61"/>
        <v/>
      </c>
      <c r="AD565" s="89"/>
      <c r="AE565" s="89"/>
      <c r="AF565" s="79">
        <f t="shared" si="62"/>
        <v>0</v>
      </c>
      <c r="AG565" s="79" t="str">
        <f t="shared" si="63"/>
        <v/>
      </c>
      <c r="AH565" s="79" t="str">
        <f t="shared" si="64"/>
        <v/>
      </c>
      <c r="AI565" s="79" t="str">
        <f t="shared" si="65"/>
        <v/>
      </c>
      <c r="AJ565" s="79" t="str">
        <f t="shared" si="66"/>
        <v/>
      </c>
      <c r="AK565" s="79" t="str">
        <f t="shared" si="67"/>
        <v/>
      </c>
    </row>
    <row r="566" spans="27:37">
      <c r="AA566" s="81"/>
      <c r="AB566" s="81"/>
      <c r="AC566" s="81" t="str">
        <f t="shared" si="61"/>
        <v/>
      </c>
      <c r="AD566" s="90"/>
      <c r="AE566" s="90"/>
      <c r="AF566" s="82">
        <f t="shared" si="62"/>
        <v>0</v>
      </c>
      <c r="AG566" s="82" t="str">
        <f t="shared" si="63"/>
        <v/>
      </c>
      <c r="AH566" s="82" t="str">
        <f t="shared" si="64"/>
        <v/>
      </c>
      <c r="AI566" s="82" t="str">
        <f t="shared" si="65"/>
        <v/>
      </c>
      <c r="AJ566" s="82" t="str">
        <f t="shared" si="66"/>
        <v/>
      </c>
      <c r="AK566" s="82" t="str">
        <f t="shared" si="67"/>
        <v/>
      </c>
    </row>
    <row r="567" spans="27:37">
      <c r="AA567" s="78"/>
      <c r="AB567" s="78"/>
      <c r="AC567" s="78" t="str">
        <f t="shared" si="61"/>
        <v/>
      </c>
      <c r="AD567" s="89"/>
      <c r="AE567" s="89"/>
      <c r="AF567" s="79">
        <f t="shared" si="62"/>
        <v>0</v>
      </c>
      <c r="AG567" s="79" t="str">
        <f t="shared" si="63"/>
        <v/>
      </c>
      <c r="AH567" s="79" t="str">
        <f t="shared" si="64"/>
        <v/>
      </c>
      <c r="AI567" s="79" t="str">
        <f t="shared" si="65"/>
        <v/>
      </c>
      <c r="AJ567" s="79" t="str">
        <f t="shared" si="66"/>
        <v/>
      </c>
      <c r="AK567" s="79" t="str">
        <f t="shared" si="67"/>
        <v/>
      </c>
    </row>
    <row r="568" spans="27:37">
      <c r="AA568" s="81"/>
      <c r="AB568" s="81"/>
      <c r="AC568" s="81" t="str">
        <f t="shared" si="61"/>
        <v/>
      </c>
      <c r="AD568" s="90"/>
      <c r="AE568" s="90"/>
      <c r="AF568" s="82">
        <f t="shared" si="62"/>
        <v>0</v>
      </c>
      <c r="AG568" s="82" t="str">
        <f t="shared" si="63"/>
        <v/>
      </c>
      <c r="AH568" s="82" t="str">
        <f t="shared" si="64"/>
        <v/>
      </c>
      <c r="AI568" s="82" t="str">
        <f t="shared" si="65"/>
        <v/>
      </c>
      <c r="AJ568" s="82" t="str">
        <f t="shared" si="66"/>
        <v/>
      </c>
      <c r="AK568" s="82" t="str">
        <f t="shared" si="67"/>
        <v/>
      </c>
    </row>
    <row r="569" spans="27:37">
      <c r="AA569" s="78"/>
      <c r="AB569" s="78"/>
      <c r="AC569" s="78" t="str">
        <f t="shared" si="61"/>
        <v/>
      </c>
      <c r="AD569" s="89"/>
      <c r="AE569" s="89"/>
      <c r="AF569" s="79">
        <f t="shared" si="62"/>
        <v>0</v>
      </c>
      <c r="AG569" s="79" t="str">
        <f t="shared" si="63"/>
        <v/>
      </c>
      <c r="AH569" s="79" t="str">
        <f t="shared" si="64"/>
        <v/>
      </c>
      <c r="AI569" s="79" t="str">
        <f t="shared" si="65"/>
        <v/>
      </c>
      <c r="AJ569" s="79" t="str">
        <f t="shared" si="66"/>
        <v/>
      </c>
      <c r="AK569" s="79" t="str">
        <f t="shared" si="67"/>
        <v/>
      </c>
    </row>
    <row r="570" spans="27:37">
      <c r="AA570" s="81"/>
      <c r="AB570" s="81"/>
      <c r="AC570" s="81" t="str">
        <f t="shared" si="61"/>
        <v/>
      </c>
      <c r="AD570" s="90"/>
      <c r="AE570" s="90"/>
      <c r="AF570" s="82">
        <f t="shared" si="62"/>
        <v>0</v>
      </c>
      <c r="AG570" s="82" t="str">
        <f t="shared" si="63"/>
        <v/>
      </c>
      <c r="AH570" s="82" t="str">
        <f t="shared" si="64"/>
        <v/>
      </c>
      <c r="AI570" s="82" t="str">
        <f t="shared" si="65"/>
        <v/>
      </c>
      <c r="AJ570" s="82" t="str">
        <f t="shared" si="66"/>
        <v/>
      </c>
      <c r="AK570" s="82" t="str">
        <f t="shared" si="67"/>
        <v/>
      </c>
    </row>
    <row r="571" spans="27:37">
      <c r="AA571" s="78"/>
      <c r="AB571" s="78"/>
      <c r="AC571" s="78" t="str">
        <f t="shared" si="61"/>
        <v/>
      </c>
      <c r="AD571" s="89"/>
      <c r="AE571" s="89"/>
      <c r="AF571" s="79">
        <f t="shared" si="62"/>
        <v>0</v>
      </c>
      <c r="AG571" s="79" t="str">
        <f t="shared" si="63"/>
        <v/>
      </c>
      <c r="AH571" s="79" t="str">
        <f t="shared" si="64"/>
        <v/>
      </c>
      <c r="AI571" s="79" t="str">
        <f t="shared" si="65"/>
        <v/>
      </c>
      <c r="AJ571" s="79" t="str">
        <f t="shared" si="66"/>
        <v/>
      </c>
      <c r="AK571" s="79" t="str">
        <f t="shared" si="67"/>
        <v/>
      </c>
    </row>
    <row r="572" spans="27:37">
      <c r="AA572" s="81"/>
      <c r="AB572" s="81"/>
      <c r="AC572" s="81" t="str">
        <f t="shared" si="61"/>
        <v/>
      </c>
      <c r="AD572" s="90"/>
      <c r="AE572" s="90"/>
      <c r="AF572" s="82">
        <f t="shared" si="62"/>
        <v>0</v>
      </c>
      <c r="AG572" s="82" t="str">
        <f t="shared" si="63"/>
        <v/>
      </c>
      <c r="AH572" s="82" t="str">
        <f t="shared" si="64"/>
        <v/>
      </c>
      <c r="AI572" s="82" t="str">
        <f t="shared" si="65"/>
        <v/>
      </c>
      <c r="AJ572" s="82" t="str">
        <f t="shared" si="66"/>
        <v/>
      </c>
      <c r="AK572" s="82" t="str">
        <f t="shared" si="67"/>
        <v/>
      </c>
    </row>
    <row r="573" spans="27:37">
      <c r="AA573" s="78"/>
      <c r="AB573" s="78"/>
      <c r="AC573" s="78" t="str">
        <f t="shared" si="61"/>
        <v/>
      </c>
      <c r="AD573" s="89"/>
      <c r="AE573" s="89"/>
      <c r="AF573" s="79">
        <f t="shared" si="62"/>
        <v>0</v>
      </c>
      <c r="AG573" s="79" t="str">
        <f t="shared" si="63"/>
        <v/>
      </c>
      <c r="AH573" s="79" t="str">
        <f t="shared" si="64"/>
        <v/>
      </c>
      <c r="AI573" s="79" t="str">
        <f t="shared" si="65"/>
        <v/>
      </c>
      <c r="AJ573" s="79" t="str">
        <f t="shared" si="66"/>
        <v/>
      </c>
      <c r="AK573" s="79" t="str">
        <f t="shared" si="67"/>
        <v/>
      </c>
    </row>
    <row r="574" spans="27:37">
      <c r="AA574" s="81"/>
      <c r="AB574" s="81"/>
      <c r="AC574" s="81" t="str">
        <f t="shared" si="61"/>
        <v/>
      </c>
      <c r="AD574" s="90"/>
      <c r="AE574" s="90"/>
      <c r="AF574" s="82">
        <f t="shared" si="62"/>
        <v>0</v>
      </c>
      <c r="AG574" s="82" t="str">
        <f t="shared" si="63"/>
        <v/>
      </c>
      <c r="AH574" s="82" t="str">
        <f t="shared" si="64"/>
        <v/>
      </c>
      <c r="AI574" s="82" t="str">
        <f t="shared" si="65"/>
        <v/>
      </c>
      <c r="AJ574" s="82" t="str">
        <f t="shared" si="66"/>
        <v/>
      </c>
      <c r="AK574" s="82" t="str">
        <f t="shared" si="67"/>
        <v/>
      </c>
    </row>
    <row r="575" spans="27:37">
      <c r="AA575" s="78"/>
      <c r="AB575" s="78"/>
      <c r="AC575" s="78" t="str">
        <f t="shared" si="61"/>
        <v/>
      </c>
      <c r="AD575" s="89"/>
      <c r="AE575" s="89"/>
      <c r="AF575" s="79">
        <f t="shared" si="62"/>
        <v>0</v>
      </c>
      <c r="AG575" s="79" t="str">
        <f t="shared" si="63"/>
        <v/>
      </c>
      <c r="AH575" s="79" t="str">
        <f t="shared" si="64"/>
        <v/>
      </c>
      <c r="AI575" s="79" t="str">
        <f t="shared" si="65"/>
        <v/>
      </c>
      <c r="AJ575" s="79" t="str">
        <f t="shared" si="66"/>
        <v/>
      </c>
      <c r="AK575" s="79" t="str">
        <f t="shared" si="67"/>
        <v/>
      </c>
    </row>
    <row r="576" spans="27:37">
      <c r="AA576" s="81"/>
      <c r="AB576" s="81"/>
      <c r="AC576" s="81" t="str">
        <f t="shared" si="61"/>
        <v/>
      </c>
      <c r="AD576" s="90"/>
      <c r="AE576" s="90"/>
      <c r="AF576" s="82">
        <f t="shared" si="62"/>
        <v>0</v>
      </c>
      <c r="AG576" s="82" t="str">
        <f t="shared" si="63"/>
        <v/>
      </c>
      <c r="AH576" s="82" t="str">
        <f t="shared" si="64"/>
        <v/>
      </c>
      <c r="AI576" s="82" t="str">
        <f t="shared" si="65"/>
        <v/>
      </c>
      <c r="AJ576" s="82" t="str">
        <f t="shared" si="66"/>
        <v/>
      </c>
      <c r="AK576" s="82" t="str">
        <f t="shared" si="67"/>
        <v/>
      </c>
    </row>
    <row r="577" spans="27:37">
      <c r="AA577" s="78"/>
      <c r="AB577" s="78"/>
      <c r="AC577" s="78" t="str">
        <f t="shared" si="61"/>
        <v/>
      </c>
      <c r="AD577" s="89"/>
      <c r="AE577" s="89"/>
      <c r="AF577" s="79">
        <f t="shared" si="62"/>
        <v>0</v>
      </c>
      <c r="AG577" s="79" t="str">
        <f t="shared" si="63"/>
        <v/>
      </c>
      <c r="AH577" s="79" t="str">
        <f t="shared" si="64"/>
        <v/>
      </c>
      <c r="AI577" s="79" t="str">
        <f t="shared" si="65"/>
        <v/>
      </c>
      <c r="AJ577" s="79" t="str">
        <f t="shared" si="66"/>
        <v/>
      </c>
      <c r="AK577" s="79" t="str">
        <f t="shared" si="67"/>
        <v/>
      </c>
    </row>
    <row r="578" spans="27:37">
      <c r="AA578" s="81"/>
      <c r="AB578" s="81"/>
      <c r="AC578" s="81" t="str">
        <f t="shared" si="61"/>
        <v/>
      </c>
      <c r="AD578" s="90"/>
      <c r="AE578" s="90"/>
      <c r="AF578" s="82">
        <f t="shared" si="62"/>
        <v>0</v>
      </c>
      <c r="AG578" s="82" t="str">
        <f t="shared" si="63"/>
        <v/>
      </c>
      <c r="AH578" s="82" t="str">
        <f t="shared" si="64"/>
        <v/>
      </c>
      <c r="AI578" s="82" t="str">
        <f t="shared" si="65"/>
        <v/>
      </c>
      <c r="AJ578" s="82" t="str">
        <f t="shared" si="66"/>
        <v/>
      </c>
      <c r="AK578" s="82" t="str">
        <f t="shared" si="67"/>
        <v/>
      </c>
    </row>
    <row r="579" spans="27:37">
      <c r="AA579" s="78"/>
      <c r="AB579" s="78"/>
      <c r="AC579" s="78" t="str">
        <f t="shared" si="61"/>
        <v/>
      </c>
      <c r="AD579" s="89"/>
      <c r="AE579" s="89"/>
      <c r="AF579" s="79">
        <f t="shared" si="62"/>
        <v>0</v>
      </c>
      <c r="AG579" s="79" t="str">
        <f t="shared" si="63"/>
        <v/>
      </c>
      <c r="AH579" s="79" t="str">
        <f t="shared" si="64"/>
        <v/>
      </c>
      <c r="AI579" s="79" t="str">
        <f t="shared" si="65"/>
        <v/>
      </c>
      <c r="AJ579" s="79" t="str">
        <f t="shared" si="66"/>
        <v/>
      </c>
      <c r="AK579" s="79" t="str">
        <f t="shared" si="67"/>
        <v/>
      </c>
    </row>
    <row r="580" spans="27:37">
      <c r="AA580" s="81"/>
      <c r="AB580" s="81"/>
      <c r="AC580" s="81" t="str">
        <f t="shared" si="61"/>
        <v/>
      </c>
      <c r="AD580" s="90"/>
      <c r="AE580" s="90"/>
      <c r="AF580" s="82">
        <f t="shared" si="62"/>
        <v>0</v>
      </c>
      <c r="AG580" s="82" t="str">
        <f t="shared" si="63"/>
        <v/>
      </c>
      <c r="AH580" s="82" t="str">
        <f t="shared" si="64"/>
        <v/>
      </c>
      <c r="AI580" s="82" t="str">
        <f t="shared" si="65"/>
        <v/>
      </c>
      <c r="AJ580" s="82" t="str">
        <f t="shared" si="66"/>
        <v/>
      </c>
      <c r="AK580" s="82" t="str">
        <f t="shared" si="67"/>
        <v/>
      </c>
    </row>
    <row r="581" spans="27:37">
      <c r="AA581" s="78"/>
      <c r="AB581" s="78"/>
      <c r="AC581" s="78" t="str">
        <f t="shared" si="61"/>
        <v/>
      </c>
      <c r="AD581" s="89"/>
      <c r="AE581" s="89"/>
      <c r="AF581" s="79">
        <f t="shared" si="62"/>
        <v>0</v>
      </c>
      <c r="AG581" s="79" t="str">
        <f t="shared" si="63"/>
        <v/>
      </c>
      <c r="AH581" s="79" t="str">
        <f t="shared" si="64"/>
        <v/>
      </c>
      <c r="AI581" s="79" t="str">
        <f t="shared" si="65"/>
        <v/>
      </c>
      <c r="AJ581" s="79" t="str">
        <f t="shared" si="66"/>
        <v/>
      </c>
      <c r="AK581" s="79" t="str">
        <f t="shared" si="67"/>
        <v/>
      </c>
    </row>
    <row r="582" spans="27:37">
      <c r="AA582" s="81"/>
      <c r="AB582" s="81"/>
      <c r="AC582" s="81" t="str">
        <f t="shared" si="61"/>
        <v/>
      </c>
      <c r="AD582" s="90"/>
      <c r="AE582" s="90"/>
      <c r="AF582" s="82">
        <f t="shared" si="62"/>
        <v>0</v>
      </c>
      <c r="AG582" s="82" t="str">
        <f t="shared" si="63"/>
        <v/>
      </c>
      <c r="AH582" s="82" t="str">
        <f t="shared" si="64"/>
        <v/>
      </c>
      <c r="AI582" s="82" t="str">
        <f t="shared" si="65"/>
        <v/>
      </c>
      <c r="AJ582" s="82" t="str">
        <f t="shared" si="66"/>
        <v/>
      </c>
      <c r="AK582" s="82" t="str">
        <f t="shared" si="67"/>
        <v/>
      </c>
    </row>
    <row r="583" spans="27:37">
      <c r="AA583" s="78"/>
      <c r="AB583" s="78"/>
      <c r="AC583" s="78" t="str">
        <f t="shared" si="61"/>
        <v/>
      </c>
      <c r="AD583" s="89"/>
      <c r="AE583" s="89"/>
      <c r="AF583" s="79">
        <f t="shared" si="62"/>
        <v>0</v>
      </c>
      <c r="AG583" s="79" t="str">
        <f t="shared" si="63"/>
        <v/>
      </c>
      <c r="AH583" s="79" t="str">
        <f t="shared" si="64"/>
        <v/>
      </c>
      <c r="AI583" s="79" t="str">
        <f t="shared" si="65"/>
        <v/>
      </c>
      <c r="AJ583" s="79" t="str">
        <f t="shared" si="66"/>
        <v/>
      </c>
      <c r="AK583" s="79" t="str">
        <f t="shared" si="67"/>
        <v/>
      </c>
    </row>
    <row r="584" spans="27:37">
      <c r="AA584" s="81"/>
      <c r="AB584" s="81"/>
      <c r="AC584" s="81" t="str">
        <f t="shared" si="61"/>
        <v/>
      </c>
      <c r="AD584" s="90"/>
      <c r="AE584" s="90"/>
      <c r="AF584" s="82">
        <f t="shared" si="62"/>
        <v>0</v>
      </c>
      <c r="AG584" s="82" t="str">
        <f t="shared" si="63"/>
        <v/>
      </c>
      <c r="AH584" s="82" t="str">
        <f t="shared" si="64"/>
        <v/>
      </c>
      <c r="AI584" s="82" t="str">
        <f t="shared" si="65"/>
        <v/>
      </c>
      <c r="AJ584" s="82" t="str">
        <f t="shared" si="66"/>
        <v/>
      </c>
      <c r="AK584" s="82" t="str">
        <f t="shared" si="67"/>
        <v/>
      </c>
    </row>
    <row r="585" spans="27:37">
      <c r="AA585" s="78"/>
      <c r="AB585" s="78"/>
      <c r="AC585" s="78" t="str">
        <f t="shared" si="61"/>
        <v/>
      </c>
      <c r="AD585" s="89"/>
      <c r="AE585" s="89"/>
      <c r="AF585" s="79">
        <f t="shared" si="62"/>
        <v>0</v>
      </c>
      <c r="AG585" s="79" t="str">
        <f t="shared" si="63"/>
        <v/>
      </c>
      <c r="AH585" s="79" t="str">
        <f t="shared" si="64"/>
        <v/>
      </c>
      <c r="AI585" s="79" t="str">
        <f t="shared" si="65"/>
        <v/>
      </c>
      <c r="AJ585" s="79" t="str">
        <f t="shared" si="66"/>
        <v/>
      </c>
      <c r="AK585" s="79" t="str">
        <f t="shared" si="67"/>
        <v/>
      </c>
    </row>
    <row r="586" spans="27:37">
      <c r="AA586" s="81"/>
      <c r="AB586" s="81"/>
      <c r="AC586" s="81" t="str">
        <f t="shared" si="61"/>
        <v/>
      </c>
      <c r="AD586" s="90"/>
      <c r="AE586" s="90"/>
      <c r="AF586" s="82">
        <f t="shared" si="62"/>
        <v>0</v>
      </c>
      <c r="AG586" s="82" t="str">
        <f t="shared" si="63"/>
        <v/>
      </c>
      <c r="AH586" s="82" t="str">
        <f t="shared" si="64"/>
        <v/>
      </c>
      <c r="AI586" s="82" t="str">
        <f t="shared" si="65"/>
        <v/>
      </c>
      <c r="AJ586" s="82" t="str">
        <f t="shared" si="66"/>
        <v/>
      </c>
      <c r="AK586" s="82" t="str">
        <f t="shared" si="67"/>
        <v/>
      </c>
    </row>
    <row r="587" spans="27:37">
      <c r="AA587" s="78"/>
      <c r="AB587" s="78"/>
      <c r="AC587" s="78" t="str">
        <f t="shared" si="61"/>
        <v/>
      </c>
      <c r="AD587" s="89"/>
      <c r="AE587" s="89"/>
      <c r="AF587" s="79">
        <f t="shared" si="62"/>
        <v>0</v>
      </c>
      <c r="AG587" s="79" t="str">
        <f t="shared" si="63"/>
        <v/>
      </c>
      <c r="AH587" s="79" t="str">
        <f t="shared" si="64"/>
        <v/>
      </c>
      <c r="AI587" s="79" t="str">
        <f t="shared" si="65"/>
        <v/>
      </c>
      <c r="AJ587" s="79" t="str">
        <f t="shared" si="66"/>
        <v/>
      </c>
      <c r="AK587" s="79" t="str">
        <f t="shared" si="67"/>
        <v/>
      </c>
    </row>
    <row r="588" spans="27:37">
      <c r="AA588" s="81"/>
      <c r="AB588" s="81"/>
      <c r="AC588" s="81" t="str">
        <f t="shared" ref="AC588:AC651" si="68">IF(ISERROR(VLOOKUP($AA588,$A$13:$V$47,MATCH($AB588,$A$12:$V$12,0),0)),"",VLOOKUP($AA588,$A$13:$V$47,MATCH($AB588,$A$12:$V$12,0),0))</f>
        <v/>
      </c>
      <c r="AD588" s="90"/>
      <c r="AE588" s="90"/>
      <c r="AF588" s="82">
        <f t="shared" ref="AF588:AF651" si="69">IF(IF($AB588="",0,IF(AC588="",0,AC588-AD588-AE588))&lt;0,0,IF($AB588="",0,IF(AC588="",0,AC588-AD588-AE588)))</f>
        <v>0</v>
      </c>
      <c r="AG588" s="82" t="str">
        <f t="shared" ref="AG588:AG651" si="70">IF($AA588="","",IF(VLOOKUP($AA588,$AZ$17:$BD$51,2,0)=0,"",VLOOKUP($AA588,$AZ$17:$BD$51,2,0)*AF588))</f>
        <v/>
      </c>
      <c r="AH588" s="82" t="str">
        <f t="shared" ref="AH588:AH651" si="71">IF($AA588="","",IF(VLOOKUP($AA588,$AZ$17:$BD$51,3,0)=0,"",VLOOKUP($AA588,$AZ$17:$BD$51,3,0)*AF588))</f>
        <v/>
      </c>
      <c r="AI588" s="82" t="str">
        <f t="shared" ref="AI588:AI651" si="72">IF($AA588="","",IF(VLOOKUP($AA588,$AZ$17:$BD$51,4,0)=0,"",VLOOKUP($AA588,$AZ$17:$BD$51,4,0)*AF588))</f>
        <v/>
      </c>
      <c r="AJ588" s="82" t="str">
        <f t="shared" ref="AJ588:AJ651" si="73">IF($AA588="","",IF(VLOOKUP($AA588,$AZ$17:$BD$51,5,0)=0,"",VLOOKUP($AA588,$AZ$17:$BD$51,5,0)*AF588))</f>
        <v/>
      </c>
      <c r="AK588" s="82" t="str">
        <f t="shared" si="67"/>
        <v/>
      </c>
    </row>
    <row r="589" spans="27:37">
      <c r="AA589" s="78"/>
      <c r="AB589" s="78"/>
      <c r="AC589" s="78" t="str">
        <f t="shared" si="68"/>
        <v/>
      </c>
      <c r="AD589" s="89"/>
      <c r="AE589" s="89"/>
      <c r="AF589" s="79">
        <f t="shared" si="69"/>
        <v>0</v>
      </c>
      <c r="AG589" s="79" t="str">
        <f t="shared" si="70"/>
        <v/>
      </c>
      <c r="AH589" s="79" t="str">
        <f t="shared" si="71"/>
        <v/>
      </c>
      <c r="AI589" s="79" t="str">
        <f t="shared" si="72"/>
        <v/>
      </c>
      <c r="AJ589" s="79" t="str">
        <f t="shared" si="73"/>
        <v/>
      </c>
      <c r="AK589" s="79" t="str">
        <f t="shared" ref="AK589:AK652" si="74">IF($AF589=0,"",IF(VLOOKUP($AA589,$A$55:$Y$80,IF($AB589=3,2,IF($AB589&lt;4+1,6,IF($AB589&lt;5+1,10,IF($AB589&lt;6+1,14,IF($AB589&lt;7+1,18,IF($AB589&lt;8+1,22,0)))))),0)=0,"pas de crafteur",VLOOKUP($AA589,$A$55:$Y$80,IF($AB589=3,2,IF($AB589&lt;4+1,6,IF($AB589&lt;5+1,10,IF($AB589&lt;6+1,14,IF($AB589&lt;7+1,18,IF($AB589&lt;8+1,22,)))))),0)))</f>
        <v/>
      </c>
    </row>
    <row r="590" spans="27:37">
      <c r="AA590" s="81"/>
      <c r="AB590" s="81"/>
      <c r="AC590" s="81" t="str">
        <f t="shared" si="68"/>
        <v/>
      </c>
      <c r="AD590" s="90"/>
      <c r="AE590" s="90"/>
      <c r="AF590" s="82">
        <f t="shared" si="69"/>
        <v>0</v>
      </c>
      <c r="AG590" s="82" t="str">
        <f t="shared" si="70"/>
        <v/>
      </c>
      <c r="AH590" s="82" t="str">
        <f t="shared" si="71"/>
        <v/>
      </c>
      <c r="AI590" s="82" t="str">
        <f t="shared" si="72"/>
        <v/>
      </c>
      <c r="AJ590" s="82" t="str">
        <f t="shared" si="73"/>
        <v/>
      </c>
      <c r="AK590" s="82" t="str">
        <f t="shared" si="74"/>
        <v/>
      </c>
    </row>
    <row r="591" spans="27:37">
      <c r="AA591" s="78"/>
      <c r="AB591" s="78"/>
      <c r="AC591" s="78" t="str">
        <f t="shared" si="68"/>
        <v/>
      </c>
      <c r="AD591" s="89"/>
      <c r="AE591" s="89"/>
      <c r="AF591" s="79">
        <f t="shared" si="69"/>
        <v>0</v>
      </c>
      <c r="AG591" s="79" t="str">
        <f t="shared" si="70"/>
        <v/>
      </c>
      <c r="AH591" s="79" t="str">
        <f t="shared" si="71"/>
        <v/>
      </c>
      <c r="AI591" s="79" t="str">
        <f t="shared" si="72"/>
        <v/>
      </c>
      <c r="AJ591" s="79" t="str">
        <f t="shared" si="73"/>
        <v/>
      </c>
      <c r="AK591" s="79" t="str">
        <f t="shared" si="74"/>
        <v/>
      </c>
    </row>
    <row r="592" spans="27:37">
      <c r="AA592" s="81"/>
      <c r="AB592" s="81"/>
      <c r="AC592" s="81" t="str">
        <f t="shared" si="68"/>
        <v/>
      </c>
      <c r="AD592" s="90"/>
      <c r="AE592" s="90"/>
      <c r="AF592" s="82">
        <f t="shared" si="69"/>
        <v>0</v>
      </c>
      <c r="AG592" s="82" t="str">
        <f t="shared" si="70"/>
        <v/>
      </c>
      <c r="AH592" s="82" t="str">
        <f t="shared" si="71"/>
        <v/>
      </c>
      <c r="AI592" s="82" t="str">
        <f t="shared" si="72"/>
        <v/>
      </c>
      <c r="AJ592" s="82" t="str">
        <f t="shared" si="73"/>
        <v/>
      </c>
      <c r="AK592" s="82" t="str">
        <f t="shared" si="74"/>
        <v/>
      </c>
    </row>
    <row r="593" spans="27:37">
      <c r="AA593" s="78"/>
      <c r="AB593" s="78"/>
      <c r="AC593" s="78" t="str">
        <f t="shared" si="68"/>
        <v/>
      </c>
      <c r="AD593" s="89"/>
      <c r="AE593" s="89"/>
      <c r="AF593" s="79">
        <f t="shared" si="69"/>
        <v>0</v>
      </c>
      <c r="AG593" s="79" t="str">
        <f t="shared" si="70"/>
        <v/>
      </c>
      <c r="AH593" s="79" t="str">
        <f t="shared" si="71"/>
        <v/>
      </c>
      <c r="AI593" s="79" t="str">
        <f t="shared" si="72"/>
        <v/>
      </c>
      <c r="AJ593" s="79" t="str">
        <f t="shared" si="73"/>
        <v/>
      </c>
      <c r="AK593" s="79" t="str">
        <f t="shared" si="74"/>
        <v/>
      </c>
    </row>
    <row r="594" spans="27:37">
      <c r="AA594" s="81"/>
      <c r="AB594" s="81"/>
      <c r="AC594" s="81" t="str">
        <f t="shared" si="68"/>
        <v/>
      </c>
      <c r="AD594" s="90"/>
      <c r="AE594" s="90"/>
      <c r="AF594" s="82">
        <f t="shared" si="69"/>
        <v>0</v>
      </c>
      <c r="AG594" s="82" t="str">
        <f t="shared" si="70"/>
        <v/>
      </c>
      <c r="AH594" s="82" t="str">
        <f t="shared" si="71"/>
        <v/>
      </c>
      <c r="AI594" s="82" t="str">
        <f t="shared" si="72"/>
        <v/>
      </c>
      <c r="AJ594" s="82" t="str">
        <f t="shared" si="73"/>
        <v/>
      </c>
      <c r="AK594" s="82" t="str">
        <f t="shared" si="74"/>
        <v/>
      </c>
    </row>
    <row r="595" spans="27:37">
      <c r="AA595" s="78"/>
      <c r="AB595" s="78"/>
      <c r="AC595" s="78" t="str">
        <f t="shared" si="68"/>
        <v/>
      </c>
      <c r="AD595" s="89"/>
      <c r="AE595" s="89"/>
      <c r="AF595" s="79">
        <f t="shared" si="69"/>
        <v>0</v>
      </c>
      <c r="AG595" s="79" t="str">
        <f t="shared" si="70"/>
        <v/>
      </c>
      <c r="AH595" s="79" t="str">
        <f t="shared" si="71"/>
        <v/>
      </c>
      <c r="AI595" s="79" t="str">
        <f t="shared" si="72"/>
        <v/>
      </c>
      <c r="AJ595" s="79" t="str">
        <f t="shared" si="73"/>
        <v/>
      </c>
      <c r="AK595" s="79" t="str">
        <f t="shared" si="74"/>
        <v/>
      </c>
    </row>
    <row r="596" spans="27:37">
      <c r="AA596" s="81"/>
      <c r="AB596" s="81"/>
      <c r="AC596" s="81" t="str">
        <f t="shared" si="68"/>
        <v/>
      </c>
      <c r="AD596" s="90"/>
      <c r="AE596" s="90"/>
      <c r="AF596" s="82">
        <f t="shared" si="69"/>
        <v>0</v>
      </c>
      <c r="AG596" s="82" t="str">
        <f t="shared" si="70"/>
        <v/>
      </c>
      <c r="AH596" s="82" t="str">
        <f t="shared" si="71"/>
        <v/>
      </c>
      <c r="AI596" s="82" t="str">
        <f t="shared" si="72"/>
        <v/>
      </c>
      <c r="AJ596" s="82" t="str">
        <f t="shared" si="73"/>
        <v/>
      </c>
      <c r="AK596" s="82" t="str">
        <f t="shared" si="74"/>
        <v/>
      </c>
    </row>
    <row r="597" spans="27:37">
      <c r="AA597" s="78"/>
      <c r="AB597" s="78"/>
      <c r="AC597" s="78" t="str">
        <f t="shared" si="68"/>
        <v/>
      </c>
      <c r="AD597" s="89"/>
      <c r="AE597" s="89"/>
      <c r="AF597" s="79">
        <f t="shared" si="69"/>
        <v>0</v>
      </c>
      <c r="AG597" s="79" t="str">
        <f t="shared" si="70"/>
        <v/>
      </c>
      <c r="AH597" s="79" t="str">
        <f t="shared" si="71"/>
        <v/>
      </c>
      <c r="AI597" s="79" t="str">
        <f t="shared" si="72"/>
        <v/>
      </c>
      <c r="AJ597" s="79" t="str">
        <f t="shared" si="73"/>
        <v/>
      </c>
      <c r="AK597" s="79" t="str">
        <f t="shared" si="74"/>
        <v/>
      </c>
    </row>
    <row r="598" spans="27:37">
      <c r="AA598" s="81"/>
      <c r="AB598" s="81"/>
      <c r="AC598" s="81" t="str">
        <f t="shared" si="68"/>
        <v/>
      </c>
      <c r="AD598" s="90"/>
      <c r="AE598" s="90"/>
      <c r="AF598" s="82">
        <f t="shared" si="69"/>
        <v>0</v>
      </c>
      <c r="AG598" s="82" t="str">
        <f t="shared" si="70"/>
        <v/>
      </c>
      <c r="AH598" s="82" t="str">
        <f t="shared" si="71"/>
        <v/>
      </c>
      <c r="AI598" s="82" t="str">
        <f t="shared" si="72"/>
        <v/>
      </c>
      <c r="AJ598" s="82" t="str">
        <f t="shared" si="73"/>
        <v/>
      </c>
      <c r="AK598" s="82" t="str">
        <f t="shared" si="74"/>
        <v/>
      </c>
    </row>
    <row r="599" spans="27:37">
      <c r="AA599" s="78"/>
      <c r="AB599" s="78"/>
      <c r="AC599" s="78" t="str">
        <f t="shared" si="68"/>
        <v/>
      </c>
      <c r="AD599" s="89"/>
      <c r="AE599" s="89"/>
      <c r="AF599" s="79">
        <f t="shared" si="69"/>
        <v>0</v>
      </c>
      <c r="AG599" s="79" t="str">
        <f t="shared" si="70"/>
        <v/>
      </c>
      <c r="AH599" s="79" t="str">
        <f t="shared" si="71"/>
        <v/>
      </c>
      <c r="AI599" s="79" t="str">
        <f t="shared" si="72"/>
        <v/>
      </c>
      <c r="AJ599" s="79" t="str">
        <f t="shared" si="73"/>
        <v/>
      </c>
      <c r="AK599" s="79" t="str">
        <f t="shared" si="74"/>
        <v/>
      </c>
    </row>
    <row r="600" spans="27:37">
      <c r="AA600" s="81"/>
      <c r="AB600" s="81"/>
      <c r="AC600" s="81" t="str">
        <f t="shared" si="68"/>
        <v/>
      </c>
      <c r="AD600" s="90"/>
      <c r="AE600" s="90"/>
      <c r="AF600" s="82">
        <f t="shared" si="69"/>
        <v>0</v>
      </c>
      <c r="AG600" s="82" t="str">
        <f t="shared" si="70"/>
        <v/>
      </c>
      <c r="AH600" s="82" t="str">
        <f t="shared" si="71"/>
        <v/>
      </c>
      <c r="AI600" s="82" t="str">
        <f t="shared" si="72"/>
        <v/>
      </c>
      <c r="AJ600" s="82" t="str">
        <f t="shared" si="73"/>
        <v/>
      </c>
      <c r="AK600" s="82" t="str">
        <f t="shared" si="74"/>
        <v/>
      </c>
    </row>
    <row r="601" spans="27:37">
      <c r="AA601" s="78"/>
      <c r="AB601" s="78"/>
      <c r="AC601" s="78" t="str">
        <f t="shared" si="68"/>
        <v/>
      </c>
      <c r="AD601" s="89"/>
      <c r="AE601" s="89"/>
      <c r="AF601" s="79">
        <f t="shared" si="69"/>
        <v>0</v>
      </c>
      <c r="AG601" s="79" t="str">
        <f t="shared" si="70"/>
        <v/>
      </c>
      <c r="AH601" s="79" t="str">
        <f t="shared" si="71"/>
        <v/>
      </c>
      <c r="AI601" s="79" t="str">
        <f t="shared" si="72"/>
        <v/>
      </c>
      <c r="AJ601" s="79" t="str">
        <f t="shared" si="73"/>
        <v/>
      </c>
      <c r="AK601" s="79" t="str">
        <f t="shared" si="74"/>
        <v/>
      </c>
    </row>
    <row r="602" spans="27:37">
      <c r="AA602" s="81"/>
      <c r="AB602" s="81"/>
      <c r="AC602" s="81" t="str">
        <f t="shared" si="68"/>
        <v/>
      </c>
      <c r="AD602" s="90"/>
      <c r="AE602" s="90"/>
      <c r="AF602" s="82">
        <f t="shared" si="69"/>
        <v>0</v>
      </c>
      <c r="AG602" s="82" t="str">
        <f t="shared" si="70"/>
        <v/>
      </c>
      <c r="AH602" s="82" t="str">
        <f t="shared" si="71"/>
        <v/>
      </c>
      <c r="AI602" s="82" t="str">
        <f t="shared" si="72"/>
        <v/>
      </c>
      <c r="AJ602" s="82" t="str">
        <f t="shared" si="73"/>
        <v/>
      </c>
      <c r="AK602" s="82" t="str">
        <f t="shared" si="74"/>
        <v/>
      </c>
    </row>
    <row r="603" spans="27:37">
      <c r="AA603" s="78"/>
      <c r="AB603" s="78"/>
      <c r="AC603" s="78" t="str">
        <f t="shared" si="68"/>
        <v/>
      </c>
      <c r="AD603" s="89"/>
      <c r="AE603" s="89"/>
      <c r="AF603" s="79">
        <f t="shared" si="69"/>
        <v>0</v>
      </c>
      <c r="AG603" s="79" t="str">
        <f t="shared" si="70"/>
        <v/>
      </c>
      <c r="AH603" s="79" t="str">
        <f t="shared" si="71"/>
        <v/>
      </c>
      <c r="AI603" s="79" t="str">
        <f t="shared" si="72"/>
        <v/>
      </c>
      <c r="AJ603" s="79" t="str">
        <f t="shared" si="73"/>
        <v/>
      </c>
      <c r="AK603" s="79" t="str">
        <f t="shared" si="74"/>
        <v/>
      </c>
    </row>
    <row r="604" spans="27:37">
      <c r="AA604" s="81"/>
      <c r="AB604" s="81"/>
      <c r="AC604" s="81" t="str">
        <f t="shared" si="68"/>
        <v/>
      </c>
      <c r="AD604" s="90"/>
      <c r="AE604" s="90"/>
      <c r="AF604" s="82">
        <f t="shared" si="69"/>
        <v>0</v>
      </c>
      <c r="AG604" s="82" t="str">
        <f t="shared" si="70"/>
        <v/>
      </c>
      <c r="AH604" s="82" t="str">
        <f t="shared" si="71"/>
        <v/>
      </c>
      <c r="AI604" s="82" t="str">
        <f t="shared" si="72"/>
        <v/>
      </c>
      <c r="AJ604" s="82" t="str">
        <f t="shared" si="73"/>
        <v/>
      </c>
      <c r="AK604" s="82" t="str">
        <f t="shared" si="74"/>
        <v/>
      </c>
    </row>
    <row r="605" spans="27:37">
      <c r="AA605" s="78"/>
      <c r="AB605" s="78"/>
      <c r="AC605" s="78" t="str">
        <f t="shared" si="68"/>
        <v/>
      </c>
      <c r="AD605" s="89"/>
      <c r="AE605" s="89"/>
      <c r="AF605" s="79">
        <f t="shared" si="69"/>
        <v>0</v>
      </c>
      <c r="AG605" s="79" t="str">
        <f t="shared" si="70"/>
        <v/>
      </c>
      <c r="AH605" s="79" t="str">
        <f t="shared" si="71"/>
        <v/>
      </c>
      <c r="AI605" s="79" t="str">
        <f t="shared" si="72"/>
        <v/>
      </c>
      <c r="AJ605" s="79" t="str">
        <f t="shared" si="73"/>
        <v/>
      </c>
      <c r="AK605" s="79" t="str">
        <f t="shared" si="74"/>
        <v/>
      </c>
    </row>
    <row r="606" spans="27:37">
      <c r="AA606" s="81"/>
      <c r="AB606" s="81"/>
      <c r="AC606" s="81" t="str">
        <f t="shared" si="68"/>
        <v/>
      </c>
      <c r="AD606" s="90"/>
      <c r="AE606" s="90"/>
      <c r="AF606" s="82">
        <f t="shared" si="69"/>
        <v>0</v>
      </c>
      <c r="AG606" s="82" t="str">
        <f t="shared" si="70"/>
        <v/>
      </c>
      <c r="AH606" s="82" t="str">
        <f t="shared" si="71"/>
        <v/>
      </c>
      <c r="AI606" s="82" t="str">
        <f t="shared" si="72"/>
        <v/>
      </c>
      <c r="AJ606" s="82" t="str">
        <f t="shared" si="73"/>
        <v/>
      </c>
      <c r="AK606" s="82" t="str">
        <f t="shared" si="74"/>
        <v/>
      </c>
    </row>
    <row r="607" spans="27:37">
      <c r="AA607" s="78"/>
      <c r="AB607" s="78"/>
      <c r="AC607" s="78" t="str">
        <f t="shared" si="68"/>
        <v/>
      </c>
      <c r="AD607" s="89"/>
      <c r="AE607" s="89"/>
      <c r="AF607" s="79">
        <f t="shared" si="69"/>
        <v>0</v>
      </c>
      <c r="AG607" s="79" t="str">
        <f t="shared" si="70"/>
        <v/>
      </c>
      <c r="AH607" s="79" t="str">
        <f t="shared" si="71"/>
        <v/>
      </c>
      <c r="AI607" s="79" t="str">
        <f t="shared" si="72"/>
        <v/>
      </c>
      <c r="AJ607" s="79" t="str">
        <f t="shared" si="73"/>
        <v/>
      </c>
      <c r="AK607" s="79" t="str">
        <f t="shared" si="74"/>
        <v/>
      </c>
    </row>
    <row r="608" spans="27:37">
      <c r="AA608" s="81"/>
      <c r="AB608" s="81"/>
      <c r="AC608" s="81" t="str">
        <f t="shared" si="68"/>
        <v/>
      </c>
      <c r="AD608" s="90"/>
      <c r="AE608" s="90"/>
      <c r="AF608" s="82">
        <f t="shared" si="69"/>
        <v>0</v>
      </c>
      <c r="AG608" s="82" t="str">
        <f t="shared" si="70"/>
        <v/>
      </c>
      <c r="AH608" s="82" t="str">
        <f t="shared" si="71"/>
        <v/>
      </c>
      <c r="AI608" s="82" t="str">
        <f t="shared" si="72"/>
        <v/>
      </c>
      <c r="AJ608" s="82" t="str">
        <f t="shared" si="73"/>
        <v/>
      </c>
      <c r="AK608" s="82" t="str">
        <f t="shared" si="74"/>
        <v/>
      </c>
    </row>
    <row r="609" spans="27:37">
      <c r="AA609" s="78"/>
      <c r="AB609" s="78"/>
      <c r="AC609" s="78" t="str">
        <f t="shared" si="68"/>
        <v/>
      </c>
      <c r="AD609" s="89"/>
      <c r="AE609" s="89"/>
      <c r="AF609" s="79">
        <f t="shared" si="69"/>
        <v>0</v>
      </c>
      <c r="AG609" s="79" t="str">
        <f t="shared" si="70"/>
        <v/>
      </c>
      <c r="AH609" s="79" t="str">
        <f t="shared" si="71"/>
        <v/>
      </c>
      <c r="AI609" s="79" t="str">
        <f t="shared" si="72"/>
        <v/>
      </c>
      <c r="AJ609" s="79" t="str">
        <f t="shared" si="73"/>
        <v/>
      </c>
      <c r="AK609" s="79" t="str">
        <f t="shared" si="74"/>
        <v/>
      </c>
    </row>
    <row r="610" spans="27:37">
      <c r="AA610" s="81"/>
      <c r="AB610" s="81"/>
      <c r="AC610" s="81" t="str">
        <f t="shared" si="68"/>
        <v/>
      </c>
      <c r="AD610" s="90"/>
      <c r="AE610" s="90"/>
      <c r="AF610" s="82">
        <f t="shared" si="69"/>
        <v>0</v>
      </c>
      <c r="AG610" s="82" t="str">
        <f t="shared" si="70"/>
        <v/>
      </c>
      <c r="AH610" s="82" t="str">
        <f t="shared" si="71"/>
        <v/>
      </c>
      <c r="AI610" s="82" t="str">
        <f t="shared" si="72"/>
        <v/>
      </c>
      <c r="AJ610" s="82" t="str">
        <f t="shared" si="73"/>
        <v/>
      </c>
      <c r="AK610" s="82" t="str">
        <f t="shared" si="74"/>
        <v/>
      </c>
    </row>
    <row r="611" spans="27:37">
      <c r="AA611" s="78"/>
      <c r="AB611" s="78"/>
      <c r="AC611" s="78" t="str">
        <f t="shared" si="68"/>
        <v/>
      </c>
      <c r="AD611" s="89"/>
      <c r="AE611" s="89"/>
      <c r="AF611" s="79">
        <f t="shared" si="69"/>
        <v>0</v>
      </c>
      <c r="AG611" s="79" t="str">
        <f t="shared" si="70"/>
        <v/>
      </c>
      <c r="AH611" s="79" t="str">
        <f t="shared" si="71"/>
        <v/>
      </c>
      <c r="AI611" s="79" t="str">
        <f t="shared" si="72"/>
        <v/>
      </c>
      <c r="AJ611" s="79" t="str">
        <f t="shared" si="73"/>
        <v/>
      </c>
      <c r="AK611" s="79" t="str">
        <f t="shared" si="74"/>
        <v/>
      </c>
    </row>
    <row r="612" spans="27:37">
      <c r="AA612" s="81"/>
      <c r="AB612" s="81"/>
      <c r="AC612" s="81" t="str">
        <f t="shared" si="68"/>
        <v/>
      </c>
      <c r="AD612" s="90"/>
      <c r="AE612" s="90"/>
      <c r="AF612" s="82">
        <f t="shared" si="69"/>
        <v>0</v>
      </c>
      <c r="AG612" s="82" t="str">
        <f t="shared" si="70"/>
        <v/>
      </c>
      <c r="AH612" s="82" t="str">
        <f t="shared" si="71"/>
        <v/>
      </c>
      <c r="AI612" s="82" t="str">
        <f t="shared" si="72"/>
        <v/>
      </c>
      <c r="AJ612" s="82" t="str">
        <f t="shared" si="73"/>
        <v/>
      </c>
      <c r="AK612" s="82" t="str">
        <f t="shared" si="74"/>
        <v/>
      </c>
    </row>
    <row r="613" spans="27:37">
      <c r="AA613" s="78"/>
      <c r="AB613" s="78"/>
      <c r="AC613" s="78" t="str">
        <f t="shared" si="68"/>
        <v/>
      </c>
      <c r="AD613" s="89"/>
      <c r="AE613" s="89"/>
      <c r="AF613" s="79">
        <f t="shared" si="69"/>
        <v>0</v>
      </c>
      <c r="AG613" s="79" t="str">
        <f t="shared" si="70"/>
        <v/>
      </c>
      <c r="AH613" s="79" t="str">
        <f t="shared" si="71"/>
        <v/>
      </c>
      <c r="AI613" s="79" t="str">
        <f t="shared" si="72"/>
        <v/>
      </c>
      <c r="AJ613" s="79" t="str">
        <f t="shared" si="73"/>
        <v/>
      </c>
      <c r="AK613" s="79" t="str">
        <f t="shared" si="74"/>
        <v/>
      </c>
    </row>
    <row r="614" spans="27:37">
      <c r="AA614" s="81"/>
      <c r="AB614" s="81"/>
      <c r="AC614" s="81" t="str">
        <f t="shared" si="68"/>
        <v/>
      </c>
      <c r="AD614" s="90"/>
      <c r="AE614" s="90"/>
      <c r="AF614" s="82">
        <f t="shared" si="69"/>
        <v>0</v>
      </c>
      <c r="AG614" s="82" t="str">
        <f t="shared" si="70"/>
        <v/>
      </c>
      <c r="AH614" s="82" t="str">
        <f t="shared" si="71"/>
        <v/>
      </c>
      <c r="AI614" s="82" t="str">
        <f t="shared" si="72"/>
        <v/>
      </c>
      <c r="AJ614" s="82" t="str">
        <f t="shared" si="73"/>
        <v/>
      </c>
      <c r="AK614" s="82" t="str">
        <f t="shared" si="74"/>
        <v/>
      </c>
    </row>
    <row r="615" spans="27:37">
      <c r="AA615" s="78"/>
      <c r="AB615" s="78"/>
      <c r="AC615" s="78" t="str">
        <f t="shared" si="68"/>
        <v/>
      </c>
      <c r="AD615" s="89"/>
      <c r="AE615" s="89"/>
      <c r="AF615" s="79">
        <f t="shared" si="69"/>
        <v>0</v>
      </c>
      <c r="AG615" s="79" t="str">
        <f t="shared" si="70"/>
        <v/>
      </c>
      <c r="AH615" s="79" t="str">
        <f t="shared" si="71"/>
        <v/>
      </c>
      <c r="AI615" s="79" t="str">
        <f t="shared" si="72"/>
        <v/>
      </c>
      <c r="AJ615" s="79" t="str">
        <f t="shared" si="73"/>
        <v/>
      </c>
      <c r="AK615" s="79" t="str">
        <f t="shared" si="74"/>
        <v/>
      </c>
    </row>
    <row r="616" spans="27:37">
      <c r="AA616" s="81"/>
      <c r="AB616" s="81"/>
      <c r="AC616" s="81" t="str">
        <f t="shared" si="68"/>
        <v/>
      </c>
      <c r="AD616" s="90"/>
      <c r="AE616" s="90"/>
      <c r="AF616" s="82">
        <f t="shared" si="69"/>
        <v>0</v>
      </c>
      <c r="AG616" s="82" t="str">
        <f t="shared" si="70"/>
        <v/>
      </c>
      <c r="AH616" s="82" t="str">
        <f t="shared" si="71"/>
        <v/>
      </c>
      <c r="AI616" s="82" t="str">
        <f t="shared" si="72"/>
        <v/>
      </c>
      <c r="AJ616" s="82" t="str">
        <f t="shared" si="73"/>
        <v/>
      </c>
      <c r="AK616" s="82" t="str">
        <f t="shared" si="74"/>
        <v/>
      </c>
    </row>
    <row r="617" spans="27:37">
      <c r="AA617" s="78"/>
      <c r="AB617" s="78"/>
      <c r="AC617" s="78" t="str">
        <f t="shared" si="68"/>
        <v/>
      </c>
      <c r="AD617" s="89"/>
      <c r="AE617" s="89"/>
      <c r="AF617" s="79">
        <f t="shared" si="69"/>
        <v>0</v>
      </c>
      <c r="AG617" s="79" t="str">
        <f t="shared" si="70"/>
        <v/>
      </c>
      <c r="AH617" s="79" t="str">
        <f t="shared" si="71"/>
        <v/>
      </c>
      <c r="AI617" s="79" t="str">
        <f t="shared" si="72"/>
        <v/>
      </c>
      <c r="AJ617" s="79" t="str">
        <f t="shared" si="73"/>
        <v/>
      </c>
      <c r="AK617" s="79" t="str">
        <f t="shared" si="74"/>
        <v/>
      </c>
    </row>
    <row r="618" spans="27:37">
      <c r="AA618" s="81"/>
      <c r="AB618" s="81"/>
      <c r="AC618" s="81" t="str">
        <f t="shared" si="68"/>
        <v/>
      </c>
      <c r="AD618" s="90"/>
      <c r="AE618" s="90"/>
      <c r="AF618" s="82">
        <f t="shared" si="69"/>
        <v>0</v>
      </c>
      <c r="AG618" s="82" t="str">
        <f t="shared" si="70"/>
        <v/>
      </c>
      <c r="AH618" s="82" t="str">
        <f t="shared" si="71"/>
        <v/>
      </c>
      <c r="AI618" s="82" t="str">
        <f t="shared" si="72"/>
        <v/>
      </c>
      <c r="AJ618" s="82" t="str">
        <f t="shared" si="73"/>
        <v/>
      </c>
      <c r="AK618" s="82" t="str">
        <f t="shared" si="74"/>
        <v/>
      </c>
    </row>
    <row r="619" spans="27:37">
      <c r="AA619" s="78"/>
      <c r="AB619" s="78"/>
      <c r="AC619" s="78" t="str">
        <f t="shared" si="68"/>
        <v/>
      </c>
      <c r="AD619" s="89"/>
      <c r="AE619" s="89"/>
      <c r="AF619" s="79">
        <f t="shared" si="69"/>
        <v>0</v>
      </c>
      <c r="AG619" s="79" t="str">
        <f t="shared" si="70"/>
        <v/>
      </c>
      <c r="AH619" s="79" t="str">
        <f t="shared" si="71"/>
        <v/>
      </c>
      <c r="AI619" s="79" t="str">
        <f t="shared" si="72"/>
        <v/>
      </c>
      <c r="AJ619" s="79" t="str">
        <f t="shared" si="73"/>
        <v/>
      </c>
      <c r="AK619" s="79" t="str">
        <f t="shared" si="74"/>
        <v/>
      </c>
    </row>
    <row r="620" spans="27:37">
      <c r="AA620" s="81"/>
      <c r="AB620" s="81"/>
      <c r="AC620" s="81" t="str">
        <f t="shared" si="68"/>
        <v/>
      </c>
      <c r="AD620" s="90"/>
      <c r="AE620" s="90"/>
      <c r="AF620" s="82">
        <f t="shared" si="69"/>
        <v>0</v>
      </c>
      <c r="AG620" s="82" t="str">
        <f t="shared" si="70"/>
        <v/>
      </c>
      <c r="AH620" s="82" t="str">
        <f t="shared" si="71"/>
        <v/>
      </c>
      <c r="AI620" s="82" t="str">
        <f t="shared" si="72"/>
        <v/>
      </c>
      <c r="AJ620" s="82" t="str">
        <f t="shared" si="73"/>
        <v/>
      </c>
      <c r="AK620" s="82" t="str">
        <f t="shared" si="74"/>
        <v/>
      </c>
    </row>
    <row r="621" spans="27:37">
      <c r="AA621" s="78"/>
      <c r="AB621" s="78"/>
      <c r="AC621" s="78" t="str">
        <f t="shared" si="68"/>
        <v/>
      </c>
      <c r="AD621" s="89"/>
      <c r="AE621" s="89"/>
      <c r="AF621" s="79">
        <f t="shared" si="69"/>
        <v>0</v>
      </c>
      <c r="AG621" s="79" t="str">
        <f t="shared" si="70"/>
        <v/>
      </c>
      <c r="AH621" s="79" t="str">
        <f t="shared" si="71"/>
        <v/>
      </c>
      <c r="AI621" s="79" t="str">
        <f t="shared" si="72"/>
        <v/>
      </c>
      <c r="AJ621" s="79" t="str">
        <f t="shared" si="73"/>
        <v/>
      </c>
      <c r="AK621" s="79" t="str">
        <f t="shared" si="74"/>
        <v/>
      </c>
    </row>
    <row r="622" spans="27:37">
      <c r="AA622" s="81"/>
      <c r="AB622" s="81"/>
      <c r="AC622" s="81" t="str">
        <f t="shared" si="68"/>
        <v/>
      </c>
      <c r="AD622" s="90"/>
      <c r="AE622" s="90"/>
      <c r="AF622" s="82">
        <f t="shared" si="69"/>
        <v>0</v>
      </c>
      <c r="AG622" s="82" t="str">
        <f t="shared" si="70"/>
        <v/>
      </c>
      <c r="AH622" s="82" t="str">
        <f t="shared" si="71"/>
        <v/>
      </c>
      <c r="AI622" s="82" t="str">
        <f t="shared" si="72"/>
        <v/>
      </c>
      <c r="AJ622" s="82" t="str">
        <f t="shared" si="73"/>
        <v/>
      </c>
      <c r="AK622" s="82" t="str">
        <f t="shared" si="74"/>
        <v/>
      </c>
    </row>
    <row r="623" spans="27:37">
      <c r="AA623" s="78"/>
      <c r="AB623" s="78"/>
      <c r="AC623" s="78" t="str">
        <f t="shared" si="68"/>
        <v/>
      </c>
      <c r="AD623" s="89"/>
      <c r="AE623" s="89"/>
      <c r="AF623" s="79">
        <f t="shared" si="69"/>
        <v>0</v>
      </c>
      <c r="AG623" s="79" t="str">
        <f t="shared" si="70"/>
        <v/>
      </c>
      <c r="AH623" s="79" t="str">
        <f t="shared" si="71"/>
        <v/>
      </c>
      <c r="AI623" s="79" t="str">
        <f t="shared" si="72"/>
        <v/>
      </c>
      <c r="AJ623" s="79" t="str">
        <f t="shared" si="73"/>
        <v/>
      </c>
      <c r="AK623" s="79" t="str">
        <f t="shared" si="74"/>
        <v/>
      </c>
    </row>
    <row r="624" spans="27:37">
      <c r="AA624" s="81"/>
      <c r="AB624" s="81"/>
      <c r="AC624" s="81" t="str">
        <f t="shared" si="68"/>
        <v/>
      </c>
      <c r="AD624" s="90"/>
      <c r="AE624" s="90"/>
      <c r="AF624" s="82">
        <f t="shared" si="69"/>
        <v>0</v>
      </c>
      <c r="AG624" s="82" t="str">
        <f t="shared" si="70"/>
        <v/>
      </c>
      <c r="AH624" s="82" t="str">
        <f t="shared" si="71"/>
        <v/>
      </c>
      <c r="AI624" s="82" t="str">
        <f t="shared" si="72"/>
        <v/>
      </c>
      <c r="AJ624" s="82" t="str">
        <f t="shared" si="73"/>
        <v/>
      </c>
      <c r="AK624" s="82" t="str">
        <f t="shared" si="74"/>
        <v/>
      </c>
    </row>
    <row r="625" spans="27:37">
      <c r="AA625" s="78"/>
      <c r="AB625" s="78"/>
      <c r="AC625" s="78" t="str">
        <f t="shared" si="68"/>
        <v/>
      </c>
      <c r="AD625" s="89"/>
      <c r="AE625" s="89"/>
      <c r="AF625" s="79">
        <f t="shared" si="69"/>
        <v>0</v>
      </c>
      <c r="AG625" s="79" t="str">
        <f t="shared" si="70"/>
        <v/>
      </c>
      <c r="AH625" s="79" t="str">
        <f t="shared" si="71"/>
        <v/>
      </c>
      <c r="AI625" s="79" t="str">
        <f t="shared" si="72"/>
        <v/>
      </c>
      <c r="AJ625" s="79" t="str">
        <f t="shared" si="73"/>
        <v/>
      </c>
      <c r="AK625" s="79" t="str">
        <f t="shared" si="74"/>
        <v/>
      </c>
    </row>
    <row r="626" spans="27:37">
      <c r="AA626" s="81"/>
      <c r="AB626" s="81"/>
      <c r="AC626" s="81" t="str">
        <f t="shared" si="68"/>
        <v/>
      </c>
      <c r="AD626" s="90"/>
      <c r="AE626" s="90"/>
      <c r="AF626" s="82">
        <f t="shared" si="69"/>
        <v>0</v>
      </c>
      <c r="AG626" s="82" t="str">
        <f t="shared" si="70"/>
        <v/>
      </c>
      <c r="AH626" s="82" t="str">
        <f t="shared" si="71"/>
        <v/>
      </c>
      <c r="AI626" s="82" t="str">
        <f t="shared" si="72"/>
        <v/>
      </c>
      <c r="AJ626" s="82" t="str">
        <f t="shared" si="73"/>
        <v/>
      </c>
      <c r="AK626" s="82" t="str">
        <f t="shared" si="74"/>
        <v/>
      </c>
    </row>
    <row r="627" spans="27:37">
      <c r="AA627" s="78"/>
      <c r="AB627" s="78"/>
      <c r="AC627" s="78" t="str">
        <f t="shared" si="68"/>
        <v/>
      </c>
      <c r="AD627" s="89"/>
      <c r="AE627" s="89"/>
      <c r="AF627" s="79">
        <f t="shared" si="69"/>
        <v>0</v>
      </c>
      <c r="AG627" s="79" t="str">
        <f t="shared" si="70"/>
        <v/>
      </c>
      <c r="AH627" s="79" t="str">
        <f t="shared" si="71"/>
        <v/>
      </c>
      <c r="AI627" s="79" t="str">
        <f t="shared" si="72"/>
        <v/>
      </c>
      <c r="AJ627" s="79" t="str">
        <f t="shared" si="73"/>
        <v/>
      </c>
      <c r="AK627" s="79" t="str">
        <f t="shared" si="74"/>
        <v/>
      </c>
    </row>
    <row r="628" spans="27:37">
      <c r="AA628" s="81"/>
      <c r="AB628" s="81"/>
      <c r="AC628" s="81" t="str">
        <f t="shared" si="68"/>
        <v/>
      </c>
      <c r="AD628" s="90"/>
      <c r="AE628" s="90"/>
      <c r="AF628" s="82">
        <f t="shared" si="69"/>
        <v>0</v>
      </c>
      <c r="AG628" s="82" t="str">
        <f t="shared" si="70"/>
        <v/>
      </c>
      <c r="AH628" s="82" t="str">
        <f t="shared" si="71"/>
        <v/>
      </c>
      <c r="AI628" s="82" t="str">
        <f t="shared" si="72"/>
        <v/>
      </c>
      <c r="AJ628" s="82" t="str">
        <f t="shared" si="73"/>
        <v/>
      </c>
      <c r="AK628" s="82" t="str">
        <f t="shared" si="74"/>
        <v/>
      </c>
    </row>
    <row r="629" spans="27:37">
      <c r="AA629" s="78"/>
      <c r="AB629" s="78"/>
      <c r="AC629" s="78" t="str">
        <f t="shared" si="68"/>
        <v/>
      </c>
      <c r="AD629" s="89"/>
      <c r="AE629" s="89"/>
      <c r="AF629" s="79">
        <f t="shared" si="69"/>
        <v>0</v>
      </c>
      <c r="AG629" s="79" t="str">
        <f t="shared" si="70"/>
        <v/>
      </c>
      <c r="AH629" s="79" t="str">
        <f t="shared" si="71"/>
        <v/>
      </c>
      <c r="AI629" s="79" t="str">
        <f t="shared" si="72"/>
        <v/>
      </c>
      <c r="AJ629" s="79" t="str">
        <f t="shared" si="73"/>
        <v/>
      </c>
      <c r="AK629" s="79" t="str">
        <f t="shared" si="74"/>
        <v/>
      </c>
    </row>
    <row r="630" spans="27:37">
      <c r="AA630" s="81"/>
      <c r="AB630" s="81"/>
      <c r="AC630" s="81" t="str">
        <f t="shared" si="68"/>
        <v/>
      </c>
      <c r="AD630" s="90"/>
      <c r="AE630" s="90"/>
      <c r="AF630" s="82">
        <f t="shared" si="69"/>
        <v>0</v>
      </c>
      <c r="AG630" s="82" t="str">
        <f t="shared" si="70"/>
        <v/>
      </c>
      <c r="AH630" s="82" t="str">
        <f t="shared" si="71"/>
        <v/>
      </c>
      <c r="AI630" s="82" t="str">
        <f t="shared" si="72"/>
        <v/>
      </c>
      <c r="AJ630" s="82" t="str">
        <f t="shared" si="73"/>
        <v/>
      </c>
      <c r="AK630" s="82" t="str">
        <f t="shared" si="74"/>
        <v/>
      </c>
    </row>
    <row r="631" spans="27:37">
      <c r="AA631" s="78"/>
      <c r="AB631" s="78"/>
      <c r="AC631" s="78" t="str">
        <f t="shared" si="68"/>
        <v/>
      </c>
      <c r="AD631" s="89"/>
      <c r="AE631" s="89"/>
      <c r="AF631" s="79">
        <f t="shared" si="69"/>
        <v>0</v>
      </c>
      <c r="AG631" s="79" t="str">
        <f t="shared" si="70"/>
        <v/>
      </c>
      <c r="AH631" s="79" t="str">
        <f t="shared" si="71"/>
        <v/>
      </c>
      <c r="AI631" s="79" t="str">
        <f t="shared" si="72"/>
        <v/>
      </c>
      <c r="AJ631" s="79" t="str">
        <f t="shared" si="73"/>
        <v/>
      </c>
      <c r="AK631" s="79" t="str">
        <f t="shared" si="74"/>
        <v/>
      </c>
    </row>
    <row r="632" spans="27:37">
      <c r="AA632" s="81"/>
      <c r="AB632" s="81"/>
      <c r="AC632" s="81" t="str">
        <f t="shared" si="68"/>
        <v/>
      </c>
      <c r="AD632" s="90"/>
      <c r="AE632" s="90"/>
      <c r="AF632" s="82">
        <f t="shared" si="69"/>
        <v>0</v>
      </c>
      <c r="AG632" s="82" t="str">
        <f t="shared" si="70"/>
        <v/>
      </c>
      <c r="AH632" s="82" t="str">
        <f t="shared" si="71"/>
        <v/>
      </c>
      <c r="AI632" s="82" t="str">
        <f t="shared" si="72"/>
        <v/>
      </c>
      <c r="AJ632" s="82" t="str">
        <f t="shared" si="73"/>
        <v/>
      </c>
      <c r="AK632" s="82" t="str">
        <f t="shared" si="74"/>
        <v/>
      </c>
    </row>
    <row r="633" spans="27:37">
      <c r="AA633" s="78"/>
      <c r="AB633" s="78"/>
      <c r="AC633" s="78" t="str">
        <f t="shared" si="68"/>
        <v/>
      </c>
      <c r="AD633" s="89"/>
      <c r="AE633" s="89"/>
      <c r="AF633" s="79">
        <f t="shared" si="69"/>
        <v>0</v>
      </c>
      <c r="AG633" s="79" t="str">
        <f t="shared" si="70"/>
        <v/>
      </c>
      <c r="AH633" s="79" t="str">
        <f t="shared" si="71"/>
        <v/>
      </c>
      <c r="AI633" s="79" t="str">
        <f t="shared" si="72"/>
        <v/>
      </c>
      <c r="AJ633" s="79" t="str">
        <f t="shared" si="73"/>
        <v/>
      </c>
      <c r="AK633" s="79" t="str">
        <f t="shared" si="74"/>
        <v/>
      </c>
    </row>
    <row r="634" spans="27:37">
      <c r="AA634" s="81"/>
      <c r="AB634" s="81"/>
      <c r="AC634" s="81" t="str">
        <f t="shared" si="68"/>
        <v/>
      </c>
      <c r="AD634" s="90"/>
      <c r="AE634" s="90"/>
      <c r="AF634" s="82">
        <f t="shared" si="69"/>
        <v>0</v>
      </c>
      <c r="AG634" s="82" t="str">
        <f t="shared" si="70"/>
        <v/>
      </c>
      <c r="AH634" s="82" t="str">
        <f t="shared" si="71"/>
        <v/>
      </c>
      <c r="AI634" s="82" t="str">
        <f t="shared" si="72"/>
        <v/>
      </c>
      <c r="AJ634" s="82" t="str">
        <f t="shared" si="73"/>
        <v/>
      </c>
      <c r="AK634" s="82" t="str">
        <f t="shared" si="74"/>
        <v/>
      </c>
    </row>
    <row r="635" spans="27:37">
      <c r="AA635" s="78"/>
      <c r="AB635" s="78"/>
      <c r="AC635" s="78" t="str">
        <f t="shared" si="68"/>
        <v/>
      </c>
      <c r="AD635" s="89"/>
      <c r="AE635" s="89"/>
      <c r="AF635" s="79">
        <f t="shared" si="69"/>
        <v>0</v>
      </c>
      <c r="AG635" s="79" t="str">
        <f t="shared" si="70"/>
        <v/>
      </c>
      <c r="AH635" s="79" t="str">
        <f t="shared" si="71"/>
        <v/>
      </c>
      <c r="AI635" s="79" t="str">
        <f t="shared" si="72"/>
        <v/>
      </c>
      <c r="AJ635" s="79" t="str">
        <f t="shared" si="73"/>
        <v/>
      </c>
      <c r="AK635" s="79" t="str">
        <f t="shared" si="74"/>
        <v/>
      </c>
    </row>
    <row r="636" spans="27:37">
      <c r="AA636" s="81"/>
      <c r="AB636" s="81"/>
      <c r="AC636" s="81" t="str">
        <f t="shared" si="68"/>
        <v/>
      </c>
      <c r="AD636" s="90"/>
      <c r="AE636" s="90"/>
      <c r="AF636" s="82">
        <f t="shared" si="69"/>
        <v>0</v>
      </c>
      <c r="AG636" s="82" t="str">
        <f t="shared" si="70"/>
        <v/>
      </c>
      <c r="AH636" s="82" t="str">
        <f t="shared" si="71"/>
        <v/>
      </c>
      <c r="AI636" s="82" t="str">
        <f t="shared" si="72"/>
        <v/>
      </c>
      <c r="AJ636" s="82" t="str">
        <f t="shared" si="73"/>
        <v/>
      </c>
      <c r="AK636" s="82" t="str">
        <f t="shared" si="74"/>
        <v/>
      </c>
    </row>
    <row r="637" spans="27:37">
      <c r="AA637" s="78"/>
      <c r="AB637" s="78"/>
      <c r="AC637" s="78" t="str">
        <f t="shared" si="68"/>
        <v/>
      </c>
      <c r="AD637" s="89"/>
      <c r="AE637" s="89"/>
      <c r="AF637" s="79">
        <f t="shared" si="69"/>
        <v>0</v>
      </c>
      <c r="AG637" s="79" t="str">
        <f t="shared" si="70"/>
        <v/>
      </c>
      <c r="AH637" s="79" t="str">
        <f t="shared" si="71"/>
        <v/>
      </c>
      <c r="AI637" s="79" t="str">
        <f t="shared" si="72"/>
        <v/>
      </c>
      <c r="AJ637" s="79" t="str">
        <f t="shared" si="73"/>
        <v/>
      </c>
      <c r="AK637" s="79" t="str">
        <f t="shared" si="74"/>
        <v/>
      </c>
    </row>
    <row r="638" spans="27:37">
      <c r="AA638" s="81"/>
      <c r="AB638" s="81"/>
      <c r="AC638" s="81" t="str">
        <f t="shared" si="68"/>
        <v/>
      </c>
      <c r="AD638" s="90"/>
      <c r="AE638" s="90"/>
      <c r="AF638" s="82">
        <f t="shared" si="69"/>
        <v>0</v>
      </c>
      <c r="AG638" s="82" t="str">
        <f t="shared" si="70"/>
        <v/>
      </c>
      <c r="AH638" s="82" t="str">
        <f t="shared" si="71"/>
        <v/>
      </c>
      <c r="AI638" s="82" t="str">
        <f t="shared" si="72"/>
        <v/>
      </c>
      <c r="AJ638" s="82" t="str">
        <f t="shared" si="73"/>
        <v/>
      </c>
      <c r="AK638" s="82" t="str">
        <f t="shared" si="74"/>
        <v/>
      </c>
    </row>
    <row r="639" spans="27:37">
      <c r="AA639" s="78"/>
      <c r="AB639" s="78"/>
      <c r="AC639" s="78" t="str">
        <f t="shared" si="68"/>
        <v/>
      </c>
      <c r="AD639" s="89"/>
      <c r="AE639" s="89"/>
      <c r="AF639" s="79">
        <f t="shared" si="69"/>
        <v>0</v>
      </c>
      <c r="AG639" s="79" t="str">
        <f t="shared" si="70"/>
        <v/>
      </c>
      <c r="AH639" s="79" t="str">
        <f t="shared" si="71"/>
        <v/>
      </c>
      <c r="AI639" s="79" t="str">
        <f t="shared" si="72"/>
        <v/>
      </c>
      <c r="AJ639" s="79" t="str">
        <f t="shared" si="73"/>
        <v/>
      </c>
      <c r="AK639" s="79" t="str">
        <f t="shared" si="74"/>
        <v/>
      </c>
    </row>
    <row r="640" spans="27:37">
      <c r="AA640" s="81"/>
      <c r="AB640" s="81"/>
      <c r="AC640" s="81" t="str">
        <f t="shared" si="68"/>
        <v/>
      </c>
      <c r="AD640" s="90"/>
      <c r="AE640" s="90"/>
      <c r="AF640" s="82">
        <f t="shared" si="69"/>
        <v>0</v>
      </c>
      <c r="AG640" s="82" t="str">
        <f t="shared" si="70"/>
        <v/>
      </c>
      <c r="AH640" s="82" t="str">
        <f t="shared" si="71"/>
        <v/>
      </c>
      <c r="AI640" s="82" t="str">
        <f t="shared" si="72"/>
        <v/>
      </c>
      <c r="AJ640" s="82" t="str">
        <f t="shared" si="73"/>
        <v/>
      </c>
      <c r="AK640" s="82" t="str">
        <f t="shared" si="74"/>
        <v/>
      </c>
    </row>
    <row r="641" spans="27:37">
      <c r="AA641" s="78"/>
      <c r="AB641" s="78"/>
      <c r="AC641" s="78" t="str">
        <f t="shared" si="68"/>
        <v/>
      </c>
      <c r="AD641" s="89"/>
      <c r="AE641" s="89"/>
      <c r="AF641" s="79">
        <f t="shared" si="69"/>
        <v>0</v>
      </c>
      <c r="AG641" s="79" t="str">
        <f t="shared" si="70"/>
        <v/>
      </c>
      <c r="AH641" s="79" t="str">
        <f t="shared" si="71"/>
        <v/>
      </c>
      <c r="AI641" s="79" t="str">
        <f t="shared" si="72"/>
        <v/>
      </c>
      <c r="AJ641" s="79" t="str">
        <f t="shared" si="73"/>
        <v/>
      </c>
      <c r="AK641" s="79" t="str">
        <f t="shared" si="74"/>
        <v/>
      </c>
    </row>
    <row r="642" spans="27:37">
      <c r="AA642" s="81"/>
      <c r="AB642" s="81"/>
      <c r="AC642" s="81" t="str">
        <f t="shared" si="68"/>
        <v/>
      </c>
      <c r="AD642" s="90"/>
      <c r="AE642" s="90"/>
      <c r="AF642" s="82">
        <f t="shared" si="69"/>
        <v>0</v>
      </c>
      <c r="AG642" s="82" t="str">
        <f t="shared" si="70"/>
        <v/>
      </c>
      <c r="AH642" s="82" t="str">
        <f t="shared" si="71"/>
        <v/>
      </c>
      <c r="AI642" s="82" t="str">
        <f t="shared" si="72"/>
        <v/>
      </c>
      <c r="AJ642" s="82" t="str">
        <f t="shared" si="73"/>
        <v/>
      </c>
      <c r="AK642" s="82" t="str">
        <f t="shared" si="74"/>
        <v/>
      </c>
    </row>
    <row r="643" spans="27:37">
      <c r="AA643" s="78"/>
      <c r="AB643" s="78"/>
      <c r="AC643" s="78" t="str">
        <f t="shared" si="68"/>
        <v/>
      </c>
      <c r="AD643" s="89"/>
      <c r="AE643" s="89"/>
      <c r="AF643" s="79">
        <f t="shared" si="69"/>
        <v>0</v>
      </c>
      <c r="AG643" s="79" t="str">
        <f t="shared" si="70"/>
        <v/>
      </c>
      <c r="AH643" s="79" t="str">
        <f t="shared" si="71"/>
        <v/>
      </c>
      <c r="AI643" s="79" t="str">
        <f t="shared" si="72"/>
        <v/>
      </c>
      <c r="AJ643" s="79" t="str">
        <f t="shared" si="73"/>
        <v/>
      </c>
      <c r="AK643" s="79" t="str">
        <f t="shared" si="74"/>
        <v/>
      </c>
    </row>
    <row r="644" spans="27:37">
      <c r="AA644" s="81"/>
      <c r="AB644" s="81"/>
      <c r="AC644" s="81" t="str">
        <f t="shared" si="68"/>
        <v/>
      </c>
      <c r="AD644" s="90"/>
      <c r="AE644" s="90"/>
      <c r="AF644" s="82">
        <f t="shared" si="69"/>
        <v>0</v>
      </c>
      <c r="AG644" s="82" t="str">
        <f t="shared" si="70"/>
        <v/>
      </c>
      <c r="AH644" s="82" t="str">
        <f t="shared" si="71"/>
        <v/>
      </c>
      <c r="AI644" s="82" t="str">
        <f t="shared" si="72"/>
        <v/>
      </c>
      <c r="AJ644" s="82" t="str">
        <f t="shared" si="73"/>
        <v/>
      </c>
      <c r="AK644" s="82" t="str">
        <f t="shared" si="74"/>
        <v/>
      </c>
    </row>
    <row r="645" spans="27:37">
      <c r="AA645" s="78"/>
      <c r="AB645" s="78"/>
      <c r="AC645" s="78" t="str">
        <f t="shared" si="68"/>
        <v/>
      </c>
      <c r="AD645" s="89"/>
      <c r="AE645" s="89"/>
      <c r="AF645" s="79">
        <f t="shared" si="69"/>
        <v>0</v>
      </c>
      <c r="AG645" s="79" t="str">
        <f t="shared" si="70"/>
        <v/>
      </c>
      <c r="AH645" s="79" t="str">
        <f t="shared" si="71"/>
        <v/>
      </c>
      <c r="AI645" s="79" t="str">
        <f t="shared" si="72"/>
        <v/>
      </c>
      <c r="AJ645" s="79" t="str">
        <f t="shared" si="73"/>
        <v/>
      </c>
      <c r="AK645" s="79" t="str">
        <f t="shared" si="74"/>
        <v/>
      </c>
    </row>
    <row r="646" spans="27:37">
      <c r="AA646" s="81"/>
      <c r="AB646" s="81"/>
      <c r="AC646" s="81" t="str">
        <f t="shared" si="68"/>
        <v/>
      </c>
      <c r="AD646" s="90"/>
      <c r="AE646" s="90"/>
      <c r="AF646" s="82">
        <f t="shared" si="69"/>
        <v>0</v>
      </c>
      <c r="AG646" s="82" t="str">
        <f t="shared" si="70"/>
        <v/>
      </c>
      <c r="AH646" s="82" t="str">
        <f t="shared" si="71"/>
        <v/>
      </c>
      <c r="AI646" s="82" t="str">
        <f t="shared" si="72"/>
        <v/>
      </c>
      <c r="AJ646" s="82" t="str">
        <f t="shared" si="73"/>
        <v/>
      </c>
      <c r="AK646" s="82" t="str">
        <f t="shared" si="74"/>
        <v/>
      </c>
    </row>
    <row r="647" spans="27:37">
      <c r="AA647" s="78"/>
      <c r="AB647" s="78"/>
      <c r="AC647" s="78" t="str">
        <f t="shared" si="68"/>
        <v/>
      </c>
      <c r="AD647" s="89"/>
      <c r="AE647" s="89"/>
      <c r="AF647" s="79">
        <f t="shared" si="69"/>
        <v>0</v>
      </c>
      <c r="AG647" s="79" t="str">
        <f t="shared" si="70"/>
        <v/>
      </c>
      <c r="AH647" s="79" t="str">
        <f t="shared" si="71"/>
        <v/>
      </c>
      <c r="AI647" s="79" t="str">
        <f t="shared" si="72"/>
        <v/>
      </c>
      <c r="AJ647" s="79" t="str">
        <f t="shared" si="73"/>
        <v/>
      </c>
      <c r="AK647" s="79" t="str">
        <f t="shared" si="74"/>
        <v/>
      </c>
    </row>
    <row r="648" spans="27:37">
      <c r="AA648" s="81"/>
      <c r="AB648" s="81"/>
      <c r="AC648" s="81" t="str">
        <f t="shared" si="68"/>
        <v/>
      </c>
      <c r="AD648" s="90"/>
      <c r="AE648" s="90"/>
      <c r="AF648" s="82">
        <f t="shared" si="69"/>
        <v>0</v>
      </c>
      <c r="AG648" s="82" t="str">
        <f t="shared" si="70"/>
        <v/>
      </c>
      <c r="AH648" s="82" t="str">
        <f t="shared" si="71"/>
        <v/>
      </c>
      <c r="AI648" s="82" t="str">
        <f t="shared" si="72"/>
        <v/>
      </c>
      <c r="AJ648" s="82" t="str">
        <f t="shared" si="73"/>
        <v/>
      </c>
      <c r="AK648" s="82" t="str">
        <f t="shared" si="74"/>
        <v/>
      </c>
    </row>
    <row r="649" spans="27:37">
      <c r="AA649" s="78"/>
      <c r="AB649" s="78"/>
      <c r="AC649" s="78" t="str">
        <f t="shared" si="68"/>
        <v/>
      </c>
      <c r="AD649" s="89"/>
      <c r="AE649" s="89"/>
      <c r="AF649" s="79">
        <f t="shared" si="69"/>
        <v>0</v>
      </c>
      <c r="AG649" s="79" t="str">
        <f t="shared" si="70"/>
        <v/>
      </c>
      <c r="AH649" s="79" t="str">
        <f t="shared" si="71"/>
        <v/>
      </c>
      <c r="AI649" s="79" t="str">
        <f t="shared" si="72"/>
        <v/>
      </c>
      <c r="AJ649" s="79" t="str">
        <f t="shared" si="73"/>
        <v/>
      </c>
      <c r="AK649" s="79" t="str">
        <f t="shared" si="74"/>
        <v/>
      </c>
    </row>
    <row r="650" spans="27:37">
      <c r="AA650" s="81"/>
      <c r="AB650" s="81"/>
      <c r="AC650" s="81" t="str">
        <f t="shared" si="68"/>
        <v/>
      </c>
      <c r="AD650" s="90"/>
      <c r="AE650" s="90"/>
      <c r="AF650" s="82">
        <f t="shared" si="69"/>
        <v>0</v>
      </c>
      <c r="AG650" s="82" t="str">
        <f t="shared" si="70"/>
        <v/>
      </c>
      <c r="AH650" s="82" t="str">
        <f t="shared" si="71"/>
        <v/>
      </c>
      <c r="AI650" s="82" t="str">
        <f t="shared" si="72"/>
        <v/>
      </c>
      <c r="AJ650" s="82" t="str">
        <f t="shared" si="73"/>
        <v/>
      </c>
      <c r="AK650" s="82" t="str">
        <f t="shared" si="74"/>
        <v/>
      </c>
    </row>
    <row r="651" spans="27:37">
      <c r="AA651" s="78"/>
      <c r="AB651" s="78"/>
      <c r="AC651" s="78" t="str">
        <f t="shared" si="68"/>
        <v/>
      </c>
      <c r="AD651" s="89"/>
      <c r="AE651" s="89"/>
      <c r="AF651" s="79">
        <f t="shared" si="69"/>
        <v>0</v>
      </c>
      <c r="AG651" s="79" t="str">
        <f t="shared" si="70"/>
        <v/>
      </c>
      <c r="AH651" s="79" t="str">
        <f t="shared" si="71"/>
        <v/>
      </c>
      <c r="AI651" s="79" t="str">
        <f t="shared" si="72"/>
        <v/>
      </c>
      <c r="AJ651" s="79" t="str">
        <f t="shared" si="73"/>
        <v/>
      </c>
      <c r="AK651" s="79" t="str">
        <f t="shared" si="74"/>
        <v/>
      </c>
    </row>
    <row r="652" spans="27:37">
      <c r="AA652" s="81"/>
      <c r="AB652" s="81"/>
      <c r="AC652" s="81" t="str">
        <f t="shared" ref="AC652:AC715" si="75">IF(ISERROR(VLOOKUP($AA652,$A$13:$V$47,MATCH($AB652,$A$12:$V$12,0),0)),"",VLOOKUP($AA652,$A$13:$V$47,MATCH($AB652,$A$12:$V$12,0),0))</f>
        <v/>
      </c>
      <c r="AD652" s="90"/>
      <c r="AE652" s="90"/>
      <c r="AF652" s="82">
        <f t="shared" ref="AF652:AF715" si="76">IF(IF($AB652="",0,IF(AC652="",0,AC652-AD652-AE652))&lt;0,0,IF($AB652="",0,IF(AC652="",0,AC652-AD652-AE652)))</f>
        <v>0</v>
      </c>
      <c r="AG652" s="82" t="str">
        <f t="shared" ref="AG652:AG715" si="77">IF($AA652="","",IF(VLOOKUP($AA652,$AZ$17:$BD$51,2,0)=0,"",VLOOKUP($AA652,$AZ$17:$BD$51,2,0)*AF652))</f>
        <v/>
      </c>
      <c r="AH652" s="82" t="str">
        <f t="shared" ref="AH652:AH715" si="78">IF($AA652="","",IF(VLOOKUP($AA652,$AZ$17:$BD$51,3,0)=0,"",VLOOKUP($AA652,$AZ$17:$BD$51,3,0)*AF652))</f>
        <v/>
      </c>
      <c r="AI652" s="82" t="str">
        <f t="shared" ref="AI652:AI715" si="79">IF($AA652="","",IF(VLOOKUP($AA652,$AZ$17:$BD$51,4,0)=0,"",VLOOKUP($AA652,$AZ$17:$BD$51,4,0)*AF652))</f>
        <v/>
      </c>
      <c r="AJ652" s="82" t="str">
        <f t="shared" ref="AJ652:AJ715" si="80">IF($AA652="","",IF(VLOOKUP($AA652,$AZ$17:$BD$51,5,0)=0,"",VLOOKUP($AA652,$AZ$17:$BD$51,5,0)*AF652))</f>
        <v/>
      </c>
      <c r="AK652" s="82" t="str">
        <f t="shared" si="74"/>
        <v/>
      </c>
    </row>
    <row r="653" spans="27:37">
      <c r="AA653" s="78"/>
      <c r="AB653" s="78"/>
      <c r="AC653" s="78" t="str">
        <f t="shared" si="75"/>
        <v/>
      </c>
      <c r="AD653" s="89"/>
      <c r="AE653" s="89"/>
      <c r="AF653" s="79">
        <f t="shared" si="76"/>
        <v>0</v>
      </c>
      <c r="AG653" s="79" t="str">
        <f t="shared" si="77"/>
        <v/>
      </c>
      <c r="AH653" s="79" t="str">
        <f t="shared" si="78"/>
        <v/>
      </c>
      <c r="AI653" s="79" t="str">
        <f t="shared" si="79"/>
        <v/>
      </c>
      <c r="AJ653" s="79" t="str">
        <f t="shared" si="80"/>
        <v/>
      </c>
      <c r="AK653" s="79" t="str">
        <f t="shared" ref="AK653:AK716" si="81">IF($AF653=0,"",IF(VLOOKUP($AA653,$A$55:$Y$80,IF($AB653=3,2,IF($AB653&lt;4+1,6,IF($AB653&lt;5+1,10,IF($AB653&lt;6+1,14,IF($AB653&lt;7+1,18,IF($AB653&lt;8+1,22,0)))))),0)=0,"pas de crafteur",VLOOKUP($AA653,$A$55:$Y$80,IF($AB653=3,2,IF($AB653&lt;4+1,6,IF($AB653&lt;5+1,10,IF($AB653&lt;6+1,14,IF($AB653&lt;7+1,18,IF($AB653&lt;8+1,22,)))))),0)))</f>
        <v/>
      </c>
    </row>
    <row r="654" spans="27:37">
      <c r="AA654" s="81"/>
      <c r="AB654" s="81"/>
      <c r="AC654" s="81" t="str">
        <f t="shared" si="75"/>
        <v/>
      </c>
      <c r="AD654" s="90"/>
      <c r="AE654" s="90"/>
      <c r="AF654" s="82">
        <f t="shared" si="76"/>
        <v>0</v>
      </c>
      <c r="AG654" s="82" t="str">
        <f t="shared" si="77"/>
        <v/>
      </c>
      <c r="AH654" s="82" t="str">
        <f t="shared" si="78"/>
        <v/>
      </c>
      <c r="AI654" s="82" t="str">
        <f t="shared" si="79"/>
        <v/>
      </c>
      <c r="AJ654" s="82" t="str">
        <f t="shared" si="80"/>
        <v/>
      </c>
      <c r="AK654" s="82" t="str">
        <f t="shared" si="81"/>
        <v/>
      </c>
    </row>
    <row r="655" spans="27:37">
      <c r="AA655" s="78"/>
      <c r="AB655" s="78"/>
      <c r="AC655" s="78" t="str">
        <f t="shared" si="75"/>
        <v/>
      </c>
      <c r="AD655" s="89"/>
      <c r="AE655" s="89"/>
      <c r="AF655" s="79">
        <f t="shared" si="76"/>
        <v>0</v>
      </c>
      <c r="AG655" s="79" t="str">
        <f t="shared" si="77"/>
        <v/>
      </c>
      <c r="AH655" s="79" t="str">
        <f t="shared" si="78"/>
        <v/>
      </c>
      <c r="AI655" s="79" t="str">
        <f t="shared" si="79"/>
        <v/>
      </c>
      <c r="AJ655" s="79" t="str">
        <f t="shared" si="80"/>
        <v/>
      </c>
      <c r="AK655" s="79" t="str">
        <f t="shared" si="81"/>
        <v/>
      </c>
    </row>
    <row r="656" spans="27:37">
      <c r="AA656" s="81"/>
      <c r="AB656" s="81"/>
      <c r="AC656" s="81" t="str">
        <f t="shared" si="75"/>
        <v/>
      </c>
      <c r="AD656" s="90"/>
      <c r="AE656" s="90"/>
      <c r="AF656" s="82">
        <f t="shared" si="76"/>
        <v>0</v>
      </c>
      <c r="AG656" s="82" t="str">
        <f t="shared" si="77"/>
        <v/>
      </c>
      <c r="AH656" s="82" t="str">
        <f t="shared" si="78"/>
        <v/>
      </c>
      <c r="AI656" s="82" t="str">
        <f t="shared" si="79"/>
        <v/>
      </c>
      <c r="AJ656" s="82" t="str">
        <f t="shared" si="80"/>
        <v/>
      </c>
      <c r="AK656" s="82" t="str">
        <f t="shared" si="81"/>
        <v/>
      </c>
    </row>
    <row r="657" spans="27:37">
      <c r="AA657" s="78"/>
      <c r="AB657" s="78"/>
      <c r="AC657" s="78" t="str">
        <f t="shared" si="75"/>
        <v/>
      </c>
      <c r="AD657" s="89"/>
      <c r="AE657" s="89"/>
      <c r="AF657" s="79">
        <f t="shared" si="76"/>
        <v>0</v>
      </c>
      <c r="AG657" s="79" t="str">
        <f t="shared" si="77"/>
        <v/>
      </c>
      <c r="AH657" s="79" t="str">
        <f t="shared" si="78"/>
        <v/>
      </c>
      <c r="AI657" s="79" t="str">
        <f t="shared" si="79"/>
        <v/>
      </c>
      <c r="AJ657" s="79" t="str">
        <f t="shared" si="80"/>
        <v/>
      </c>
      <c r="AK657" s="79" t="str">
        <f t="shared" si="81"/>
        <v/>
      </c>
    </row>
    <row r="658" spans="27:37">
      <c r="AA658" s="81"/>
      <c r="AB658" s="81"/>
      <c r="AC658" s="81" t="str">
        <f t="shared" si="75"/>
        <v/>
      </c>
      <c r="AD658" s="90"/>
      <c r="AE658" s="90"/>
      <c r="AF658" s="82">
        <f t="shared" si="76"/>
        <v>0</v>
      </c>
      <c r="AG658" s="82" t="str">
        <f t="shared" si="77"/>
        <v/>
      </c>
      <c r="AH658" s="82" t="str">
        <f t="shared" si="78"/>
        <v/>
      </c>
      <c r="AI658" s="82" t="str">
        <f t="shared" si="79"/>
        <v/>
      </c>
      <c r="AJ658" s="82" t="str">
        <f t="shared" si="80"/>
        <v/>
      </c>
      <c r="AK658" s="82" t="str">
        <f t="shared" si="81"/>
        <v/>
      </c>
    </row>
    <row r="659" spans="27:37">
      <c r="AA659" s="78"/>
      <c r="AB659" s="78"/>
      <c r="AC659" s="78" t="str">
        <f t="shared" si="75"/>
        <v/>
      </c>
      <c r="AD659" s="89"/>
      <c r="AE659" s="89"/>
      <c r="AF659" s="79">
        <f t="shared" si="76"/>
        <v>0</v>
      </c>
      <c r="AG659" s="79" t="str">
        <f t="shared" si="77"/>
        <v/>
      </c>
      <c r="AH659" s="79" t="str">
        <f t="shared" si="78"/>
        <v/>
      </c>
      <c r="AI659" s="79" t="str">
        <f t="shared" si="79"/>
        <v/>
      </c>
      <c r="AJ659" s="79" t="str">
        <f t="shared" si="80"/>
        <v/>
      </c>
      <c r="AK659" s="79" t="str">
        <f t="shared" si="81"/>
        <v/>
      </c>
    </row>
    <row r="660" spans="27:37">
      <c r="AA660" s="81"/>
      <c r="AB660" s="81"/>
      <c r="AC660" s="81" t="str">
        <f t="shared" si="75"/>
        <v/>
      </c>
      <c r="AD660" s="90"/>
      <c r="AE660" s="90"/>
      <c r="AF660" s="82">
        <f t="shared" si="76"/>
        <v>0</v>
      </c>
      <c r="AG660" s="82" t="str">
        <f t="shared" si="77"/>
        <v/>
      </c>
      <c r="AH660" s="82" t="str">
        <f t="shared" si="78"/>
        <v/>
      </c>
      <c r="AI660" s="82" t="str">
        <f t="shared" si="79"/>
        <v/>
      </c>
      <c r="AJ660" s="82" t="str">
        <f t="shared" si="80"/>
        <v/>
      </c>
      <c r="AK660" s="82" t="str">
        <f t="shared" si="81"/>
        <v/>
      </c>
    </row>
    <row r="661" spans="27:37">
      <c r="AA661" s="78"/>
      <c r="AB661" s="78"/>
      <c r="AC661" s="78" t="str">
        <f t="shared" si="75"/>
        <v/>
      </c>
      <c r="AD661" s="89"/>
      <c r="AE661" s="89"/>
      <c r="AF661" s="79">
        <f t="shared" si="76"/>
        <v>0</v>
      </c>
      <c r="AG661" s="79" t="str">
        <f t="shared" si="77"/>
        <v/>
      </c>
      <c r="AH661" s="79" t="str">
        <f t="shared" si="78"/>
        <v/>
      </c>
      <c r="AI661" s="79" t="str">
        <f t="shared" si="79"/>
        <v/>
      </c>
      <c r="AJ661" s="79" t="str">
        <f t="shared" si="80"/>
        <v/>
      </c>
      <c r="AK661" s="79" t="str">
        <f t="shared" si="81"/>
        <v/>
      </c>
    </row>
    <row r="662" spans="27:37">
      <c r="AA662" s="81"/>
      <c r="AB662" s="81"/>
      <c r="AC662" s="81" t="str">
        <f t="shared" si="75"/>
        <v/>
      </c>
      <c r="AD662" s="90"/>
      <c r="AE662" s="90"/>
      <c r="AF662" s="82">
        <f t="shared" si="76"/>
        <v>0</v>
      </c>
      <c r="AG662" s="82" t="str">
        <f t="shared" si="77"/>
        <v/>
      </c>
      <c r="AH662" s="82" t="str">
        <f t="shared" si="78"/>
        <v/>
      </c>
      <c r="AI662" s="82" t="str">
        <f t="shared" si="79"/>
        <v/>
      </c>
      <c r="AJ662" s="82" t="str">
        <f t="shared" si="80"/>
        <v/>
      </c>
      <c r="AK662" s="82" t="str">
        <f t="shared" si="81"/>
        <v/>
      </c>
    </row>
    <row r="663" spans="27:37">
      <c r="AA663" s="78"/>
      <c r="AB663" s="78"/>
      <c r="AC663" s="78" t="str">
        <f t="shared" si="75"/>
        <v/>
      </c>
      <c r="AD663" s="89"/>
      <c r="AE663" s="89"/>
      <c r="AF663" s="79">
        <f t="shared" si="76"/>
        <v>0</v>
      </c>
      <c r="AG663" s="79" t="str">
        <f t="shared" si="77"/>
        <v/>
      </c>
      <c r="AH663" s="79" t="str">
        <f t="shared" si="78"/>
        <v/>
      </c>
      <c r="AI663" s="79" t="str">
        <f t="shared" si="79"/>
        <v/>
      </c>
      <c r="AJ663" s="79" t="str">
        <f t="shared" si="80"/>
        <v/>
      </c>
      <c r="AK663" s="79" t="str">
        <f t="shared" si="81"/>
        <v/>
      </c>
    </row>
    <row r="664" spans="27:37">
      <c r="AA664" s="81"/>
      <c r="AB664" s="81"/>
      <c r="AC664" s="81" t="str">
        <f t="shared" si="75"/>
        <v/>
      </c>
      <c r="AD664" s="90"/>
      <c r="AE664" s="90"/>
      <c r="AF664" s="82">
        <f t="shared" si="76"/>
        <v>0</v>
      </c>
      <c r="AG664" s="82" t="str">
        <f t="shared" si="77"/>
        <v/>
      </c>
      <c r="AH664" s="82" t="str">
        <f t="shared" si="78"/>
        <v/>
      </c>
      <c r="AI664" s="82" t="str">
        <f t="shared" si="79"/>
        <v/>
      </c>
      <c r="AJ664" s="82" t="str">
        <f t="shared" si="80"/>
        <v/>
      </c>
      <c r="AK664" s="82" t="str">
        <f t="shared" si="81"/>
        <v/>
      </c>
    </row>
    <row r="665" spans="27:37">
      <c r="AA665" s="78"/>
      <c r="AB665" s="78"/>
      <c r="AC665" s="78" t="str">
        <f t="shared" si="75"/>
        <v/>
      </c>
      <c r="AD665" s="89"/>
      <c r="AE665" s="89"/>
      <c r="AF665" s="79">
        <f t="shared" si="76"/>
        <v>0</v>
      </c>
      <c r="AG665" s="79" t="str">
        <f t="shared" si="77"/>
        <v/>
      </c>
      <c r="AH665" s="79" t="str">
        <f t="shared" si="78"/>
        <v/>
      </c>
      <c r="AI665" s="79" t="str">
        <f t="shared" si="79"/>
        <v/>
      </c>
      <c r="AJ665" s="79" t="str">
        <f t="shared" si="80"/>
        <v/>
      </c>
      <c r="AK665" s="79" t="str">
        <f t="shared" si="81"/>
        <v/>
      </c>
    </row>
    <row r="666" spans="27:37">
      <c r="AA666" s="81"/>
      <c r="AB666" s="81"/>
      <c r="AC666" s="81" t="str">
        <f t="shared" si="75"/>
        <v/>
      </c>
      <c r="AD666" s="90"/>
      <c r="AE666" s="90"/>
      <c r="AF666" s="82">
        <f t="shared" si="76"/>
        <v>0</v>
      </c>
      <c r="AG666" s="82" t="str">
        <f t="shared" si="77"/>
        <v/>
      </c>
      <c r="AH666" s="82" t="str">
        <f t="shared" si="78"/>
        <v/>
      </c>
      <c r="AI666" s="82" t="str">
        <f t="shared" si="79"/>
        <v/>
      </c>
      <c r="AJ666" s="82" t="str">
        <f t="shared" si="80"/>
        <v/>
      </c>
      <c r="AK666" s="82" t="str">
        <f t="shared" si="81"/>
        <v/>
      </c>
    </row>
    <row r="667" spans="27:37">
      <c r="AA667" s="78"/>
      <c r="AB667" s="78"/>
      <c r="AC667" s="78" t="str">
        <f t="shared" si="75"/>
        <v/>
      </c>
      <c r="AD667" s="89"/>
      <c r="AE667" s="89"/>
      <c r="AF667" s="79">
        <f t="shared" si="76"/>
        <v>0</v>
      </c>
      <c r="AG667" s="79" t="str">
        <f t="shared" si="77"/>
        <v/>
      </c>
      <c r="AH667" s="79" t="str">
        <f t="shared" si="78"/>
        <v/>
      </c>
      <c r="AI667" s="79" t="str">
        <f t="shared" si="79"/>
        <v/>
      </c>
      <c r="AJ667" s="79" t="str">
        <f t="shared" si="80"/>
        <v/>
      </c>
      <c r="AK667" s="79" t="str">
        <f t="shared" si="81"/>
        <v/>
      </c>
    </row>
    <row r="668" spans="27:37">
      <c r="AA668" s="81"/>
      <c r="AB668" s="81"/>
      <c r="AC668" s="81" t="str">
        <f t="shared" si="75"/>
        <v/>
      </c>
      <c r="AD668" s="90"/>
      <c r="AE668" s="90"/>
      <c r="AF668" s="82">
        <f t="shared" si="76"/>
        <v>0</v>
      </c>
      <c r="AG668" s="82" t="str">
        <f t="shared" si="77"/>
        <v/>
      </c>
      <c r="AH668" s="82" t="str">
        <f t="shared" si="78"/>
        <v/>
      </c>
      <c r="AI668" s="82" t="str">
        <f t="shared" si="79"/>
        <v/>
      </c>
      <c r="AJ668" s="82" t="str">
        <f t="shared" si="80"/>
        <v/>
      </c>
      <c r="AK668" s="82" t="str">
        <f t="shared" si="81"/>
        <v/>
      </c>
    </row>
    <row r="669" spans="27:37">
      <c r="AA669" s="78"/>
      <c r="AB669" s="78"/>
      <c r="AC669" s="78" t="str">
        <f t="shared" si="75"/>
        <v/>
      </c>
      <c r="AD669" s="89"/>
      <c r="AE669" s="89"/>
      <c r="AF669" s="79">
        <f t="shared" si="76"/>
        <v>0</v>
      </c>
      <c r="AG669" s="79" t="str">
        <f t="shared" si="77"/>
        <v/>
      </c>
      <c r="AH669" s="79" t="str">
        <f t="shared" si="78"/>
        <v/>
      </c>
      <c r="AI669" s="79" t="str">
        <f t="shared" si="79"/>
        <v/>
      </c>
      <c r="AJ669" s="79" t="str">
        <f t="shared" si="80"/>
        <v/>
      </c>
      <c r="AK669" s="79" t="str">
        <f t="shared" si="81"/>
        <v/>
      </c>
    </row>
    <row r="670" spans="27:37">
      <c r="AA670" s="81"/>
      <c r="AB670" s="81"/>
      <c r="AC670" s="81" t="str">
        <f t="shared" si="75"/>
        <v/>
      </c>
      <c r="AD670" s="90"/>
      <c r="AE670" s="90"/>
      <c r="AF670" s="82">
        <f t="shared" si="76"/>
        <v>0</v>
      </c>
      <c r="AG670" s="82" t="str">
        <f t="shared" si="77"/>
        <v/>
      </c>
      <c r="AH670" s="82" t="str">
        <f t="shared" si="78"/>
        <v/>
      </c>
      <c r="AI670" s="82" t="str">
        <f t="shared" si="79"/>
        <v/>
      </c>
      <c r="AJ670" s="82" t="str">
        <f t="shared" si="80"/>
        <v/>
      </c>
      <c r="AK670" s="82" t="str">
        <f t="shared" si="81"/>
        <v/>
      </c>
    </row>
    <row r="671" spans="27:37">
      <c r="AA671" s="78"/>
      <c r="AB671" s="78"/>
      <c r="AC671" s="78" t="str">
        <f t="shared" si="75"/>
        <v/>
      </c>
      <c r="AD671" s="89"/>
      <c r="AE671" s="89"/>
      <c r="AF671" s="79">
        <f t="shared" si="76"/>
        <v>0</v>
      </c>
      <c r="AG671" s="79" t="str">
        <f t="shared" si="77"/>
        <v/>
      </c>
      <c r="AH671" s="79" t="str">
        <f t="shared" si="78"/>
        <v/>
      </c>
      <c r="AI671" s="79" t="str">
        <f t="shared" si="79"/>
        <v/>
      </c>
      <c r="AJ671" s="79" t="str">
        <f t="shared" si="80"/>
        <v/>
      </c>
      <c r="AK671" s="79" t="str">
        <f t="shared" si="81"/>
        <v/>
      </c>
    </row>
    <row r="672" spans="27:37">
      <c r="AA672" s="81"/>
      <c r="AB672" s="81"/>
      <c r="AC672" s="81" t="str">
        <f t="shared" si="75"/>
        <v/>
      </c>
      <c r="AD672" s="90"/>
      <c r="AE672" s="90"/>
      <c r="AF672" s="82">
        <f t="shared" si="76"/>
        <v>0</v>
      </c>
      <c r="AG672" s="82" t="str">
        <f t="shared" si="77"/>
        <v/>
      </c>
      <c r="AH672" s="82" t="str">
        <f t="shared" si="78"/>
        <v/>
      </c>
      <c r="AI672" s="82" t="str">
        <f t="shared" si="79"/>
        <v/>
      </c>
      <c r="AJ672" s="82" t="str">
        <f t="shared" si="80"/>
        <v/>
      </c>
      <c r="AK672" s="82" t="str">
        <f t="shared" si="81"/>
        <v/>
      </c>
    </row>
    <row r="673" spans="27:37">
      <c r="AA673" s="78"/>
      <c r="AB673" s="78"/>
      <c r="AC673" s="78" t="str">
        <f t="shared" si="75"/>
        <v/>
      </c>
      <c r="AD673" s="89"/>
      <c r="AE673" s="89"/>
      <c r="AF673" s="79">
        <f t="shared" si="76"/>
        <v>0</v>
      </c>
      <c r="AG673" s="79" t="str">
        <f t="shared" si="77"/>
        <v/>
      </c>
      <c r="AH673" s="79" t="str">
        <f t="shared" si="78"/>
        <v/>
      </c>
      <c r="AI673" s="79" t="str">
        <f t="shared" si="79"/>
        <v/>
      </c>
      <c r="AJ673" s="79" t="str">
        <f t="shared" si="80"/>
        <v/>
      </c>
      <c r="AK673" s="79" t="str">
        <f t="shared" si="81"/>
        <v/>
      </c>
    </row>
    <row r="674" spans="27:37">
      <c r="AA674" s="81"/>
      <c r="AB674" s="81"/>
      <c r="AC674" s="81" t="str">
        <f t="shared" si="75"/>
        <v/>
      </c>
      <c r="AD674" s="90"/>
      <c r="AE674" s="90"/>
      <c r="AF674" s="82">
        <f t="shared" si="76"/>
        <v>0</v>
      </c>
      <c r="AG674" s="82" t="str">
        <f t="shared" si="77"/>
        <v/>
      </c>
      <c r="AH674" s="82" t="str">
        <f t="shared" si="78"/>
        <v/>
      </c>
      <c r="AI674" s="82" t="str">
        <f t="shared" si="79"/>
        <v/>
      </c>
      <c r="AJ674" s="82" t="str">
        <f t="shared" si="80"/>
        <v/>
      </c>
      <c r="AK674" s="82" t="str">
        <f t="shared" si="81"/>
        <v/>
      </c>
    </row>
    <row r="675" spans="27:37">
      <c r="AA675" s="78"/>
      <c r="AB675" s="78"/>
      <c r="AC675" s="78" t="str">
        <f t="shared" si="75"/>
        <v/>
      </c>
      <c r="AD675" s="89"/>
      <c r="AE675" s="89"/>
      <c r="AF675" s="79">
        <f t="shared" si="76"/>
        <v>0</v>
      </c>
      <c r="AG675" s="79" t="str">
        <f t="shared" si="77"/>
        <v/>
      </c>
      <c r="AH675" s="79" t="str">
        <f t="shared" si="78"/>
        <v/>
      </c>
      <c r="AI675" s="79" t="str">
        <f t="shared" si="79"/>
        <v/>
      </c>
      <c r="AJ675" s="79" t="str">
        <f t="shared" si="80"/>
        <v/>
      </c>
      <c r="AK675" s="79" t="str">
        <f t="shared" si="81"/>
        <v/>
      </c>
    </row>
    <row r="676" spans="27:37">
      <c r="AA676" s="81"/>
      <c r="AB676" s="81"/>
      <c r="AC676" s="81" t="str">
        <f t="shared" si="75"/>
        <v/>
      </c>
      <c r="AD676" s="90"/>
      <c r="AE676" s="90"/>
      <c r="AF676" s="82">
        <f t="shared" si="76"/>
        <v>0</v>
      </c>
      <c r="AG676" s="82" t="str">
        <f t="shared" si="77"/>
        <v/>
      </c>
      <c r="AH676" s="82" t="str">
        <f t="shared" si="78"/>
        <v/>
      </c>
      <c r="AI676" s="82" t="str">
        <f t="shared" si="79"/>
        <v/>
      </c>
      <c r="AJ676" s="82" t="str">
        <f t="shared" si="80"/>
        <v/>
      </c>
      <c r="AK676" s="82" t="str">
        <f t="shared" si="81"/>
        <v/>
      </c>
    </row>
    <row r="677" spans="27:37">
      <c r="AA677" s="78"/>
      <c r="AB677" s="78"/>
      <c r="AC677" s="78" t="str">
        <f t="shared" si="75"/>
        <v/>
      </c>
      <c r="AD677" s="89"/>
      <c r="AE677" s="89"/>
      <c r="AF677" s="79">
        <f t="shared" si="76"/>
        <v>0</v>
      </c>
      <c r="AG677" s="79" t="str">
        <f t="shared" si="77"/>
        <v/>
      </c>
      <c r="AH677" s="79" t="str">
        <f t="shared" si="78"/>
        <v/>
      </c>
      <c r="AI677" s="79" t="str">
        <f t="shared" si="79"/>
        <v/>
      </c>
      <c r="AJ677" s="79" t="str">
        <f t="shared" si="80"/>
        <v/>
      </c>
      <c r="AK677" s="79" t="str">
        <f t="shared" si="81"/>
        <v/>
      </c>
    </row>
    <row r="678" spans="27:37">
      <c r="AA678" s="81"/>
      <c r="AB678" s="81"/>
      <c r="AC678" s="81" t="str">
        <f t="shared" si="75"/>
        <v/>
      </c>
      <c r="AD678" s="90"/>
      <c r="AE678" s="90"/>
      <c r="AF678" s="82">
        <f t="shared" si="76"/>
        <v>0</v>
      </c>
      <c r="AG678" s="82" t="str">
        <f t="shared" si="77"/>
        <v/>
      </c>
      <c r="AH678" s="82" t="str">
        <f t="shared" si="78"/>
        <v/>
      </c>
      <c r="AI678" s="82" t="str">
        <f t="shared" si="79"/>
        <v/>
      </c>
      <c r="AJ678" s="82" t="str">
        <f t="shared" si="80"/>
        <v/>
      </c>
      <c r="AK678" s="82" t="str">
        <f t="shared" si="81"/>
        <v/>
      </c>
    </row>
    <row r="679" spans="27:37">
      <c r="AA679" s="78"/>
      <c r="AB679" s="78"/>
      <c r="AC679" s="78" t="str">
        <f t="shared" si="75"/>
        <v/>
      </c>
      <c r="AD679" s="89"/>
      <c r="AE679" s="89"/>
      <c r="AF679" s="79">
        <f t="shared" si="76"/>
        <v>0</v>
      </c>
      <c r="AG679" s="79" t="str">
        <f t="shared" si="77"/>
        <v/>
      </c>
      <c r="AH679" s="79" t="str">
        <f t="shared" si="78"/>
        <v/>
      </c>
      <c r="AI679" s="79" t="str">
        <f t="shared" si="79"/>
        <v/>
      </c>
      <c r="AJ679" s="79" t="str">
        <f t="shared" si="80"/>
        <v/>
      </c>
      <c r="AK679" s="79" t="str">
        <f t="shared" si="81"/>
        <v/>
      </c>
    </row>
    <row r="680" spans="27:37">
      <c r="AA680" s="81"/>
      <c r="AB680" s="81"/>
      <c r="AC680" s="81" t="str">
        <f t="shared" si="75"/>
        <v/>
      </c>
      <c r="AD680" s="90"/>
      <c r="AE680" s="90"/>
      <c r="AF680" s="82">
        <f t="shared" si="76"/>
        <v>0</v>
      </c>
      <c r="AG680" s="82" t="str">
        <f t="shared" si="77"/>
        <v/>
      </c>
      <c r="AH680" s="82" t="str">
        <f t="shared" si="78"/>
        <v/>
      </c>
      <c r="AI680" s="82" t="str">
        <f t="shared" si="79"/>
        <v/>
      </c>
      <c r="AJ680" s="82" t="str">
        <f t="shared" si="80"/>
        <v/>
      </c>
      <c r="AK680" s="82" t="str">
        <f t="shared" si="81"/>
        <v/>
      </c>
    </row>
    <row r="681" spans="27:37">
      <c r="AA681" s="78"/>
      <c r="AB681" s="78"/>
      <c r="AC681" s="78" t="str">
        <f t="shared" si="75"/>
        <v/>
      </c>
      <c r="AD681" s="89"/>
      <c r="AE681" s="89"/>
      <c r="AF681" s="79">
        <f t="shared" si="76"/>
        <v>0</v>
      </c>
      <c r="AG681" s="79" t="str">
        <f t="shared" si="77"/>
        <v/>
      </c>
      <c r="AH681" s="79" t="str">
        <f t="shared" si="78"/>
        <v/>
      </c>
      <c r="AI681" s="79" t="str">
        <f t="shared" si="79"/>
        <v/>
      </c>
      <c r="AJ681" s="79" t="str">
        <f t="shared" si="80"/>
        <v/>
      </c>
      <c r="AK681" s="79" t="str">
        <f t="shared" si="81"/>
        <v/>
      </c>
    </row>
    <row r="682" spans="27:37">
      <c r="AA682" s="81"/>
      <c r="AB682" s="81"/>
      <c r="AC682" s="81" t="str">
        <f t="shared" si="75"/>
        <v/>
      </c>
      <c r="AD682" s="90"/>
      <c r="AE682" s="90"/>
      <c r="AF682" s="82">
        <f t="shared" si="76"/>
        <v>0</v>
      </c>
      <c r="AG682" s="82" t="str">
        <f t="shared" si="77"/>
        <v/>
      </c>
      <c r="AH682" s="82" t="str">
        <f t="shared" si="78"/>
        <v/>
      </c>
      <c r="AI682" s="82" t="str">
        <f t="shared" si="79"/>
        <v/>
      </c>
      <c r="AJ682" s="82" t="str">
        <f t="shared" si="80"/>
        <v/>
      </c>
      <c r="AK682" s="82" t="str">
        <f t="shared" si="81"/>
        <v/>
      </c>
    </row>
    <row r="683" spans="27:37">
      <c r="AA683" s="78"/>
      <c r="AB683" s="78"/>
      <c r="AC683" s="78" t="str">
        <f t="shared" si="75"/>
        <v/>
      </c>
      <c r="AD683" s="89"/>
      <c r="AE683" s="89"/>
      <c r="AF683" s="79">
        <f t="shared" si="76"/>
        <v>0</v>
      </c>
      <c r="AG683" s="79" t="str">
        <f t="shared" si="77"/>
        <v/>
      </c>
      <c r="AH683" s="79" t="str">
        <f t="shared" si="78"/>
        <v/>
      </c>
      <c r="AI683" s="79" t="str">
        <f t="shared" si="79"/>
        <v/>
      </c>
      <c r="AJ683" s="79" t="str">
        <f t="shared" si="80"/>
        <v/>
      </c>
      <c r="AK683" s="79" t="str">
        <f t="shared" si="81"/>
        <v/>
      </c>
    </row>
    <row r="684" spans="27:37">
      <c r="AA684" s="81"/>
      <c r="AB684" s="81"/>
      <c r="AC684" s="81" t="str">
        <f t="shared" si="75"/>
        <v/>
      </c>
      <c r="AD684" s="90"/>
      <c r="AE684" s="90"/>
      <c r="AF684" s="82">
        <f t="shared" si="76"/>
        <v>0</v>
      </c>
      <c r="AG684" s="82" t="str">
        <f t="shared" si="77"/>
        <v/>
      </c>
      <c r="AH684" s="82" t="str">
        <f t="shared" si="78"/>
        <v/>
      </c>
      <c r="AI684" s="82" t="str">
        <f t="shared" si="79"/>
        <v/>
      </c>
      <c r="AJ684" s="82" t="str">
        <f t="shared" si="80"/>
        <v/>
      </c>
      <c r="AK684" s="82" t="str">
        <f t="shared" si="81"/>
        <v/>
      </c>
    </row>
    <row r="685" spans="27:37">
      <c r="AA685" s="78"/>
      <c r="AB685" s="78"/>
      <c r="AC685" s="78" t="str">
        <f t="shared" si="75"/>
        <v/>
      </c>
      <c r="AD685" s="89"/>
      <c r="AE685" s="89"/>
      <c r="AF685" s="79">
        <f t="shared" si="76"/>
        <v>0</v>
      </c>
      <c r="AG685" s="79" t="str">
        <f t="shared" si="77"/>
        <v/>
      </c>
      <c r="AH685" s="79" t="str">
        <f t="shared" si="78"/>
        <v/>
      </c>
      <c r="AI685" s="79" t="str">
        <f t="shared" si="79"/>
        <v/>
      </c>
      <c r="AJ685" s="79" t="str">
        <f t="shared" si="80"/>
        <v/>
      </c>
      <c r="AK685" s="79" t="str">
        <f t="shared" si="81"/>
        <v/>
      </c>
    </row>
    <row r="686" spans="27:37">
      <c r="AA686" s="81"/>
      <c r="AB686" s="81"/>
      <c r="AC686" s="81" t="str">
        <f t="shared" si="75"/>
        <v/>
      </c>
      <c r="AD686" s="90"/>
      <c r="AE686" s="90"/>
      <c r="AF686" s="82">
        <f t="shared" si="76"/>
        <v>0</v>
      </c>
      <c r="AG686" s="82" t="str">
        <f t="shared" si="77"/>
        <v/>
      </c>
      <c r="AH686" s="82" t="str">
        <f t="shared" si="78"/>
        <v/>
      </c>
      <c r="AI686" s="82" t="str">
        <f t="shared" si="79"/>
        <v/>
      </c>
      <c r="AJ686" s="82" t="str">
        <f t="shared" si="80"/>
        <v/>
      </c>
      <c r="AK686" s="82" t="str">
        <f t="shared" si="81"/>
        <v/>
      </c>
    </row>
    <row r="687" spans="27:37">
      <c r="AA687" s="78"/>
      <c r="AB687" s="78"/>
      <c r="AC687" s="78" t="str">
        <f t="shared" si="75"/>
        <v/>
      </c>
      <c r="AD687" s="89"/>
      <c r="AE687" s="89"/>
      <c r="AF687" s="79">
        <f t="shared" si="76"/>
        <v>0</v>
      </c>
      <c r="AG687" s="79" t="str">
        <f t="shared" si="77"/>
        <v/>
      </c>
      <c r="AH687" s="79" t="str">
        <f t="shared" si="78"/>
        <v/>
      </c>
      <c r="AI687" s="79" t="str">
        <f t="shared" si="79"/>
        <v/>
      </c>
      <c r="AJ687" s="79" t="str">
        <f t="shared" si="80"/>
        <v/>
      </c>
      <c r="AK687" s="79" t="str">
        <f t="shared" si="81"/>
        <v/>
      </c>
    </row>
    <row r="688" spans="27:37">
      <c r="AA688" s="81"/>
      <c r="AB688" s="81"/>
      <c r="AC688" s="81" t="str">
        <f t="shared" si="75"/>
        <v/>
      </c>
      <c r="AD688" s="90"/>
      <c r="AE688" s="90"/>
      <c r="AF688" s="82">
        <f t="shared" si="76"/>
        <v>0</v>
      </c>
      <c r="AG688" s="82" t="str">
        <f t="shared" si="77"/>
        <v/>
      </c>
      <c r="AH688" s="82" t="str">
        <f t="shared" si="78"/>
        <v/>
      </c>
      <c r="AI688" s="82" t="str">
        <f t="shared" si="79"/>
        <v/>
      </c>
      <c r="AJ688" s="82" t="str">
        <f t="shared" si="80"/>
        <v/>
      </c>
      <c r="AK688" s="82" t="str">
        <f t="shared" si="81"/>
        <v/>
      </c>
    </row>
    <row r="689" spans="27:37">
      <c r="AA689" s="78"/>
      <c r="AB689" s="78"/>
      <c r="AC689" s="78" t="str">
        <f t="shared" si="75"/>
        <v/>
      </c>
      <c r="AD689" s="89"/>
      <c r="AE689" s="89"/>
      <c r="AF689" s="79">
        <f t="shared" si="76"/>
        <v>0</v>
      </c>
      <c r="AG689" s="79" t="str">
        <f t="shared" si="77"/>
        <v/>
      </c>
      <c r="AH689" s="79" t="str">
        <f t="shared" si="78"/>
        <v/>
      </c>
      <c r="AI689" s="79" t="str">
        <f t="shared" si="79"/>
        <v/>
      </c>
      <c r="AJ689" s="79" t="str">
        <f t="shared" si="80"/>
        <v/>
      </c>
      <c r="AK689" s="79" t="str">
        <f t="shared" si="81"/>
        <v/>
      </c>
    </row>
    <row r="690" spans="27:37">
      <c r="AA690" s="81"/>
      <c r="AB690" s="81"/>
      <c r="AC690" s="81" t="str">
        <f t="shared" si="75"/>
        <v/>
      </c>
      <c r="AD690" s="90"/>
      <c r="AE690" s="90"/>
      <c r="AF690" s="82">
        <f t="shared" si="76"/>
        <v>0</v>
      </c>
      <c r="AG690" s="82" t="str">
        <f t="shared" si="77"/>
        <v/>
      </c>
      <c r="AH690" s="82" t="str">
        <f t="shared" si="78"/>
        <v/>
      </c>
      <c r="AI690" s="82" t="str">
        <f t="shared" si="79"/>
        <v/>
      </c>
      <c r="AJ690" s="82" t="str">
        <f t="shared" si="80"/>
        <v/>
      </c>
      <c r="AK690" s="82" t="str">
        <f t="shared" si="81"/>
        <v/>
      </c>
    </row>
    <row r="691" spans="27:37">
      <c r="AA691" s="78"/>
      <c r="AB691" s="78"/>
      <c r="AC691" s="78" t="str">
        <f t="shared" si="75"/>
        <v/>
      </c>
      <c r="AD691" s="89"/>
      <c r="AE691" s="89"/>
      <c r="AF691" s="79">
        <f t="shared" si="76"/>
        <v>0</v>
      </c>
      <c r="AG691" s="79" t="str">
        <f t="shared" si="77"/>
        <v/>
      </c>
      <c r="AH691" s="79" t="str">
        <f t="shared" si="78"/>
        <v/>
      </c>
      <c r="AI691" s="79" t="str">
        <f t="shared" si="79"/>
        <v/>
      </c>
      <c r="AJ691" s="79" t="str">
        <f t="shared" si="80"/>
        <v/>
      </c>
      <c r="AK691" s="79" t="str">
        <f t="shared" si="81"/>
        <v/>
      </c>
    </row>
    <row r="692" spans="27:37">
      <c r="AA692" s="81"/>
      <c r="AB692" s="81"/>
      <c r="AC692" s="81" t="str">
        <f t="shared" si="75"/>
        <v/>
      </c>
      <c r="AD692" s="90"/>
      <c r="AE692" s="90"/>
      <c r="AF692" s="82">
        <f t="shared" si="76"/>
        <v>0</v>
      </c>
      <c r="AG692" s="82" t="str">
        <f t="shared" si="77"/>
        <v/>
      </c>
      <c r="AH692" s="82" t="str">
        <f t="shared" si="78"/>
        <v/>
      </c>
      <c r="AI692" s="82" t="str">
        <f t="shared" si="79"/>
        <v/>
      </c>
      <c r="AJ692" s="82" t="str">
        <f t="shared" si="80"/>
        <v/>
      </c>
      <c r="AK692" s="82" t="str">
        <f t="shared" si="81"/>
        <v/>
      </c>
    </row>
    <row r="693" spans="27:37">
      <c r="AA693" s="78"/>
      <c r="AB693" s="78"/>
      <c r="AC693" s="78" t="str">
        <f t="shared" si="75"/>
        <v/>
      </c>
      <c r="AD693" s="89"/>
      <c r="AE693" s="89"/>
      <c r="AF693" s="79">
        <f t="shared" si="76"/>
        <v>0</v>
      </c>
      <c r="AG693" s="79" t="str">
        <f t="shared" si="77"/>
        <v/>
      </c>
      <c r="AH693" s="79" t="str">
        <f t="shared" si="78"/>
        <v/>
      </c>
      <c r="AI693" s="79" t="str">
        <f t="shared" si="79"/>
        <v/>
      </c>
      <c r="AJ693" s="79" t="str">
        <f t="shared" si="80"/>
        <v/>
      </c>
      <c r="AK693" s="79" t="str">
        <f t="shared" si="81"/>
        <v/>
      </c>
    </row>
    <row r="694" spans="27:37">
      <c r="AA694" s="81"/>
      <c r="AB694" s="81"/>
      <c r="AC694" s="81" t="str">
        <f t="shared" si="75"/>
        <v/>
      </c>
      <c r="AD694" s="90"/>
      <c r="AE694" s="90"/>
      <c r="AF694" s="82">
        <f t="shared" si="76"/>
        <v>0</v>
      </c>
      <c r="AG694" s="82" t="str">
        <f t="shared" si="77"/>
        <v/>
      </c>
      <c r="AH694" s="82" t="str">
        <f t="shared" si="78"/>
        <v/>
      </c>
      <c r="AI694" s="82" t="str">
        <f t="shared" si="79"/>
        <v/>
      </c>
      <c r="AJ694" s="82" t="str">
        <f t="shared" si="80"/>
        <v/>
      </c>
      <c r="AK694" s="82" t="str">
        <f t="shared" si="81"/>
        <v/>
      </c>
    </row>
    <row r="695" spans="27:37">
      <c r="AA695" s="78"/>
      <c r="AB695" s="78"/>
      <c r="AC695" s="78" t="str">
        <f t="shared" si="75"/>
        <v/>
      </c>
      <c r="AD695" s="89"/>
      <c r="AE695" s="89"/>
      <c r="AF695" s="79">
        <f t="shared" si="76"/>
        <v>0</v>
      </c>
      <c r="AG695" s="79" t="str">
        <f t="shared" si="77"/>
        <v/>
      </c>
      <c r="AH695" s="79" t="str">
        <f t="shared" si="78"/>
        <v/>
      </c>
      <c r="AI695" s="79" t="str">
        <f t="shared" si="79"/>
        <v/>
      </c>
      <c r="AJ695" s="79" t="str">
        <f t="shared" si="80"/>
        <v/>
      </c>
      <c r="AK695" s="79" t="str">
        <f t="shared" si="81"/>
        <v/>
      </c>
    </row>
    <row r="696" spans="27:37">
      <c r="AA696" s="81"/>
      <c r="AB696" s="81"/>
      <c r="AC696" s="81" t="str">
        <f t="shared" si="75"/>
        <v/>
      </c>
      <c r="AD696" s="90"/>
      <c r="AE696" s="90"/>
      <c r="AF696" s="82">
        <f t="shared" si="76"/>
        <v>0</v>
      </c>
      <c r="AG696" s="82" t="str">
        <f t="shared" si="77"/>
        <v/>
      </c>
      <c r="AH696" s="82" t="str">
        <f t="shared" si="78"/>
        <v/>
      </c>
      <c r="AI696" s="82" t="str">
        <f t="shared" si="79"/>
        <v/>
      </c>
      <c r="AJ696" s="82" t="str">
        <f t="shared" si="80"/>
        <v/>
      </c>
      <c r="AK696" s="82" t="str">
        <f t="shared" si="81"/>
        <v/>
      </c>
    </row>
    <row r="697" spans="27:37">
      <c r="AA697" s="78"/>
      <c r="AB697" s="78"/>
      <c r="AC697" s="78" t="str">
        <f t="shared" si="75"/>
        <v/>
      </c>
      <c r="AD697" s="89"/>
      <c r="AE697" s="89"/>
      <c r="AF697" s="79">
        <f t="shared" si="76"/>
        <v>0</v>
      </c>
      <c r="AG697" s="79" t="str">
        <f t="shared" si="77"/>
        <v/>
      </c>
      <c r="AH697" s="79" t="str">
        <f t="shared" si="78"/>
        <v/>
      </c>
      <c r="AI697" s="79" t="str">
        <f t="shared" si="79"/>
        <v/>
      </c>
      <c r="AJ697" s="79" t="str">
        <f t="shared" si="80"/>
        <v/>
      </c>
      <c r="AK697" s="79" t="str">
        <f t="shared" si="81"/>
        <v/>
      </c>
    </row>
    <row r="698" spans="27:37">
      <c r="AA698" s="81"/>
      <c r="AB698" s="81"/>
      <c r="AC698" s="81" t="str">
        <f t="shared" si="75"/>
        <v/>
      </c>
      <c r="AD698" s="90"/>
      <c r="AE698" s="90"/>
      <c r="AF698" s="82">
        <f t="shared" si="76"/>
        <v>0</v>
      </c>
      <c r="AG698" s="82" t="str">
        <f t="shared" si="77"/>
        <v/>
      </c>
      <c r="AH698" s="82" t="str">
        <f t="shared" si="78"/>
        <v/>
      </c>
      <c r="AI698" s="82" t="str">
        <f t="shared" si="79"/>
        <v/>
      </c>
      <c r="AJ698" s="82" t="str">
        <f t="shared" si="80"/>
        <v/>
      </c>
      <c r="AK698" s="82" t="str">
        <f t="shared" si="81"/>
        <v/>
      </c>
    </row>
    <row r="699" spans="27:37">
      <c r="AA699" s="78"/>
      <c r="AB699" s="78"/>
      <c r="AC699" s="78" t="str">
        <f t="shared" si="75"/>
        <v/>
      </c>
      <c r="AD699" s="89"/>
      <c r="AE699" s="89"/>
      <c r="AF699" s="79">
        <f t="shared" si="76"/>
        <v>0</v>
      </c>
      <c r="AG699" s="79" t="str">
        <f t="shared" si="77"/>
        <v/>
      </c>
      <c r="AH699" s="79" t="str">
        <f t="shared" si="78"/>
        <v/>
      </c>
      <c r="AI699" s="79" t="str">
        <f t="shared" si="79"/>
        <v/>
      </c>
      <c r="AJ699" s="79" t="str">
        <f t="shared" si="80"/>
        <v/>
      </c>
      <c r="AK699" s="79" t="str">
        <f t="shared" si="81"/>
        <v/>
      </c>
    </row>
    <row r="700" spans="27:37">
      <c r="AA700" s="81"/>
      <c r="AB700" s="81"/>
      <c r="AC700" s="81" t="str">
        <f t="shared" si="75"/>
        <v/>
      </c>
      <c r="AD700" s="90"/>
      <c r="AE700" s="90"/>
      <c r="AF700" s="82">
        <f t="shared" si="76"/>
        <v>0</v>
      </c>
      <c r="AG700" s="82" t="str">
        <f t="shared" si="77"/>
        <v/>
      </c>
      <c r="AH700" s="82" t="str">
        <f t="shared" si="78"/>
        <v/>
      </c>
      <c r="AI700" s="82" t="str">
        <f t="shared" si="79"/>
        <v/>
      </c>
      <c r="AJ700" s="82" t="str">
        <f t="shared" si="80"/>
        <v/>
      </c>
      <c r="AK700" s="82" t="str">
        <f t="shared" si="81"/>
        <v/>
      </c>
    </row>
    <row r="701" spans="27:37">
      <c r="AA701" s="78"/>
      <c r="AB701" s="78"/>
      <c r="AC701" s="78" t="str">
        <f t="shared" si="75"/>
        <v/>
      </c>
      <c r="AD701" s="89"/>
      <c r="AE701" s="89"/>
      <c r="AF701" s="79">
        <f t="shared" si="76"/>
        <v>0</v>
      </c>
      <c r="AG701" s="79" t="str">
        <f t="shared" si="77"/>
        <v/>
      </c>
      <c r="AH701" s="79" t="str">
        <f t="shared" si="78"/>
        <v/>
      </c>
      <c r="AI701" s="79" t="str">
        <f t="shared" si="79"/>
        <v/>
      </c>
      <c r="AJ701" s="79" t="str">
        <f t="shared" si="80"/>
        <v/>
      </c>
      <c r="AK701" s="79" t="str">
        <f t="shared" si="81"/>
        <v/>
      </c>
    </row>
    <row r="702" spans="27:37">
      <c r="AA702" s="81"/>
      <c r="AB702" s="81"/>
      <c r="AC702" s="81" t="str">
        <f t="shared" si="75"/>
        <v/>
      </c>
      <c r="AD702" s="90"/>
      <c r="AE702" s="90"/>
      <c r="AF702" s="82">
        <f t="shared" si="76"/>
        <v>0</v>
      </c>
      <c r="AG702" s="82" t="str">
        <f t="shared" si="77"/>
        <v/>
      </c>
      <c r="AH702" s="82" t="str">
        <f t="shared" si="78"/>
        <v/>
      </c>
      <c r="AI702" s="82" t="str">
        <f t="shared" si="79"/>
        <v/>
      </c>
      <c r="AJ702" s="82" t="str">
        <f t="shared" si="80"/>
        <v/>
      </c>
      <c r="AK702" s="82" t="str">
        <f t="shared" si="81"/>
        <v/>
      </c>
    </row>
    <row r="703" spans="27:37">
      <c r="AA703" s="78"/>
      <c r="AB703" s="78"/>
      <c r="AC703" s="78" t="str">
        <f t="shared" si="75"/>
        <v/>
      </c>
      <c r="AD703" s="89"/>
      <c r="AE703" s="89"/>
      <c r="AF703" s="79">
        <f t="shared" si="76"/>
        <v>0</v>
      </c>
      <c r="AG703" s="79" t="str">
        <f t="shared" si="77"/>
        <v/>
      </c>
      <c r="AH703" s="79" t="str">
        <f t="shared" si="78"/>
        <v/>
      </c>
      <c r="AI703" s="79" t="str">
        <f t="shared" si="79"/>
        <v/>
      </c>
      <c r="AJ703" s="79" t="str">
        <f t="shared" si="80"/>
        <v/>
      </c>
      <c r="AK703" s="79" t="str">
        <f t="shared" si="81"/>
        <v/>
      </c>
    </row>
    <row r="704" spans="27:37">
      <c r="AA704" s="81"/>
      <c r="AB704" s="81"/>
      <c r="AC704" s="81" t="str">
        <f t="shared" si="75"/>
        <v/>
      </c>
      <c r="AD704" s="90"/>
      <c r="AE704" s="90"/>
      <c r="AF704" s="82">
        <f t="shared" si="76"/>
        <v>0</v>
      </c>
      <c r="AG704" s="82" t="str">
        <f t="shared" si="77"/>
        <v/>
      </c>
      <c r="AH704" s="82" t="str">
        <f t="shared" si="78"/>
        <v/>
      </c>
      <c r="AI704" s="82" t="str">
        <f t="shared" si="79"/>
        <v/>
      </c>
      <c r="AJ704" s="82" t="str">
        <f t="shared" si="80"/>
        <v/>
      </c>
      <c r="AK704" s="82" t="str">
        <f t="shared" si="81"/>
        <v/>
      </c>
    </row>
    <row r="705" spans="27:37">
      <c r="AA705" s="78"/>
      <c r="AB705" s="78"/>
      <c r="AC705" s="78" t="str">
        <f t="shared" si="75"/>
        <v/>
      </c>
      <c r="AD705" s="89"/>
      <c r="AE705" s="89"/>
      <c r="AF705" s="79">
        <f t="shared" si="76"/>
        <v>0</v>
      </c>
      <c r="AG705" s="79" t="str">
        <f t="shared" si="77"/>
        <v/>
      </c>
      <c r="AH705" s="79" t="str">
        <f t="shared" si="78"/>
        <v/>
      </c>
      <c r="AI705" s="79" t="str">
        <f t="shared" si="79"/>
        <v/>
      </c>
      <c r="AJ705" s="79" t="str">
        <f t="shared" si="80"/>
        <v/>
      </c>
      <c r="AK705" s="79" t="str">
        <f t="shared" si="81"/>
        <v/>
      </c>
    </row>
    <row r="706" spans="27:37">
      <c r="AA706" s="81"/>
      <c r="AB706" s="81"/>
      <c r="AC706" s="81" t="str">
        <f t="shared" si="75"/>
        <v/>
      </c>
      <c r="AD706" s="90"/>
      <c r="AE706" s="90"/>
      <c r="AF706" s="82">
        <f t="shared" si="76"/>
        <v>0</v>
      </c>
      <c r="AG706" s="82" t="str">
        <f t="shared" si="77"/>
        <v/>
      </c>
      <c r="AH706" s="82" t="str">
        <f t="shared" si="78"/>
        <v/>
      </c>
      <c r="AI706" s="82" t="str">
        <f t="shared" si="79"/>
        <v/>
      </c>
      <c r="AJ706" s="82" t="str">
        <f t="shared" si="80"/>
        <v/>
      </c>
      <c r="AK706" s="82" t="str">
        <f t="shared" si="81"/>
        <v/>
      </c>
    </row>
    <row r="707" spans="27:37">
      <c r="AA707" s="78"/>
      <c r="AB707" s="78"/>
      <c r="AC707" s="78" t="str">
        <f t="shared" si="75"/>
        <v/>
      </c>
      <c r="AD707" s="89"/>
      <c r="AE707" s="89"/>
      <c r="AF707" s="79">
        <f t="shared" si="76"/>
        <v>0</v>
      </c>
      <c r="AG707" s="79" t="str">
        <f t="shared" si="77"/>
        <v/>
      </c>
      <c r="AH707" s="79" t="str">
        <f t="shared" si="78"/>
        <v/>
      </c>
      <c r="AI707" s="79" t="str">
        <f t="shared" si="79"/>
        <v/>
      </c>
      <c r="AJ707" s="79" t="str">
        <f t="shared" si="80"/>
        <v/>
      </c>
      <c r="AK707" s="79" t="str">
        <f t="shared" si="81"/>
        <v/>
      </c>
    </row>
    <row r="708" spans="27:37">
      <c r="AA708" s="81"/>
      <c r="AB708" s="81"/>
      <c r="AC708" s="81" t="str">
        <f t="shared" si="75"/>
        <v/>
      </c>
      <c r="AD708" s="90"/>
      <c r="AE708" s="90"/>
      <c r="AF708" s="82">
        <f t="shared" si="76"/>
        <v>0</v>
      </c>
      <c r="AG708" s="82" t="str">
        <f t="shared" si="77"/>
        <v/>
      </c>
      <c r="AH708" s="82" t="str">
        <f t="shared" si="78"/>
        <v/>
      </c>
      <c r="AI708" s="82" t="str">
        <f t="shared" si="79"/>
        <v/>
      </c>
      <c r="AJ708" s="82" t="str">
        <f t="shared" si="80"/>
        <v/>
      </c>
      <c r="AK708" s="82" t="str">
        <f t="shared" si="81"/>
        <v/>
      </c>
    </row>
    <row r="709" spans="27:37">
      <c r="AA709" s="78"/>
      <c r="AB709" s="78"/>
      <c r="AC709" s="78" t="str">
        <f t="shared" si="75"/>
        <v/>
      </c>
      <c r="AD709" s="89"/>
      <c r="AE709" s="89"/>
      <c r="AF709" s="79">
        <f t="shared" si="76"/>
        <v>0</v>
      </c>
      <c r="AG709" s="79" t="str">
        <f t="shared" si="77"/>
        <v/>
      </c>
      <c r="AH709" s="79" t="str">
        <f t="shared" si="78"/>
        <v/>
      </c>
      <c r="AI709" s="79" t="str">
        <f t="shared" si="79"/>
        <v/>
      </c>
      <c r="AJ709" s="79" t="str">
        <f t="shared" si="80"/>
        <v/>
      </c>
      <c r="AK709" s="79" t="str">
        <f t="shared" si="81"/>
        <v/>
      </c>
    </row>
    <row r="710" spans="27:37">
      <c r="AA710" s="81"/>
      <c r="AB710" s="81"/>
      <c r="AC710" s="81" t="str">
        <f t="shared" si="75"/>
        <v/>
      </c>
      <c r="AD710" s="90"/>
      <c r="AE710" s="90"/>
      <c r="AF710" s="82">
        <f t="shared" si="76"/>
        <v>0</v>
      </c>
      <c r="AG710" s="82" t="str">
        <f t="shared" si="77"/>
        <v/>
      </c>
      <c r="AH710" s="82" t="str">
        <f t="shared" si="78"/>
        <v/>
      </c>
      <c r="AI710" s="82" t="str">
        <f t="shared" si="79"/>
        <v/>
      </c>
      <c r="AJ710" s="82" t="str">
        <f t="shared" si="80"/>
        <v/>
      </c>
      <c r="AK710" s="82" t="str">
        <f t="shared" si="81"/>
        <v/>
      </c>
    </row>
    <row r="711" spans="27:37">
      <c r="AA711" s="78"/>
      <c r="AB711" s="78"/>
      <c r="AC711" s="78" t="str">
        <f t="shared" si="75"/>
        <v/>
      </c>
      <c r="AD711" s="89"/>
      <c r="AE711" s="89"/>
      <c r="AF711" s="79">
        <f t="shared" si="76"/>
        <v>0</v>
      </c>
      <c r="AG711" s="79" t="str">
        <f t="shared" si="77"/>
        <v/>
      </c>
      <c r="AH711" s="79" t="str">
        <f t="shared" si="78"/>
        <v/>
      </c>
      <c r="AI711" s="79" t="str">
        <f t="shared" si="79"/>
        <v/>
      </c>
      <c r="AJ711" s="79" t="str">
        <f t="shared" si="80"/>
        <v/>
      </c>
      <c r="AK711" s="79" t="str">
        <f t="shared" si="81"/>
        <v/>
      </c>
    </row>
    <row r="712" spans="27:37">
      <c r="AA712" s="81"/>
      <c r="AB712" s="81"/>
      <c r="AC712" s="81" t="str">
        <f t="shared" si="75"/>
        <v/>
      </c>
      <c r="AD712" s="90"/>
      <c r="AE712" s="90"/>
      <c r="AF712" s="82">
        <f t="shared" si="76"/>
        <v>0</v>
      </c>
      <c r="AG712" s="82" t="str">
        <f t="shared" si="77"/>
        <v/>
      </c>
      <c r="AH712" s="82" t="str">
        <f t="shared" si="78"/>
        <v/>
      </c>
      <c r="AI712" s="82" t="str">
        <f t="shared" si="79"/>
        <v/>
      </c>
      <c r="AJ712" s="82" t="str">
        <f t="shared" si="80"/>
        <v/>
      </c>
      <c r="AK712" s="82" t="str">
        <f t="shared" si="81"/>
        <v/>
      </c>
    </row>
    <row r="713" spans="27:37">
      <c r="AA713" s="78"/>
      <c r="AB713" s="78"/>
      <c r="AC713" s="78" t="str">
        <f t="shared" si="75"/>
        <v/>
      </c>
      <c r="AD713" s="89"/>
      <c r="AE713" s="89"/>
      <c r="AF713" s="79">
        <f t="shared" si="76"/>
        <v>0</v>
      </c>
      <c r="AG713" s="79" t="str">
        <f t="shared" si="77"/>
        <v/>
      </c>
      <c r="AH713" s="79" t="str">
        <f t="shared" si="78"/>
        <v/>
      </c>
      <c r="AI713" s="79" t="str">
        <f t="shared" si="79"/>
        <v/>
      </c>
      <c r="AJ713" s="79" t="str">
        <f t="shared" si="80"/>
        <v/>
      </c>
      <c r="AK713" s="79" t="str">
        <f t="shared" si="81"/>
        <v/>
      </c>
    </row>
    <row r="714" spans="27:37">
      <c r="AA714" s="81"/>
      <c r="AB714" s="81"/>
      <c r="AC714" s="81" t="str">
        <f t="shared" si="75"/>
        <v/>
      </c>
      <c r="AD714" s="90"/>
      <c r="AE714" s="90"/>
      <c r="AF714" s="82">
        <f t="shared" si="76"/>
        <v>0</v>
      </c>
      <c r="AG714" s="82" t="str">
        <f t="shared" si="77"/>
        <v/>
      </c>
      <c r="AH714" s="82" t="str">
        <f t="shared" si="78"/>
        <v/>
      </c>
      <c r="AI714" s="82" t="str">
        <f t="shared" si="79"/>
        <v/>
      </c>
      <c r="AJ714" s="82" t="str">
        <f t="shared" si="80"/>
        <v/>
      </c>
      <c r="AK714" s="82" t="str">
        <f t="shared" si="81"/>
        <v/>
      </c>
    </row>
    <row r="715" spans="27:37">
      <c r="AA715" s="78"/>
      <c r="AB715" s="78"/>
      <c r="AC715" s="78" t="str">
        <f t="shared" si="75"/>
        <v/>
      </c>
      <c r="AD715" s="89"/>
      <c r="AE715" s="89"/>
      <c r="AF715" s="79">
        <f t="shared" si="76"/>
        <v>0</v>
      </c>
      <c r="AG715" s="79" t="str">
        <f t="shared" si="77"/>
        <v/>
      </c>
      <c r="AH715" s="79" t="str">
        <f t="shared" si="78"/>
        <v/>
      </c>
      <c r="AI715" s="79" t="str">
        <f t="shared" si="79"/>
        <v/>
      </c>
      <c r="AJ715" s="79" t="str">
        <f t="shared" si="80"/>
        <v/>
      </c>
      <c r="AK715" s="79" t="str">
        <f t="shared" si="81"/>
        <v/>
      </c>
    </row>
    <row r="716" spans="27:37">
      <c r="AA716" s="81"/>
      <c r="AB716" s="81"/>
      <c r="AC716" s="81" t="str">
        <f t="shared" ref="AC716:AC779" si="82">IF(ISERROR(VLOOKUP($AA716,$A$13:$V$47,MATCH($AB716,$A$12:$V$12,0),0)),"",VLOOKUP($AA716,$A$13:$V$47,MATCH($AB716,$A$12:$V$12,0),0))</f>
        <v/>
      </c>
      <c r="AD716" s="90"/>
      <c r="AE716" s="90"/>
      <c r="AF716" s="82">
        <f t="shared" ref="AF716:AF779" si="83">IF(IF($AB716="",0,IF(AC716="",0,AC716-AD716-AE716))&lt;0,0,IF($AB716="",0,IF(AC716="",0,AC716-AD716-AE716)))</f>
        <v>0</v>
      </c>
      <c r="AG716" s="82" t="str">
        <f t="shared" ref="AG716:AG779" si="84">IF($AA716="","",IF(VLOOKUP($AA716,$AZ$17:$BD$51,2,0)=0,"",VLOOKUP($AA716,$AZ$17:$BD$51,2,0)*AF716))</f>
        <v/>
      </c>
      <c r="AH716" s="82" t="str">
        <f t="shared" ref="AH716:AH779" si="85">IF($AA716="","",IF(VLOOKUP($AA716,$AZ$17:$BD$51,3,0)=0,"",VLOOKUP($AA716,$AZ$17:$BD$51,3,0)*AF716))</f>
        <v/>
      </c>
      <c r="AI716" s="82" t="str">
        <f t="shared" ref="AI716:AI779" si="86">IF($AA716="","",IF(VLOOKUP($AA716,$AZ$17:$BD$51,4,0)=0,"",VLOOKUP($AA716,$AZ$17:$BD$51,4,0)*AF716))</f>
        <v/>
      </c>
      <c r="AJ716" s="82" t="str">
        <f t="shared" ref="AJ716:AJ779" si="87">IF($AA716="","",IF(VLOOKUP($AA716,$AZ$17:$BD$51,5,0)=0,"",VLOOKUP($AA716,$AZ$17:$BD$51,5,0)*AF716))</f>
        <v/>
      </c>
      <c r="AK716" s="82" t="str">
        <f t="shared" si="81"/>
        <v/>
      </c>
    </row>
    <row r="717" spans="27:37">
      <c r="AA717" s="78"/>
      <c r="AB717" s="78"/>
      <c r="AC717" s="78" t="str">
        <f t="shared" si="82"/>
        <v/>
      </c>
      <c r="AD717" s="89"/>
      <c r="AE717" s="89"/>
      <c r="AF717" s="79">
        <f t="shared" si="83"/>
        <v>0</v>
      </c>
      <c r="AG717" s="79" t="str">
        <f t="shared" si="84"/>
        <v/>
      </c>
      <c r="AH717" s="79" t="str">
        <f t="shared" si="85"/>
        <v/>
      </c>
      <c r="AI717" s="79" t="str">
        <f t="shared" si="86"/>
        <v/>
      </c>
      <c r="AJ717" s="79" t="str">
        <f t="shared" si="87"/>
        <v/>
      </c>
      <c r="AK717" s="79" t="str">
        <f t="shared" ref="AK717:AK780" si="88">IF($AF717=0,"",IF(VLOOKUP($AA717,$A$55:$Y$80,IF($AB717=3,2,IF($AB717&lt;4+1,6,IF($AB717&lt;5+1,10,IF($AB717&lt;6+1,14,IF($AB717&lt;7+1,18,IF($AB717&lt;8+1,22,0)))))),0)=0,"pas de crafteur",VLOOKUP($AA717,$A$55:$Y$80,IF($AB717=3,2,IF($AB717&lt;4+1,6,IF($AB717&lt;5+1,10,IF($AB717&lt;6+1,14,IF($AB717&lt;7+1,18,IF($AB717&lt;8+1,22,)))))),0)))</f>
        <v/>
      </c>
    </row>
    <row r="718" spans="27:37">
      <c r="AA718" s="81"/>
      <c r="AB718" s="81"/>
      <c r="AC718" s="81" t="str">
        <f t="shared" si="82"/>
        <v/>
      </c>
      <c r="AD718" s="90"/>
      <c r="AE718" s="90"/>
      <c r="AF718" s="82">
        <f t="shared" si="83"/>
        <v>0</v>
      </c>
      <c r="AG718" s="82" t="str">
        <f t="shared" si="84"/>
        <v/>
      </c>
      <c r="AH718" s="82" t="str">
        <f t="shared" si="85"/>
        <v/>
      </c>
      <c r="AI718" s="82" t="str">
        <f t="shared" si="86"/>
        <v/>
      </c>
      <c r="AJ718" s="82" t="str">
        <f t="shared" si="87"/>
        <v/>
      </c>
      <c r="AK718" s="82" t="str">
        <f t="shared" si="88"/>
        <v/>
      </c>
    </row>
    <row r="719" spans="27:37">
      <c r="AA719" s="78"/>
      <c r="AB719" s="78"/>
      <c r="AC719" s="78" t="str">
        <f t="shared" si="82"/>
        <v/>
      </c>
      <c r="AD719" s="89"/>
      <c r="AE719" s="89"/>
      <c r="AF719" s="79">
        <f t="shared" si="83"/>
        <v>0</v>
      </c>
      <c r="AG719" s="79" t="str">
        <f t="shared" si="84"/>
        <v/>
      </c>
      <c r="AH719" s="79" t="str">
        <f t="shared" si="85"/>
        <v/>
      </c>
      <c r="AI719" s="79" t="str">
        <f t="shared" si="86"/>
        <v/>
      </c>
      <c r="AJ719" s="79" t="str">
        <f t="shared" si="87"/>
        <v/>
      </c>
      <c r="AK719" s="79" t="str">
        <f t="shared" si="88"/>
        <v/>
      </c>
    </row>
    <row r="720" spans="27:37">
      <c r="AA720" s="81"/>
      <c r="AB720" s="81"/>
      <c r="AC720" s="81" t="str">
        <f t="shared" si="82"/>
        <v/>
      </c>
      <c r="AD720" s="90"/>
      <c r="AE720" s="90"/>
      <c r="AF720" s="82">
        <f t="shared" si="83"/>
        <v>0</v>
      </c>
      <c r="AG720" s="82" t="str">
        <f t="shared" si="84"/>
        <v/>
      </c>
      <c r="AH720" s="82" t="str">
        <f t="shared" si="85"/>
        <v/>
      </c>
      <c r="AI720" s="82" t="str">
        <f t="shared" si="86"/>
        <v/>
      </c>
      <c r="AJ720" s="82" t="str">
        <f t="shared" si="87"/>
        <v/>
      </c>
      <c r="AK720" s="82" t="str">
        <f t="shared" si="88"/>
        <v/>
      </c>
    </row>
    <row r="721" spans="27:37">
      <c r="AA721" s="78"/>
      <c r="AB721" s="78"/>
      <c r="AC721" s="78" t="str">
        <f t="shared" si="82"/>
        <v/>
      </c>
      <c r="AD721" s="89"/>
      <c r="AE721" s="89"/>
      <c r="AF721" s="79">
        <f t="shared" si="83"/>
        <v>0</v>
      </c>
      <c r="AG721" s="79" t="str">
        <f t="shared" si="84"/>
        <v/>
      </c>
      <c r="AH721" s="79" t="str">
        <f t="shared" si="85"/>
        <v/>
      </c>
      <c r="AI721" s="79" t="str">
        <f t="shared" si="86"/>
        <v/>
      </c>
      <c r="AJ721" s="79" t="str">
        <f t="shared" si="87"/>
        <v/>
      </c>
      <c r="AK721" s="79" t="str">
        <f t="shared" si="88"/>
        <v/>
      </c>
    </row>
    <row r="722" spans="27:37">
      <c r="AA722" s="81"/>
      <c r="AB722" s="81"/>
      <c r="AC722" s="81" t="str">
        <f t="shared" si="82"/>
        <v/>
      </c>
      <c r="AD722" s="90"/>
      <c r="AE722" s="90"/>
      <c r="AF722" s="82">
        <f t="shared" si="83"/>
        <v>0</v>
      </c>
      <c r="AG722" s="82" t="str">
        <f t="shared" si="84"/>
        <v/>
      </c>
      <c r="AH722" s="82" t="str">
        <f t="shared" si="85"/>
        <v/>
      </c>
      <c r="AI722" s="82" t="str">
        <f t="shared" si="86"/>
        <v/>
      </c>
      <c r="AJ722" s="82" t="str">
        <f t="shared" si="87"/>
        <v/>
      </c>
      <c r="AK722" s="82" t="str">
        <f t="shared" si="88"/>
        <v/>
      </c>
    </row>
    <row r="723" spans="27:37">
      <c r="AA723" s="78"/>
      <c r="AB723" s="78"/>
      <c r="AC723" s="78" t="str">
        <f t="shared" si="82"/>
        <v/>
      </c>
      <c r="AD723" s="89"/>
      <c r="AE723" s="89"/>
      <c r="AF723" s="79">
        <f t="shared" si="83"/>
        <v>0</v>
      </c>
      <c r="AG723" s="79" t="str">
        <f t="shared" si="84"/>
        <v/>
      </c>
      <c r="AH723" s="79" t="str">
        <f t="shared" si="85"/>
        <v/>
      </c>
      <c r="AI723" s="79" t="str">
        <f t="shared" si="86"/>
        <v/>
      </c>
      <c r="AJ723" s="79" t="str">
        <f t="shared" si="87"/>
        <v/>
      </c>
      <c r="AK723" s="79" t="str">
        <f t="shared" si="88"/>
        <v/>
      </c>
    </row>
    <row r="724" spans="27:37">
      <c r="AA724" s="81"/>
      <c r="AB724" s="81"/>
      <c r="AC724" s="81" t="str">
        <f t="shared" si="82"/>
        <v/>
      </c>
      <c r="AD724" s="90"/>
      <c r="AE724" s="90"/>
      <c r="AF724" s="82">
        <f t="shared" si="83"/>
        <v>0</v>
      </c>
      <c r="AG724" s="82" t="str">
        <f t="shared" si="84"/>
        <v/>
      </c>
      <c r="AH724" s="82" t="str">
        <f t="shared" si="85"/>
        <v/>
      </c>
      <c r="AI724" s="82" t="str">
        <f t="shared" si="86"/>
        <v/>
      </c>
      <c r="AJ724" s="82" t="str">
        <f t="shared" si="87"/>
        <v/>
      </c>
      <c r="AK724" s="82" t="str">
        <f t="shared" si="88"/>
        <v/>
      </c>
    </row>
    <row r="725" spans="27:37">
      <c r="AA725" s="78"/>
      <c r="AB725" s="78"/>
      <c r="AC725" s="78" t="str">
        <f t="shared" si="82"/>
        <v/>
      </c>
      <c r="AD725" s="89"/>
      <c r="AE725" s="89"/>
      <c r="AF725" s="79">
        <f t="shared" si="83"/>
        <v>0</v>
      </c>
      <c r="AG725" s="79" t="str">
        <f t="shared" si="84"/>
        <v/>
      </c>
      <c r="AH725" s="79" t="str">
        <f t="shared" si="85"/>
        <v/>
      </c>
      <c r="AI725" s="79" t="str">
        <f t="shared" si="86"/>
        <v/>
      </c>
      <c r="AJ725" s="79" t="str">
        <f t="shared" si="87"/>
        <v/>
      </c>
      <c r="AK725" s="79" t="str">
        <f t="shared" si="88"/>
        <v/>
      </c>
    </row>
    <row r="726" spans="27:37">
      <c r="AA726" s="81"/>
      <c r="AB726" s="81"/>
      <c r="AC726" s="81" t="str">
        <f t="shared" si="82"/>
        <v/>
      </c>
      <c r="AD726" s="90"/>
      <c r="AE726" s="90"/>
      <c r="AF726" s="82">
        <f t="shared" si="83"/>
        <v>0</v>
      </c>
      <c r="AG726" s="82" t="str">
        <f t="shared" si="84"/>
        <v/>
      </c>
      <c r="AH726" s="82" t="str">
        <f t="shared" si="85"/>
        <v/>
      </c>
      <c r="AI726" s="82" t="str">
        <f t="shared" si="86"/>
        <v/>
      </c>
      <c r="AJ726" s="82" t="str">
        <f t="shared" si="87"/>
        <v/>
      </c>
      <c r="AK726" s="82" t="str">
        <f t="shared" si="88"/>
        <v/>
      </c>
    </row>
    <row r="727" spans="27:37">
      <c r="AA727" s="78"/>
      <c r="AB727" s="78"/>
      <c r="AC727" s="78" t="str">
        <f t="shared" si="82"/>
        <v/>
      </c>
      <c r="AD727" s="89"/>
      <c r="AE727" s="89"/>
      <c r="AF727" s="79">
        <f t="shared" si="83"/>
        <v>0</v>
      </c>
      <c r="AG727" s="79" t="str">
        <f t="shared" si="84"/>
        <v/>
      </c>
      <c r="AH727" s="79" t="str">
        <f t="shared" si="85"/>
        <v/>
      </c>
      <c r="AI727" s="79" t="str">
        <f t="shared" si="86"/>
        <v/>
      </c>
      <c r="AJ727" s="79" t="str">
        <f t="shared" si="87"/>
        <v/>
      </c>
      <c r="AK727" s="79" t="str">
        <f t="shared" si="88"/>
        <v/>
      </c>
    </row>
    <row r="728" spans="27:37">
      <c r="AA728" s="81"/>
      <c r="AB728" s="81"/>
      <c r="AC728" s="81" t="str">
        <f t="shared" si="82"/>
        <v/>
      </c>
      <c r="AD728" s="90"/>
      <c r="AE728" s="90"/>
      <c r="AF728" s="82">
        <f t="shared" si="83"/>
        <v>0</v>
      </c>
      <c r="AG728" s="82" t="str">
        <f t="shared" si="84"/>
        <v/>
      </c>
      <c r="AH728" s="82" t="str">
        <f t="shared" si="85"/>
        <v/>
      </c>
      <c r="AI728" s="82" t="str">
        <f t="shared" si="86"/>
        <v/>
      </c>
      <c r="AJ728" s="82" t="str">
        <f t="shared" si="87"/>
        <v/>
      </c>
      <c r="AK728" s="82" t="str">
        <f t="shared" si="88"/>
        <v/>
      </c>
    </row>
    <row r="729" spans="27:37">
      <c r="AA729" s="78"/>
      <c r="AB729" s="78"/>
      <c r="AC729" s="78" t="str">
        <f t="shared" si="82"/>
        <v/>
      </c>
      <c r="AD729" s="89"/>
      <c r="AE729" s="89"/>
      <c r="AF729" s="79">
        <f t="shared" si="83"/>
        <v>0</v>
      </c>
      <c r="AG729" s="79" t="str">
        <f t="shared" si="84"/>
        <v/>
      </c>
      <c r="AH729" s="79" t="str">
        <f t="shared" si="85"/>
        <v/>
      </c>
      <c r="AI729" s="79" t="str">
        <f t="shared" si="86"/>
        <v/>
      </c>
      <c r="AJ729" s="79" t="str">
        <f t="shared" si="87"/>
        <v/>
      </c>
      <c r="AK729" s="79" t="str">
        <f t="shared" si="88"/>
        <v/>
      </c>
    </row>
    <row r="730" spans="27:37">
      <c r="AA730" s="81"/>
      <c r="AB730" s="81"/>
      <c r="AC730" s="81" t="str">
        <f t="shared" si="82"/>
        <v/>
      </c>
      <c r="AD730" s="90"/>
      <c r="AE730" s="90"/>
      <c r="AF730" s="82">
        <f t="shared" si="83"/>
        <v>0</v>
      </c>
      <c r="AG730" s="82" t="str">
        <f t="shared" si="84"/>
        <v/>
      </c>
      <c r="AH730" s="82" t="str">
        <f t="shared" si="85"/>
        <v/>
      </c>
      <c r="AI730" s="82" t="str">
        <f t="shared" si="86"/>
        <v/>
      </c>
      <c r="AJ730" s="82" t="str">
        <f t="shared" si="87"/>
        <v/>
      </c>
      <c r="AK730" s="82" t="str">
        <f t="shared" si="88"/>
        <v/>
      </c>
    </row>
    <row r="731" spans="27:37">
      <c r="AA731" s="78"/>
      <c r="AB731" s="78"/>
      <c r="AC731" s="78" t="str">
        <f t="shared" si="82"/>
        <v/>
      </c>
      <c r="AD731" s="89"/>
      <c r="AE731" s="89"/>
      <c r="AF731" s="79">
        <f t="shared" si="83"/>
        <v>0</v>
      </c>
      <c r="AG731" s="79" t="str">
        <f t="shared" si="84"/>
        <v/>
      </c>
      <c r="AH731" s="79" t="str">
        <f t="shared" si="85"/>
        <v/>
      </c>
      <c r="AI731" s="79" t="str">
        <f t="shared" si="86"/>
        <v/>
      </c>
      <c r="AJ731" s="79" t="str">
        <f t="shared" si="87"/>
        <v/>
      </c>
      <c r="AK731" s="79" t="str">
        <f t="shared" si="88"/>
        <v/>
      </c>
    </row>
    <row r="732" spans="27:37">
      <c r="AA732" s="81"/>
      <c r="AB732" s="81"/>
      <c r="AC732" s="81" t="str">
        <f t="shared" si="82"/>
        <v/>
      </c>
      <c r="AD732" s="90"/>
      <c r="AE732" s="90"/>
      <c r="AF732" s="82">
        <f t="shared" si="83"/>
        <v>0</v>
      </c>
      <c r="AG732" s="82" t="str">
        <f t="shared" si="84"/>
        <v/>
      </c>
      <c r="AH732" s="82" t="str">
        <f t="shared" si="85"/>
        <v/>
      </c>
      <c r="AI732" s="82" t="str">
        <f t="shared" si="86"/>
        <v/>
      </c>
      <c r="AJ732" s="82" t="str">
        <f t="shared" si="87"/>
        <v/>
      </c>
      <c r="AK732" s="82" t="str">
        <f t="shared" si="88"/>
        <v/>
      </c>
    </row>
    <row r="733" spans="27:37">
      <c r="AA733" s="78"/>
      <c r="AB733" s="78"/>
      <c r="AC733" s="78" t="str">
        <f t="shared" si="82"/>
        <v/>
      </c>
      <c r="AD733" s="89"/>
      <c r="AE733" s="89"/>
      <c r="AF733" s="79">
        <f t="shared" si="83"/>
        <v>0</v>
      </c>
      <c r="AG733" s="79" t="str">
        <f t="shared" si="84"/>
        <v/>
      </c>
      <c r="AH733" s="79" t="str">
        <f t="shared" si="85"/>
        <v/>
      </c>
      <c r="AI733" s="79" t="str">
        <f t="shared" si="86"/>
        <v/>
      </c>
      <c r="AJ733" s="79" t="str">
        <f t="shared" si="87"/>
        <v/>
      </c>
      <c r="AK733" s="79" t="str">
        <f t="shared" si="88"/>
        <v/>
      </c>
    </row>
    <row r="734" spans="27:37">
      <c r="AA734" s="81"/>
      <c r="AB734" s="81"/>
      <c r="AC734" s="81" t="str">
        <f t="shared" si="82"/>
        <v/>
      </c>
      <c r="AD734" s="90"/>
      <c r="AE734" s="90"/>
      <c r="AF734" s="82">
        <f t="shared" si="83"/>
        <v>0</v>
      </c>
      <c r="AG734" s="82" t="str">
        <f t="shared" si="84"/>
        <v/>
      </c>
      <c r="AH734" s="82" t="str">
        <f t="shared" si="85"/>
        <v/>
      </c>
      <c r="AI734" s="82" t="str">
        <f t="shared" si="86"/>
        <v/>
      </c>
      <c r="AJ734" s="82" t="str">
        <f t="shared" si="87"/>
        <v/>
      </c>
      <c r="AK734" s="82" t="str">
        <f t="shared" si="88"/>
        <v/>
      </c>
    </row>
    <row r="735" spans="27:37">
      <c r="AA735" s="78"/>
      <c r="AB735" s="78"/>
      <c r="AC735" s="78" t="str">
        <f t="shared" si="82"/>
        <v/>
      </c>
      <c r="AD735" s="89"/>
      <c r="AE735" s="89"/>
      <c r="AF735" s="79">
        <f t="shared" si="83"/>
        <v>0</v>
      </c>
      <c r="AG735" s="79" t="str">
        <f t="shared" si="84"/>
        <v/>
      </c>
      <c r="AH735" s="79" t="str">
        <f t="shared" si="85"/>
        <v/>
      </c>
      <c r="AI735" s="79" t="str">
        <f t="shared" si="86"/>
        <v/>
      </c>
      <c r="AJ735" s="79" t="str">
        <f t="shared" si="87"/>
        <v/>
      </c>
      <c r="AK735" s="79" t="str">
        <f t="shared" si="88"/>
        <v/>
      </c>
    </row>
    <row r="736" spans="27:37">
      <c r="AA736" s="81"/>
      <c r="AB736" s="81"/>
      <c r="AC736" s="81" t="str">
        <f t="shared" si="82"/>
        <v/>
      </c>
      <c r="AD736" s="90"/>
      <c r="AE736" s="90"/>
      <c r="AF736" s="82">
        <f t="shared" si="83"/>
        <v>0</v>
      </c>
      <c r="AG736" s="82" t="str">
        <f t="shared" si="84"/>
        <v/>
      </c>
      <c r="AH736" s="82" t="str">
        <f t="shared" si="85"/>
        <v/>
      </c>
      <c r="AI736" s="82" t="str">
        <f t="shared" si="86"/>
        <v/>
      </c>
      <c r="AJ736" s="82" t="str">
        <f t="shared" si="87"/>
        <v/>
      </c>
      <c r="AK736" s="82" t="str">
        <f t="shared" si="88"/>
        <v/>
      </c>
    </row>
    <row r="737" spans="27:37">
      <c r="AA737" s="78"/>
      <c r="AB737" s="78"/>
      <c r="AC737" s="78" t="str">
        <f t="shared" si="82"/>
        <v/>
      </c>
      <c r="AD737" s="89"/>
      <c r="AE737" s="89"/>
      <c r="AF737" s="79">
        <f t="shared" si="83"/>
        <v>0</v>
      </c>
      <c r="AG737" s="79" t="str">
        <f t="shared" si="84"/>
        <v/>
      </c>
      <c r="AH737" s="79" t="str">
        <f t="shared" si="85"/>
        <v/>
      </c>
      <c r="AI737" s="79" t="str">
        <f t="shared" si="86"/>
        <v/>
      </c>
      <c r="AJ737" s="79" t="str">
        <f t="shared" si="87"/>
        <v/>
      </c>
      <c r="AK737" s="79" t="str">
        <f t="shared" si="88"/>
        <v/>
      </c>
    </row>
    <row r="738" spans="27:37">
      <c r="AA738" s="81"/>
      <c r="AB738" s="81"/>
      <c r="AC738" s="81" t="str">
        <f t="shared" si="82"/>
        <v/>
      </c>
      <c r="AD738" s="90"/>
      <c r="AE738" s="90"/>
      <c r="AF738" s="82">
        <f t="shared" si="83"/>
        <v>0</v>
      </c>
      <c r="AG738" s="82" t="str">
        <f t="shared" si="84"/>
        <v/>
      </c>
      <c r="AH738" s="82" t="str">
        <f t="shared" si="85"/>
        <v/>
      </c>
      <c r="AI738" s="82" t="str">
        <f t="shared" si="86"/>
        <v/>
      </c>
      <c r="AJ738" s="82" t="str">
        <f t="shared" si="87"/>
        <v/>
      </c>
      <c r="AK738" s="82" t="str">
        <f t="shared" si="88"/>
        <v/>
      </c>
    </row>
    <row r="739" spans="27:37">
      <c r="AA739" s="78"/>
      <c r="AB739" s="78"/>
      <c r="AC739" s="78" t="str">
        <f t="shared" si="82"/>
        <v/>
      </c>
      <c r="AD739" s="89"/>
      <c r="AE739" s="89"/>
      <c r="AF739" s="79">
        <f t="shared" si="83"/>
        <v>0</v>
      </c>
      <c r="AG739" s="79" t="str">
        <f t="shared" si="84"/>
        <v/>
      </c>
      <c r="AH739" s="79" t="str">
        <f t="shared" si="85"/>
        <v/>
      </c>
      <c r="AI739" s="79" t="str">
        <f t="shared" si="86"/>
        <v/>
      </c>
      <c r="AJ739" s="79" t="str">
        <f t="shared" si="87"/>
        <v/>
      </c>
      <c r="AK739" s="79" t="str">
        <f t="shared" si="88"/>
        <v/>
      </c>
    </row>
    <row r="740" spans="27:37">
      <c r="AA740" s="81"/>
      <c r="AB740" s="81"/>
      <c r="AC740" s="81" t="str">
        <f t="shared" si="82"/>
        <v/>
      </c>
      <c r="AD740" s="90"/>
      <c r="AE740" s="90"/>
      <c r="AF740" s="82">
        <f t="shared" si="83"/>
        <v>0</v>
      </c>
      <c r="AG740" s="82" t="str">
        <f t="shared" si="84"/>
        <v/>
      </c>
      <c r="AH740" s="82" t="str">
        <f t="shared" si="85"/>
        <v/>
      </c>
      <c r="AI740" s="82" t="str">
        <f t="shared" si="86"/>
        <v/>
      </c>
      <c r="AJ740" s="82" t="str">
        <f t="shared" si="87"/>
        <v/>
      </c>
      <c r="AK740" s="82" t="str">
        <f t="shared" si="88"/>
        <v/>
      </c>
    </row>
    <row r="741" spans="27:37">
      <c r="AA741" s="78"/>
      <c r="AB741" s="78"/>
      <c r="AC741" s="78" t="str">
        <f t="shared" si="82"/>
        <v/>
      </c>
      <c r="AD741" s="89"/>
      <c r="AE741" s="89"/>
      <c r="AF741" s="79">
        <f t="shared" si="83"/>
        <v>0</v>
      </c>
      <c r="AG741" s="79" t="str">
        <f t="shared" si="84"/>
        <v/>
      </c>
      <c r="AH741" s="79" t="str">
        <f t="shared" si="85"/>
        <v/>
      </c>
      <c r="AI741" s="79" t="str">
        <f t="shared" si="86"/>
        <v/>
      </c>
      <c r="AJ741" s="79" t="str">
        <f t="shared" si="87"/>
        <v/>
      </c>
      <c r="AK741" s="79" t="str">
        <f t="shared" si="88"/>
        <v/>
      </c>
    </row>
    <row r="742" spans="27:37">
      <c r="AA742" s="81"/>
      <c r="AB742" s="81"/>
      <c r="AC742" s="81" t="str">
        <f t="shared" si="82"/>
        <v/>
      </c>
      <c r="AD742" s="90"/>
      <c r="AE742" s="90"/>
      <c r="AF742" s="82">
        <f t="shared" si="83"/>
        <v>0</v>
      </c>
      <c r="AG742" s="82" t="str">
        <f t="shared" si="84"/>
        <v/>
      </c>
      <c r="AH742" s="82" t="str">
        <f t="shared" si="85"/>
        <v/>
      </c>
      <c r="AI742" s="82" t="str">
        <f t="shared" si="86"/>
        <v/>
      </c>
      <c r="AJ742" s="82" t="str">
        <f t="shared" si="87"/>
        <v/>
      </c>
      <c r="AK742" s="82" t="str">
        <f t="shared" si="88"/>
        <v/>
      </c>
    </row>
    <row r="743" spans="27:37">
      <c r="AA743" s="78"/>
      <c r="AB743" s="78"/>
      <c r="AC743" s="78" t="str">
        <f t="shared" si="82"/>
        <v/>
      </c>
      <c r="AD743" s="89"/>
      <c r="AE743" s="89"/>
      <c r="AF743" s="79">
        <f t="shared" si="83"/>
        <v>0</v>
      </c>
      <c r="AG743" s="79" t="str">
        <f t="shared" si="84"/>
        <v/>
      </c>
      <c r="AH743" s="79" t="str">
        <f t="shared" si="85"/>
        <v/>
      </c>
      <c r="AI743" s="79" t="str">
        <f t="shared" si="86"/>
        <v/>
      </c>
      <c r="AJ743" s="79" t="str">
        <f t="shared" si="87"/>
        <v/>
      </c>
      <c r="AK743" s="79" t="str">
        <f t="shared" si="88"/>
        <v/>
      </c>
    </row>
    <row r="744" spans="27:37">
      <c r="AA744" s="81"/>
      <c r="AB744" s="81"/>
      <c r="AC744" s="81" t="str">
        <f t="shared" si="82"/>
        <v/>
      </c>
      <c r="AD744" s="90"/>
      <c r="AE744" s="90"/>
      <c r="AF744" s="82">
        <f t="shared" si="83"/>
        <v>0</v>
      </c>
      <c r="AG744" s="82" t="str">
        <f t="shared" si="84"/>
        <v/>
      </c>
      <c r="AH744" s="82" t="str">
        <f t="shared" si="85"/>
        <v/>
      </c>
      <c r="AI744" s="82" t="str">
        <f t="shared" si="86"/>
        <v/>
      </c>
      <c r="AJ744" s="82" t="str">
        <f t="shared" si="87"/>
        <v/>
      </c>
      <c r="AK744" s="82" t="str">
        <f t="shared" si="88"/>
        <v/>
      </c>
    </row>
    <row r="745" spans="27:37">
      <c r="AA745" s="78"/>
      <c r="AB745" s="78"/>
      <c r="AC745" s="78" t="str">
        <f t="shared" si="82"/>
        <v/>
      </c>
      <c r="AD745" s="89"/>
      <c r="AE745" s="89"/>
      <c r="AF745" s="79">
        <f t="shared" si="83"/>
        <v>0</v>
      </c>
      <c r="AG745" s="79" t="str">
        <f t="shared" si="84"/>
        <v/>
      </c>
      <c r="AH745" s="79" t="str">
        <f t="shared" si="85"/>
        <v/>
      </c>
      <c r="AI745" s="79" t="str">
        <f t="shared" si="86"/>
        <v/>
      </c>
      <c r="AJ745" s="79" t="str">
        <f t="shared" si="87"/>
        <v/>
      </c>
      <c r="AK745" s="79" t="str">
        <f t="shared" si="88"/>
        <v/>
      </c>
    </row>
    <row r="746" spans="27:37">
      <c r="AA746" s="81"/>
      <c r="AB746" s="81"/>
      <c r="AC746" s="81" t="str">
        <f t="shared" si="82"/>
        <v/>
      </c>
      <c r="AD746" s="90"/>
      <c r="AE746" s="90"/>
      <c r="AF746" s="82">
        <f t="shared" si="83"/>
        <v>0</v>
      </c>
      <c r="AG746" s="82" t="str">
        <f t="shared" si="84"/>
        <v/>
      </c>
      <c r="AH746" s="82" t="str">
        <f t="shared" si="85"/>
        <v/>
      </c>
      <c r="AI746" s="82" t="str">
        <f t="shared" si="86"/>
        <v/>
      </c>
      <c r="AJ746" s="82" t="str">
        <f t="shared" si="87"/>
        <v/>
      </c>
      <c r="AK746" s="82" t="str">
        <f t="shared" si="88"/>
        <v/>
      </c>
    </row>
    <row r="747" spans="27:37">
      <c r="AA747" s="78"/>
      <c r="AB747" s="78"/>
      <c r="AC747" s="78" t="str">
        <f t="shared" si="82"/>
        <v/>
      </c>
      <c r="AD747" s="89"/>
      <c r="AE747" s="89"/>
      <c r="AF747" s="79">
        <f t="shared" si="83"/>
        <v>0</v>
      </c>
      <c r="AG747" s="79" t="str">
        <f t="shared" si="84"/>
        <v/>
      </c>
      <c r="AH747" s="79" t="str">
        <f t="shared" si="85"/>
        <v/>
      </c>
      <c r="AI747" s="79" t="str">
        <f t="shared" si="86"/>
        <v/>
      </c>
      <c r="AJ747" s="79" t="str">
        <f t="shared" si="87"/>
        <v/>
      </c>
      <c r="AK747" s="79" t="str">
        <f t="shared" si="88"/>
        <v/>
      </c>
    </row>
    <row r="748" spans="27:37">
      <c r="AA748" s="81"/>
      <c r="AB748" s="81"/>
      <c r="AC748" s="81" t="str">
        <f t="shared" si="82"/>
        <v/>
      </c>
      <c r="AD748" s="90"/>
      <c r="AE748" s="90"/>
      <c r="AF748" s="82">
        <f t="shared" si="83"/>
        <v>0</v>
      </c>
      <c r="AG748" s="82" t="str">
        <f t="shared" si="84"/>
        <v/>
      </c>
      <c r="AH748" s="82" t="str">
        <f t="shared" si="85"/>
        <v/>
      </c>
      <c r="AI748" s="82" t="str">
        <f t="shared" si="86"/>
        <v/>
      </c>
      <c r="AJ748" s="82" t="str">
        <f t="shared" si="87"/>
        <v/>
      </c>
      <c r="AK748" s="82" t="str">
        <f t="shared" si="88"/>
        <v/>
      </c>
    </row>
    <row r="749" spans="27:37">
      <c r="AA749" s="78"/>
      <c r="AB749" s="78"/>
      <c r="AC749" s="78" t="str">
        <f t="shared" si="82"/>
        <v/>
      </c>
      <c r="AD749" s="89"/>
      <c r="AE749" s="89"/>
      <c r="AF749" s="79">
        <f t="shared" si="83"/>
        <v>0</v>
      </c>
      <c r="AG749" s="79" t="str">
        <f t="shared" si="84"/>
        <v/>
      </c>
      <c r="AH749" s="79" t="str">
        <f t="shared" si="85"/>
        <v/>
      </c>
      <c r="AI749" s="79" t="str">
        <f t="shared" si="86"/>
        <v/>
      </c>
      <c r="AJ749" s="79" t="str">
        <f t="shared" si="87"/>
        <v/>
      </c>
      <c r="AK749" s="79" t="str">
        <f t="shared" si="88"/>
        <v/>
      </c>
    </row>
    <row r="750" spans="27:37">
      <c r="AA750" s="81"/>
      <c r="AB750" s="81"/>
      <c r="AC750" s="81" t="str">
        <f t="shared" si="82"/>
        <v/>
      </c>
      <c r="AD750" s="90"/>
      <c r="AE750" s="90"/>
      <c r="AF750" s="82">
        <f t="shared" si="83"/>
        <v>0</v>
      </c>
      <c r="AG750" s="82" t="str">
        <f t="shared" si="84"/>
        <v/>
      </c>
      <c r="AH750" s="82" t="str">
        <f t="shared" si="85"/>
        <v/>
      </c>
      <c r="AI750" s="82" t="str">
        <f t="shared" si="86"/>
        <v/>
      </c>
      <c r="AJ750" s="82" t="str">
        <f t="shared" si="87"/>
        <v/>
      </c>
      <c r="AK750" s="82" t="str">
        <f t="shared" si="88"/>
        <v/>
      </c>
    </row>
    <row r="751" spans="27:37">
      <c r="AA751" s="78"/>
      <c r="AB751" s="78"/>
      <c r="AC751" s="78" t="str">
        <f t="shared" si="82"/>
        <v/>
      </c>
      <c r="AD751" s="89"/>
      <c r="AE751" s="89"/>
      <c r="AF751" s="79">
        <f t="shared" si="83"/>
        <v>0</v>
      </c>
      <c r="AG751" s="79" t="str">
        <f t="shared" si="84"/>
        <v/>
      </c>
      <c r="AH751" s="79" t="str">
        <f t="shared" si="85"/>
        <v/>
      </c>
      <c r="AI751" s="79" t="str">
        <f t="shared" si="86"/>
        <v/>
      </c>
      <c r="AJ751" s="79" t="str">
        <f t="shared" si="87"/>
        <v/>
      </c>
      <c r="AK751" s="79" t="str">
        <f t="shared" si="88"/>
        <v/>
      </c>
    </row>
    <row r="752" spans="27:37">
      <c r="AA752" s="81"/>
      <c r="AB752" s="81"/>
      <c r="AC752" s="81" t="str">
        <f t="shared" si="82"/>
        <v/>
      </c>
      <c r="AD752" s="90"/>
      <c r="AE752" s="90"/>
      <c r="AF752" s="82">
        <f t="shared" si="83"/>
        <v>0</v>
      </c>
      <c r="AG752" s="82" t="str">
        <f t="shared" si="84"/>
        <v/>
      </c>
      <c r="AH752" s="82" t="str">
        <f t="shared" si="85"/>
        <v/>
      </c>
      <c r="AI752" s="82" t="str">
        <f t="shared" si="86"/>
        <v/>
      </c>
      <c r="AJ752" s="82" t="str">
        <f t="shared" si="87"/>
        <v/>
      </c>
      <c r="AK752" s="82" t="str">
        <f t="shared" si="88"/>
        <v/>
      </c>
    </row>
    <row r="753" spans="27:37">
      <c r="AA753" s="78"/>
      <c r="AB753" s="78"/>
      <c r="AC753" s="78" t="str">
        <f t="shared" si="82"/>
        <v/>
      </c>
      <c r="AD753" s="89"/>
      <c r="AE753" s="89"/>
      <c r="AF753" s="79">
        <f t="shared" si="83"/>
        <v>0</v>
      </c>
      <c r="AG753" s="79" t="str">
        <f t="shared" si="84"/>
        <v/>
      </c>
      <c r="AH753" s="79" t="str">
        <f t="shared" si="85"/>
        <v/>
      </c>
      <c r="AI753" s="79" t="str">
        <f t="shared" si="86"/>
        <v/>
      </c>
      <c r="AJ753" s="79" t="str">
        <f t="shared" si="87"/>
        <v/>
      </c>
      <c r="AK753" s="79" t="str">
        <f t="shared" si="88"/>
        <v/>
      </c>
    </row>
    <row r="754" spans="27:37">
      <c r="AA754" s="81"/>
      <c r="AB754" s="81"/>
      <c r="AC754" s="81" t="str">
        <f t="shared" si="82"/>
        <v/>
      </c>
      <c r="AD754" s="90"/>
      <c r="AE754" s="90"/>
      <c r="AF754" s="82">
        <f t="shared" si="83"/>
        <v>0</v>
      </c>
      <c r="AG754" s="82" t="str">
        <f t="shared" si="84"/>
        <v/>
      </c>
      <c r="AH754" s="82" t="str">
        <f t="shared" si="85"/>
        <v/>
      </c>
      <c r="AI754" s="82" t="str">
        <f t="shared" si="86"/>
        <v/>
      </c>
      <c r="AJ754" s="82" t="str">
        <f t="shared" si="87"/>
        <v/>
      </c>
      <c r="AK754" s="82" t="str">
        <f t="shared" si="88"/>
        <v/>
      </c>
    </row>
    <row r="755" spans="27:37">
      <c r="AA755" s="78"/>
      <c r="AB755" s="78"/>
      <c r="AC755" s="78" t="str">
        <f t="shared" si="82"/>
        <v/>
      </c>
      <c r="AD755" s="89"/>
      <c r="AE755" s="89"/>
      <c r="AF755" s="79">
        <f t="shared" si="83"/>
        <v>0</v>
      </c>
      <c r="AG755" s="79" t="str">
        <f t="shared" si="84"/>
        <v/>
      </c>
      <c r="AH755" s="79" t="str">
        <f t="shared" si="85"/>
        <v/>
      </c>
      <c r="AI755" s="79" t="str">
        <f t="shared" si="86"/>
        <v/>
      </c>
      <c r="AJ755" s="79" t="str">
        <f t="shared" si="87"/>
        <v/>
      </c>
      <c r="AK755" s="79" t="str">
        <f t="shared" si="88"/>
        <v/>
      </c>
    </row>
    <row r="756" spans="27:37">
      <c r="AA756" s="81"/>
      <c r="AB756" s="81"/>
      <c r="AC756" s="81" t="str">
        <f t="shared" si="82"/>
        <v/>
      </c>
      <c r="AD756" s="90"/>
      <c r="AE756" s="90"/>
      <c r="AF756" s="82">
        <f t="shared" si="83"/>
        <v>0</v>
      </c>
      <c r="AG756" s="82" t="str">
        <f t="shared" si="84"/>
        <v/>
      </c>
      <c r="AH756" s="82" t="str">
        <f t="shared" si="85"/>
        <v/>
      </c>
      <c r="AI756" s="82" t="str">
        <f t="shared" si="86"/>
        <v/>
      </c>
      <c r="AJ756" s="82" t="str">
        <f t="shared" si="87"/>
        <v/>
      </c>
      <c r="AK756" s="82" t="str">
        <f t="shared" si="88"/>
        <v/>
      </c>
    </row>
    <row r="757" spans="27:37">
      <c r="AA757" s="78"/>
      <c r="AB757" s="78"/>
      <c r="AC757" s="78" t="str">
        <f t="shared" si="82"/>
        <v/>
      </c>
      <c r="AD757" s="89"/>
      <c r="AE757" s="89"/>
      <c r="AF757" s="79">
        <f t="shared" si="83"/>
        <v>0</v>
      </c>
      <c r="AG757" s="79" t="str">
        <f t="shared" si="84"/>
        <v/>
      </c>
      <c r="AH757" s="79" t="str">
        <f t="shared" si="85"/>
        <v/>
      </c>
      <c r="AI757" s="79" t="str">
        <f t="shared" si="86"/>
        <v/>
      </c>
      <c r="AJ757" s="79" t="str">
        <f t="shared" si="87"/>
        <v/>
      </c>
      <c r="AK757" s="79" t="str">
        <f t="shared" si="88"/>
        <v/>
      </c>
    </row>
    <row r="758" spans="27:37">
      <c r="AA758" s="81"/>
      <c r="AB758" s="81"/>
      <c r="AC758" s="81" t="str">
        <f t="shared" si="82"/>
        <v/>
      </c>
      <c r="AD758" s="90"/>
      <c r="AE758" s="90"/>
      <c r="AF758" s="82">
        <f t="shared" si="83"/>
        <v>0</v>
      </c>
      <c r="AG758" s="82" t="str">
        <f t="shared" si="84"/>
        <v/>
      </c>
      <c r="AH758" s="82" t="str">
        <f t="shared" si="85"/>
        <v/>
      </c>
      <c r="AI758" s="82" t="str">
        <f t="shared" si="86"/>
        <v/>
      </c>
      <c r="AJ758" s="82" t="str">
        <f t="shared" si="87"/>
        <v/>
      </c>
      <c r="AK758" s="82" t="str">
        <f t="shared" si="88"/>
        <v/>
      </c>
    </row>
    <row r="759" spans="27:37">
      <c r="AA759" s="78"/>
      <c r="AB759" s="78"/>
      <c r="AC759" s="78" t="str">
        <f t="shared" si="82"/>
        <v/>
      </c>
      <c r="AD759" s="89"/>
      <c r="AE759" s="89"/>
      <c r="AF759" s="79">
        <f t="shared" si="83"/>
        <v>0</v>
      </c>
      <c r="AG759" s="79" t="str">
        <f t="shared" si="84"/>
        <v/>
      </c>
      <c r="AH759" s="79" t="str">
        <f t="shared" si="85"/>
        <v/>
      </c>
      <c r="AI759" s="79" t="str">
        <f t="shared" si="86"/>
        <v/>
      </c>
      <c r="AJ759" s="79" t="str">
        <f t="shared" si="87"/>
        <v/>
      </c>
      <c r="AK759" s="79" t="str">
        <f t="shared" si="88"/>
        <v/>
      </c>
    </row>
    <row r="760" spans="27:37">
      <c r="AA760" s="81"/>
      <c r="AB760" s="81"/>
      <c r="AC760" s="81" t="str">
        <f t="shared" si="82"/>
        <v/>
      </c>
      <c r="AD760" s="90"/>
      <c r="AE760" s="90"/>
      <c r="AF760" s="82">
        <f t="shared" si="83"/>
        <v>0</v>
      </c>
      <c r="AG760" s="82" t="str">
        <f t="shared" si="84"/>
        <v/>
      </c>
      <c r="AH760" s="82" t="str">
        <f t="shared" si="85"/>
        <v/>
      </c>
      <c r="AI760" s="82" t="str">
        <f t="shared" si="86"/>
        <v/>
      </c>
      <c r="AJ760" s="82" t="str">
        <f t="shared" si="87"/>
        <v/>
      </c>
      <c r="AK760" s="82" t="str">
        <f t="shared" si="88"/>
        <v/>
      </c>
    </row>
    <row r="761" spans="27:37">
      <c r="AA761" s="78"/>
      <c r="AB761" s="78"/>
      <c r="AC761" s="78" t="str">
        <f t="shared" si="82"/>
        <v/>
      </c>
      <c r="AD761" s="89"/>
      <c r="AE761" s="89"/>
      <c r="AF761" s="79">
        <f t="shared" si="83"/>
        <v>0</v>
      </c>
      <c r="AG761" s="79" t="str">
        <f t="shared" si="84"/>
        <v/>
      </c>
      <c r="AH761" s="79" t="str">
        <f t="shared" si="85"/>
        <v/>
      </c>
      <c r="AI761" s="79" t="str">
        <f t="shared" si="86"/>
        <v/>
      </c>
      <c r="AJ761" s="79" t="str">
        <f t="shared" si="87"/>
        <v/>
      </c>
      <c r="AK761" s="79" t="str">
        <f t="shared" si="88"/>
        <v/>
      </c>
    </row>
    <row r="762" spans="27:37">
      <c r="AA762" s="81"/>
      <c r="AB762" s="81"/>
      <c r="AC762" s="81" t="str">
        <f t="shared" si="82"/>
        <v/>
      </c>
      <c r="AD762" s="90"/>
      <c r="AE762" s="90"/>
      <c r="AF762" s="82">
        <f t="shared" si="83"/>
        <v>0</v>
      </c>
      <c r="AG762" s="82" t="str">
        <f t="shared" si="84"/>
        <v/>
      </c>
      <c r="AH762" s="82" t="str">
        <f t="shared" si="85"/>
        <v/>
      </c>
      <c r="AI762" s="82" t="str">
        <f t="shared" si="86"/>
        <v/>
      </c>
      <c r="AJ762" s="82" t="str">
        <f t="shared" si="87"/>
        <v/>
      </c>
      <c r="AK762" s="82" t="str">
        <f t="shared" si="88"/>
        <v/>
      </c>
    </row>
    <row r="763" spans="27:37">
      <c r="AA763" s="78"/>
      <c r="AB763" s="78"/>
      <c r="AC763" s="78" t="str">
        <f t="shared" si="82"/>
        <v/>
      </c>
      <c r="AD763" s="89"/>
      <c r="AE763" s="89"/>
      <c r="AF763" s="79">
        <f t="shared" si="83"/>
        <v>0</v>
      </c>
      <c r="AG763" s="79" t="str">
        <f t="shared" si="84"/>
        <v/>
      </c>
      <c r="AH763" s="79" t="str">
        <f t="shared" si="85"/>
        <v/>
      </c>
      <c r="AI763" s="79" t="str">
        <f t="shared" si="86"/>
        <v/>
      </c>
      <c r="AJ763" s="79" t="str">
        <f t="shared" si="87"/>
        <v/>
      </c>
      <c r="AK763" s="79" t="str">
        <f t="shared" si="88"/>
        <v/>
      </c>
    </row>
    <row r="764" spans="27:37">
      <c r="AA764" s="81"/>
      <c r="AB764" s="81"/>
      <c r="AC764" s="81" t="str">
        <f t="shared" si="82"/>
        <v/>
      </c>
      <c r="AD764" s="90"/>
      <c r="AE764" s="90"/>
      <c r="AF764" s="82">
        <f t="shared" si="83"/>
        <v>0</v>
      </c>
      <c r="AG764" s="82" t="str">
        <f t="shared" si="84"/>
        <v/>
      </c>
      <c r="AH764" s="82" t="str">
        <f t="shared" si="85"/>
        <v/>
      </c>
      <c r="AI764" s="82" t="str">
        <f t="shared" si="86"/>
        <v/>
      </c>
      <c r="AJ764" s="82" t="str">
        <f t="shared" si="87"/>
        <v/>
      </c>
      <c r="AK764" s="82" t="str">
        <f t="shared" si="88"/>
        <v/>
      </c>
    </row>
    <row r="765" spans="27:37">
      <c r="AA765" s="78"/>
      <c r="AB765" s="78"/>
      <c r="AC765" s="78" t="str">
        <f t="shared" si="82"/>
        <v/>
      </c>
      <c r="AD765" s="89"/>
      <c r="AE765" s="89"/>
      <c r="AF765" s="79">
        <f t="shared" si="83"/>
        <v>0</v>
      </c>
      <c r="AG765" s="79" t="str">
        <f t="shared" si="84"/>
        <v/>
      </c>
      <c r="AH765" s="79" t="str">
        <f t="shared" si="85"/>
        <v/>
      </c>
      <c r="AI765" s="79" t="str">
        <f t="shared" si="86"/>
        <v/>
      </c>
      <c r="AJ765" s="79" t="str">
        <f t="shared" si="87"/>
        <v/>
      </c>
      <c r="AK765" s="79" t="str">
        <f t="shared" si="88"/>
        <v/>
      </c>
    </row>
    <row r="766" spans="27:37">
      <c r="AA766" s="81"/>
      <c r="AB766" s="81"/>
      <c r="AC766" s="81" t="str">
        <f t="shared" si="82"/>
        <v/>
      </c>
      <c r="AD766" s="90"/>
      <c r="AE766" s="90"/>
      <c r="AF766" s="82">
        <f t="shared" si="83"/>
        <v>0</v>
      </c>
      <c r="AG766" s="82" t="str">
        <f t="shared" si="84"/>
        <v/>
      </c>
      <c r="AH766" s="82" t="str">
        <f t="shared" si="85"/>
        <v/>
      </c>
      <c r="AI766" s="82" t="str">
        <f t="shared" si="86"/>
        <v/>
      </c>
      <c r="AJ766" s="82" t="str">
        <f t="shared" si="87"/>
        <v/>
      </c>
      <c r="AK766" s="82" t="str">
        <f t="shared" si="88"/>
        <v/>
      </c>
    </row>
    <row r="767" spans="27:37">
      <c r="AA767" s="78"/>
      <c r="AB767" s="78"/>
      <c r="AC767" s="78" t="str">
        <f t="shared" si="82"/>
        <v/>
      </c>
      <c r="AD767" s="89"/>
      <c r="AE767" s="89"/>
      <c r="AF767" s="79">
        <f t="shared" si="83"/>
        <v>0</v>
      </c>
      <c r="AG767" s="79" t="str">
        <f t="shared" si="84"/>
        <v/>
      </c>
      <c r="AH767" s="79" t="str">
        <f t="shared" si="85"/>
        <v/>
      </c>
      <c r="AI767" s="79" t="str">
        <f t="shared" si="86"/>
        <v/>
      </c>
      <c r="AJ767" s="79" t="str">
        <f t="shared" si="87"/>
        <v/>
      </c>
      <c r="AK767" s="79" t="str">
        <f t="shared" si="88"/>
        <v/>
      </c>
    </row>
    <row r="768" spans="27:37">
      <c r="AA768" s="81"/>
      <c r="AB768" s="81"/>
      <c r="AC768" s="81" t="str">
        <f t="shared" si="82"/>
        <v/>
      </c>
      <c r="AD768" s="90"/>
      <c r="AE768" s="90"/>
      <c r="AF768" s="82">
        <f t="shared" si="83"/>
        <v>0</v>
      </c>
      <c r="AG768" s="82" t="str">
        <f t="shared" si="84"/>
        <v/>
      </c>
      <c r="AH768" s="82" t="str">
        <f t="shared" si="85"/>
        <v/>
      </c>
      <c r="AI768" s="82" t="str">
        <f t="shared" si="86"/>
        <v/>
      </c>
      <c r="AJ768" s="82" t="str">
        <f t="shared" si="87"/>
        <v/>
      </c>
      <c r="AK768" s="82" t="str">
        <f t="shared" si="88"/>
        <v/>
      </c>
    </row>
    <row r="769" spans="27:37">
      <c r="AA769" s="78"/>
      <c r="AB769" s="78"/>
      <c r="AC769" s="78" t="str">
        <f t="shared" si="82"/>
        <v/>
      </c>
      <c r="AD769" s="89"/>
      <c r="AE769" s="89"/>
      <c r="AF769" s="79">
        <f t="shared" si="83"/>
        <v>0</v>
      </c>
      <c r="AG769" s="79" t="str">
        <f t="shared" si="84"/>
        <v/>
      </c>
      <c r="AH769" s="79" t="str">
        <f t="shared" si="85"/>
        <v/>
      </c>
      <c r="AI769" s="79" t="str">
        <f t="shared" si="86"/>
        <v/>
      </c>
      <c r="AJ769" s="79" t="str">
        <f t="shared" si="87"/>
        <v/>
      </c>
      <c r="AK769" s="79" t="str">
        <f t="shared" si="88"/>
        <v/>
      </c>
    </row>
    <row r="770" spans="27:37">
      <c r="AA770" s="81"/>
      <c r="AB770" s="81"/>
      <c r="AC770" s="81" t="str">
        <f t="shared" si="82"/>
        <v/>
      </c>
      <c r="AD770" s="90"/>
      <c r="AE770" s="90"/>
      <c r="AF770" s="82">
        <f t="shared" si="83"/>
        <v>0</v>
      </c>
      <c r="AG770" s="82" t="str">
        <f t="shared" si="84"/>
        <v/>
      </c>
      <c r="AH770" s="82" t="str">
        <f t="shared" si="85"/>
        <v/>
      </c>
      <c r="AI770" s="82" t="str">
        <f t="shared" si="86"/>
        <v/>
      </c>
      <c r="AJ770" s="82" t="str">
        <f t="shared" si="87"/>
        <v/>
      </c>
      <c r="AK770" s="82" t="str">
        <f t="shared" si="88"/>
        <v/>
      </c>
    </row>
    <row r="771" spans="27:37">
      <c r="AA771" s="78"/>
      <c r="AB771" s="78"/>
      <c r="AC771" s="78" t="str">
        <f t="shared" si="82"/>
        <v/>
      </c>
      <c r="AD771" s="89"/>
      <c r="AE771" s="89"/>
      <c r="AF771" s="79">
        <f t="shared" si="83"/>
        <v>0</v>
      </c>
      <c r="AG771" s="79" t="str">
        <f t="shared" si="84"/>
        <v/>
      </c>
      <c r="AH771" s="79" t="str">
        <f t="shared" si="85"/>
        <v/>
      </c>
      <c r="AI771" s="79" t="str">
        <f t="shared" si="86"/>
        <v/>
      </c>
      <c r="AJ771" s="79" t="str">
        <f t="shared" si="87"/>
        <v/>
      </c>
      <c r="AK771" s="79" t="str">
        <f t="shared" si="88"/>
        <v/>
      </c>
    </row>
    <row r="772" spans="27:37">
      <c r="AA772" s="81"/>
      <c r="AB772" s="81"/>
      <c r="AC772" s="81" t="str">
        <f t="shared" si="82"/>
        <v/>
      </c>
      <c r="AD772" s="90"/>
      <c r="AE772" s="90"/>
      <c r="AF772" s="82">
        <f t="shared" si="83"/>
        <v>0</v>
      </c>
      <c r="AG772" s="82" t="str">
        <f t="shared" si="84"/>
        <v/>
      </c>
      <c r="AH772" s="82" t="str">
        <f t="shared" si="85"/>
        <v/>
      </c>
      <c r="AI772" s="82" t="str">
        <f t="shared" si="86"/>
        <v/>
      </c>
      <c r="AJ772" s="82" t="str">
        <f t="shared" si="87"/>
        <v/>
      </c>
      <c r="AK772" s="82" t="str">
        <f t="shared" si="88"/>
        <v/>
      </c>
    </row>
    <row r="773" spans="27:37">
      <c r="AA773" s="78"/>
      <c r="AB773" s="78"/>
      <c r="AC773" s="78" t="str">
        <f t="shared" si="82"/>
        <v/>
      </c>
      <c r="AD773" s="89"/>
      <c r="AE773" s="89"/>
      <c r="AF773" s="79">
        <f t="shared" si="83"/>
        <v>0</v>
      </c>
      <c r="AG773" s="79" t="str">
        <f t="shared" si="84"/>
        <v/>
      </c>
      <c r="AH773" s="79" t="str">
        <f t="shared" si="85"/>
        <v/>
      </c>
      <c r="AI773" s="79" t="str">
        <f t="shared" si="86"/>
        <v/>
      </c>
      <c r="AJ773" s="79" t="str">
        <f t="shared" si="87"/>
        <v/>
      </c>
      <c r="AK773" s="79" t="str">
        <f t="shared" si="88"/>
        <v/>
      </c>
    </row>
    <row r="774" spans="27:37">
      <c r="AA774" s="81"/>
      <c r="AB774" s="81"/>
      <c r="AC774" s="81" t="str">
        <f t="shared" si="82"/>
        <v/>
      </c>
      <c r="AD774" s="90"/>
      <c r="AE774" s="90"/>
      <c r="AF774" s="82">
        <f t="shared" si="83"/>
        <v>0</v>
      </c>
      <c r="AG774" s="82" t="str">
        <f t="shared" si="84"/>
        <v/>
      </c>
      <c r="AH774" s="82" t="str">
        <f t="shared" si="85"/>
        <v/>
      </c>
      <c r="AI774" s="82" t="str">
        <f t="shared" si="86"/>
        <v/>
      </c>
      <c r="AJ774" s="82" t="str">
        <f t="shared" si="87"/>
        <v/>
      </c>
      <c r="AK774" s="82" t="str">
        <f t="shared" si="88"/>
        <v/>
      </c>
    </row>
    <row r="775" spans="27:37">
      <c r="AA775" s="78"/>
      <c r="AB775" s="78"/>
      <c r="AC775" s="78" t="str">
        <f t="shared" si="82"/>
        <v/>
      </c>
      <c r="AD775" s="89"/>
      <c r="AE775" s="89"/>
      <c r="AF775" s="79">
        <f t="shared" si="83"/>
        <v>0</v>
      </c>
      <c r="AG775" s="79" t="str">
        <f t="shared" si="84"/>
        <v/>
      </c>
      <c r="AH775" s="79" t="str">
        <f t="shared" si="85"/>
        <v/>
      </c>
      <c r="AI775" s="79" t="str">
        <f t="shared" si="86"/>
        <v/>
      </c>
      <c r="AJ775" s="79" t="str">
        <f t="shared" si="87"/>
        <v/>
      </c>
      <c r="AK775" s="79" t="str">
        <f t="shared" si="88"/>
        <v/>
      </c>
    </row>
    <row r="776" spans="27:37">
      <c r="AA776" s="81"/>
      <c r="AB776" s="81"/>
      <c r="AC776" s="81" t="str">
        <f t="shared" si="82"/>
        <v/>
      </c>
      <c r="AD776" s="90"/>
      <c r="AE776" s="90"/>
      <c r="AF776" s="82">
        <f t="shared" si="83"/>
        <v>0</v>
      </c>
      <c r="AG776" s="82" t="str">
        <f t="shared" si="84"/>
        <v/>
      </c>
      <c r="AH776" s="82" t="str">
        <f t="shared" si="85"/>
        <v/>
      </c>
      <c r="AI776" s="82" t="str">
        <f t="shared" si="86"/>
        <v/>
      </c>
      <c r="AJ776" s="82" t="str">
        <f t="shared" si="87"/>
        <v/>
      </c>
      <c r="AK776" s="82" t="str">
        <f t="shared" si="88"/>
        <v/>
      </c>
    </row>
    <row r="777" spans="27:37">
      <c r="AA777" s="78"/>
      <c r="AB777" s="78"/>
      <c r="AC777" s="78" t="str">
        <f t="shared" si="82"/>
        <v/>
      </c>
      <c r="AD777" s="89"/>
      <c r="AE777" s="89"/>
      <c r="AF777" s="79">
        <f t="shared" si="83"/>
        <v>0</v>
      </c>
      <c r="AG777" s="79" t="str">
        <f t="shared" si="84"/>
        <v/>
      </c>
      <c r="AH777" s="79" t="str">
        <f t="shared" si="85"/>
        <v/>
      </c>
      <c r="AI777" s="79" t="str">
        <f t="shared" si="86"/>
        <v/>
      </c>
      <c r="AJ777" s="79" t="str">
        <f t="shared" si="87"/>
        <v/>
      </c>
      <c r="AK777" s="79" t="str">
        <f t="shared" si="88"/>
        <v/>
      </c>
    </row>
    <row r="778" spans="27:37">
      <c r="AA778" s="81"/>
      <c r="AB778" s="81"/>
      <c r="AC778" s="81" t="str">
        <f t="shared" si="82"/>
        <v/>
      </c>
      <c r="AD778" s="90"/>
      <c r="AE778" s="90"/>
      <c r="AF778" s="82">
        <f t="shared" si="83"/>
        <v>0</v>
      </c>
      <c r="AG778" s="82" t="str">
        <f t="shared" si="84"/>
        <v/>
      </c>
      <c r="AH778" s="82" t="str">
        <f t="shared" si="85"/>
        <v/>
      </c>
      <c r="AI778" s="82" t="str">
        <f t="shared" si="86"/>
        <v/>
      </c>
      <c r="AJ778" s="82" t="str">
        <f t="shared" si="87"/>
        <v/>
      </c>
      <c r="AK778" s="82" t="str">
        <f t="shared" si="88"/>
        <v/>
      </c>
    </row>
    <row r="779" spans="27:37">
      <c r="AA779" s="78"/>
      <c r="AB779" s="78"/>
      <c r="AC779" s="78" t="str">
        <f t="shared" si="82"/>
        <v/>
      </c>
      <c r="AD779" s="89"/>
      <c r="AE779" s="89"/>
      <c r="AF779" s="79">
        <f t="shared" si="83"/>
        <v>0</v>
      </c>
      <c r="AG779" s="79" t="str">
        <f t="shared" si="84"/>
        <v/>
      </c>
      <c r="AH779" s="79" t="str">
        <f t="shared" si="85"/>
        <v/>
      </c>
      <c r="AI779" s="79" t="str">
        <f t="shared" si="86"/>
        <v/>
      </c>
      <c r="AJ779" s="79" t="str">
        <f t="shared" si="87"/>
        <v/>
      </c>
      <c r="AK779" s="79" t="str">
        <f t="shared" si="88"/>
        <v/>
      </c>
    </row>
    <row r="780" spans="27:37">
      <c r="AA780" s="81"/>
      <c r="AB780" s="81"/>
      <c r="AC780" s="81" t="str">
        <f t="shared" ref="AC780:AC843" si="89">IF(ISERROR(VLOOKUP($AA780,$A$13:$V$47,MATCH($AB780,$A$12:$V$12,0),0)),"",VLOOKUP($AA780,$A$13:$V$47,MATCH($AB780,$A$12:$V$12,0),0))</f>
        <v/>
      </c>
      <c r="AD780" s="90"/>
      <c r="AE780" s="90"/>
      <c r="AF780" s="82">
        <f t="shared" ref="AF780:AF843" si="90">IF(IF($AB780="",0,IF(AC780="",0,AC780-AD780-AE780))&lt;0,0,IF($AB780="",0,IF(AC780="",0,AC780-AD780-AE780)))</f>
        <v>0</v>
      </c>
      <c r="AG780" s="82" t="str">
        <f t="shared" ref="AG780:AG843" si="91">IF($AA780="","",IF(VLOOKUP($AA780,$AZ$17:$BD$51,2,0)=0,"",VLOOKUP($AA780,$AZ$17:$BD$51,2,0)*AF780))</f>
        <v/>
      </c>
      <c r="AH780" s="82" t="str">
        <f t="shared" ref="AH780:AH843" si="92">IF($AA780="","",IF(VLOOKUP($AA780,$AZ$17:$BD$51,3,0)=0,"",VLOOKUP($AA780,$AZ$17:$BD$51,3,0)*AF780))</f>
        <v/>
      </c>
      <c r="AI780" s="82" t="str">
        <f t="shared" ref="AI780:AI843" si="93">IF($AA780="","",IF(VLOOKUP($AA780,$AZ$17:$BD$51,4,0)=0,"",VLOOKUP($AA780,$AZ$17:$BD$51,4,0)*AF780))</f>
        <v/>
      </c>
      <c r="AJ780" s="82" t="str">
        <f t="shared" ref="AJ780:AJ843" si="94">IF($AA780="","",IF(VLOOKUP($AA780,$AZ$17:$BD$51,5,0)=0,"",VLOOKUP($AA780,$AZ$17:$BD$51,5,0)*AF780))</f>
        <v/>
      </c>
      <c r="AK780" s="82" t="str">
        <f t="shared" si="88"/>
        <v/>
      </c>
    </row>
    <row r="781" spans="27:37">
      <c r="AA781" s="78"/>
      <c r="AB781" s="78"/>
      <c r="AC781" s="78" t="str">
        <f t="shared" si="89"/>
        <v/>
      </c>
      <c r="AD781" s="89"/>
      <c r="AE781" s="89"/>
      <c r="AF781" s="79">
        <f t="shared" si="90"/>
        <v>0</v>
      </c>
      <c r="AG781" s="79" t="str">
        <f t="shared" si="91"/>
        <v/>
      </c>
      <c r="AH781" s="79" t="str">
        <f t="shared" si="92"/>
        <v/>
      </c>
      <c r="AI781" s="79" t="str">
        <f t="shared" si="93"/>
        <v/>
      </c>
      <c r="AJ781" s="79" t="str">
        <f t="shared" si="94"/>
        <v/>
      </c>
      <c r="AK781" s="79" t="str">
        <f t="shared" ref="AK781:AK844" si="95">IF($AF781=0,"",IF(VLOOKUP($AA781,$A$55:$Y$80,IF($AB781=3,2,IF($AB781&lt;4+1,6,IF($AB781&lt;5+1,10,IF($AB781&lt;6+1,14,IF($AB781&lt;7+1,18,IF($AB781&lt;8+1,22,0)))))),0)=0,"pas de crafteur",VLOOKUP($AA781,$A$55:$Y$80,IF($AB781=3,2,IF($AB781&lt;4+1,6,IF($AB781&lt;5+1,10,IF($AB781&lt;6+1,14,IF($AB781&lt;7+1,18,IF($AB781&lt;8+1,22,)))))),0)))</f>
        <v/>
      </c>
    </row>
    <row r="782" spans="27:37">
      <c r="AA782" s="81"/>
      <c r="AB782" s="81"/>
      <c r="AC782" s="81" t="str">
        <f t="shared" si="89"/>
        <v/>
      </c>
      <c r="AD782" s="90"/>
      <c r="AE782" s="90"/>
      <c r="AF782" s="82">
        <f t="shared" si="90"/>
        <v>0</v>
      </c>
      <c r="AG782" s="82" t="str">
        <f t="shared" si="91"/>
        <v/>
      </c>
      <c r="AH782" s="82" t="str">
        <f t="shared" si="92"/>
        <v/>
      </c>
      <c r="AI782" s="82" t="str">
        <f t="shared" si="93"/>
        <v/>
      </c>
      <c r="AJ782" s="82" t="str">
        <f t="shared" si="94"/>
        <v/>
      </c>
      <c r="AK782" s="82" t="str">
        <f t="shared" si="95"/>
        <v/>
      </c>
    </row>
    <row r="783" spans="27:37">
      <c r="AA783" s="78"/>
      <c r="AB783" s="78"/>
      <c r="AC783" s="78" t="str">
        <f t="shared" si="89"/>
        <v/>
      </c>
      <c r="AD783" s="89"/>
      <c r="AE783" s="89"/>
      <c r="AF783" s="79">
        <f t="shared" si="90"/>
        <v>0</v>
      </c>
      <c r="AG783" s="79" t="str">
        <f t="shared" si="91"/>
        <v/>
      </c>
      <c r="AH783" s="79" t="str">
        <f t="shared" si="92"/>
        <v/>
      </c>
      <c r="AI783" s="79" t="str">
        <f t="shared" si="93"/>
        <v/>
      </c>
      <c r="AJ783" s="79" t="str">
        <f t="shared" si="94"/>
        <v/>
      </c>
      <c r="AK783" s="79" t="str">
        <f t="shared" si="95"/>
        <v/>
      </c>
    </row>
    <row r="784" spans="27:37">
      <c r="AA784" s="81"/>
      <c r="AB784" s="81"/>
      <c r="AC784" s="81" t="str">
        <f t="shared" si="89"/>
        <v/>
      </c>
      <c r="AD784" s="90"/>
      <c r="AE784" s="90"/>
      <c r="AF784" s="82">
        <f t="shared" si="90"/>
        <v>0</v>
      </c>
      <c r="AG784" s="82" t="str">
        <f t="shared" si="91"/>
        <v/>
      </c>
      <c r="AH784" s="82" t="str">
        <f t="shared" si="92"/>
        <v/>
      </c>
      <c r="AI784" s="82" t="str">
        <f t="shared" si="93"/>
        <v/>
      </c>
      <c r="AJ784" s="82" t="str">
        <f t="shared" si="94"/>
        <v/>
      </c>
      <c r="AK784" s="82" t="str">
        <f t="shared" si="95"/>
        <v/>
      </c>
    </row>
    <row r="785" spans="27:37">
      <c r="AA785" s="78"/>
      <c r="AB785" s="78"/>
      <c r="AC785" s="78" t="str">
        <f t="shared" si="89"/>
        <v/>
      </c>
      <c r="AD785" s="89"/>
      <c r="AE785" s="89"/>
      <c r="AF785" s="79">
        <f t="shared" si="90"/>
        <v>0</v>
      </c>
      <c r="AG785" s="79" t="str">
        <f t="shared" si="91"/>
        <v/>
      </c>
      <c r="AH785" s="79" t="str">
        <f t="shared" si="92"/>
        <v/>
      </c>
      <c r="AI785" s="79" t="str">
        <f t="shared" si="93"/>
        <v/>
      </c>
      <c r="AJ785" s="79" t="str">
        <f t="shared" si="94"/>
        <v/>
      </c>
      <c r="AK785" s="79" t="str">
        <f t="shared" si="95"/>
        <v/>
      </c>
    </row>
    <row r="786" spans="27:37">
      <c r="AA786" s="81"/>
      <c r="AB786" s="81"/>
      <c r="AC786" s="81" t="str">
        <f t="shared" si="89"/>
        <v/>
      </c>
      <c r="AD786" s="90"/>
      <c r="AE786" s="90"/>
      <c r="AF786" s="82">
        <f t="shared" si="90"/>
        <v>0</v>
      </c>
      <c r="AG786" s="82" t="str">
        <f t="shared" si="91"/>
        <v/>
      </c>
      <c r="AH786" s="82" t="str">
        <f t="shared" si="92"/>
        <v/>
      </c>
      <c r="AI786" s="82" t="str">
        <f t="shared" si="93"/>
        <v/>
      </c>
      <c r="AJ786" s="82" t="str">
        <f t="shared" si="94"/>
        <v/>
      </c>
      <c r="AK786" s="82" t="str">
        <f t="shared" si="95"/>
        <v/>
      </c>
    </row>
    <row r="787" spans="27:37">
      <c r="AA787" s="78"/>
      <c r="AB787" s="78"/>
      <c r="AC787" s="78" t="str">
        <f t="shared" si="89"/>
        <v/>
      </c>
      <c r="AD787" s="89"/>
      <c r="AE787" s="89"/>
      <c r="AF787" s="79">
        <f t="shared" si="90"/>
        <v>0</v>
      </c>
      <c r="AG787" s="79" t="str">
        <f t="shared" si="91"/>
        <v/>
      </c>
      <c r="AH787" s="79" t="str">
        <f t="shared" si="92"/>
        <v/>
      </c>
      <c r="AI787" s="79" t="str">
        <f t="shared" si="93"/>
        <v/>
      </c>
      <c r="AJ787" s="79" t="str">
        <f t="shared" si="94"/>
        <v/>
      </c>
      <c r="AK787" s="79" t="str">
        <f t="shared" si="95"/>
        <v/>
      </c>
    </row>
    <row r="788" spans="27:37">
      <c r="AA788" s="81"/>
      <c r="AB788" s="81"/>
      <c r="AC788" s="81" t="str">
        <f t="shared" si="89"/>
        <v/>
      </c>
      <c r="AD788" s="90"/>
      <c r="AE788" s="90"/>
      <c r="AF788" s="82">
        <f t="shared" si="90"/>
        <v>0</v>
      </c>
      <c r="AG788" s="82" t="str">
        <f t="shared" si="91"/>
        <v/>
      </c>
      <c r="AH788" s="82" t="str">
        <f t="shared" si="92"/>
        <v/>
      </c>
      <c r="AI788" s="82" t="str">
        <f t="shared" si="93"/>
        <v/>
      </c>
      <c r="AJ788" s="82" t="str">
        <f t="shared" si="94"/>
        <v/>
      </c>
      <c r="AK788" s="82" t="str">
        <f t="shared" si="95"/>
        <v/>
      </c>
    </row>
    <row r="789" spans="27:37">
      <c r="AA789" s="78"/>
      <c r="AB789" s="78"/>
      <c r="AC789" s="78" t="str">
        <f t="shared" si="89"/>
        <v/>
      </c>
      <c r="AD789" s="89"/>
      <c r="AE789" s="89"/>
      <c r="AF789" s="79">
        <f t="shared" si="90"/>
        <v>0</v>
      </c>
      <c r="AG789" s="79" t="str">
        <f t="shared" si="91"/>
        <v/>
      </c>
      <c r="AH789" s="79" t="str">
        <f t="shared" si="92"/>
        <v/>
      </c>
      <c r="AI789" s="79" t="str">
        <f t="shared" si="93"/>
        <v/>
      </c>
      <c r="AJ789" s="79" t="str">
        <f t="shared" si="94"/>
        <v/>
      </c>
      <c r="AK789" s="79" t="str">
        <f t="shared" si="95"/>
        <v/>
      </c>
    </row>
    <row r="790" spans="27:37">
      <c r="AA790" s="81"/>
      <c r="AB790" s="81"/>
      <c r="AC790" s="81" t="str">
        <f t="shared" si="89"/>
        <v/>
      </c>
      <c r="AD790" s="90"/>
      <c r="AE790" s="90"/>
      <c r="AF790" s="82">
        <f t="shared" si="90"/>
        <v>0</v>
      </c>
      <c r="AG790" s="82" t="str">
        <f t="shared" si="91"/>
        <v/>
      </c>
      <c r="AH790" s="82" t="str">
        <f t="shared" si="92"/>
        <v/>
      </c>
      <c r="AI790" s="82" t="str">
        <f t="shared" si="93"/>
        <v/>
      </c>
      <c r="AJ790" s="82" t="str">
        <f t="shared" si="94"/>
        <v/>
      </c>
      <c r="AK790" s="82" t="str">
        <f t="shared" si="95"/>
        <v/>
      </c>
    </row>
    <row r="791" spans="27:37">
      <c r="AA791" s="78"/>
      <c r="AB791" s="78"/>
      <c r="AC791" s="78" t="str">
        <f t="shared" si="89"/>
        <v/>
      </c>
      <c r="AD791" s="89"/>
      <c r="AE791" s="89"/>
      <c r="AF791" s="79">
        <f t="shared" si="90"/>
        <v>0</v>
      </c>
      <c r="AG791" s="79" t="str">
        <f t="shared" si="91"/>
        <v/>
      </c>
      <c r="AH791" s="79" t="str">
        <f t="shared" si="92"/>
        <v/>
      </c>
      <c r="AI791" s="79" t="str">
        <f t="shared" si="93"/>
        <v/>
      </c>
      <c r="AJ791" s="79" t="str">
        <f t="shared" si="94"/>
        <v/>
      </c>
      <c r="AK791" s="79" t="str">
        <f t="shared" si="95"/>
        <v/>
      </c>
    </row>
    <row r="792" spans="27:37">
      <c r="AA792" s="81"/>
      <c r="AB792" s="81"/>
      <c r="AC792" s="81" t="str">
        <f t="shared" si="89"/>
        <v/>
      </c>
      <c r="AD792" s="90"/>
      <c r="AE792" s="90"/>
      <c r="AF792" s="82">
        <f t="shared" si="90"/>
        <v>0</v>
      </c>
      <c r="AG792" s="82" t="str">
        <f t="shared" si="91"/>
        <v/>
      </c>
      <c r="AH792" s="82" t="str">
        <f t="shared" si="92"/>
        <v/>
      </c>
      <c r="AI792" s="82" t="str">
        <f t="shared" si="93"/>
        <v/>
      </c>
      <c r="AJ792" s="82" t="str">
        <f t="shared" si="94"/>
        <v/>
      </c>
      <c r="AK792" s="82" t="str">
        <f t="shared" si="95"/>
        <v/>
      </c>
    </row>
    <row r="793" spans="27:37">
      <c r="AA793" s="78"/>
      <c r="AB793" s="78"/>
      <c r="AC793" s="78" t="str">
        <f t="shared" si="89"/>
        <v/>
      </c>
      <c r="AD793" s="89"/>
      <c r="AE793" s="89"/>
      <c r="AF793" s="79">
        <f t="shared" si="90"/>
        <v>0</v>
      </c>
      <c r="AG793" s="79" t="str">
        <f t="shared" si="91"/>
        <v/>
      </c>
      <c r="AH793" s="79" t="str">
        <f t="shared" si="92"/>
        <v/>
      </c>
      <c r="AI793" s="79" t="str">
        <f t="shared" si="93"/>
        <v/>
      </c>
      <c r="AJ793" s="79" t="str">
        <f t="shared" si="94"/>
        <v/>
      </c>
      <c r="AK793" s="79" t="str">
        <f t="shared" si="95"/>
        <v/>
      </c>
    </row>
    <row r="794" spans="27:37">
      <c r="AA794" s="81"/>
      <c r="AB794" s="81"/>
      <c r="AC794" s="81" t="str">
        <f t="shared" si="89"/>
        <v/>
      </c>
      <c r="AD794" s="90"/>
      <c r="AE794" s="90"/>
      <c r="AF794" s="82">
        <f t="shared" si="90"/>
        <v>0</v>
      </c>
      <c r="AG794" s="82" t="str">
        <f t="shared" si="91"/>
        <v/>
      </c>
      <c r="AH794" s="82" t="str">
        <f t="shared" si="92"/>
        <v/>
      </c>
      <c r="AI794" s="82" t="str">
        <f t="shared" si="93"/>
        <v/>
      </c>
      <c r="AJ794" s="82" t="str">
        <f t="shared" si="94"/>
        <v/>
      </c>
      <c r="AK794" s="82" t="str">
        <f t="shared" si="95"/>
        <v/>
      </c>
    </row>
    <row r="795" spans="27:37">
      <c r="AA795" s="78"/>
      <c r="AB795" s="78"/>
      <c r="AC795" s="78" t="str">
        <f t="shared" si="89"/>
        <v/>
      </c>
      <c r="AD795" s="89"/>
      <c r="AE795" s="89"/>
      <c r="AF795" s="79">
        <f t="shared" si="90"/>
        <v>0</v>
      </c>
      <c r="AG795" s="79" t="str">
        <f t="shared" si="91"/>
        <v/>
      </c>
      <c r="AH795" s="79" t="str">
        <f t="shared" si="92"/>
        <v/>
      </c>
      <c r="AI795" s="79" t="str">
        <f t="shared" si="93"/>
        <v/>
      </c>
      <c r="AJ795" s="79" t="str">
        <f t="shared" si="94"/>
        <v/>
      </c>
      <c r="AK795" s="79" t="str">
        <f t="shared" si="95"/>
        <v/>
      </c>
    </row>
    <row r="796" spans="27:37">
      <c r="AA796" s="81"/>
      <c r="AB796" s="81"/>
      <c r="AC796" s="81" t="str">
        <f t="shared" si="89"/>
        <v/>
      </c>
      <c r="AD796" s="90"/>
      <c r="AE796" s="90"/>
      <c r="AF796" s="82">
        <f t="shared" si="90"/>
        <v>0</v>
      </c>
      <c r="AG796" s="82" t="str">
        <f t="shared" si="91"/>
        <v/>
      </c>
      <c r="AH796" s="82" t="str">
        <f t="shared" si="92"/>
        <v/>
      </c>
      <c r="AI796" s="82" t="str">
        <f t="shared" si="93"/>
        <v/>
      </c>
      <c r="AJ796" s="82" t="str">
        <f t="shared" si="94"/>
        <v/>
      </c>
      <c r="AK796" s="82" t="str">
        <f t="shared" si="95"/>
        <v/>
      </c>
    </row>
    <row r="797" spans="27:37">
      <c r="AA797" s="78"/>
      <c r="AB797" s="78"/>
      <c r="AC797" s="78" t="str">
        <f t="shared" si="89"/>
        <v/>
      </c>
      <c r="AD797" s="89"/>
      <c r="AE797" s="89"/>
      <c r="AF797" s="79">
        <f t="shared" si="90"/>
        <v>0</v>
      </c>
      <c r="AG797" s="79" t="str">
        <f t="shared" si="91"/>
        <v/>
      </c>
      <c r="AH797" s="79" t="str">
        <f t="shared" si="92"/>
        <v/>
      </c>
      <c r="AI797" s="79" t="str">
        <f t="shared" si="93"/>
        <v/>
      </c>
      <c r="AJ797" s="79" t="str">
        <f t="shared" si="94"/>
        <v/>
      </c>
      <c r="AK797" s="79" t="str">
        <f t="shared" si="95"/>
        <v/>
      </c>
    </row>
    <row r="798" spans="27:37">
      <c r="AA798" s="81"/>
      <c r="AB798" s="81"/>
      <c r="AC798" s="81" t="str">
        <f t="shared" si="89"/>
        <v/>
      </c>
      <c r="AD798" s="90"/>
      <c r="AE798" s="90"/>
      <c r="AF798" s="82">
        <f t="shared" si="90"/>
        <v>0</v>
      </c>
      <c r="AG798" s="82" t="str">
        <f t="shared" si="91"/>
        <v/>
      </c>
      <c r="AH798" s="82" t="str">
        <f t="shared" si="92"/>
        <v/>
      </c>
      <c r="AI798" s="82" t="str">
        <f t="shared" si="93"/>
        <v/>
      </c>
      <c r="AJ798" s="82" t="str">
        <f t="shared" si="94"/>
        <v/>
      </c>
      <c r="AK798" s="82" t="str">
        <f t="shared" si="95"/>
        <v/>
      </c>
    </row>
    <row r="799" spans="27:37">
      <c r="AA799" s="78"/>
      <c r="AB799" s="78"/>
      <c r="AC799" s="78" t="str">
        <f t="shared" si="89"/>
        <v/>
      </c>
      <c r="AD799" s="89"/>
      <c r="AE799" s="89"/>
      <c r="AF799" s="79">
        <f t="shared" si="90"/>
        <v>0</v>
      </c>
      <c r="AG799" s="79" t="str">
        <f t="shared" si="91"/>
        <v/>
      </c>
      <c r="AH799" s="79" t="str">
        <f t="shared" si="92"/>
        <v/>
      </c>
      <c r="AI799" s="79" t="str">
        <f t="shared" si="93"/>
        <v/>
      </c>
      <c r="AJ799" s="79" t="str">
        <f t="shared" si="94"/>
        <v/>
      </c>
      <c r="AK799" s="79" t="str">
        <f t="shared" si="95"/>
        <v/>
      </c>
    </row>
    <row r="800" spans="27:37">
      <c r="AA800" s="81"/>
      <c r="AB800" s="81"/>
      <c r="AC800" s="81" t="str">
        <f t="shared" si="89"/>
        <v/>
      </c>
      <c r="AD800" s="90"/>
      <c r="AE800" s="90"/>
      <c r="AF800" s="82">
        <f t="shared" si="90"/>
        <v>0</v>
      </c>
      <c r="AG800" s="82" t="str">
        <f t="shared" si="91"/>
        <v/>
      </c>
      <c r="AH800" s="82" t="str">
        <f t="shared" si="92"/>
        <v/>
      </c>
      <c r="AI800" s="82" t="str">
        <f t="shared" si="93"/>
        <v/>
      </c>
      <c r="AJ800" s="82" t="str">
        <f t="shared" si="94"/>
        <v/>
      </c>
      <c r="AK800" s="82" t="str">
        <f t="shared" si="95"/>
        <v/>
      </c>
    </row>
    <row r="801" spans="27:37">
      <c r="AA801" s="78"/>
      <c r="AB801" s="78"/>
      <c r="AC801" s="78" t="str">
        <f t="shared" si="89"/>
        <v/>
      </c>
      <c r="AD801" s="89"/>
      <c r="AE801" s="89"/>
      <c r="AF801" s="79">
        <f t="shared" si="90"/>
        <v>0</v>
      </c>
      <c r="AG801" s="79" t="str">
        <f t="shared" si="91"/>
        <v/>
      </c>
      <c r="AH801" s="79" t="str">
        <f t="shared" si="92"/>
        <v/>
      </c>
      <c r="AI801" s="79" t="str">
        <f t="shared" si="93"/>
        <v/>
      </c>
      <c r="AJ801" s="79" t="str">
        <f t="shared" si="94"/>
        <v/>
      </c>
      <c r="AK801" s="79" t="str">
        <f t="shared" si="95"/>
        <v/>
      </c>
    </row>
    <row r="802" spans="27:37">
      <c r="AA802" s="81"/>
      <c r="AB802" s="81"/>
      <c r="AC802" s="81" t="str">
        <f t="shared" si="89"/>
        <v/>
      </c>
      <c r="AD802" s="90"/>
      <c r="AE802" s="90"/>
      <c r="AF802" s="82">
        <f t="shared" si="90"/>
        <v>0</v>
      </c>
      <c r="AG802" s="82" t="str">
        <f t="shared" si="91"/>
        <v/>
      </c>
      <c r="AH802" s="82" t="str">
        <f t="shared" si="92"/>
        <v/>
      </c>
      <c r="AI802" s="82" t="str">
        <f t="shared" si="93"/>
        <v/>
      </c>
      <c r="AJ802" s="82" t="str">
        <f t="shared" si="94"/>
        <v/>
      </c>
      <c r="AK802" s="82" t="str">
        <f t="shared" si="95"/>
        <v/>
      </c>
    </row>
    <row r="803" spans="27:37">
      <c r="AA803" s="78"/>
      <c r="AB803" s="78"/>
      <c r="AC803" s="78" t="str">
        <f t="shared" si="89"/>
        <v/>
      </c>
      <c r="AD803" s="89"/>
      <c r="AE803" s="89"/>
      <c r="AF803" s="79">
        <f t="shared" si="90"/>
        <v>0</v>
      </c>
      <c r="AG803" s="79" t="str">
        <f t="shared" si="91"/>
        <v/>
      </c>
      <c r="AH803" s="79" t="str">
        <f t="shared" si="92"/>
        <v/>
      </c>
      <c r="AI803" s="79" t="str">
        <f t="shared" si="93"/>
        <v/>
      </c>
      <c r="AJ803" s="79" t="str">
        <f t="shared" si="94"/>
        <v/>
      </c>
      <c r="AK803" s="79" t="str">
        <f t="shared" si="95"/>
        <v/>
      </c>
    </row>
    <row r="804" spans="27:37">
      <c r="AA804" s="81"/>
      <c r="AB804" s="81"/>
      <c r="AC804" s="81" t="str">
        <f t="shared" si="89"/>
        <v/>
      </c>
      <c r="AD804" s="90"/>
      <c r="AE804" s="90"/>
      <c r="AF804" s="82">
        <f t="shared" si="90"/>
        <v>0</v>
      </c>
      <c r="AG804" s="82" t="str">
        <f t="shared" si="91"/>
        <v/>
      </c>
      <c r="AH804" s="82" t="str">
        <f t="shared" si="92"/>
        <v/>
      </c>
      <c r="AI804" s="82" t="str">
        <f t="shared" si="93"/>
        <v/>
      </c>
      <c r="AJ804" s="82" t="str">
        <f t="shared" si="94"/>
        <v/>
      </c>
      <c r="AK804" s="82" t="str">
        <f t="shared" si="95"/>
        <v/>
      </c>
    </row>
    <row r="805" spans="27:37">
      <c r="AA805" s="78"/>
      <c r="AB805" s="78"/>
      <c r="AC805" s="78" t="str">
        <f t="shared" si="89"/>
        <v/>
      </c>
      <c r="AD805" s="89"/>
      <c r="AE805" s="89"/>
      <c r="AF805" s="79">
        <f t="shared" si="90"/>
        <v>0</v>
      </c>
      <c r="AG805" s="79" t="str">
        <f t="shared" si="91"/>
        <v/>
      </c>
      <c r="AH805" s="79" t="str">
        <f t="shared" si="92"/>
        <v/>
      </c>
      <c r="AI805" s="79" t="str">
        <f t="shared" si="93"/>
        <v/>
      </c>
      <c r="AJ805" s="79" t="str">
        <f t="shared" si="94"/>
        <v/>
      </c>
      <c r="AK805" s="79" t="str">
        <f t="shared" si="95"/>
        <v/>
      </c>
    </row>
    <row r="806" spans="27:37">
      <c r="AA806" s="81"/>
      <c r="AB806" s="81"/>
      <c r="AC806" s="81" t="str">
        <f t="shared" si="89"/>
        <v/>
      </c>
      <c r="AD806" s="90"/>
      <c r="AE806" s="90"/>
      <c r="AF806" s="82">
        <f t="shared" si="90"/>
        <v>0</v>
      </c>
      <c r="AG806" s="82" t="str">
        <f t="shared" si="91"/>
        <v/>
      </c>
      <c r="AH806" s="82" t="str">
        <f t="shared" si="92"/>
        <v/>
      </c>
      <c r="AI806" s="82" t="str">
        <f t="shared" si="93"/>
        <v/>
      </c>
      <c r="AJ806" s="82" t="str">
        <f t="shared" si="94"/>
        <v/>
      </c>
      <c r="AK806" s="82" t="str">
        <f t="shared" si="95"/>
        <v/>
      </c>
    </row>
    <row r="807" spans="27:37">
      <c r="AA807" s="78"/>
      <c r="AB807" s="78"/>
      <c r="AC807" s="78" t="str">
        <f t="shared" si="89"/>
        <v/>
      </c>
      <c r="AD807" s="89"/>
      <c r="AE807" s="89"/>
      <c r="AF807" s="79">
        <f t="shared" si="90"/>
        <v>0</v>
      </c>
      <c r="AG807" s="79" t="str">
        <f t="shared" si="91"/>
        <v/>
      </c>
      <c r="AH807" s="79" t="str">
        <f t="shared" si="92"/>
        <v/>
      </c>
      <c r="AI807" s="79" t="str">
        <f t="shared" si="93"/>
        <v/>
      </c>
      <c r="AJ807" s="79" t="str">
        <f t="shared" si="94"/>
        <v/>
      </c>
      <c r="AK807" s="79" t="str">
        <f t="shared" si="95"/>
        <v/>
      </c>
    </row>
    <row r="808" spans="27:37">
      <c r="AA808" s="81"/>
      <c r="AB808" s="81"/>
      <c r="AC808" s="81" t="str">
        <f t="shared" si="89"/>
        <v/>
      </c>
      <c r="AD808" s="90"/>
      <c r="AE808" s="90"/>
      <c r="AF808" s="82">
        <f t="shared" si="90"/>
        <v>0</v>
      </c>
      <c r="AG808" s="82" t="str">
        <f t="shared" si="91"/>
        <v/>
      </c>
      <c r="AH808" s="82" t="str">
        <f t="shared" si="92"/>
        <v/>
      </c>
      <c r="AI808" s="82" t="str">
        <f t="shared" si="93"/>
        <v/>
      </c>
      <c r="AJ808" s="82" t="str">
        <f t="shared" si="94"/>
        <v/>
      </c>
      <c r="AK808" s="82" t="str">
        <f t="shared" si="95"/>
        <v/>
      </c>
    </row>
    <row r="809" spans="27:37">
      <c r="AA809" s="78"/>
      <c r="AB809" s="78"/>
      <c r="AC809" s="78" t="str">
        <f t="shared" si="89"/>
        <v/>
      </c>
      <c r="AD809" s="89"/>
      <c r="AE809" s="89"/>
      <c r="AF809" s="79">
        <f t="shared" si="90"/>
        <v>0</v>
      </c>
      <c r="AG809" s="79" t="str">
        <f t="shared" si="91"/>
        <v/>
      </c>
      <c r="AH809" s="79" t="str">
        <f t="shared" si="92"/>
        <v/>
      </c>
      <c r="AI809" s="79" t="str">
        <f t="shared" si="93"/>
        <v/>
      </c>
      <c r="AJ809" s="79" t="str">
        <f t="shared" si="94"/>
        <v/>
      </c>
      <c r="AK809" s="79" t="str">
        <f t="shared" si="95"/>
        <v/>
      </c>
    </row>
    <row r="810" spans="27:37">
      <c r="AA810" s="81"/>
      <c r="AB810" s="81"/>
      <c r="AC810" s="81" t="str">
        <f t="shared" si="89"/>
        <v/>
      </c>
      <c r="AD810" s="90"/>
      <c r="AE810" s="90"/>
      <c r="AF810" s="82">
        <f t="shared" si="90"/>
        <v>0</v>
      </c>
      <c r="AG810" s="82" t="str">
        <f t="shared" si="91"/>
        <v/>
      </c>
      <c r="AH810" s="82" t="str">
        <f t="shared" si="92"/>
        <v/>
      </c>
      <c r="AI810" s="82" t="str">
        <f t="shared" si="93"/>
        <v/>
      </c>
      <c r="AJ810" s="82" t="str">
        <f t="shared" si="94"/>
        <v/>
      </c>
      <c r="AK810" s="82" t="str">
        <f t="shared" si="95"/>
        <v/>
      </c>
    </row>
    <row r="811" spans="27:37">
      <c r="AA811" s="78"/>
      <c r="AB811" s="78"/>
      <c r="AC811" s="78" t="str">
        <f t="shared" si="89"/>
        <v/>
      </c>
      <c r="AD811" s="89"/>
      <c r="AE811" s="89"/>
      <c r="AF811" s="79">
        <f t="shared" si="90"/>
        <v>0</v>
      </c>
      <c r="AG811" s="79" t="str">
        <f t="shared" si="91"/>
        <v/>
      </c>
      <c r="AH811" s="79" t="str">
        <f t="shared" si="92"/>
        <v/>
      </c>
      <c r="AI811" s="79" t="str">
        <f t="shared" si="93"/>
        <v/>
      </c>
      <c r="AJ811" s="79" t="str">
        <f t="shared" si="94"/>
        <v/>
      </c>
      <c r="AK811" s="79" t="str">
        <f t="shared" si="95"/>
        <v/>
      </c>
    </row>
    <row r="812" spans="27:37">
      <c r="AA812" s="81"/>
      <c r="AB812" s="81"/>
      <c r="AC812" s="81" t="str">
        <f t="shared" si="89"/>
        <v/>
      </c>
      <c r="AD812" s="90"/>
      <c r="AE812" s="90"/>
      <c r="AF812" s="82">
        <f t="shared" si="90"/>
        <v>0</v>
      </c>
      <c r="AG812" s="82" t="str">
        <f t="shared" si="91"/>
        <v/>
      </c>
      <c r="AH812" s="82" t="str">
        <f t="shared" si="92"/>
        <v/>
      </c>
      <c r="AI812" s="82" t="str">
        <f t="shared" si="93"/>
        <v/>
      </c>
      <c r="AJ812" s="82" t="str">
        <f t="shared" si="94"/>
        <v/>
      </c>
      <c r="AK812" s="82" t="str">
        <f t="shared" si="95"/>
        <v/>
      </c>
    </row>
    <row r="813" spans="27:37">
      <c r="AA813" s="78"/>
      <c r="AB813" s="78"/>
      <c r="AC813" s="78" t="str">
        <f t="shared" si="89"/>
        <v/>
      </c>
      <c r="AD813" s="89"/>
      <c r="AE813" s="89"/>
      <c r="AF813" s="79">
        <f t="shared" si="90"/>
        <v>0</v>
      </c>
      <c r="AG813" s="79" t="str">
        <f t="shared" si="91"/>
        <v/>
      </c>
      <c r="AH813" s="79" t="str">
        <f t="shared" si="92"/>
        <v/>
      </c>
      <c r="AI813" s="79" t="str">
        <f t="shared" si="93"/>
        <v/>
      </c>
      <c r="AJ813" s="79" t="str">
        <f t="shared" si="94"/>
        <v/>
      </c>
      <c r="AK813" s="79" t="str">
        <f t="shared" si="95"/>
        <v/>
      </c>
    </row>
    <row r="814" spans="27:37">
      <c r="AA814" s="81"/>
      <c r="AB814" s="81"/>
      <c r="AC814" s="81" t="str">
        <f t="shared" si="89"/>
        <v/>
      </c>
      <c r="AD814" s="90"/>
      <c r="AE814" s="90"/>
      <c r="AF814" s="82">
        <f t="shared" si="90"/>
        <v>0</v>
      </c>
      <c r="AG814" s="82" t="str">
        <f t="shared" si="91"/>
        <v/>
      </c>
      <c r="AH814" s="82" t="str">
        <f t="shared" si="92"/>
        <v/>
      </c>
      <c r="AI814" s="82" t="str">
        <f t="shared" si="93"/>
        <v/>
      </c>
      <c r="AJ814" s="82" t="str">
        <f t="shared" si="94"/>
        <v/>
      </c>
      <c r="AK814" s="82" t="str">
        <f t="shared" si="95"/>
        <v/>
      </c>
    </row>
    <row r="815" spans="27:37">
      <c r="AA815" s="78"/>
      <c r="AB815" s="78"/>
      <c r="AC815" s="78" t="str">
        <f t="shared" si="89"/>
        <v/>
      </c>
      <c r="AD815" s="89"/>
      <c r="AE815" s="89"/>
      <c r="AF815" s="79">
        <f t="shared" si="90"/>
        <v>0</v>
      </c>
      <c r="AG815" s="79" t="str">
        <f t="shared" si="91"/>
        <v/>
      </c>
      <c r="AH815" s="79" t="str">
        <f t="shared" si="92"/>
        <v/>
      </c>
      <c r="AI815" s="79" t="str">
        <f t="shared" si="93"/>
        <v/>
      </c>
      <c r="AJ815" s="79" t="str">
        <f t="shared" si="94"/>
        <v/>
      </c>
      <c r="AK815" s="79" t="str">
        <f t="shared" si="95"/>
        <v/>
      </c>
    </row>
    <row r="816" spans="27:37">
      <c r="AA816" s="81"/>
      <c r="AB816" s="81"/>
      <c r="AC816" s="81" t="str">
        <f t="shared" si="89"/>
        <v/>
      </c>
      <c r="AD816" s="90"/>
      <c r="AE816" s="90"/>
      <c r="AF816" s="82">
        <f t="shared" si="90"/>
        <v>0</v>
      </c>
      <c r="AG816" s="82" t="str">
        <f t="shared" si="91"/>
        <v/>
      </c>
      <c r="AH816" s="82" t="str">
        <f t="shared" si="92"/>
        <v/>
      </c>
      <c r="AI816" s="82" t="str">
        <f t="shared" si="93"/>
        <v/>
      </c>
      <c r="AJ816" s="82" t="str">
        <f t="shared" si="94"/>
        <v/>
      </c>
      <c r="AK816" s="82" t="str">
        <f t="shared" si="95"/>
        <v/>
      </c>
    </row>
    <row r="817" spans="27:37">
      <c r="AA817" s="78"/>
      <c r="AB817" s="78"/>
      <c r="AC817" s="78" t="str">
        <f t="shared" si="89"/>
        <v/>
      </c>
      <c r="AD817" s="89"/>
      <c r="AE817" s="89"/>
      <c r="AF817" s="79">
        <f t="shared" si="90"/>
        <v>0</v>
      </c>
      <c r="AG817" s="79" t="str">
        <f t="shared" si="91"/>
        <v/>
      </c>
      <c r="AH817" s="79" t="str">
        <f t="shared" si="92"/>
        <v/>
      </c>
      <c r="AI817" s="79" t="str">
        <f t="shared" si="93"/>
        <v/>
      </c>
      <c r="AJ817" s="79" t="str">
        <f t="shared" si="94"/>
        <v/>
      </c>
      <c r="AK817" s="79" t="str">
        <f t="shared" si="95"/>
        <v/>
      </c>
    </row>
    <row r="818" spans="27:37">
      <c r="AA818" s="81"/>
      <c r="AB818" s="81"/>
      <c r="AC818" s="81" t="str">
        <f t="shared" si="89"/>
        <v/>
      </c>
      <c r="AD818" s="90"/>
      <c r="AE818" s="90"/>
      <c r="AF818" s="82">
        <f t="shared" si="90"/>
        <v>0</v>
      </c>
      <c r="AG818" s="82" t="str">
        <f t="shared" si="91"/>
        <v/>
      </c>
      <c r="AH818" s="82" t="str">
        <f t="shared" si="92"/>
        <v/>
      </c>
      <c r="AI818" s="82" t="str">
        <f t="shared" si="93"/>
        <v/>
      </c>
      <c r="AJ818" s="82" t="str">
        <f t="shared" si="94"/>
        <v/>
      </c>
      <c r="AK818" s="82" t="str">
        <f t="shared" si="95"/>
        <v/>
      </c>
    </row>
    <row r="819" spans="27:37">
      <c r="AA819" s="78"/>
      <c r="AB819" s="78"/>
      <c r="AC819" s="78" t="str">
        <f t="shared" si="89"/>
        <v/>
      </c>
      <c r="AD819" s="89"/>
      <c r="AE819" s="89"/>
      <c r="AF819" s="79">
        <f t="shared" si="90"/>
        <v>0</v>
      </c>
      <c r="AG819" s="79" t="str">
        <f t="shared" si="91"/>
        <v/>
      </c>
      <c r="AH819" s="79" t="str">
        <f t="shared" si="92"/>
        <v/>
      </c>
      <c r="AI819" s="79" t="str">
        <f t="shared" si="93"/>
        <v/>
      </c>
      <c r="AJ819" s="79" t="str">
        <f t="shared" si="94"/>
        <v/>
      </c>
      <c r="AK819" s="79" t="str">
        <f t="shared" si="95"/>
        <v/>
      </c>
    </row>
    <row r="820" spans="27:37">
      <c r="AA820" s="81"/>
      <c r="AB820" s="81"/>
      <c r="AC820" s="81" t="str">
        <f t="shared" si="89"/>
        <v/>
      </c>
      <c r="AD820" s="90"/>
      <c r="AE820" s="90"/>
      <c r="AF820" s="82">
        <f t="shared" si="90"/>
        <v>0</v>
      </c>
      <c r="AG820" s="82" t="str">
        <f t="shared" si="91"/>
        <v/>
      </c>
      <c r="AH820" s="82" t="str">
        <f t="shared" si="92"/>
        <v/>
      </c>
      <c r="AI820" s="82" t="str">
        <f t="shared" si="93"/>
        <v/>
      </c>
      <c r="AJ820" s="82" t="str">
        <f t="shared" si="94"/>
        <v/>
      </c>
      <c r="AK820" s="82" t="str">
        <f t="shared" si="95"/>
        <v/>
      </c>
    </row>
    <row r="821" spans="27:37">
      <c r="AA821" s="78"/>
      <c r="AB821" s="78"/>
      <c r="AC821" s="78" t="str">
        <f t="shared" si="89"/>
        <v/>
      </c>
      <c r="AD821" s="89"/>
      <c r="AE821" s="89"/>
      <c r="AF821" s="79">
        <f t="shared" si="90"/>
        <v>0</v>
      </c>
      <c r="AG821" s="79" t="str">
        <f t="shared" si="91"/>
        <v/>
      </c>
      <c r="AH821" s="79" t="str">
        <f t="shared" si="92"/>
        <v/>
      </c>
      <c r="AI821" s="79" t="str">
        <f t="shared" si="93"/>
        <v/>
      </c>
      <c r="AJ821" s="79" t="str">
        <f t="shared" si="94"/>
        <v/>
      </c>
      <c r="AK821" s="79" t="str">
        <f t="shared" si="95"/>
        <v/>
      </c>
    </row>
    <row r="822" spans="27:37">
      <c r="AA822" s="81"/>
      <c r="AB822" s="81"/>
      <c r="AC822" s="81" t="str">
        <f t="shared" si="89"/>
        <v/>
      </c>
      <c r="AD822" s="90"/>
      <c r="AE822" s="90"/>
      <c r="AF822" s="82">
        <f t="shared" si="90"/>
        <v>0</v>
      </c>
      <c r="AG822" s="82" t="str">
        <f t="shared" si="91"/>
        <v/>
      </c>
      <c r="AH822" s="82" t="str">
        <f t="shared" si="92"/>
        <v/>
      </c>
      <c r="AI822" s="82" t="str">
        <f t="shared" si="93"/>
        <v/>
      </c>
      <c r="AJ822" s="82" t="str">
        <f t="shared" si="94"/>
        <v/>
      </c>
      <c r="AK822" s="82" t="str">
        <f t="shared" si="95"/>
        <v/>
      </c>
    </row>
    <row r="823" spans="27:37">
      <c r="AA823" s="78"/>
      <c r="AB823" s="78"/>
      <c r="AC823" s="78" t="str">
        <f t="shared" si="89"/>
        <v/>
      </c>
      <c r="AD823" s="89"/>
      <c r="AE823" s="89"/>
      <c r="AF823" s="79">
        <f t="shared" si="90"/>
        <v>0</v>
      </c>
      <c r="AG823" s="79" t="str">
        <f t="shared" si="91"/>
        <v/>
      </c>
      <c r="AH823" s="79" t="str">
        <f t="shared" si="92"/>
        <v/>
      </c>
      <c r="AI823" s="79" t="str">
        <f t="shared" si="93"/>
        <v/>
      </c>
      <c r="AJ823" s="79" t="str">
        <f t="shared" si="94"/>
        <v/>
      </c>
      <c r="AK823" s="79" t="str">
        <f t="shared" si="95"/>
        <v/>
      </c>
    </row>
    <row r="824" spans="27:37">
      <c r="AA824" s="81"/>
      <c r="AB824" s="81"/>
      <c r="AC824" s="81" t="str">
        <f t="shared" si="89"/>
        <v/>
      </c>
      <c r="AD824" s="90"/>
      <c r="AE824" s="90"/>
      <c r="AF824" s="82">
        <f t="shared" si="90"/>
        <v>0</v>
      </c>
      <c r="AG824" s="82" t="str">
        <f t="shared" si="91"/>
        <v/>
      </c>
      <c r="AH824" s="82" t="str">
        <f t="shared" si="92"/>
        <v/>
      </c>
      <c r="AI824" s="82" t="str">
        <f t="shared" si="93"/>
        <v/>
      </c>
      <c r="AJ824" s="82" t="str">
        <f t="shared" si="94"/>
        <v/>
      </c>
      <c r="AK824" s="82" t="str">
        <f t="shared" si="95"/>
        <v/>
      </c>
    </row>
    <row r="825" spans="27:37">
      <c r="AA825" s="78"/>
      <c r="AB825" s="78"/>
      <c r="AC825" s="78" t="str">
        <f t="shared" si="89"/>
        <v/>
      </c>
      <c r="AD825" s="89"/>
      <c r="AE825" s="89"/>
      <c r="AF825" s="79">
        <f t="shared" si="90"/>
        <v>0</v>
      </c>
      <c r="AG825" s="79" t="str">
        <f t="shared" si="91"/>
        <v/>
      </c>
      <c r="AH825" s="79" t="str">
        <f t="shared" si="92"/>
        <v/>
      </c>
      <c r="AI825" s="79" t="str">
        <f t="shared" si="93"/>
        <v/>
      </c>
      <c r="AJ825" s="79" t="str">
        <f t="shared" si="94"/>
        <v/>
      </c>
      <c r="AK825" s="79" t="str">
        <f t="shared" si="95"/>
        <v/>
      </c>
    </row>
    <row r="826" spans="27:37">
      <c r="AA826" s="81"/>
      <c r="AB826" s="81"/>
      <c r="AC826" s="81" t="str">
        <f t="shared" si="89"/>
        <v/>
      </c>
      <c r="AD826" s="90"/>
      <c r="AE826" s="90"/>
      <c r="AF826" s="82">
        <f t="shared" si="90"/>
        <v>0</v>
      </c>
      <c r="AG826" s="82" t="str">
        <f t="shared" si="91"/>
        <v/>
      </c>
      <c r="AH826" s="82" t="str">
        <f t="shared" si="92"/>
        <v/>
      </c>
      <c r="AI826" s="82" t="str">
        <f t="shared" si="93"/>
        <v/>
      </c>
      <c r="AJ826" s="82" t="str">
        <f t="shared" si="94"/>
        <v/>
      </c>
      <c r="AK826" s="82" t="str">
        <f t="shared" si="95"/>
        <v/>
      </c>
    </row>
    <row r="827" spans="27:37">
      <c r="AA827" s="78"/>
      <c r="AB827" s="78"/>
      <c r="AC827" s="78" t="str">
        <f t="shared" si="89"/>
        <v/>
      </c>
      <c r="AD827" s="89"/>
      <c r="AE827" s="89"/>
      <c r="AF827" s="79">
        <f t="shared" si="90"/>
        <v>0</v>
      </c>
      <c r="AG827" s="79" t="str">
        <f t="shared" si="91"/>
        <v/>
      </c>
      <c r="AH827" s="79" t="str">
        <f t="shared" si="92"/>
        <v/>
      </c>
      <c r="AI827" s="79" t="str">
        <f t="shared" si="93"/>
        <v/>
      </c>
      <c r="AJ827" s="79" t="str">
        <f t="shared" si="94"/>
        <v/>
      </c>
      <c r="AK827" s="79" t="str">
        <f t="shared" si="95"/>
        <v/>
      </c>
    </row>
    <row r="828" spans="27:37">
      <c r="AA828" s="81"/>
      <c r="AB828" s="81"/>
      <c r="AC828" s="81" t="str">
        <f t="shared" si="89"/>
        <v/>
      </c>
      <c r="AD828" s="90"/>
      <c r="AE828" s="90"/>
      <c r="AF828" s="82">
        <f t="shared" si="90"/>
        <v>0</v>
      </c>
      <c r="AG828" s="82" t="str">
        <f t="shared" si="91"/>
        <v/>
      </c>
      <c r="AH828" s="82" t="str">
        <f t="shared" si="92"/>
        <v/>
      </c>
      <c r="AI828" s="82" t="str">
        <f t="shared" si="93"/>
        <v/>
      </c>
      <c r="AJ828" s="82" t="str">
        <f t="shared" si="94"/>
        <v/>
      </c>
      <c r="AK828" s="82" t="str">
        <f t="shared" si="95"/>
        <v/>
      </c>
    </row>
    <row r="829" spans="27:37">
      <c r="AA829" s="78"/>
      <c r="AB829" s="78"/>
      <c r="AC829" s="78" t="str">
        <f t="shared" si="89"/>
        <v/>
      </c>
      <c r="AD829" s="89"/>
      <c r="AE829" s="89"/>
      <c r="AF829" s="79">
        <f t="shared" si="90"/>
        <v>0</v>
      </c>
      <c r="AG829" s="79" t="str">
        <f t="shared" si="91"/>
        <v/>
      </c>
      <c r="AH829" s="79" t="str">
        <f t="shared" si="92"/>
        <v/>
      </c>
      <c r="AI829" s="79" t="str">
        <f t="shared" si="93"/>
        <v/>
      </c>
      <c r="AJ829" s="79" t="str">
        <f t="shared" si="94"/>
        <v/>
      </c>
      <c r="AK829" s="79" t="str">
        <f t="shared" si="95"/>
        <v/>
      </c>
    </row>
    <row r="830" spans="27:37">
      <c r="AA830" s="81"/>
      <c r="AB830" s="81"/>
      <c r="AC830" s="81" t="str">
        <f t="shared" si="89"/>
        <v/>
      </c>
      <c r="AD830" s="90"/>
      <c r="AE830" s="90"/>
      <c r="AF830" s="82">
        <f t="shared" si="90"/>
        <v>0</v>
      </c>
      <c r="AG830" s="82" t="str">
        <f t="shared" si="91"/>
        <v/>
      </c>
      <c r="AH830" s="82" t="str">
        <f t="shared" si="92"/>
        <v/>
      </c>
      <c r="AI830" s="82" t="str">
        <f t="shared" si="93"/>
        <v/>
      </c>
      <c r="AJ830" s="82" t="str">
        <f t="shared" si="94"/>
        <v/>
      </c>
      <c r="AK830" s="82" t="str">
        <f t="shared" si="95"/>
        <v/>
      </c>
    </row>
    <row r="831" spans="27:37">
      <c r="AA831" s="78"/>
      <c r="AB831" s="78"/>
      <c r="AC831" s="78" t="str">
        <f t="shared" si="89"/>
        <v/>
      </c>
      <c r="AD831" s="89"/>
      <c r="AE831" s="89"/>
      <c r="AF831" s="79">
        <f t="shared" si="90"/>
        <v>0</v>
      </c>
      <c r="AG831" s="79" t="str">
        <f t="shared" si="91"/>
        <v/>
      </c>
      <c r="AH831" s="79" t="str">
        <f t="shared" si="92"/>
        <v/>
      </c>
      <c r="AI831" s="79" t="str">
        <f t="shared" si="93"/>
        <v/>
      </c>
      <c r="AJ831" s="79" t="str">
        <f t="shared" si="94"/>
        <v/>
      </c>
      <c r="AK831" s="79" t="str">
        <f t="shared" si="95"/>
        <v/>
      </c>
    </row>
    <row r="832" spans="27:37">
      <c r="AA832" s="81"/>
      <c r="AB832" s="81"/>
      <c r="AC832" s="81" t="str">
        <f t="shared" si="89"/>
        <v/>
      </c>
      <c r="AD832" s="90"/>
      <c r="AE832" s="90"/>
      <c r="AF832" s="82">
        <f t="shared" si="90"/>
        <v>0</v>
      </c>
      <c r="AG832" s="82" t="str">
        <f t="shared" si="91"/>
        <v/>
      </c>
      <c r="AH832" s="82" t="str">
        <f t="shared" si="92"/>
        <v/>
      </c>
      <c r="AI832" s="82" t="str">
        <f t="shared" si="93"/>
        <v/>
      </c>
      <c r="AJ832" s="82" t="str">
        <f t="shared" si="94"/>
        <v/>
      </c>
      <c r="AK832" s="82" t="str">
        <f t="shared" si="95"/>
        <v/>
      </c>
    </row>
    <row r="833" spans="27:37">
      <c r="AA833" s="78"/>
      <c r="AB833" s="78"/>
      <c r="AC833" s="78" t="str">
        <f t="shared" si="89"/>
        <v/>
      </c>
      <c r="AD833" s="89"/>
      <c r="AE833" s="89"/>
      <c r="AF833" s="79">
        <f t="shared" si="90"/>
        <v>0</v>
      </c>
      <c r="AG833" s="79" t="str">
        <f t="shared" si="91"/>
        <v/>
      </c>
      <c r="AH833" s="79" t="str">
        <f t="shared" si="92"/>
        <v/>
      </c>
      <c r="AI833" s="79" t="str">
        <f t="shared" si="93"/>
        <v/>
      </c>
      <c r="AJ833" s="79" t="str">
        <f t="shared" si="94"/>
        <v/>
      </c>
      <c r="AK833" s="79" t="str">
        <f t="shared" si="95"/>
        <v/>
      </c>
    </row>
    <row r="834" spans="27:37">
      <c r="AA834" s="81"/>
      <c r="AB834" s="81"/>
      <c r="AC834" s="81" t="str">
        <f t="shared" si="89"/>
        <v/>
      </c>
      <c r="AD834" s="90"/>
      <c r="AE834" s="90"/>
      <c r="AF834" s="82">
        <f t="shared" si="90"/>
        <v>0</v>
      </c>
      <c r="AG834" s="82" t="str">
        <f t="shared" si="91"/>
        <v/>
      </c>
      <c r="AH834" s="82" t="str">
        <f t="shared" si="92"/>
        <v/>
      </c>
      <c r="AI834" s="82" t="str">
        <f t="shared" si="93"/>
        <v/>
      </c>
      <c r="AJ834" s="82" t="str">
        <f t="shared" si="94"/>
        <v/>
      </c>
      <c r="AK834" s="82" t="str">
        <f t="shared" si="95"/>
        <v/>
      </c>
    </row>
    <row r="835" spans="27:37">
      <c r="AA835" s="78"/>
      <c r="AB835" s="78"/>
      <c r="AC835" s="78" t="str">
        <f t="shared" si="89"/>
        <v/>
      </c>
      <c r="AD835" s="89"/>
      <c r="AE835" s="89"/>
      <c r="AF835" s="79">
        <f t="shared" si="90"/>
        <v>0</v>
      </c>
      <c r="AG835" s="79" t="str">
        <f t="shared" si="91"/>
        <v/>
      </c>
      <c r="AH835" s="79" t="str">
        <f t="shared" si="92"/>
        <v/>
      </c>
      <c r="AI835" s="79" t="str">
        <f t="shared" si="93"/>
        <v/>
      </c>
      <c r="AJ835" s="79" t="str">
        <f t="shared" si="94"/>
        <v/>
      </c>
      <c r="AK835" s="79" t="str">
        <f t="shared" si="95"/>
        <v/>
      </c>
    </row>
    <row r="836" spans="27:37">
      <c r="AA836" s="81"/>
      <c r="AB836" s="81"/>
      <c r="AC836" s="81" t="str">
        <f t="shared" si="89"/>
        <v/>
      </c>
      <c r="AD836" s="90"/>
      <c r="AE836" s="90"/>
      <c r="AF836" s="82">
        <f t="shared" si="90"/>
        <v>0</v>
      </c>
      <c r="AG836" s="82" t="str">
        <f t="shared" si="91"/>
        <v/>
      </c>
      <c r="AH836" s="82" t="str">
        <f t="shared" si="92"/>
        <v/>
      </c>
      <c r="AI836" s="82" t="str">
        <f t="shared" si="93"/>
        <v/>
      </c>
      <c r="AJ836" s="82" t="str">
        <f t="shared" si="94"/>
        <v/>
      </c>
      <c r="AK836" s="82" t="str">
        <f t="shared" si="95"/>
        <v/>
      </c>
    </row>
    <row r="837" spans="27:37">
      <c r="AA837" s="78"/>
      <c r="AB837" s="78"/>
      <c r="AC837" s="78" t="str">
        <f t="shared" si="89"/>
        <v/>
      </c>
      <c r="AD837" s="89"/>
      <c r="AE837" s="89"/>
      <c r="AF837" s="79">
        <f t="shared" si="90"/>
        <v>0</v>
      </c>
      <c r="AG837" s="79" t="str">
        <f t="shared" si="91"/>
        <v/>
      </c>
      <c r="AH837" s="79" t="str">
        <f t="shared" si="92"/>
        <v/>
      </c>
      <c r="AI837" s="79" t="str">
        <f t="shared" si="93"/>
        <v/>
      </c>
      <c r="AJ837" s="79" t="str">
        <f t="shared" si="94"/>
        <v/>
      </c>
      <c r="AK837" s="79" t="str">
        <f t="shared" si="95"/>
        <v/>
      </c>
    </row>
    <row r="838" spans="27:37">
      <c r="AA838" s="81"/>
      <c r="AB838" s="81"/>
      <c r="AC838" s="81" t="str">
        <f t="shared" si="89"/>
        <v/>
      </c>
      <c r="AD838" s="90"/>
      <c r="AE838" s="90"/>
      <c r="AF838" s="82">
        <f t="shared" si="90"/>
        <v>0</v>
      </c>
      <c r="AG838" s="82" t="str">
        <f t="shared" si="91"/>
        <v/>
      </c>
      <c r="AH838" s="82" t="str">
        <f t="shared" si="92"/>
        <v/>
      </c>
      <c r="AI838" s="82" t="str">
        <f t="shared" si="93"/>
        <v/>
      </c>
      <c r="AJ838" s="82" t="str">
        <f t="shared" si="94"/>
        <v/>
      </c>
      <c r="AK838" s="82" t="str">
        <f t="shared" si="95"/>
        <v/>
      </c>
    </row>
    <row r="839" spans="27:37">
      <c r="AA839" s="78"/>
      <c r="AB839" s="78"/>
      <c r="AC839" s="78" t="str">
        <f t="shared" si="89"/>
        <v/>
      </c>
      <c r="AD839" s="89"/>
      <c r="AE839" s="89"/>
      <c r="AF839" s="79">
        <f t="shared" si="90"/>
        <v>0</v>
      </c>
      <c r="AG839" s="79" t="str">
        <f t="shared" si="91"/>
        <v/>
      </c>
      <c r="AH839" s="79" t="str">
        <f t="shared" si="92"/>
        <v/>
      </c>
      <c r="AI839" s="79" t="str">
        <f t="shared" si="93"/>
        <v/>
      </c>
      <c r="AJ839" s="79" t="str">
        <f t="shared" si="94"/>
        <v/>
      </c>
      <c r="AK839" s="79" t="str">
        <f t="shared" si="95"/>
        <v/>
      </c>
    </row>
    <row r="840" spans="27:37">
      <c r="AA840" s="81"/>
      <c r="AB840" s="81"/>
      <c r="AC840" s="81" t="str">
        <f t="shared" si="89"/>
        <v/>
      </c>
      <c r="AD840" s="90"/>
      <c r="AE840" s="90"/>
      <c r="AF840" s="82">
        <f t="shared" si="90"/>
        <v>0</v>
      </c>
      <c r="AG840" s="82" t="str">
        <f t="shared" si="91"/>
        <v/>
      </c>
      <c r="AH840" s="82" t="str">
        <f t="shared" si="92"/>
        <v/>
      </c>
      <c r="AI840" s="82" t="str">
        <f t="shared" si="93"/>
        <v/>
      </c>
      <c r="AJ840" s="82" t="str">
        <f t="shared" si="94"/>
        <v/>
      </c>
      <c r="AK840" s="82" t="str">
        <f t="shared" si="95"/>
        <v/>
      </c>
    </row>
    <row r="841" spans="27:37">
      <c r="AA841" s="78"/>
      <c r="AB841" s="78"/>
      <c r="AC841" s="78" t="str">
        <f t="shared" si="89"/>
        <v/>
      </c>
      <c r="AD841" s="89"/>
      <c r="AE841" s="89"/>
      <c r="AF841" s="79">
        <f t="shared" si="90"/>
        <v>0</v>
      </c>
      <c r="AG841" s="79" t="str">
        <f t="shared" si="91"/>
        <v/>
      </c>
      <c r="AH841" s="79" t="str">
        <f t="shared" si="92"/>
        <v/>
      </c>
      <c r="AI841" s="79" t="str">
        <f t="shared" si="93"/>
        <v/>
      </c>
      <c r="AJ841" s="79" t="str">
        <f t="shared" si="94"/>
        <v/>
      </c>
      <c r="AK841" s="79" t="str">
        <f t="shared" si="95"/>
        <v/>
      </c>
    </row>
    <row r="842" spans="27:37">
      <c r="AA842" s="81"/>
      <c r="AB842" s="81"/>
      <c r="AC842" s="81" t="str">
        <f t="shared" si="89"/>
        <v/>
      </c>
      <c r="AD842" s="90"/>
      <c r="AE842" s="90"/>
      <c r="AF842" s="82">
        <f t="shared" si="90"/>
        <v>0</v>
      </c>
      <c r="AG842" s="82" t="str">
        <f t="shared" si="91"/>
        <v/>
      </c>
      <c r="AH842" s="82" t="str">
        <f t="shared" si="92"/>
        <v/>
      </c>
      <c r="AI842" s="82" t="str">
        <f t="shared" si="93"/>
        <v/>
      </c>
      <c r="AJ842" s="82" t="str">
        <f t="shared" si="94"/>
        <v/>
      </c>
      <c r="AK842" s="82" t="str">
        <f t="shared" si="95"/>
        <v/>
      </c>
    </row>
    <row r="843" spans="27:37">
      <c r="AA843" s="78"/>
      <c r="AB843" s="78"/>
      <c r="AC843" s="78" t="str">
        <f t="shared" si="89"/>
        <v/>
      </c>
      <c r="AD843" s="89"/>
      <c r="AE843" s="89"/>
      <c r="AF843" s="79">
        <f t="shared" si="90"/>
        <v>0</v>
      </c>
      <c r="AG843" s="79" t="str">
        <f t="shared" si="91"/>
        <v/>
      </c>
      <c r="AH843" s="79" t="str">
        <f t="shared" si="92"/>
        <v/>
      </c>
      <c r="AI843" s="79" t="str">
        <f t="shared" si="93"/>
        <v/>
      </c>
      <c r="AJ843" s="79" t="str">
        <f t="shared" si="94"/>
        <v/>
      </c>
      <c r="AK843" s="79" t="str">
        <f t="shared" si="95"/>
        <v/>
      </c>
    </row>
    <row r="844" spans="27:37">
      <c r="AA844" s="81"/>
      <c r="AB844" s="81"/>
      <c r="AC844" s="81" t="str">
        <f t="shared" ref="AC844:AC907" si="96">IF(ISERROR(VLOOKUP($AA844,$A$13:$V$47,MATCH($AB844,$A$12:$V$12,0),0)),"",VLOOKUP($AA844,$A$13:$V$47,MATCH($AB844,$A$12:$V$12,0),0))</f>
        <v/>
      </c>
      <c r="AD844" s="90"/>
      <c r="AE844" s="90"/>
      <c r="AF844" s="82">
        <f t="shared" ref="AF844:AF907" si="97">IF(IF($AB844="",0,IF(AC844="",0,AC844-AD844-AE844))&lt;0,0,IF($AB844="",0,IF(AC844="",0,AC844-AD844-AE844)))</f>
        <v>0</v>
      </c>
      <c r="AG844" s="82" t="str">
        <f t="shared" ref="AG844:AG907" si="98">IF($AA844="","",IF(VLOOKUP($AA844,$AZ$17:$BD$51,2,0)=0,"",VLOOKUP($AA844,$AZ$17:$BD$51,2,0)*AF844))</f>
        <v/>
      </c>
      <c r="AH844" s="82" t="str">
        <f t="shared" ref="AH844:AH907" si="99">IF($AA844="","",IF(VLOOKUP($AA844,$AZ$17:$BD$51,3,0)=0,"",VLOOKUP($AA844,$AZ$17:$BD$51,3,0)*AF844))</f>
        <v/>
      </c>
      <c r="AI844" s="82" t="str">
        <f t="shared" ref="AI844:AI907" si="100">IF($AA844="","",IF(VLOOKUP($AA844,$AZ$17:$BD$51,4,0)=0,"",VLOOKUP($AA844,$AZ$17:$BD$51,4,0)*AF844))</f>
        <v/>
      </c>
      <c r="AJ844" s="82" t="str">
        <f t="shared" ref="AJ844:AJ907" si="101">IF($AA844="","",IF(VLOOKUP($AA844,$AZ$17:$BD$51,5,0)=0,"",VLOOKUP($AA844,$AZ$17:$BD$51,5,0)*AF844))</f>
        <v/>
      </c>
      <c r="AK844" s="82" t="str">
        <f t="shared" si="95"/>
        <v/>
      </c>
    </row>
    <row r="845" spans="27:37">
      <c r="AA845" s="78"/>
      <c r="AB845" s="78"/>
      <c r="AC845" s="78" t="str">
        <f t="shared" si="96"/>
        <v/>
      </c>
      <c r="AD845" s="89"/>
      <c r="AE845" s="89"/>
      <c r="AF845" s="79">
        <f t="shared" si="97"/>
        <v>0</v>
      </c>
      <c r="AG845" s="79" t="str">
        <f t="shared" si="98"/>
        <v/>
      </c>
      <c r="AH845" s="79" t="str">
        <f t="shared" si="99"/>
        <v/>
      </c>
      <c r="AI845" s="79" t="str">
        <f t="shared" si="100"/>
        <v/>
      </c>
      <c r="AJ845" s="79" t="str">
        <f t="shared" si="101"/>
        <v/>
      </c>
      <c r="AK845" s="79" t="str">
        <f t="shared" ref="AK845:AK908" si="102">IF($AF845=0,"",IF(VLOOKUP($AA845,$A$55:$Y$80,IF($AB845=3,2,IF($AB845&lt;4+1,6,IF($AB845&lt;5+1,10,IF($AB845&lt;6+1,14,IF($AB845&lt;7+1,18,IF($AB845&lt;8+1,22,0)))))),0)=0,"pas de crafteur",VLOOKUP($AA845,$A$55:$Y$80,IF($AB845=3,2,IF($AB845&lt;4+1,6,IF($AB845&lt;5+1,10,IF($AB845&lt;6+1,14,IF($AB845&lt;7+1,18,IF($AB845&lt;8+1,22,)))))),0)))</f>
        <v/>
      </c>
    </row>
    <row r="846" spans="27:37">
      <c r="AA846" s="81"/>
      <c r="AB846" s="81"/>
      <c r="AC846" s="81" t="str">
        <f t="shared" si="96"/>
        <v/>
      </c>
      <c r="AD846" s="90"/>
      <c r="AE846" s="90"/>
      <c r="AF846" s="82">
        <f t="shared" si="97"/>
        <v>0</v>
      </c>
      <c r="AG846" s="82" t="str">
        <f t="shared" si="98"/>
        <v/>
      </c>
      <c r="AH846" s="82" t="str">
        <f t="shared" si="99"/>
        <v/>
      </c>
      <c r="AI846" s="82" t="str">
        <f t="shared" si="100"/>
        <v/>
      </c>
      <c r="AJ846" s="82" t="str">
        <f t="shared" si="101"/>
        <v/>
      </c>
      <c r="AK846" s="82" t="str">
        <f t="shared" si="102"/>
        <v/>
      </c>
    </row>
    <row r="847" spans="27:37">
      <c r="AA847" s="78"/>
      <c r="AB847" s="78"/>
      <c r="AC847" s="78" t="str">
        <f t="shared" si="96"/>
        <v/>
      </c>
      <c r="AD847" s="89"/>
      <c r="AE847" s="89"/>
      <c r="AF847" s="79">
        <f t="shared" si="97"/>
        <v>0</v>
      </c>
      <c r="AG847" s="79" t="str">
        <f t="shared" si="98"/>
        <v/>
      </c>
      <c r="AH847" s="79" t="str">
        <f t="shared" si="99"/>
        <v/>
      </c>
      <c r="AI847" s="79" t="str">
        <f t="shared" si="100"/>
        <v/>
      </c>
      <c r="AJ847" s="79" t="str">
        <f t="shared" si="101"/>
        <v/>
      </c>
      <c r="AK847" s="79" t="str">
        <f t="shared" si="102"/>
        <v/>
      </c>
    </row>
    <row r="848" spans="27:37">
      <c r="AA848" s="81"/>
      <c r="AB848" s="81"/>
      <c r="AC848" s="81" t="str">
        <f t="shared" si="96"/>
        <v/>
      </c>
      <c r="AD848" s="90"/>
      <c r="AE848" s="90"/>
      <c r="AF848" s="82">
        <f t="shared" si="97"/>
        <v>0</v>
      </c>
      <c r="AG848" s="82" t="str">
        <f t="shared" si="98"/>
        <v/>
      </c>
      <c r="AH848" s="82" t="str">
        <f t="shared" si="99"/>
        <v/>
      </c>
      <c r="AI848" s="82" t="str">
        <f t="shared" si="100"/>
        <v/>
      </c>
      <c r="AJ848" s="82" t="str">
        <f t="shared" si="101"/>
        <v/>
      </c>
      <c r="AK848" s="82" t="str">
        <f t="shared" si="102"/>
        <v/>
      </c>
    </row>
    <row r="849" spans="27:37">
      <c r="AA849" s="78"/>
      <c r="AB849" s="78"/>
      <c r="AC849" s="78" t="str">
        <f t="shared" si="96"/>
        <v/>
      </c>
      <c r="AD849" s="89"/>
      <c r="AE849" s="89"/>
      <c r="AF849" s="79">
        <f t="shared" si="97"/>
        <v>0</v>
      </c>
      <c r="AG849" s="79" t="str">
        <f t="shared" si="98"/>
        <v/>
      </c>
      <c r="AH849" s="79" t="str">
        <f t="shared" si="99"/>
        <v/>
      </c>
      <c r="AI849" s="79" t="str">
        <f t="shared" si="100"/>
        <v/>
      </c>
      <c r="AJ849" s="79" t="str">
        <f t="shared" si="101"/>
        <v/>
      </c>
      <c r="AK849" s="79" t="str">
        <f t="shared" si="102"/>
        <v/>
      </c>
    </row>
    <row r="850" spans="27:37">
      <c r="AA850" s="81"/>
      <c r="AB850" s="81"/>
      <c r="AC850" s="81" t="str">
        <f t="shared" si="96"/>
        <v/>
      </c>
      <c r="AD850" s="90"/>
      <c r="AE850" s="90"/>
      <c r="AF850" s="82">
        <f t="shared" si="97"/>
        <v>0</v>
      </c>
      <c r="AG850" s="82" t="str">
        <f t="shared" si="98"/>
        <v/>
      </c>
      <c r="AH850" s="82" t="str">
        <f t="shared" si="99"/>
        <v/>
      </c>
      <c r="AI850" s="82" t="str">
        <f t="shared" si="100"/>
        <v/>
      </c>
      <c r="AJ850" s="82" t="str">
        <f t="shared" si="101"/>
        <v/>
      </c>
      <c r="AK850" s="82" t="str">
        <f t="shared" si="102"/>
        <v/>
      </c>
    </row>
    <row r="851" spans="27:37">
      <c r="AA851" s="78"/>
      <c r="AB851" s="78"/>
      <c r="AC851" s="78" t="str">
        <f t="shared" si="96"/>
        <v/>
      </c>
      <c r="AD851" s="89"/>
      <c r="AE851" s="89"/>
      <c r="AF851" s="79">
        <f t="shared" si="97"/>
        <v>0</v>
      </c>
      <c r="AG851" s="79" t="str">
        <f t="shared" si="98"/>
        <v/>
      </c>
      <c r="AH851" s="79" t="str">
        <f t="shared" si="99"/>
        <v/>
      </c>
      <c r="AI851" s="79" t="str">
        <f t="shared" si="100"/>
        <v/>
      </c>
      <c r="AJ851" s="79" t="str">
        <f t="shared" si="101"/>
        <v/>
      </c>
      <c r="AK851" s="79" t="str">
        <f t="shared" si="102"/>
        <v/>
      </c>
    </row>
    <row r="852" spans="27:37">
      <c r="AA852" s="81"/>
      <c r="AB852" s="81"/>
      <c r="AC852" s="81" t="str">
        <f t="shared" si="96"/>
        <v/>
      </c>
      <c r="AD852" s="90"/>
      <c r="AE852" s="90"/>
      <c r="AF852" s="82">
        <f t="shared" si="97"/>
        <v>0</v>
      </c>
      <c r="AG852" s="82" t="str">
        <f t="shared" si="98"/>
        <v/>
      </c>
      <c r="AH852" s="82" t="str">
        <f t="shared" si="99"/>
        <v/>
      </c>
      <c r="AI852" s="82" t="str">
        <f t="shared" si="100"/>
        <v/>
      </c>
      <c r="AJ852" s="82" t="str">
        <f t="shared" si="101"/>
        <v/>
      </c>
      <c r="AK852" s="82" t="str">
        <f t="shared" si="102"/>
        <v/>
      </c>
    </row>
    <row r="853" spans="27:37">
      <c r="AA853" s="78"/>
      <c r="AB853" s="78"/>
      <c r="AC853" s="78" t="str">
        <f t="shared" si="96"/>
        <v/>
      </c>
      <c r="AD853" s="89"/>
      <c r="AE853" s="89"/>
      <c r="AF853" s="79">
        <f t="shared" si="97"/>
        <v>0</v>
      </c>
      <c r="AG853" s="79" t="str">
        <f t="shared" si="98"/>
        <v/>
      </c>
      <c r="AH853" s="79" t="str">
        <f t="shared" si="99"/>
        <v/>
      </c>
      <c r="AI853" s="79" t="str">
        <f t="shared" si="100"/>
        <v/>
      </c>
      <c r="AJ853" s="79" t="str">
        <f t="shared" si="101"/>
        <v/>
      </c>
      <c r="AK853" s="79" t="str">
        <f t="shared" si="102"/>
        <v/>
      </c>
    </row>
    <row r="854" spans="27:37">
      <c r="AA854" s="81"/>
      <c r="AB854" s="81"/>
      <c r="AC854" s="81" t="str">
        <f t="shared" si="96"/>
        <v/>
      </c>
      <c r="AD854" s="90"/>
      <c r="AE854" s="90"/>
      <c r="AF854" s="82">
        <f t="shared" si="97"/>
        <v>0</v>
      </c>
      <c r="AG854" s="82" t="str">
        <f t="shared" si="98"/>
        <v/>
      </c>
      <c r="AH854" s="82" t="str">
        <f t="shared" si="99"/>
        <v/>
      </c>
      <c r="AI854" s="82" t="str">
        <f t="shared" si="100"/>
        <v/>
      </c>
      <c r="AJ854" s="82" t="str">
        <f t="shared" si="101"/>
        <v/>
      </c>
      <c r="AK854" s="82" t="str">
        <f t="shared" si="102"/>
        <v/>
      </c>
    </row>
    <row r="855" spans="27:37">
      <c r="AA855" s="78"/>
      <c r="AB855" s="78"/>
      <c r="AC855" s="78" t="str">
        <f t="shared" si="96"/>
        <v/>
      </c>
      <c r="AD855" s="89"/>
      <c r="AE855" s="89"/>
      <c r="AF855" s="79">
        <f t="shared" si="97"/>
        <v>0</v>
      </c>
      <c r="AG855" s="79" t="str">
        <f t="shared" si="98"/>
        <v/>
      </c>
      <c r="AH855" s="79" t="str">
        <f t="shared" si="99"/>
        <v/>
      </c>
      <c r="AI855" s="79" t="str">
        <f t="shared" si="100"/>
        <v/>
      </c>
      <c r="AJ855" s="79" t="str">
        <f t="shared" si="101"/>
        <v/>
      </c>
      <c r="AK855" s="79" t="str">
        <f t="shared" si="102"/>
        <v/>
      </c>
    </row>
    <row r="856" spans="27:37">
      <c r="AA856" s="81"/>
      <c r="AB856" s="81"/>
      <c r="AC856" s="81" t="str">
        <f t="shared" si="96"/>
        <v/>
      </c>
      <c r="AD856" s="90"/>
      <c r="AE856" s="90"/>
      <c r="AF856" s="82">
        <f t="shared" si="97"/>
        <v>0</v>
      </c>
      <c r="AG856" s="82" t="str">
        <f t="shared" si="98"/>
        <v/>
      </c>
      <c r="AH856" s="82" t="str">
        <f t="shared" si="99"/>
        <v/>
      </c>
      <c r="AI856" s="82" t="str">
        <f t="shared" si="100"/>
        <v/>
      </c>
      <c r="AJ856" s="82" t="str">
        <f t="shared" si="101"/>
        <v/>
      </c>
      <c r="AK856" s="82" t="str">
        <f t="shared" si="102"/>
        <v/>
      </c>
    </row>
    <row r="857" spans="27:37">
      <c r="AA857" s="78"/>
      <c r="AB857" s="78"/>
      <c r="AC857" s="78" t="str">
        <f t="shared" si="96"/>
        <v/>
      </c>
      <c r="AD857" s="89"/>
      <c r="AE857" s="89"/>
      <c r="AF857" s="79">
        <f t="shared" si="97"/>
        <v>0</v>
      </c>
      <c r="AG857" s="79" t="str">
        <f t="shared" si="98"/>
        <v/>
      </c>
      <c r="AH857" s="79" t="str">
        <f t="shared" si="99"/>
        <v/>
      </c>
      <c r="AI857" s="79" t="str">
        <f t="shared" si="100"/>
        <v/>
      </c>
      <c r="AJ857" s="79" t="str">
        <f t="shared" si="101"/>
        <v/>
      </c>
      <c r="AK857" s="79" t="str">
        <f t="shared" si="102"/>
        <v/>
      </c>
    </row>
    <row r="858" spans="27:37">
      <c r="AA858" s="81"/>
      <c r="AB858" s="81"/>
      <c r="AC858" s="81" t="str">
        <f t="shared" si="96"/>
        <v/>
      </c>
      <c r="AD858" s="90"/>
      <c r="AE858" s="90"/>
      <c r="AF858" s="82">
        <f t="shared" si="97"/>
        <v>0</v>
      </c>
      <c r="AG858" s="82" t="str">
        <f t="shared" si="98"/>
        <v/>
      </c>
      <c r="AH858" s="82" t="str">
        <f t="shared" si="99"/>
        <v/>
      </c>
      <c r="AI858" s="82" t="str">
        <f t="shared" si="100"/>
        <v/>
      </c>
      <c r="AJ858" s="82" t="str">
        <f t="shared" si="101"/>
        <v/>
      </c>
      <c r="AK858" s="82" t="str">
        <f t="shared" si="102"/>
        <v/>
      </c>
    </row>
    <row r="859" spans="27:37">
      <c r="AA859" s="78"/>
      <c r="AB859" s="78"/>
      <c r="AC859" s="78" t="str">
        <f t="shared" si="96"/>
        <v/>
      </c>
      <c r="AD859" s="89"/>
      <c r="AE859" s="89"/>
      <c r="AF859" s="79">
        <f t="shared" si="97"/>
        <v>0</v>
      </c>
      <c r="AG859" s="79" t="str">
        <f t="shared" si="98"/>
        <v/>
      </c>
      <c r="AH859" s="79" t="str">
        <f t="shared" si="99"/>
        <v/>
      </c>
      <c r="AI859" s="79" t="str">
        <f t="shared" si="100"/>
        <v/>
      </c>
      <c r="AJ859" s="79" t="str">
        <f t="shared" si="101"/>
        <v/>
      </c>
      <c r="AK859" s="79" t="str">
        <f t="shared" si="102"/>
        <v/>
      </c>
    </row>
    <row r="860" spans="27:37">
      <c r="AA860" s="81"/>
      <c r="AB860" s="81"/>
      <c r="AC860" s="81" t="str">
        <f t="shared" si="96"/>
        <v/>
      </c>
      <c r="AD860" s="90"/>
      <c r="AE860" s="90"/>
      <c r="AF860" s="82">
        <f t="shared" si="97"/>
        <v>0</v>
      </c>
      <c r="AG860" s="82" t="str">
        <f t="shared" si="98"/>
        <v/>
      </c>
      <c r="AH860" s="82" t="str">
        <f t="shared" si="99"/>
        <v/>
      </c>
      <c r="AI860" s="82" t="str">
        <f t="shared" si="100"/>
        <v/>
      </c>
      <c r="AJ860" s="82" t="str">
        <f t="shared" si="101"/>
        <v/>
      </c>
      <c r="AK860" s="82" t="str">
        <f t="shared" si="102"/>
        <v/>
      </c>
    </row>
    <row r="861" spans="27:37">
      <c r="AA861" s="78"/>
      <c r="AB861" s="78"/>
      <c r="AC861" s="78" t="str">
        <f t="shared" si="96"/>
        <v/>
      </c>
      <c r="AD861" s="89"/>
      <c r="AE861" s="89"/>
      <c r="AF861" s="79">
        <f t="shared" si="97"/>
        <v>0</v>
      </c>
      <c r="AG861" s="79" t="str">
        <f t="shared" si="98"/>
        <v/>
      </c>
      <c r="AH861" s="79" t="str">
        <f t="shared" si="99"/>
        <v/>
      </c>
      <c r="AI861" s="79" t="str">
        <f t="shared" si="100"/>
        <v/>
      </c>
      <c r="AJ861" s="79" t="str">
        <f t="shared" si="101"/>
        <v/>
      </c>
      <c r="AK861" s="79" t="str">
        <f t="shared" si="102"/>
        <v/>
      </c>
    </row>
    <row r="862" spans="27:37">
      <c r="AA862" s="81"/>
      <c r="AB862" s="81"/>
      <c r="AC862" s="81" t="str">
        <f t="shared" si="96"/>
        <v/>
      </c>
      <c r="AD862" s="90"/>
      <c r="AE862" s="90"/>
      <c r="AF862" s="82">
        <f t="shared" si="97"/>
        <v>0</v>
      </c>
      <c r="AG862" s="82" t="str">
        <f t="shared" si="98"/>
        <v/>
      </c>
      <c r="AH862" s="82" t="str">
        <f t="shared" si="99"/>
        <v/>
      </c>
      <c r="AI862" s="82" t="str">
        <f t="shared" si="100"/>
        <v/>
      </c>
      <c r="AJ862" s="82" t="str">
        <f t="shared" si="101"/>
        <v/>
      </c>
      <c r="AK862" s="82" t="str">
        <f t="shared" si="102"/>
        <v/>
      </c>
    </row>
    <row r="863" spans="27:37">
      <c r="AA863" s="78"/>
      <c r="AB863" s="78"/>
      <c r="AC863" s="78" t="str">
        <f t="shared" si="96"/>
        <v/>
      </c>
      <c r="AD863" s="89"/>
      <c r="AE863" s="89"/>
      <c r="AF863" s="79">
        <f t="shared" si="97"/>
        <v>0</v>
      </c>
      <c r="AG863" s="79" t="str">
        <f t="shared" si="98"/>
        <v/>
      </c>
      <c r="AH863" s="79" t="str">
        <f t="shared" si="99"/>
        <v/>
      </c>
      <c r="AI863" s="79" t="str">
        <f t="shared" si="100"/>
        <v/>
      </c>
      <c r="AJ863" s="79" t="str">
        <f t="shared" si="101"/>
        <v/>
      </c>
      <c r="AK863" s="79" t="str">
        <f t="shared" si="102"/>
        <v/>
      </c>
    </row>
    <row r="864" spans="27:37">
      <c r="AA864" s="81"/>
      <c r="AB864" s="81"/>
      <c r="AC864" s="81" t="str">
        <f t="shared" si="96"/>
        <v/>
      </c>
      <c r="AD864" s="90"/>
      <c r="AE864" s="90"/>
      <c r="AF864" s="82">
        <f t="shared" si="97"/>
        <v>0</v>
      </c>
      <c r="AG864" s="82" t="str">
        <f t="shared" si="98"/>
        <v/>
      </c>
      <c r="AH864" s="82" t="str">
        <f t="shared" si="99"/>
        <v/>
      </c>
      <c r="AI864" s="82" t="str">
        <f t="shared" si="100"/>
        <v/>
      </c>
      <c r="AJ864" s="82" t="str">
        <f t="shared" si="101"/>
        <v/>
      </c>
      <c r="AK864" s="82" t="str">
        <f t="shared" si="102"/>
        <v/>
      </c>
    </row>
    <row r="865" spans="27:37">
      <c r="AA865" s="78"/>
      <c r="AB865" s="78"/>
      <c r="AC865" s="78" t="str">
        <f t="shared" si="96"/>
        <v/>
      </c>
      <c r="AD865" s="89"/>
      <c r="AE865" s="89"/>
      <c r="AF865" s="79">
        <f t="shared" si="97"/>
        <v>0</v>
      </c>
      <c r="AG865" s="79" t="str">
        <f t="shared" si="98"/>
        <v/>
      </c>
      <c r="AH865" s="79" t="str">
        <f t="shared" si="99"/>
        <v/>
      </c>
      <c r="AI865" s="79" t="str">
        <f t="shared" si="100"/>
        <v/>
      </c>
      <c r="AJ865" s="79" t="str">
        <f t="shared" si="101"/>
        <v/>
      </c>
      <c r="AK865" s="79" t="str">
        <f t="shared" si="102"/>
        <v/>
      </c>
    </row>
    <row r="866" spans="27:37">
      <c r="AA866" s="81"/>
      <c r="AB866" s="81"/>
      <c r="AC866" s="81" t="str">
        <f t="shared" si="96"/>
        <v/>
      </c>
      <c r="AD866" s="90"/>
      <c r="AE866" s="90"/>
      <c r="AF866" s="82">
        <f t="shared" si="97"/>
        <v>0</v>
      </c>
      <c r="AG866" s="82" t="str">
        <f t="shared" si="98"/>
        <v/>
      </c>
      <c r="AH866" s="82" t="str">
        <f t="shared" si="99"/>
        <v/>
      </c>
      <c r="AI866" s="82" t="str">
        <f t="shared" si="100"/>
        <v/>
      </c>
      <c r="AJ866" s="82" t="str">
        <f t="shared" si="101"/>
        <v/>
      </c>
      <c r="AK866" s="82" t="str">
        <f t="shared" si="102"/>
        <v/>
      </c>
    </row>
    <row r="867" spans="27:37">
      <c r="AA867" s="78"/>
      <c r="AB867" s="78"/>
      <c r="AC867" s="78" t="str">
        <f t="shared" si="96"/>
        <v/>
      </c>
      <c r="AD867" s="89"/>
      <c r="AE867" s="89"/>
      <c r="AF867" s="79">
        <f t="shared" si="97"/>
        <v>0</v>
      </c>
      <c r="AG867" s="79" t="str">
        <f t="shared" si="98"/>
        <v/>
      </c>
      <c r="AH867" s="79" t="str">
        <f t="shared" si="99"/>
        <v/>
      </c>
      <c r="AI867" s="79" t="str">
        <f t="shared" si="100"/>
        <v/>
      </c>
      <c r="AJ867" s="79" t="str">
        <f t="shared" si="101"/>
        <v/>
      </c>
      <c r="AK867" s="79" t="str">
        <f t="shared" si="102"/>
        <v/>
      </c>
    </row>
    <row r="868" spans="27:37">
      <c r="AA868" s="81"/>
      <c r="AB868" s="81"/>
      <c r="AC868" s="81" t="str">
        <f t="shared" si="96"/>
        <v/>
      </c>
      <c r="AD868" s="90"/>
      <c r="AE868" s="90"/>
      <c r="AF868" s="82">
        <f t="shared" si="97"/>
        <v>0</v>
      </c>
      <c r="AG868" s="82" t="str">
        <f t="shared" si="98"/>
        <v/>
      </c>
      <c r="AH868" s="82" t="str">
        <f t="shared" si="99"/>
        <v/>
      </c>
      <c r="AI868" s="82" t="str">
        <f t="shared" si="100"/>
        <v/>
      </c>
      <c r="AJ868" s="82" t="str">
        <f t="shared" si="101"/>
        <v/>
      </c>
      <c r="AK868" s="82" t="str">
        <f t="shared" si="102"/>
        <v/>
      </c>
    </row>
    <row r="869" spans="27:37">
      <c r="AA869" s="78"/>
      <c r="AB869" s="78"/>
      <c r="AC869" s="78" t="str">
        <f t="shared" si="96"/>
        <v/>
      </c>
      <c r="AD869" s="89"/>
      <c r="AE869" s="89"/>
      <c r="AF869" s="79">
        <f t="shared" si="97"/>
        <v>0</v>
      </c>
      <c r="AG869" s="79" t="str">
        <f t="shared" si="98"/>
        <v/>
      </c>
      <c r="AH869" s="79" t="str">
        <f t="shared" si="99"/>
        <v/>
      </c>
      <c r="AI869" s="79" t="str">
        <f t="shared" si="100"/>
        <v/>
      </c>
      <c r="AJ869" s="79" t="str">
        <f t="shared" si="101"/>
        <v/>
      </c>
      <c r="AK869" s="79" t="str">
        <f t="shared" si="102"/>
        <v/>
      </c>
    </row>
    <row r="870" spans="27:37">
      <c r="AA870" s="81"/>
      <c r="AB870" s="81"/>
      <c r="AC870" s="81" t="str">
        <f t="shared" si="96"/>
        <v/>
      </c>
      <c r="AD870" s="90"/>
      <c r="AE870" s="90"/>
      <c r="AF870" s="82">
        <f t="shared" si="97"/>
        <v>0</v>
      </c>
      <c r="AG870" s="82" t="str">
        <f t="shared" si="98"/>
        <v/>
      </c>
      <c r="AH870" s="82" t="str">
        <f t="shared" si="99"/>
        <v/>
      </c>
      <c r="AI870" s="82" t="str">
        <f t="shared" si="100"/>
        <v/>
      </c>
      <c r="AJ870" s="82" t="str">
        <f t="shared" si="101"/>
        <v/>
      </c>
      <c r="AK870" s="82" t="str">
        <f t="shared" si="102"/>
        <v/>
      </c>
    </row>
    <row r="871" spans="27:37">
      <c r="AA871" s="78"/>
      <c r="AB871" s="78"/>
      <c r="AC871" s="78" t="str">
        <f t="shared" si="96"/>
        <v/>
      </c>
      <c r="AD871" s="89"/>
      <c r="AE871" s="89"/>
      <c r="AF871" s="79">
        <f t="shared" si="97"/>
        <v>0</v>
      </c>
      <c r="AG871" s="79" t="str">
        <f t="shared" si="98"/>
        <v/>
      </c>
      <c r="AH871" s="79" t="str">
        <f t="shared" si="99"/>
        <v/>
      </c>
      <c r="AI871" s="79" t="str">
        <f t="shared" si="100"/>
        <v/>
      </c>
      <c r="AJ871" s="79" t="str">
        <f t="shared" si="101"/>
        <v/>
      </c>
      <c r="AK871" s="79" t="str">
        <f t="shared" si="102"/>
        <v/>
      </c>
    </row>
    <row r="872" spans="27:37">
      <c r="AA872" s="81"/>
      <c r="AB872" s="81"/>
      <c r="AC872" s="81" t="str">
        <f t="shared" si="96"/>
        <v/>
      </c>
      <c r="AD872" s="90"/>
      <c r="AE872" s="90"/>
      <c r="AF872" s="82">
        <f t="shared" si="97"/>
        <v>0</v>
      </c>
      <c r="AG872" s="82" t="str">
        <f t="shared" si="98"/>
        <v/>
      </c>
      <c r="AH872" s="82" t="str">
        <f t="shared" si="99"/>
        <v/>
      </c>
      <c r="AI872" s="82" t="str">
        <f t="shared" si="100"/>
        <v/>
      </c>
      <c r="AJ872" s="82" t="str">
        <f t="shared" si="101"/>
        <v/>
      </c>
      <c r="AK872" s="82" t="str">
        <f t="shared" si="102"/>
        <v/>
      </c>
    </row>
    <row r="873" spans="27:37">
      <c r="AA873" s="78"/>
      <c r="AB873" s="78"/>
      <c r="AC873" s="78" t="str">
        <f t="shared" si="96"/>
        <v/>
      </c>
      <c r="AD873" s="89"/>
      <c r="AE873" s="89"/>
      <c r="AF873" s="79">
        <f t="shared" si="97"/>
        <v>0</v>
      </c>
      <c r="AG873" s="79" t="str">
        <f t="shared" si="98"/>
        <v/>
      </c>
      <c r="AH873" s="79" t="str">
        <f t="shared" si="99"/>
        <v/>
      </c>
      <c r="AI873" s="79" t="str">
        <f t="shared" si="100"/>
        <v/>
      </c>
      <c r="AJ873" s="79" t="str">
        <f t="shared" si="101"/>
        <v/>
      </c>
      <c r="AK873" s="79" t="str">
        <f t="shared" si="102"/>
        <v/>
      </c>
    </row>
    <row r="874" spans="27:37">
      <c r="AA874" s="81"/>
      <c r="AB874" s="81"/>
      <c r="AC874" s="81" t="str">
        <f t="shared" si="96"/>
        <v/>
      </c>
      <c r="AD874" s="90"/>
      <c r="AE874" s="90"/>
      <c r="AF874" s="82">
        <f t="shared" si="97"/>
        <v>0</v>
      </c>
      <c r="AG874" s="82" t="str">
        <f t="shared" si="98"/>
        <v/>
      </c>
      <c r="AH874" s="82" t="str">
        <f t="shared" si="99"/>
        <v/>
      </c>
      <c r="AI874" s="82" t="str">
        <f t="shared" si="100"/>
        <v/>
      </c>
      <c r="AJ874" s="82" t="str">
        <f t="shared" si="101"/>
        <v/>
      </c>
      <c r="AK874" s="82" t="str">
        <f t="shared" si="102"/>
        <v/>
      </c>
    </row>
    <row r="875" spans="27:37">
      <c r="AA875" s="78"/>
      <c r="AB875" s="78"/>
      <c r="AC875" s="78" t="str">
        <f t="shared" si="96"/>
        <v/>
      </c>
      <c r="AD875" s="89"/>
      <c r="AE875" s="89"/>
      <c r="AF875" s="79">
        <f t="shared" si="97"/>
        <v>0</v>
      </c>
      <c r="AG875" s="79" t="str">
        <f t="shared" si="98"/>
        <v/>
      </c>
      <c r="AH875" s="79" t="str">
        <f t="shared" si="99"/>
        <v/>
      </c>
      <c r="AI875" s="79" t="str">
        <f t="shared" si="100"/>
        <v/>
      </c>
      <c r="AJ875" s="79" t="str">
        <f t="shared" si="101"/>
        <v/>
      </c>
      <c r="AK875" s="79" t="str">
        <f t="shared" si="102"/>
        <v/>
      </c>
    </row>
    <row r="876" spans="27:37">
      <c r="AA876" s="81"/>
      <c r="AB876" s="81"/>
      <c r="AC876" s="81" t="str">
        <f t="shared" si="96"/>
        <v/>
      </c>
      <c r="AD876" s="90"/>
      <c r="AE876" s="90"/>
      <c r="AF876" s="82">
        <f t="shared" si="97"/>
        <v>0</v>
      </c>
      <c r="AG876" s="82" t="str">
        <f t="shared" si="98"/>
        <v/>
      </c>
      <c r="AH876" s="82" t="str">
        <f t="shared" si="99"/>
        <v/>
      </c>
      <c r="AI876" s="82" t="str">
        <f t="shared" si="100"/>
        <v/>
      </c>
      <c r="AJ876" s="82" t="str">
        <f t="shared" si="101"/>
        <v/>
      </c>
      <c r="AK876" s="82" t="str">
        <f t="shared" si="102"/>
        <v/>
      </c>
    </row>
    <row r="877" spans="27:37">
      <c r="AA877" s="78"/>
      <c r="AB877" s="78"/>
      <c r="AC877" s="78" t="str">
        <f t="shared" si="96"/>
        <v/>
      </c>
      <c r="AD877" s="89"/>
      <c r="AE877" s="89"/>
      <c r="AF877" s="79">
        <f t="shared" si="97"/>
        <v>0</v>
      </c>
      <c r="AG877" s="79" t="str">
        <f t="shared" si="98"/>
        <v/>
      </c>
      <c r="AH877" s="79" t="str">
        <f t="shared" si="99"/>
        <v/>
      </c>
      <c r="AI877" s="79" t="str">
        <f t="shared" si="100"/>
        <v/>
      </c>
      <c r="AJ877" s="79" t="str">
        <f t="shared" si="101"/>
        <v/>
      </c>
      <c r="AK877" s="79" t="str">
        <f t="shared" si="102"/>
        <v/>
      </c>
    </row>
    <row r="878" spans="27:37">
      <c r="AA878" s="81"/>
      <c r="AB878" s="81"/>
      <c r="AC878" s="81" t="str">
        <f t="shared" si="96"/>
        <v/>
      </c>
      <c r="AD878" s="90"/>
      <c r="AE878" s="90"/>
      <c r="AF878" s="82">
        <f t="shared" si="97"/>
        <v>0</v>
      </c>
      <c r="AG878" s="82" t="str">
        <f t="shared" si="98"/>
        <v/>
      </c>
      <c r="AH878" s="82" t="str">
        <f t="shared" si="99"/>
        <v/>
      </c>
      <c r="AI878" s="82" t="str">
        <f t="shared" si="100"/>
        <v/>
      </c>
      <c r="AJ878" s="82" t="str">
        <f t="shared" si="101"/>
        <v/>
      </c>
      <c r="AK878" s="82" t="str">
        <f t="shared" si="102"/>
        <v/>
      </c>
    </row>
    <row r="879" spans="27:37">
      <c r="AA879" s="78"/>
      <c r="AB879" s="78"/>
      <c r="AC879" s="78" t="str">
        <f t="shared" si="96"/>
        <v/>
      </c>
      <c r="AD879" s="89"/>
      <c r="AE879" s="89"/>
      <c r="AF879" s="79">
        <f t="shared" si="97"/>
        <v>0</v>
      </c>
      <c r="AG879" s="79" t="str">
        <f t="shared" si="98"/>
        <v/>
      </c>
      <c r="AH879" s="79" t="str">
        <f t="shared" si="99"/>
        <v/>
      </c>
      <c r="AI879" s="79" t="str">
        <f t="shared" si="100"/>
        <v/>
      </c>
      <c r="AJ879" s="79" t="str">
        <f t="shared" si="101"/>
        <v/>
      </c>
      <c r="AK879" s="79" t="str">
        <f t="shared" si="102"/>
        <v/>
      </c>
    </row>
    <row r="880" spans="27:37">
      <c r="AA880" s="81"/>
      <c r="AB880" s="81"/>
      <c r="AC880" s="81" t="str">
        <f t="shared" si="96"/>
        <v/>
      </c>
      <c r="AD880" s="90"/>
      <c r="AE880" s="90"/>
      <c r="AF880" s="82">
        <f t="shared" si="97"/>
        <v>0</v>
      </c>
      <c r="AG880" s="82" t="str">
        <f t="shared" si="98"/>
        <v/>
      </c>
      <c r="AH880" s="82" t="str">
        <f t="shared" si="99"/>
        <v/>
      </c>
      <c r="AI880" s="82" t="str">
        <f t="shared" si="100"/>
        <v/>
      </c>
      <c r="AJ880" s="82" t="str">
        <f t="shared" si="101"/>
        <v/>
      </c>
      <c r="AK880" s="82" t="str">
        <f t="shared" si="102"/>
        <v/>
      </c>
    </row>
    <row r="881" spans="27:37">
      <c r="AA881" s="78"/>
      <c r="AB881" s="78"/>
      <c r="AC881" s="78" t="str">
        <f t="shared" si="96"/>
        <v/>
      </c>
      <c r="AD881" s="89"/>
      <c r="AE881" s="89"/>
      <c r="AF881" s="79">
        <f t="shared" si="97"/>
        <v>0</v>
      </c>
      <c r="AG881" s="79" t="str">
        <f t="shared" si="98"/>
        <v/>
      </c>
      <c r="AH881" s="79" t="str">
        <f t="shared" si="99"/>
        <v/>
      </c>
      <c r="AI881" s="79" t="str">
        <f t="shared" si="100"/>
        <v/>
      </c>
      <c r="AJ881" s="79" t="str">
        <f t="shared" si="101"/>
        <v/>
      </c>
      <c r="AK881" s="79" t="str">
        <f t="shared" si="102"/>
        <v/>
      </c>
    </row>
    <row r="882" spans="27:37">
      <c r="AA882" s="81"/>
      <c r="AB882" s="81"/>
      <c r="AC882" s="81" t="str">
        <f t="shared" si="96"/>
        <v/>
      </c>
      <c r="AD882" s="90"/>
      <c r="AE882" s="90"/>
      <c r="AF882" s="82">
        <f t="shared" si="97"/>
        <v>0</v>
      </c>
      <c r="AG882" s="82" t="str">
        <f t="shared" si="98"/>
        <v/>
      </c>
      <c r="AH882" s="82" t="str">
        <f t="shared" si="99"/>
        <v/>
      </c>
      <c r="AI882" s="82" t="str">
        <f t="shared" si="100"/>
        <v/>
      </c>
      <c r="AJ882" s="82" t="str">
        <f t="shared" si="101"/>
        <v/>
      </c>
      <c r="AK882" s="82" t="str">
        <f t="shared" si="102"/>
        <v/>
      </c>
    </row>
    <row r="883" spans="27:37">
      <c r="AA883" s="78"/>
      <c r="AB883" s="78"/>
      <c r="AC883" s="78" t="str">
        <f t="shared" si="96"/>
        <v/>
      </c>
      <c r="AD883" s="89"/>
      <c r="AE883" s="89"/>
      <c r="AF883" s="79">
        <f t="shared" si="97"/>
        <v>0</v>
      </c>
      <c r="AG883" s="79" t="str">
        <f t="shared" si="98"/>
        <v/>
      </c>
      <c r="AH883" s="79" t="str">
        <f t="shared" si="99"/>
        <v/>
      </c>
      <c r="AI883" s="79" t="str">
        <f t="shared" si="100"/>
        <v/>
      </c>
      <c r="AJ883" s="79" t="str">
        <f t="shared" si="101"/>
        <v/>
      </c>
      <c r="AK883" s="79" t="str">
        <f t="shared" si="102"/>
        <v/>
      </c>
    </row>
    <row r="884" spans="27:37">
      <c r="AA884" s="81"/>
      <c r="AB884" s="81"/>
      <c r="AC884" s="81" t="str">
        <f t="shared" si="96"/>
        <v/>
      </c>
      <c r="AD884" s="90"/>
      <c r="AE884" s="90"/>
      <c r="AF884" s="82">
        <f t="shared" si="97"/>
        <v>0</v>
      </c>
      <c r="AG884" s="82" t="str">
        <f t="shared" si="98"/>
        <v/>
      </c>
      <c r="AH884" s="82" t="str">
        <f t="shared" si="99"/>
        <v/>
      </c>
      <c r="AI884" s="82" t="str">
        <f t="shared" si="100"/>
        <v/>
      </c>
      <c r="AJ884" s="82" t="str">
        <f t="shared" si="101"/>
        <v/>
      </c>
      <c r="AK884" s="82" t="str">
        <f t="shared" si="102"/>
        <v/>
      </c>
    </row>
    <row r="885" spans="27:37">
      <c r="AA885" s="78"/>
      <c r="AB885" s="78"/>
      <c r="AC885" s="78" t="str">
        <f t="shared" si="96"/>
        <v/>
      </c>
      <c r="AD885" s="89"/>
      <c r="AE885" s="89"/>
      <c r="AF885" s="79">
        <f t="shared" si="97"/>
        <v>0</v>
      </c>
      <c r="AG885" s="79" t="str">
        <f t="shared" si="98"/>
        <v/>
      </c>
      <c r="AH885" s="79" t="str">
        <f t="shared" si="99"/>
        <v/>
      </c>
      <c r="AI885" s="79" t="str">
        <f t="shared" si="100"/>
        <v/>
      </c>
      <c r="AJ885" s="79" t="str">
        <f t="shared" si="101"/>
        <v/>
      </c>
      <c r="AK885" s="79" t="str">
        <f t="shared" si="102"/>
        <v/>
      </c>
    </row>
    <row r="886" spans="27:37">
      <c r="AA886" s="81"/>
      <c r="AB886" s="81"/>
      <c r="AC886" s="81" t="str">
        <f t="shared" si="96"/>
        <v/>
      </c>
      <c r="AD886" s="90"/>
      <c r="AE886" s="90"/>
      <c r="AF886" s="82">
        <f t="shared" si="97"/>
        <v>0</v>
      </c>
      <c r="AG886" s="82" t="str">
        <f t="shared" si="98"/>
        <v/>
      </c>
      <c r="AH886" s="82" t="str">
        <f t="shared" si="99"/>
        <v/>
      </c>
      <c r="AI886" s="82" t="str">
        <f t="shared" si="100"/>
        <v/>
      </c>
      <c r="AJ886" s="82" t="str">
        <f t="shared" si="101"/>
        <v/>
      </c>
      <c r="AK886" s="82" t="str">
        <f t="shared" si="102"/>
        <v/>
      </c>
    </row>
    <row r="887" spans="27:37">
      <c r="AA887" s="78"/>
      <c r="AB887" s="78"/>
      <c r="AC887" s="78" t="str">
        <f t="shared" si="96"/>
        <v/>
      </c>
      <c r="AD887" s="89"/>
      <c r="AE887" s="89"/>
      <c r="AF887" s="79">
        <f t="shared" si="97"/>
        <v>0</v>
      </c>
      <c r="AG887" s="79" t="str">
        <f t="shared" si="98"/>
        <v/>
      </c>
      <c r="AH887" s="79" t="str">
        <f t="shared" si="99"/>
        <v/>
      </c>
      <c r="AI887" s="79" t="str">
        <f t="shared" si="100"/>
        <v/>
      </c>
      <c r="AJ887" s="79" t="str">
        <f t="shared" si="101"/>
        <v/>
      </c>
      <c r="AK887" s="79" t="str">
        <f t="shared" si="102"/>
        <v/>
      </c>
    </row>
    <row r="888" spans="27:37">
      <c r="AA888" s="81"/>
      <c r="AB888" s="81"/>
      <c r="AC888" s="81" t="str">
        <f t="shared" si="96"/>
        <v/>
      </c>
      <c r="AD888" s="90"/>
      <c r="AE888" s="90"/>
      <c r="AF888" s="82">
        <f t="shared" si="97"/>
        <v>0</v>
      </c>
      <c r="AG888" s="82" t="str">
        <f t="shared" si="98"/>
        <v/>
      </c>
      <c r="AH888" s="82" t="str">
        <f t="shared" si="99"/>
        <v/>
      </c>
      <c r="AI888" s="82" t="str">
        <f t="shared" si="100"/>
        <v/>
      </c>
      <c r="AJ888" s="82" t="str">
        <f t="shared" si="101"/>
        <v/>
      </c>
      <c r="AK888" s="82" t="str">
        <f t="shared" si="102"/>
        <v/>
      </c>
    </row>
    <row r="889" spans="27:37">
      <c r="AA889" s="78"/>
      <c r="AB889" s="78"/>
      <c r="AC889" s="78" t="str">
        <f t="shared" si="96"/>
        <v/>
      </c>
      <c r="AD889" s="89"/>
      <c r="AE889" s="89"/>
      <c r="AF889" s="79">
        <f t="shared" si="97"/>
        <v>0</v>
      </c>
      <c r="AG889" s="79" t="str">
        <f t="shared" si="98"/>
        <v/>
      </c>
      <c r="AH889" s="79" t="str">
        <f t="shared" si="99"/>
        <v/>
      </c>
      <c r="AI889" s="79" t="str">
        <f t="shared" si="100"/>
        <v/>
      </c>
      <c r="AJ889" s="79" t="str">
        <f t="shared" si="101"/>
        <v/>
      </c>
      <c r="AK889" s="79" t="str">
        <f t="shared" si="102"/>
        <v/>
      </c>
    </row>
    <row r="890" spans="27:37">
      <c r="AA890" s="81"/>
      <c r="AB890" s="81"/>
      <c r="AC890" s="81" t="str">
        <f t="shared" si="96"/>
        <v/>
      </c>
      <c r="AD890" s="90"/>
      <c r="AE890" s="90"/>
      <c r="AF890" s="82">
        <f t="shared" si="97"/>
        <v>0</v>
      </c>
      <c r="AG890" s="82" t="str">
        <f t="shared" si="98"/>
        <v/>
      </c>
      <c r="AH890" s="82" t="str">
        <f t="shared" si="99"/>
        <v/>
      </c>
      <c r="AI890" s="82" t="str">
        <f t="shared" si="100"/>
        <v/>
      </c>
      <c r="AJ890" s="82" t="str">
        <f t="shared" si="101"/>
        <v/>
      </c>
      <c r="AK890" s="82" t="str">
        <f t="shared" si="102"/>
        <v/>
      </c>
    </row>
    <row r="891" spans="27:37">
      <c r="AA891" s="78"/>
      <c r="AB891" s="78"/>
      <c r="AC891" s="78" t="str">
        <f t="shared" si="96"/>
        <v/>
      </c>
      <c r="AD891" s="89"/>
      <c r="AE891" s="89"/>
      <c r="AF891" s="79">
        <f t="shared" si="97"/>
        <v>0</v>
      </c>
      <c r="AG891" s="79" t="str">
        <f t="shared" si="98"/>
        <v/>
      </c>
      <c r="AH891" s="79" t="str">
        <f t="shared" si="99"/>
        <v/>
      </c>
      <c r="AI891" s="79" t="str">
        <f t="shared" si="100"/>
        <v/>
      </c>
      <c r="AJ891" s="79" t="str">
        <f t="shared" si="101"/>
        <v/>
      </c>
      <c r="AK891" s="79" t="str">
        <f t="shared" si="102"/>
        <v/>
      </c>
    </row>
    <row r="892" spans="27:37">
      <c r="AA892" s="81"/>
      <c r="AB892" s="81"/>
      <c r="AC892" s="81" t="str">
        <f t="shared" si="96"/>
        <v/>
      </c>
      <c r="AD892" s="90"/>
      <c r="AE892" s="90"/>
      <c r="AF892" s="82">
        <f t="shared" si="97"/>
        <v>0</v>
      </c>
      <c r="AG892" s="82" t="str">
        <f t="shared" si="98"/>
        <v/>
      </c>
      <c r="AH892" s="82" t="str">
        <f t="shared" si="99"/>
        <v/>
      </c>
      <c r="AI892" s="82" t="str">
        <f t="shared" si="100"/>
        <v/>
      </c>
      <c r="AJ892" s="82" t="str">
        <f t="shared" si="101"/>
        <v/>
      </c>
      <c r="AK892" s="82" t="str">
        <f t="shared" si="102"/>
        <v/>
      </c>
    </row>
    <row r="893" spans="27:37">
      <c r="AA893" s="78"/>
      <c r="AB893" s="78"/>
      <c r="AC893" s="78" t="str">
        <f t="shared" si="96"/>
        <v/>
      </c>
      <c r="AD893" s="89"/>
      <c r="AE893" s="89"/>
      <c r="AF893" s="79">
        <f t="shared" si="97"/>
        <v>0</v>
      </c>
      <c r="AG893" s="79" t="str">
        <f t="shared" si="98"/>
        <v/>
      </c>
      <c r="AH893" s="79" t="str">
        <f t="shared" si="99"/>
        <v/>
      </c>
      <c r="AI893" s="79" t="str">
        <f t="shared" si="100"/>
        <v/>
      </c>
      <c r="AJ893" s="79" t="str">
        <f t="shared" si="101"/>
        <v/>
      </c>
      <c r="AK893" s="79" t="str">
        <f t="shared" si="102"/>
        <v/>
      </c>
    </row>
    <row r="894" spans="27:37">
      <c r="AA894" s="81"/>
      <c r="AB894" s="81"/>
      <c r="AC894" s="81" t="str">
        <f t="shared" si="96"/>
        <v/>
      </c>
      <c r="AD894" s="90"/>
      <c r="AE894" s="90"/>
      <c r="AF894" s="82">
        <f t="shared" si="97"/>
        <v>0</v>
      </c>
      <c r="AG894" s="82" t="str">
        <f t="shared" si="98"/>
        <v/>
      </c>
      <c r="AH894" s="82" t="str">
        <f t="shared" si="99"/>
        <v/>
      </c>
      <c r="AI894" s="82" t="str">
        <f t="shared" si="100"/>
        <v/>
      </c>
      <c r="AJ894" s="82" t="str">
        <f t="shared" si="101"/>
        <v/>
      </c>
      <c r="AK894" s="82" t="str">
        <f t="shared" si="102"/>
        <v/>
      </c>
    </row>
    <row r="895" spans="27:37">
      <c r="AA895" s="78"/>
      <c r="AB895" s="78"/>
      <c r="AC895" s="78" t="str">
        <f t="shared" si="96"/>
        <v/>
      </c>
      <c r="AD895" s="89"/>
      <c r="AE895" s="89"/>
      <c r="AF895" s="79">
        <f t="shared" si="97"/>
        <v>0</v>
      </c>
      <c r="AG895" s="79" t="str">
        <f t="shared" si="98"/>
        <v/>
      </c>
      <c r="AH895" s="79" t="str">
        <f t="shared" si="99"/>
        <v/>
      </c>
      <c r="AI895" s="79" t="str">
        <f t="shared" si="100"/>
        <v/>
      </c>
      <c r="AJ895" s="79" t="str">
        <f t="shared" si="101"/>
        <v/>
      </c>
      <c r="AK895" s="79" t="str">
        <f t="shared" si="102"/>
        <v/>
      </c>
    </row>
    <row r="896" spans="27:37">
      <c r="AA896" s="81"/>
      <c r="AB896" s="81"/>
      <c r="AC896" s="81" t="str">
        <f t="shared" si="96"/>
        <v/>
      </c>
      <c r="AD896" s="90"/>
      <c r="AE896" s="90"/>
      <c r="AF896" s="82">
        <f t="shared" si="97"/>
        <v>0</v>
      </c>
      <c r="AG896" s="82" t="str">
        <f t="shared" si="98"/>
        <v/>
      </c>
      <c r="AH896" s="82" t="str">
        <f t="shared" si="99"/>
        <v/>
      </c>
      <c r="AI896" s="82" t="str">
        <f t="shared" si="100"/>
        <v/>
      </c>
      <c r="AJ896" s="82" t="str">
        <f t="shared" si="101"/>
        <v/>
      </c>
      <c r="AK896" s="82" t="str">
        <f t="shared" si="102"/>
        <v/>
      </c>
    </row>
    <row r="897" spans="27:37">
      <c r="AA897" s="78"/>
      <c r="AB897" s="78"/>
      <c r="AC897" s="78" t="str">
        <f t="shared" si="96"/>
        <v/>
      </c>
      <c r="AD897" s="89"/>
      <c r="AE897" s="89"/>
      <c r="AF897" s="79">
        <f t="shared" si="97"/>
        <v>0</v>
      </c>
      <c r="AG897" s="79" t="str">
        <f t="shared" si="98"/>
        <v/>
      </c>
      <c r="AH897" s="79" t="str">
        <f t="shared" si="99"/>
        <v/>
      </c>
      <c r="AI897" s="79" t="str">
        <f t="shared" si="100"/>
        <v/>
      </c>
      <c r="AJ897" s="79" t="str">
        <f t="shared" si="101"/>
        <v/>
      </c>
      <c r="AK897" s="79" t="str">
        <f t="shared" si="102"/>
        <v/>
      </c>
    </row>
    <row r="898" spans="27:37">
      <c r="AA898" s="81"/>
      <c r="AB898" s="81"/>
      <c r="AC898" s="81" t="str">
        <f t="shared" si="96"/>
        <v/>
      </c>
      <c r="AD898" s="90"/>
      <c r="AE898" s="90"/>
      <c r="AF898" s="82">
        <f t="shared" si="97"/>
        <v>0</v>
      </c>
      <c r="AG898" s="82" t="str">
        <f t="shared" si="98"/>
        <v/>
      </c>
      <c r="AH898" s="82" t="str">
        <f t="shared" si="99"/>
        <v/>
      </c>
      <c r="AI898" s="82" t="str">
        <f t="shared" si="100"/>
        <v/>
      </c>
      <c r="AJ898" s="82" t="str">
        <f t="shared" si="101"/>
        <v/>
      </c>
      <c r="AK898" s="82" t="str">
        <f t="shared" si="102"/>
        <v/>
      </c>
    </row>
    <row r="899" spans="27:37">
      <c r="AA899" s="78"/>
      <c r="AB899" s="78"/>
      <c r="AC899" s="78" t="str">
        <f t="shared" si="96"/>
        <v/>
      </c>
      <c r="AD899" s="89"/>
      <c r="AE899" s="89"/>
      <c r="AF899" s="79">
        <f t="shared" si="97"/>
        <v>0</v>
      </c>
      <c r="AG899" s="79" t="str">
        <f t="shared" si="98"/>
        <v/>
      </c>
      <c r="AH899" s="79" t="str">
        <f t="shared" si="99"/>
        <v/>
      </c>
      <c r="AI899" s="79" t="str">
        <f t="shared" si="100"/>
        <v/>
      </c>
      <c r="AJ899" s="79" t="str">
        <f t="shared" si="101"/>
        <v/>
      </c>
      <c r="AK899" s="79" t="str">
        <f t="shared" si="102"/>
        <v/>
      </c>
    </row>
    <row r="900" spans="27:37">
      <c r="AA900" s="81"/>
      <c r="AB900" s="81"/>
      <c r="AC900" s="81" t="str">
        <f t="shared" si="96"/>
        <v/>
      </c>
      <c r="AD900" s="90"/>
      <c r="AE900" s="90"/>
      <c r="AF900" s="82">
        <f t="shared" si="97"/>
        <v>0</v>
      </c>
      <c r="AG900" s="82" t="str">
        <f t="shared" si="98"/>
        <v/>
      </c>
      <c r="AH900" s="82" t="str">
        <f t="shared" si="99"/>
        <v/>
      </c>
      <c r="AI900" s="82" t="str">
        <f t="shared" si="100"/>
        <v/>
      </c>
      <c r="AJ900" s="82" t="str">
        <f t="shared" si="101"/>
        <v/>
      </c>
      <c r="AK900" s="82" t="str">
        <f t="shared" si="102"/>
        <v/>
      </c>
    </row>
    <row r="901" spans="27:37">
      <c r="AA901" s="78"/>
      <c r="AB901" s="78"/>
      <c r="AC901" s="78" t="str">
        <f t="shared" si="96"/>
        <v/>
      </c>
      <c r="AD901" s="89"/>
      <c r="AE901" s="89"/>
      <c r="AF901" s="79">
        <f t="shared" si="97"/>
        <v>0</v>
      </c>
      <c r="AG901" s="79" t="str">
        <f t="shared" si="98"/>
        <v/>
      </c>
      <c r="AH901" s="79" t="str">
        <f t="shared" si="99"/>
        <v/>
      </c>
      <c r="AI901" s="79" t="str">
        <f t="shared" si="100"/>
        <v/>
      </c>
      <c r="AJ901" s="79" t="str">
        <f t="shared" si="101"/>
        <v/>
      </c>
      <c r="AK901" s="79" t="str">
        <f t="shared" si="102"/>
        <v/>
      </c>
    </row>
    <row r="902" spans="27:37">
      <c r="AA902" s="81"/>
      <c r="AB902" s="81"/>
      <c r="AC902" s="81" t="str">
        <f t="shared" si="96"/>
        <v/>
      </c>
      <c r="AD902" s="90"/>
      <c r="AE902" s="90"/>
      <c r="AF902" s="82">
        <f t="shared" si="97"/>
        <v>0</v>
      </c>
      <c r="AG902" s="82" t="str">
        <f t="shared" si="98"/>
        <v/>
      </c>
      <c r="AH902" s="82" t="str">
        <f t="shared" si="99"/>
        <v/>
      </c>
      <c r="AI902" s="82" t="str">
        <f t="shared" si="100"/>
        <v/>
      </c>
      <c r="AJ902" s="82" t="str">
        <f t="shared" si="101"/>
        <v/>
      </c>
      <c r="AK902" s="82" t="str">
        <f t="shared" si="102"/>
        <v/>
      </c>
    </row>
    <row r="903" spans="27:37">
      <c r="AA903" s="78"/>
      <c r="AB903" s="78"/>
      <c r="AC903" s="78" t="str">
        <f t="shared" si="96"/>
        <v/>
      </c>
      <c r="AD903" s="89"/>
      <c r="AE903" s="89"/>
      <c r="AF903" s="79">
        <f t="shared" si="97"/>
        <v>0</v>
      </c>
      <c r="AG903" s="79" t="str">
        <f t="shared" si="98"/>
        <v/>
      </c>
      <c r="AH903" s="79" t="str">
        <f t="shared" si="99"/>
        <v/>
      </c>
      <c r="AI903" s="79" t="str">
        <f t="shared" si="100"/>
        <v/>
      </c>
      <c r="AJ903" s="79" t="str">
        <f t="shared" si="101"/>
        <v/>
      </c>
      <c r="AK903" s="79" t="str">
        <f t="shared" si="102"/>
        <v/>
      </c>
    </row>
    <row r="904" spans="27:37">
      <c r="AA904" s="81"/>
      <c r="AB904" s="81"/>
      <c r="AC904" s="81" t="str">
        <f t="shared" si="96"/>
        <v/>
      </c>
      <c r="AD904" s="90"/>
      <c r="AE904" s="90"/>
      <c r="AF904" s="82">
        <f t="shared" si="97"/>
        <v>0</v>
      </c>
      <c r="AG904" s="82" t="str">
        <f t="shared" si="98"/>
        <v/>
      </c>
      <c r="AH904" s="82" t="str">
        <f t="shared" si="99"/>
        <v/>
      </c>
      <c r="AI904" s="82" t="str">
        <f t="shared" si="100"/>
        <v/>
      </c>
      <c r="AJ904" s="82" t="str">
        <f t="shared" si="101"/>
        <v/>
      </c>
      <c r="AK904" s="82" t="str">
        <f t="shared" si="102"/>
        <v/>
      </c>
    </row>
    <row r="905" spans="27:37">
      <c r="AA905" s="78"/>
      <c r="AB905" s="78"/>
      <c r="AC905" s="78" t="str">
        <f t="shared" si="96"/>
        <v/>
      </c>
      <c r="AD905" s="89"/>
      <c r="AE905" s="89"/>
      <c r="AF905" s="79">
        <f t="shared" si="97"/>
        <v>0</v>
      </c>
      <c r="AG905" s="79" t="str">
        <f t="shared" si="98"/>
        <v/>
      </c>
      <c r="AH905" s="79" t="str">
        <f t="shared" si="99"/>
        <v/>
      </c>
      <c r="AI905" s="79" t="str">
        <f t="shared" si="100"/>
        <v/>
      </c>
      <c r="AJ905" s="79" t="str">
        <f t="shared" si="101"/>
        <v/>
      </c>
      <c r="AK905" s="79" t="str">
        <f t="shared" si="102"/>
        <v/>
      </c>
    </row>
    <row r="906" spans="27:37">
      <c r="AA906" s="81"/>
      <c r="AB906" s="81"/>
      <c r="AC906" s="81" t="str">
        <f t="shared" si="96"/>
        <v/>
      </c>
      <c r="AD906" s="90"/>
      <c r="AE906" s="90"/>
      <c r="AF906" s="82">
        <f t="shared" si="97"/>
        <v>0</v>
      </c>
      <c r="AG906" s="82" t="str">
        <f t="shared" si="98"/>
        <v/>
      </c>
      <c r="AH906" s="82" t="str">
        <f t="shared" si="99"/>
        <v/>
      </c>
      <c r="AI906" s="82" t="str">
        <f t="shared" si="100"/>
        <v/>
      </c>
      <c r="AJ906" s="82" t="str">
        <f t="shared" si="101"/>
        <v/>
      </c>
      <c r="AK906" s="82" t="str">
        <f t="shared" si="102"/>
        <v/>
      </c>
    </row>
    <row r="907" spans="27:37">
      <c r="AA907" s="78"/>
      <c r="AB907" s="78"/>
      <c r="AC907" s="78" t="str">
        <f t="shared" si="96"/>
        <v/>
      </c>
      <c r="AD907" s="89"/>
      <c r="AE907" s="89"/>
      <c r="AF907" s="79">
        <f t="shared" si="97"/>
        <v>0</v>
      </c>
      <c r="AG907" s="79" t="str">
        <f t="shared" si="98"/>
        <v/>
      </c>
      <c r="AH907" s="79" t="str">
        <f t="shared" si="99"/>
        <v/>
      </c>
      <c r="AI907" s="79" t="str">
        <f t="shared" si="100"/>
        <v/>
      </c>
      <c r="AJ907" s="79" t="str">
        <f t="shared" si="101"/>
        <v/>
      </c>
      <c r="AK907" s="79" t="str">
        <f t="shared" si="102"/>
        <v/>
      </c>
    </row>
    <row r="908" spans="27:37">
      <c r="AA908" s="81"/>
      <c r="AB908" s="81"/>
      <c r="AC908" s="81" t="str">
        <f t="shared" ref="AC908:AC971" si="103">IF(ISERROR(VLOOKUP($AA908,$A$13:$V$47,MATCH($AB908,$A$12:$V$12,0),0)),"",VLOOKUP($AA908,$A$13:$V$47,MATCH($AB908,$A$12:$V$12,0),0))</f>
        <v/>
      </c>
      <c r="AD908" s="90"/>
      <c r="AE908" s="90"/>
      <c r="AF908" s="82">
        <f t="shared" ref="AF908:AF971" si="104">IF(IF($AB908="",0,IF(AC908="",0,AC908-AD908-AE908))&lt;0,0,IF($AB908="",0,IF(AC908="",0,AC908-AD908-AE908)))</f>
        <v>0</v>
      </c>
      <c r="AG908" s="82" t="str">
        <f t="shared" ref="AG908:AG971" si="105">IF($AA908="","",IF(VLOOKUP($AA908,$AZ$17:$BD$51,2,0)=0,"",VLOOKUP($AA908,$AZ$17:$BD$51,2,0)*AF908))</f>
        <v/>
      </c>
      <c r="AH908" s="82" t="str">
        <f t="shared" ref="AH908:AH971" si="106">IF($AA908="","",IF(VLOOKUP($AA908,$AZ$17:$BD$51,3,0)=0,"",VLOOKUP($AA908,$AZ$17:$BD$51,3,0)*AF908))</f>
        <v/>
      </c>
      <c r="AI908" s="82" t="str">
        <f t="shared" ref="AI908:AI971" si="107">IF($AA908="","",IF(VLOOKUP($AA908,$AZ$17:$BD$51,4,0)=0,"",VLOOKUP($AA908,$AZ$17:$BD$51,4,0)*AF908))</f>
        <v/>
      </c>
      <c r="AJ908" s="82" t="str">
        <f t="shared" ref="AJ908:AJ971" si="108">IF($AA908="","",IF(VLOOKUP($AA908,$AZ$17:$BD$51,5,0)=0,"",VLOOKUP($AA908,$AZ$17:$BD$51,5,0)*AF908))</f>
        <v/>
      </c>
      <c r="AK908" s="82" t="str">
        <f t="shared" si="102"/>
        <v/>
      </c>
    </row>
    <row r="909" spans="27:37">
      <c r="AA909" s="78"/>
      <c r="AB909" s="78"/>
      <c r="AC909" s="78" t="str">
        <f t="shared" si="103"/>
        <v/>
      </c>
      <c r="AD909" s="89"/>
      <c r="AE909" s="89"/>
      <c r="AF909" s="79">
        <f t="shared" si="104"/>
        <v>0</v>
      </c>
      <c r="AG909" s="79" t="str">
        <f t="shared" si="105"/>
        <v/>
      </c>
      <c r="AH909" s="79" t="str">
        <f t="shared" si="106"/>
        <v/>
      </c>
      <c r="AI909" s="79" t="str">
        <f t="shared" si="107"/>
        <v/>
      </c>
      <c r="AJ909" s="79" t="str">
        <f t="shared" si="108"/>
        <v/>
      </c>
      <c r="AK909" s="79" t="str">
        <f t="shared" ref="AK909:AK972" si="109">IF($AF909=0,"",IF(VLOOKUP($AA909,$A$55:$Y$80,IF($AB909=3,2,IF($AB909&lt;4+1,6,IF($AB909&lt;5+1,10,IF($AB909&lt;6+1,14,IF($AB909&lt;7+1,18,IF($AB909&lt;8+1,22,0)))))),0)=0,"pas de crafteur",VLOOKUP($AA909,$A$55:$Y$80,IF($AB909=3,2,IF($AB909&lt;4+1,6,IF($AB909&lt;5+1,10,IF($AB909&lt;6+1,14,IF($AB909&lt;7+1,18,IF($AB909&lt;8+1,22,)))))),0)))</f>
        <v/>
      </c>
    </row>
    <row r="910" spans="27:37">
      <c r="AA910" s="81"/>
      <c r="AB910" s="81"/>
      <c r="AC910" s="81" t="str">
        <f t="shared" si="103"/>
        <v/>
      </c>
      <c r="AD910" s="90"/>
      <c r="AE910" s="90"/>
      <c r="AF910" s="82">
        <f t="shared" si="104"/>
        <v>0</v>
      </c>
      <c r="AG910" s="82" t="str">
        <f t="shared" si="105"/>
        <v/>
      </c>
      <c r="AH910" s="82" t="str">
        <f t="shared" si="106"/>
        <v/>
      </c>
      <c r="AI910" s="82" t="str">
        <f t="shared" si="107"/>
        <v/>
      </c>
      <c r="AJ910" s="82" t="str">
        <f t="shared" si="108"/>
        <v/>
      </c>
      <c r="AK910" s="82" t="str">
        <f t="shared" si="109"/>
        <v/>
      </c>
    </row>
    <row r="911" spans="27:37">
      <c r="AA911" s="78"/>
      <c r="AB911" s="78"/>
      <c r="AC911" s="78" t="str">
        <f t="shared" si="103"/>
        <v/>
      </c>
      <c r="AD911" s="89"/>
      <c r="AE911" s="89"/>
      <c r="AF911" s="79">
        <f t="shared" si="104"/>
        <v>0</v>
      </c>
      <c r="AG911" s="79" t="str">
        <f t="shared" si="105"/>
        <v/>
      </c>
      <c r="AH911" s="79" t="str">
        <f t="shared" si="106"/>
        <v/>
      </c>
      <c r="AI911" s="79" t="str">
        <f t="shared" si="107"/>
        <v/>
      </c>
      <c r="AJ911" s="79" t="str">
        <f t="shared" si="108"/>
        <v/>
      </c>
      <c r="AK911" s="79" t="str">
        <f t="shared" si="109"/>
        <v/>
      </c>
    </row>
    <row r="912" spans="27:37">
      <c r="AA912" s="81"/>
      <c r="AB912" s="81"/>
      <c r="AC912" s="81" t="str">
        <f t="shared" si="103"/>
        <v/>
      </c>
      <c r="AD912" s="90"/>
      <c r="AE912" s="90"/>
      <c r="AF912" s="82">
        <f t="shared" si="104"/>
        <v>0</v>
      </c>
      <c r="AG912" s="82" t="str">
        <f t="shared" si="105"/>
        <v/>
      </c>
      <c r="AH912" s="82" t="str">
        <f t="shared" si="106"/>
        <v/>
      </c>
      <c r="AI912" s="82" t="str">
        <f t="shared" si="107"/>
        <v/>
      </c>
      <c r="AJ912" s="82" t="str">
        <f t="shared" si="108"/>
        <v/>
      </c>
      <c r="AK912" s="82" t="str">
        <f t="shared" si="109"/>
        <v/>
      </c>
    </row>
    <row r="913" spans="27:37">
      <c r="AA913" s="78"/>
      <c r="AB913" s="78"/>
      <c r="AC913" s="78" t="str">
        <f t="shared" si="103"/>
        <v/>
      </c>
      <c r="AD913" s="89"/>
      <c r="AE913" s="89"/>
      <c r="AF913" s="79">
        <f t="shared" si="104"/>
        <v>0</v>
      </c>
      <c r="AG913" s="79" t="str">
        <f t="shared" si="105"/>
        <v/>
      </c>
      <c r="AH913" s="79" t="str">
        <f t="shared" si="106"/>
        <v/>
      </c>
      <c r="AI913" s="79" t="str">
        <f t="shared" si="107"/>
        <v/>
      </c>
      <c r="AJ913" s="79" t="str">
        <f t="shared" si="108"/>
        <v/>
      </c>
      <c r="AK913" s="79" t="str">
        <f t="shared" si="109"/>
        <v/>
      </c>
    </row>
    <row r="914" spans="27:37">
      <c r="AA914" s="81"/>
      <c r="AB914" s="81"/>
      <c r="AC914" s="81" t="str">
        <f t="shared" si="103"/>
        <v/>
      </c>
      <c r="AD914" s="90"/>
      <c r="AE914" s="90"/>
      <c r="AF914" s="82">
        <f t="shared" si="104"/>
        <v>0</v>
      </c>
      <c r="AG914" s="82" t="str">
        <f t="shared" si="105"/>
        <v/>
      </c>
      <c r="AH914" s="82" t="str">
        <f t="shared" si="106"/>
        <v/>
      </c>
      <c r="AI914" s="82" t="str">
        <f t="shared" si="107"/>
        <v/>
      </c>
      <c r="AJ914" s="82" t="str">
        <f t="shared" si="108"/>
        <v/>
      </c>
      <c r="AK914" s="82" t="str">
        <f t="shared" si="109"/>
        <v/>
      </c>
    </row>
    <row r="915" spans="27:37">
      <c r="AA915" s="78"/>
      <c r="AB915" s="78"/>
      <c r="AC915" s="78" t="str">
        <f t="shared" si="103"/>
        <v/>
      </c>
      <c r="AD915" s="89"/>
      <c r="AE915" s="89"/>
      <c r="AF915" s="79">
        <f t="shared" si="104"/>
        <v>0</v>
      </c>
      <c r="AG915" s="79" t="str">
        <f t="shared" si="105"/>
        <v/>
      </c>
      <c r="AH915" s="79" t="str">
        <f t="shared" si="106"/>
        <v/>
      </c>
      <c r="AI915" s="79" t="str">
        <f t="shared" si="107"/>
        <v/>
      </c>
      <c r="AJ915" s="79" t="str">
        <f t="shared" si="108"/>
        <v/>
      </c>
      <c r="AK915" s="79" t="str">
        <f t="shared" si="109"/>
        <v/>
      </c>
    </row>
    <row r="916" spans="27:37">
      <c r="AA916" s="81"/>
      <c r="AB916" s="81"/>
      <c r="AC916" s="81" t="str">
        <f t="shared" si="103"/>
        <v/>
      </c>
      <c r="AD916" s="90"/>
      <c r="AE916" s="90"/>
      <c r="AF916" s="82">
        <f t="shared" si="104"/>
        <v>0</v>
      </c>
      <c r="AG916" s="82" t="str">
        <f t="shared" si="105"/>
        <v/>
      </c>
      <c r="AH916" s="82" t="str">
        <f t="shared" si="106"/>
        <v/>
      </c>
      <c r="AI916" s="82" t="str">
        <f t="shared" si="107"/>
        <v/>
      </c>
      <c r="AJ916" s="82" t="str">
        <f t="shared" si="108"/>
        <v/>
      </c>
      <c r="AK916" s="82" t="str">
        <f t="shared" si="109"/>
        <v/>
      </c>
    </row>
    <row r="917" spans="27:37">
      <c r="AA917" s="78"/>
      <c r="AB917" s="78"/>
      <c r="AC917" s="78" t="str">
        <f t="shared" si="103"/>
        <v/>
      </c>
      <c r="AD917" s="89"/>
      <c r="AE917" s="89"/>
      <c r="AF917" s="79">
        <f t="shared" si="104"/>
        <v>0</v>
      </c>
      <c r="AG917" s="79" t="str">
        <f t="shared" si="105"/>
        <v/>
      </c>
      <c r="AH917" s="79" t="str">
        <f t="shared" si="106"/>
        <v/>
      </c>
      <c r="AI917" s="79" t="str">
        <f t="shared" si="107"/>
        <v/>
      </c>
      <c r="AJ917" s="79" t="str">
        <f t="shared" si="108"/>
        <v/>
      </c>
      <c r="AK917" s="79" t="str">
        <f t="shared" si="109"/>
        <v/>
      </c>
    </row>
    <row r="918" spans="27:37">
      <c r="AA918" s="81"/>
      <c r="AB918" s="81"/>
      <c r="AC918" s="81" t="str">
        <f t="shared" si="103"/>
        <v/>
      </c>
      <c r="AD918" s="90"/>
      <c r="AE918" s="90"/>
      <c r="AF918" s="82">
        <f t="shared" si="104"/>
        <v>0</v>
      </c>
      <c r="AG918" s="82" t="str">
        <f t="shared" si="105"/>
        <v/>
      </c>
      <c r="AH918" s="82" t="str">
        <f t="shared" si="106"/>
        <v/>
      </c>
      <c r="AI918" s="82" t="str">
        <f t="shared" si="107"/>
        <v/>
      </c>
      <c r="AJ918" s="82" t="str">
        <f t="shared" si="108"/>
        <v/>
      </c>
      <c r="AK918" s="82" t="str">
        <f t="shared" si="109"/>
        <v/>
      </c>
    </row>
    <row r="919" spans="27:37">
      <c r="AA919" s="78"/>
      <c r="AB919" s="78"/>
      <c r="AC919" s="78" t="str">
        <f t="shared" si="103"/>
        <v/>
      </c>
      <c r="AD919" s="89"/>
      <c r="AE919" s="89"/>
      <c r="AF919" s="79">
        <f t="shared" si="104"/>
        <v>0</v>
      </c>
      <c r="AG919" s="79" t="str">
        <f t="shared" si="105"/>
        <v/>
      </c>
      <c r="AH919" s="79" t="str">
        <f t="shared" si="106"/>
        <v/>
      </c>
      <c r="AI919" s="79" t="str">
        <f t="shared" si="107"/>
        <v/>
      </c>
      <c r="AJ919" s="79" t="str">
        <f t="shared" si="108"/>
        <v/>
      </c>
      <c r="AK919" s="79" t="str">
        <f t="shared" si="109"/>
        <v/>
      </c>
    </row>
    <row r="920" spans="27:37">
      <c r="AA920" s="81"/>
      <c r="AB920" s="81"/>
      <c r="AC920" s="81" t="str">
        <f t="shared" si="103"/>
        <v/>
      </c>
      <c r="AD920" s="90"/>
      <c r="AE920" s="90"/>
      <c r="AF920" s="82">
        <f t="shared" si="104"/>
        <v>0</v>
      </c>
      <c r="AG920" s="82" t="str">
        <f t="shared" si="105"/>
        <v/>
      </c>
      <c r="AH920" s="82" t="str">
        <f t="shared" si="106"/>
        <v/>
      </c>
      <c r="AI920" s="82" t="str">
        <f t="shared" si="107"/>
        <v/>
      </c>
      <c r="AJ920" s="82" t="str">
        <f t="shared" si="108"/>
        <v/>
      </c>
      <c r="AK920" s="82" t="str">
        <f t="shared" si="109"/>
        <v/>
      </c>
    </row>
    <row r="921" spans="27:37">
      <c r="AA921" s="78"/>
      <c r="AB921" s="78"/>
      <c r="AC921" s="78" t="str">
        <f t="shared" si="103"/>
        <v/>
      </c>
      <c r="AD921" s="89"/>
      <c r="AE921" s="89"/>
      <c r="AF921" s="79">
        <f t="shared" si="104"/>
        <v>0</v>
      </c>
      <c r="AG921" s="79" t="str">
        <f t="shared" si="105"/>
        <v/>
      </c>
      <c r="AH921" s="79" t="str">
        <f t="shared" si="106"/>
        <v/>
      </c>
      <c r="AI921" s="79" t="str">
        <f t="shared" si="107"/>
        <v/>
      </c>
      <c r="AJ921" s="79" t="str">
        <f t="shared" si="108"/>
        <v/>
      </c>
      <c r="AK921" s="79" t="str">
        <f t="shared" si="109"/>
        <v/>
      </c>
    </row>
    <row r="922" spans="27:37">
      <c r="AA922" s="81"/>
      <c r="AB922" s="81"/>
      <c r="AC922" s="81" t="str">
        <f t="shared" si="103"/>
        <v/>
      </c>
      <c r="AD922" s="90"/>
      <c r="AE922" s="90"/>
      <c r="AF922" s="82">
        <f t="shared" si="104"/>
        <v>0</v>
      </c>
      <c r="AG922" s="82" t="str">
        <f t="shared" si="105"/>
        <v/>
      </c>
      <c r="AH922" s="82" t="str">
        <f t="shared" si="106"/>
        <v/>
      </c>
      <c r="AI922" s="82" t="str">
        <f t="shared" si="107"/>
        <v/>
      </c>
      <c r="AJ922" s="82" t="str">
        <f t="shared" si="108"/>
        <v/>
      </c>
      <c r="AK922" s="82" t="str">
        <f t="shared" si="109"/>
        <v/>
      </c>
    </row>
    <row r="923" spans="27:37">
      <c r="AA923" s="78"/>
      <c r="AB923" s="78"/>
      <c r="AC923" s="78" t="str">
        <f t="shared" si="103"/>
        <v/>
      </c>
      <c r="AD923" s="89"/>
      <c r="AE923" s="89"/>
      <c r="AF923" s="79">
        <f t="shared" si="104"/>
        <v>0</v>
      </c>
      <c r="AG923" s="79" t="str">
        <f t="shared" si="105"/>
        <v/>
      </c>
      <c r="AH923" s="79" t="str">
        <f t="shared" si="106"/>
        <v/>
      </c>
      <c r="AI923" s="79" t="str">
        <f t="shared" si="107"/>
        <v/>
      </c>
      <c r="AJ923" s="79" t="str">
        <f t="shared" si="108"/>
        <v/>
      </c>
      <c r="AK923" s="79" t="str">
        <f t="shared" si="109"/>
        <v/>
      </c>
    </row>
    <row r="924" spans="27:37">
      <c r="AA924" s="81"/>
      <c r="AB924" s="81"/>
      <c r="AC924" s="81" t="str">
        <f t="shared" si="103"/>
        <v/>
      </c>
      <c r="AD924" s="90"/>
      <c r="AE924" s="90"/>
      <c r="AF924" s="82">
        <f t="shared" si="104"/>
        <v>0</v>
      </c>
      <c r="AG924" s="82" t="str">
        <f t="shared" si="105"/>
        <v/>
      </c>
      <c r="AH924" s="82" t="str">
        <f t="shared" si="106"/>
        <v/>
      </c>
      <c r="AI924" s="82" t="str">
        <f t="shared" si="107"/>
        <v/>
      </c>
      <c r="AJ924" s="82" t="str">
        <f t="shared" si="108"/>
        <v/>
      </c>
      <c r="AK924" s="82" t="str">
        <f t="shared" si="109"/>
        <v/>
      </c>
    </row>
    <row r="925" spans="27:37">
      <c r="AA925" s="78"/>
      <c r="AB925" s="78"/>
      <c r="AC925" s="78" t="str">
        <f t="shared" si="103"/>
        <v/>
      </c>
      <c r="AD925" s="89"/>
      <c r="AE925" s="89"/>
      <c r="AF925" s="79">
        <f t="shared" si="104"/>
        <v>0</v>
      </c>
      <c r="AG925" s="79" t="str">
        <f t="shared" si="105"/>
        <v/>
      </c>
      <c r="AH925" s="79" t="str">
        <f t="shared" si="106"/>
        <v/>
      </c>
      <c r="AI925" s="79" t="str">
        <f t="shared" si="107"/>
        <v/>
      </c>
      <c r="AJ925" s="79" t="str">
        <f t="shared" si="108"/>
        <v/>
      </c>
      <c r="AK925" s="79" t="str">
        <f t="shared" si="109"/>
        <v/>
      </c>
    </row>
    <row r="926" spans="27:37">
      <c r="AA926" s="81"/>
      <c r="AB926" s="81"/>
      <c r="AC926" s="81" t="str">
        <f t="shared" si="103"/>
        <v/>
      </c>
      <c r="AD926" s="90"/>
      <c r="AE926" s="90"/>
      <c r="AF926" s="82">
        <f t="shared" si="104"/>
        <v>0</v>
      </c>
      <c r="AG926" s="82" t="str">
        <f t="shared" si="105"/>
        <v/>
      </c>
      <c r="AH926" s="82" t="str">
        <f t="shared" si="106"/>
        <v/>
      </c>
      <c r="AI926" s="82" t="str">
        <f t="shared" si="107"/>
        <v/>
      </c>
      <c r="AJ926" s="82" t="str">
        <f t="shared" si="108"/>
        <v/>
      </c>
      <c r="AK926" s="82" t="str">
        <f t="shared" si="109"/>
        <v/>
      </c>
    </row>
    <row r="927" spans="27:37">
      <c r="AA927" s="78"/>
      <c r="AB927" s="78"/>
      <c r="AC927" s="78" t="str">
        <f t="shared" si="103"/>
        <v/>
      </c>
      <c r="AD927" s="89"/>
      <c r="AE927" s="89"/>
      <c r="AF927" s="79">
        <f t="shared" si="104"/>
        <v>0</v>
      </c>
      <c r="AG927" s="79" t="str">
        <f t="shared" si="105"/>
        <v/>
      </c>
      <c r="AH927" s="79" t="str">
        <f t="shared" si="106"/>
        <v/>
      </c>
      <c r="AI927" s="79" t="str">
        <f t="shared" si="107"/>
        <v/>
      </c>
      <c r="AJ927" s="79" t="str">
        <f t="shared" si="108"/>
        <v/>
      </c>
      <c r="AK927" s="79" t="str">
        <f t="shared" si="109"/>
        <v/>
      </c>
    </row>
    <row r="928" spans="27:37">
      <c r="AA928" s="81"/>
      <c r="AB928" s="81"/>
      <c r="AC928" s="81" t="str">
        <f t="shared" si="103"/>
        <v/>
      </c>
      <c r="AD928" s="90"/>
      <c r="AE928" s="90"/>
      <c r="AF928" s="82">
        <f t="shared" si="104"/>
        <v>0</v>
      </c>
      <c r="AG928" s="82" t="str">
        <f t="shared" si="105"/>
        <v/>
      </c>
      <c r="AH928" s="82" t="str">
        <f t="shared" si="106"/>
        <v/>
      </c>
      <c r="AI928" s="82" t="str">
        <f t="shared" si="107"/>
        <v/>
      </c>
      <c r="AJ928" s="82" t="str">
        <f t="shared" si="108"/>
        <v/>
      </c>
      <c r="AK928" s="82" t="str">
        <f t="shared" si="109"/>
        <v/>
      </c>
    </row>
    <row r="929" spans="27:37">
      <c r="AA929" s="78"/>
      <c r="AB929" s="78"/>
      <c r="AC929" s="78" t="str">
        <f t="shared" si="103"/>
        <v/>
      </c>
      <c r="AD929" s="89"/>
      <c r="AE929" s="89"/>
      <c r="AF929" s="79">
        <f t="shared" si="104"/>
        <v>0</v>
      </c>
      <c r="AG929" s="79" t="str">
        <f t="shared" si="105"/>
        <v/>
      </c>
      <c r="AH929" s="79" t="str">
        <f t="shared" si="106"/>
        <v/>
      </c>
      <c r="AI929" s="79" t="str">
        <f t="shared" si="107"/>
        <v/>
      </c>
      <c r="AJ929" s="79" t="str">
        <f t="shared" si="108"/>
        <v/>
      </c>
      <c r="AK929" s="79" t="str">
        <f t="shared" si="109"/>
        <v/>
      </c>
    </row>
    <row r="930" spans="27:37">
      <c r="AA930" s="81"/>
      <c r="AB930" s="81"/>
      <c r="AC930" s="81" t="str">
        <f t="shared" si="103"/>
        <v/>
      </c>
      <c r="AD930" s="90"/>
      <c r="AE930" s="90"/>
      <c r="AF930" s="82">
        <f t="shared" si="104"/>
        <v>0</v>
      </c>
      <c r="AG930" s="82" t="str">
        <f t="shared" si="105"/>
        <v/>
      </c>
      <c r="AH930" s="82" t="str">
        <f t="shared" si="106"/>
        <v/>
      </c>
      <c r="AI930" s="82" t="str">
        <f t="shared" si="107"/>
        <v/>
      </c>
      <c r="AJ930" s="82" t="str">
        <f t="shared" si="108"/>
        <v/>
      </c>
      <c r="AK930" s="82" t="str">
        <f t="shared" si="109"/>
        <v/>
      </c>
    </row>
    <row r="931" spans="27:37">
      <c r="AA931" s="78"/>
      <c r="AB931" s="78"/>
      <c r="AC931" s="78" t="str">
        <f t="shared" si="103"/>
        <v/>
      </c>
      <c r="AD931" s="89"/>
      <c r="AE931" s="89"/>
      <c r="AF931" s="79">
        <f t="shared" si="104"/>
        <v>0</v>
      </c>
      <c r="AG931" s="79" t="str">
        <f t="shared" si="105"/>
        <v/>
      </c>
      <c r="AH931" s="79" t="str">
        <f t="shared" si="106"/>
        <v/>
      </c>
      <c r="AI931" s="79" t="str">
        <f t="shared" si="107"/>
        <v/>
      </c>
      <c r="AJ931" s="79" t="str">
        <f t="shared" si="108"/>
        <v/>
      </c>
      <c r="AK931" s="79" t="str">
        <f t="shared" si="109"/>
        <v/>
      </c>
    </row>
    <row r="932" spans="27:37">
      <c r="AA932" s="81"/>
      <c r="AB932" s="81"/>
      <c r="AC932" s="81" t="str">
        <f t="shared" si="103"/>
        <v/>
      </c>
      <c r="AD932" s="90"/>
      <c r="AE932" s="90"/>
      <c r="AF932" s="82">
        <f t="shared" si="104"/>
        <v>0</v>
      </c>
      <c r="AG932" s="82" t="str">
        <f t="shared" si="105"/>
        <v/>
      </c>
      <c r="AH932" s="82" t="str">
        <f t="shared" si="106"/>
        <v/>
      </c>
      <c r="AI932" s="82" t="str">
        <f t="shared" si="107"/>
        <v/>
      </c>
      <c r="AJ932" s="82" t="str">
        <f t="shared" si="108"/>
        <v/>
      </c>
      <c r="AK932" s="82" t="str">
        <f t="shared" si="109"/>
        <v/>
      </c>
    </row>
    <row r="933" spans="27:37">
      <c r="AA933" s="78"/>
      <c r="AB933" s="78"/>
      <c r="AC933" s="78" t="str">
        <f t="shared" si="103"/>
        <v/>
      </c>
      <c r="AD933" s="89"/>
      <c r="AE933" s="89"/>
      <c r="AF933" s="79">
        <f t="shared" si="104"/>
        <v>0</v>
      </c>
      <c r="AG933" s="79" t="str">
        <f t="shared" si="105"/>
        <v/>
      </c>
      <c r="AH933" s="79" t="str">
        <f t="shared" si="106"/>
        <v/>
      </c>
      <c r="AI933" s="79" t="str">
        <f t="shared" si="107"/>
        <v/>
      </c>
      <c r="AJ933" s="79" t="str">
        <f t="shared" si="108"/>
        <v/>
      </c>
      <c r="AK933" s="79" t="str">
        <f t="shared" si="109"/>
        <v/>
      </c>
    </row>
    <row r="934" spans="27:37">
      <c r="AA934" s="81"/>
      <c r="AB934" s="81"/>
      <c r="AC934" s="81" t="str">
        <f t="shared" si="103"/>
        <v/>
      </c>
      <c r="AD934" s="90"/>
      <c r="AE934" s="90"/>
      <c r="AF934" s="82">
        <f t="shared" si="104"/>
        <v>0</v>
      </c>
      <c r="AG934" s="82" t="str">
        <f t="shared" si="105"/>
        <v/>
      </c>
      <c r="AH934" s="82" t="str">
        <f t="shared" si="106"/>
        <v/>
      </c>
      <c r="AI934" s="82" t="str">
        <f t="shared" si="107"/>
        <v/>
      </c>
      <c r="AJ934" s="82" t="str">
        <f t="shared" si="108"/>
        <v/>
      </c>
      <c r="AK934" s="82" t="str">
        <f t="shared" si="109"/>
        <v/>
      </c>
    </row>
    <row r="935" spans="27:37">
      <c r="AA935" s="78"/>
      <c r="AB935" s="78"/>
      <c r="AC935" s="78" t="str">
        <f t="shared" si="103"/>
        <v/>
      </c>
      <c r="AD935" s="89"/>
      <c r="AE935" s="89"/>
      <c r="AF935" s="79">
        <f t="shared" si="104"/>
        <v>0</v>
      </c>
      <c r="AG935" s="79" t="str">
        <f t="shared" si="105"/>
        <v/>
      </c>
      <c r="AH935" s="79" t="str">
        <f t="shared" si="106"/>
        <v/>
      </c>
      <c r="AI935" s="79" t="str">
        <f t="shared" si="107"/>
        <v/>
      </c>
      <c r="AJ935" s="79" t="str">
        <f t="shared" si="108"/>
        <v/>
      </c>
      <c r="AK935" s="79" t="str">
        <f t="shared" si="109"/>
        <v/>
      </c>
    </row>
    <row r="936" spans="27:37">
      <c r="AA936" s="81"/>
      <c r="AB936" s="81"/>
      <c r="AC936" s="81" t="str">
        <f t="shared" si="103"/>
        <v/>
      </c>
      <c r="AD936" s="90"/>
      <c r="AE936" s="90"/>
      <c r="AF936" s="82">
        <f t="shared" si="104"/>
        <v>0</v>
      </c>
      <c r="AG936" s="82" t="str">
        <f t="shared" si="105"/>
        <v/>
      </c>
      <c r="AH936" s="82" t="str">
        <f t="shared" si="106"/>
        <v/>
      </c>
      <c r="AI936" s="82" t="str">
        <f t="shared" si="107"/>
        <v/>
      </c>
      <c r="AJ936" s="82" t="str">
        <f t="shared" si="108"/>
        <v/>
      </c>
      <c r="AK936" s="82" t="str">
        <f t="shared" si="109"/>
        <v/>
      </c>
    </row>
    <row r="937" spans="27:37">
      <c r="AA937" s="78"/>
      <c r="AB937" s="78"/>
      <c r="AC937" s="78" t="str">
        <f t="shared" si="103"/>
        <v/>
      </c>
      <c r="AD937" s="89"/>
      <c r="AE937" s="89"/>
      <c r="AF937" s="79">
        <f t="shared" si="104"/>
        <v>0</v>
      </c>
      <c r="AG937" s="79" t="str">
        <f t="shared" si="105"/>
        <v/>
      </c>
      <c r="AH937" s="79" t="str">
        <f t="shared" si="106"/>
        <v/>
      </c>
      <c r="AI937" s="79" t="str">
        <f t="shared" si="107"/>
        <v/>
      </c>
      <c r="AJ937" s="79" t="str">
        <f t="shared" si="108"/>
        <v/>
      </c>
      <c r="AK937" s="79" t="str">
        <f t="shared" si="109"/>
        <v/>
      </c>
    </row>
    <row r="938" spans="27:37">
      <c r="AA938" s="81"/>
      <c r="AB938" s="81"/>
      <c r="AC938" s="81" t="str">
        <f t="shared" si="103"/>
        <v/>
      </c>
      <c r="AD938" s="90"/>
      <c r="AE938" s="90"/>
      <c r="AF938" s="82">
        <f t="shared" si="104"/>
        <v>0</v>
      </c>
      <c r="AG938" s="82" t="str">
        <f t="shared" si="105"/>
        <v/>
      </c>
      <c r="AH938" s="82" t="str">
        <f t="shared" si="106"/>
        <v/>
      </c>
      <c r="AI938" s="82" t="str">
        <f t="shared" si="107"/>
        <v/>
      </c>
      <c r="AJ938" s="82" t="str">
        <f t="shared" si="108"/>
        <v/>
      </c>
      <c r="AK938" s="82" t="str">
        <f t="shared" si="109"/>
        <v/>
      </c>
    </row>
    <row r="939" spans="27:37">
      <c r="AA939" s="78"/>
      <c r="AB939" s="78"/>
      <c r="AC939" s="78" t="str">
        <f t="shared" si="103"/>
        <v/>
      </c>
      <c r="AD939" s="89"/>
      <c r="AE939" s="89"/>
      <c r="AF939" s="79">
        <f t="shared" si="104"/>
        <v>0</v>
      </c>
      <c r="AG939" s="79" t="str">
        <f t="shared" si="105"/>
        <v/>
      </c>
      <c r="AH939" s="79" t="str">
        <f t="shared" si="106"/>
        <v/>
      </c>
      <c r="AI939" s="79" t="str">
        <f t="shared" si="107"/>
        <v/>
      </c>
      <c r="AJ939" s="79" t="str">
        <f t="shared" si="108"/>
        <v/>
      </c>
      <c r="AK939" s="79" t="str">
        <f t="shared" si="109"/>
        <v/>
      </c>
    </row>
    <row r="940" spans="27:37">
      <c r="AA940" s="81"/>
      <c r="AB940" s="81"/>
      <c r="AC940" s="81" t="str">
        <f t="shared" si="103"/>
        <v/>
      </c>
      <c r="AD940" s="90"/>
      <c r="AE940" s="90"/>
      <c r="AF940" s="82">
        <f t="shared" si="104"/>
        <v>0</v>
      </c>
      <c r="AG940" s="82" t="str">
        <f t="shared" si="105"/>
        <v/>
      </c>
      <c r="AH940" s="82" t="str">
        <f t="shared" si="106"/>
        <v/>
      </c>
      <c r="AI940" s="82" t="str">
        <f t="shared" si="107"/>
        <v/>
      </c>
      <c r="AJ940" s="82" t="str">
        <f t="shared" si="108"/>
        <v/>
      </c>
      <c r="AK940" s="82" t="str">
        <f t="shared" si="109"/>
        <v/>
      </c>
    </row>
    <row r="941" spans="27:37">
      <c r="AA941" s="78"/>
      <c r="AB941" s="78"/>
      <c r="AC941" s="78" t="str">
        <f t="shared" si="103"/>
        <v/>
      </c>
      <c r="AD941" s="89"/>
      <c r="AE941" s="89"/>
      <c r="AF941" s="79">
        <f t="shared" si="104"/>
        <v>0</v>
      </c>
      <c r="AG941" s="79" t="str">
        <f t="shared" si="105"/>
        <v/>
      </c>
      <c r="AH941" s="79" t="str">
        <f t="shared" si="106"/>
        <v/>
      </c>
      <c r="AI941" s="79" t="str">
        <f t="shared" si="107"/>
        <v/>
      </c>
      <c r="AJ941" s="79" t="str">
        <f t="shared" si="108"/>
        <v/>
      </c>
      <c r="AK941" s="79" t="str">
        <f t="shared" si="109"/>
        <v/>
      </c>
    </row>
    <row r="942" spans="27:37">
      <c r="AA942" s="81"/>
      <c r="AB942" s="81"/>
      <c r="AC942" s="81" t="str">
        <f t="shared" si="103"/>
        <v/>
      </c>
      <c r="AD942" s="90"/>
      <c r="AE942" s="90"/>
      <c r="AF942" s="82">
        <f t="shared" si="104"/>
        <v>0</v>
      </c>
      <c r="AG942" s="82" t="str">
        <f t="shared" si="105"/>
        <v/>
      </c>
      <c r="AH942" s="82" t="str">
        <f t="shared" si="106"/>
        <v/>
      </c>
      <c r="AI942" s="82" t="str">
        <f t="shared" si="107"/>
        <v/>
      </c>
      <c r="AJ942" s="82" t="str">
        <f t="shared" si="108"/>
        <v/>
      </c>
      <c r="AK942" s="82" t="str">
        <f t="shared" si="109"/>
        <v/>
      </c>
    </row>
    <row r="943" spans="27:37">
      <c r="AA943" s="78"/>
      <c r="AB943" s="78"/>
      <c r="AC943" s="78" t="str">
        <f t="shared" si="103"/>
        <v/>
      </c>
      <c r="AD943" s="89"/>
      <c r="AE943" s="89"/>
      <c r="AF943" s="79">
        <f t="shared" si="104"/>
        <v>0</v>
      </c>
      <c r="AG943" s="79" t="str">
        <f t="shared" si="105"/>
        <v/>
      </c>
      <c r="AH943" s="79" t="str">
        <f t="shared" si="106"/>
        <v/>
      </c>
      <c r="AI943" s="79" t="str">
        <f t="shared" si="107"/>
        <v/>
      </c>
      <c r="AJ943" s="79" t="str">
        <f t="shared" si="108"/>
        <v/>
      </c>
      <c r="AK943" s="79" t="str">
        <f t="shared" si="109"/>
        <v/>
      </c>
    </row>
    <row r="944" spans="27:37">
      <c r="AA944" s="81"/>
      <c r="AB944" s="81"/>
      <c r="AC944" s="81" t="str">
        <f t="shared" si="103"/>
        <v/>
      </c>
      <c r="AD944" s="90"/>
      <c r="AE944" s="90"/>
      <c r="AF944" s="82">
        <f t="shared" si="104"/>
        <v>0</v>
      </c>
      <c r="AG944" s="82" t="str">
        <f t="shared" si="105"/>
        <v/>
      </c>
      <c r="AH944" s="82" t="str">
        <f t="shared" si="106"/>
        <v/>
      </c>
      <c r="AI944" s="82" t="str">
        <f t="shared" si="107"/>
        <v/>
      </c>
      <c r="AJ944" s="82" t="str">
        <f t="shared" si="108"/>
        <v/>
      </c>
      <c r="AK944" s="82" t="str">
        <f t="shared" si="109"/>
        <v/>
      </c>
    </row>
    <row r="945" spans="27:37">
      <c r="AA945" s="78"/>
      <c r="AB945" s="78"/>
      <c r="AC945" s="78" t="str">
        <f t="shared" si="103"/>
        <v/>
      </c>
      <c r="AD945" s="89"/>
      <c r="AE945" s="89"/>
      <c r="AF945" s="79">
        <f t="shared" si="104"/>
        <v>0</v>
      </c>
      <c r="AG945" s="79" t="str">
        <f t="shared" si="105"/>
        <v/>
      </c>
      <c r="AH945" s="79" t="str">
        <f t="shared" si="106"/>
        <v/>
      </c>
      <c r="AI945" s="79" t="str">
        <f t="shared" si="107"/>
        <v/>
      </c>
      <c r="AJ945" s="79" t="str">
        <f t="shared" si="108"/>
        <v/>
      </c>
      <c r="AK945" s="79" t="str">
        <f t="shared" si="109"/>
        <v/>
      </c>
    </row>
    <row r="946" spans="27:37">
      <c r="AA946" s="81"/>
      <c r="AB946" s="81"/>
      <c r="AC946" s="81" t="str">
        <f t="shared" si="103"/>
        <v/>
      </c>
      <c r="AD946" s="90"/>
      <c r="AE946" s="90"/>
      <c r="AF946" s="82">
        <f t="shared" si="104"/>
        <v>0</v>
      </c>
      <c r="AG946" s="82" t="str">
        <f t="shared" si="105"/>
        <v/>
      </c>
      <c r="AH946" s="82" t="str">
        <f t="shared" si="106"/>
        <v/>
      </c>
      <c r="AI946" s="82" t="str">
        <f t="shared" si="107"/>
        <v/>
      </c>
      <c r="AJ946" s="82" t="str">
        <f t="shared" si="108"/>
        <v/>
      </c>
      <c r="AK946" s="82" t="str">
        <f t="shared" si="109"/>
        <v/>
      </c>
    </row>
    <row r="947" spans="27:37">
      <c r="AA947" s="78"/>
      <c r="AB947" s="78"/>
      <c r="AC947" s="78" t="str">
        <f t="shared" si="103"/>
        <v/>
      </c>
      <c r="AD947" s="89"/>
      <c r="AE947" s="89"/>
      <c r="AF947" s="79">
        <f t="shared" si="104"/>
        <v>0</v>
      </c>
      <c r="AG947" s="79" t="str">
        <f t="shared" si="105"/>
        <v/>
      </c>
      <c r="AH947" s="79" t="str">
        <f t="shared" si="106"/>
        <v/>
      </c>
      <c r="AI947" s="79" t="str">
        <f t="shared" si="107"/>
        <v/>
      </c>
      <c r="AJ947" s="79" t="str">
        <f t="shared" si="108"/>
        <v/>
      </c>
      <c r="AK947" s="79" t="str">
        <f t="shared" si="109"/>
        <v/>
      </c>
    </row>
    <row r="948" spans="27:37">
      <c r="AA948" s="81"/>
      <c r="AB948" s="81"/>
      <c r="AC948" s="81" t="str">
        <f t="shared" si="103"/>
        <v/>
      </c>
      <c r="AD948" s="90"/>
      <c r="AE948" s="90"/>
      <c r="AF948" s="82">
        <f t="shared" si="104"/>
        <v>0</v>
      </c>
      <c r="AG948" s="82" t="str">
        <f t="shared" si="105"/>
        <v/>
      </c>
      <c r="AH948" s="82" t="str">
        <f t="shared" si="106"/>
        <v/>
      </c>
      <c r="AI948" s="82" t="str">
        <f t="shared" si="107"/>
        <v/>
      </c>
      <c r="AJ948" s="82" t="str">
        <f t="shared" si="108"/>
        <v/>
      </c>
      <c r="AK948" s="82" t="str">
        <f t="shared" si="109"/>
        <v/>
      </c>
    </row>
    <row r="949" spans="27:37">
      <c r="AA949" s="78"/>
      <c r="AB949" s="78"/>
      <c r="AC949" s="78" t="str">
        <f t="shared" si="103"/>
        <v/>
      </c>
      <c r="AD949" s="89"/>
      <c r="AE949" s="89"/>
      <c r="AF949" s="79">
        <f t="shared" si="104"/>
        <v>0</v>
      </c>
      <c r="AG949" s="79" t="str">
        <f t="shared" si="105"/>
        <v/>
      </c>
      <c r="AH949" s="79" t="str">
        <f t="shared" si="106"/>
        <v/>
      </c>
      <c r="AI949" s="79" t="str">
        <f t="shared" si="107"/>
        <v/>
      </c>
      <c r="AJ949" s="79" t="str">
        <f t="shared" si="108"/>
        <v/>
      </c>
      <c r="AK949" s="79" t="str">
        <f t="shared" si="109"/>
        <v/>
      </c>
    </row>
    <row r="950" spans="27:37">
      <c r="AA950" s="81"/>
      <c r="AB950" s="81"/>
      <c r="AC950" s="81" t="str">
        <f t="shared" si="103"/>
        <v/>
      </c>
      <c r="AD950" s="90"/>
      <c r="AE950" s="90"/>
      <c r="AF950" s="82">
        <f t="shared" si="104"/>
        <v>0</v>
      </c>
      <c r="AG950" s="82" t="str">
        <f t="shared" si="105"/>
        <v/>
      </c>
      <c r="AH950" s="82" t="str">
        <f t="shared" si="106"/>
        <v/>
      </c>
      <c r="AI950" s="82" t="str">
        <f t="shared" si="107"/>
        <v/>
      </c>
      <c r="AJ950" s="82" t="str">
        <f t="shared" si="108"/>
        <v/>
      </c>
      <c r="AK950" s="82" t="str">
        <f t="shared" si="109"/>
        <v/>
      </c>
    </row>
    <row r="951" spans="27:37">
      <c r="AA951" s="78"/>
      <c r="AB951" s="78"/>
      <c r="AC951" s="78" t="str">
        <f t="shared" si="103"/>
        <v/>
      </c>
      <c r="AD951" s="89"/>
      <c r="AE951" s="89"/>
      <c r="AF951" s="79">
        <f t="shared" si="104"/>
        <v>0</v>
      </c>
      <c r="AG951" s="79" t="str">
        <f t="shared" si="105"/>
        <v/>
      </c>
      <c r="AH951" s="79" t="str">
        <f t="shared" si="106"/>
        <v/>
      </c>
      <c r="AI951" s="79" t="str">
        <f t="shared" si="107"/>
        <v/>
      </c>
      <c r="AJ951" s="79" t="str">
        <f t="shared" si="108"/>
        <v/>
      </c>
      <c r="AK951" s="79" t="str">
        <f t="shared" si="109"/>
        <v/>
      </c>
    </row>
    <row r="952" spans="27:37">
      <c r="AA952" s="81"/>
      <c r="AB952" s="81"/>
      <c r="AC952" s="81" t="str">
        <f t="shared" si="103"/>
        <v/>
      </c>
      <c r="AD952" s="90"/>
      <c r="AE952" s="90"/>
      <c r="AF952" s="82">
        <f t="shared" si="104"/>
        <v>0</v>
      </c>
      <c r="AG952" s="82" t="str">
        <f t="shared" si="105"/>
        <v/>
      </c>
      <c r="AH952" s="82" t="str">
        <f t="shared" si="106"/>
        <v/>
      </c>
      <c r="AI952" s="82" t="str">
        <f t="shared" si="107"/>
        <v/>
      </c>
      <c r="AJ952" s="82" t="str">
        <f t="shared" si="108"/>
        <v/>
      </c>
      <c r="AK952" s="82" t="str">
        <f t="shared" si="109"/>
        <v/>
      </c>
    </row>
    <row r="953" spans="27:37">
      <c r="AA953" s="78"/>
      <c r="AB953" s="78"/>
      <c r="AC953" s="78" t="str">
        <f t="shared" si="103"/>
        <v/>
      </c>
      <c r="AD953" s="89"/>
      <c r="AE953" s="89"/>
      <c r="AF953" s="79">
        <f t="shared" si="104"/>
        <v>0</v>
      </c>
      <c r="AG953" s="79" t="str">
        <f t="shared" si="105"/>
        <v/>
      </c>
      <c r="AH953" s="79" t="str">
        <f t="shared" si="106"/>
        <v/>
      </c>
      <c r="AI953" s="79" t="str">
        <f t="shared" si="107"/>
        <v/>
      </c>
      <c r="AJ953" s="79" t="str">
        <f t="shared" si="108"/>
        <v/>
      </c>
      <c r="AK953" s="79" t="str">
        <f t="shared" si="109"/>
        <v/>
      </c>
    </row>
    <row r="954" spans="27:37">
      <c r="AA954" s="81"/>
      <c r="AB954" s="81"/>
      <c r="AC954" s="81" t="str">
        <f t="shared" si="103"/>
        <v/>
      </c>
      <c r="AD954" s="90"/>
      <c r="AE954" s="90"/>
      <c r="AF954" s="82">
        <f t="shared" si="104"/>
        <v>0</v>
      </c>
      <c r="AG954" s="82" t="str">
        <f t="shared" si="105"/>
        <v/>
      </c>
      <c r="AH954" s="82" t="str">
        <f t="shared" si="106"/>
        <v/>
      </c>
      <c r="AI954" s="82" t="str">
        <f t="shared" si="107"/>
        <v/>
      </c>
      <c r="AJ954" s="82" t="str">
        <f t="shared" si="108"/>
        <v/>
      </c>
      <c r="AK954" s="82" t="str">
        <f t="shared" si="109"/>
        <v/>
      </c>
    </row>
    <row r="955" spans="27:37">
      <c r="AA955" s="78"/>
      <c r="AB955" s="78"/>
      <c r="AC955" s="78" t="str">
        <f t="shared" si="103"/>
        <v/>
      </c>
      <c r="AD955" s="89"/>
      <c r="AE955" s="89"/>
      <c r="AF955" s="79">
        <f t="shared" si="104"/>
        <v>0</v>
      </c>
      <c r="AG955" s="79" t="str">
        <f t="shared" si="105"/>
        <v/>
      </c>
      <c r="AH955" s="79" t="str">
        <f t="shared" si="106"/>
        <v/>
      </c>
      <c r="AI955" s="79" t="str">
        <f t="shared" si="107"/>
        <v/>
      </c>
      <c r="AJ955" s="79" t="str">
        <f t="shared" si="108"/>
        <v/>
      </c>
      <c r="AK955" s="79" t="str">
        <f t="shared" si="109"/>
        <v/>
      </c>
    </row>
    <row r="956" spans="27:37">
      <c r="AA956" s="81"/>
      <c r="AB956" s="81"/>
      <c r="AC956" s="81" t="str">
        <f t="shared" si="103"/>
        <v/>
      </c>
      <c r="AD956" s="90"/>
      <c r="AE956" s="90"/>
      <c r="AF956" s="82">
        <f t="shared" si="104"/>
        <v>0</v>
      </c>
      <c r="AG956" s="82" t="str">
        <f t="shared" si="105"/>
        <v/>
      </c>
      <c r="AH956" s="82" t="str">
        <f t="shared" si="106"/>
        <v/>
      </c>
      <c r="AI956" s="82" t="str">
        <f t="shared" si="107"/>
        <v/>
      </c>
      <c r="AJ956" s="82" t="str">
        <f t="shared" si="108"/>
        <v/>
      </c>
      <c r="AK956" s="82" t="str">
        <f t="shared" si="109"/>
        <v/>
      </c>
    </row>
    <row r="957" spans="27:37">
      <c r="AA957" s="78"/>
      <c r="AB957" s="78"/>
      <c r="AC957" s="78" t="str">
        <f t="shared" si="103"/>
        <v/>
      </c>
      <c r="AD957" s="89"/>
      <c r="AE957" s="89"/>
      <c r="AF957" s="79">
        <f t="shared" si="104"/>
        <v>0</v>
      </c>
      <c r="AG957" s="79" t="str">
        <f t="shared" si="105"/>
        <v/>
      </c>
      <c r="AH957" s="79" t="str">
        <f t="shared" si="106"/>
        <v/>
      </c>
      <c r="AI957" s="79" t="str">
        <f t="shared" si="107"/>
        <v/>
      </c>
      <c r="AJ957" s="79" t="str">
        <f t="shared" si="108"/>
        <v/>
      </c>
      <c r="AK957" s="79" t="str">
        <f t="shared" si="109"/>
        <v/>
      </c>
    </row>
    <row r="958" spans="27:37">
      <c r="AA958" s="81"/>
      <c r="AB958" s="81"/>
      <c r="AC958" s="81" t="str">
        <f t="shared" si="103"/>
        <v/>
      </c>
      <c r="AD958" s="90"/>
      <c r="AE958" s="90"/>
      <c r="AF958" s="82">
        <f t="shared" si="104"/>
        <v>0</v>
      </c>
      <c r="AG958" s="82" t="str">
        <f t="shared" si="105"/>
        <v/>
      </c>
      <c r="AH958" s="82" t="str">
        <f t="shared" si="106"/>
        <v/>
      </c>
      <c r="AI958" s="82" t="str">
        <f t="shared" si="107"/>
        <v/>
      </c>
      <c r="AJ958" s="82" t="str">
        <f t="shared" si="108"/>
        <v/>
      </c>
      <c r="AK958" s="82" t="str">
        <f t="shared" si="109"/>
        <v/>
      </c>
    </row>
    <row r="959" spans="27:37">
      <c r="AA959" s="78"/>
      <c r="AB959" s="78"/>
      <c r="AC959" s="78" t="str">
        <f t="shared" si="103"/>
        <v/>
      </c>
      <c r="AD959" s="89"/>
      <c r="AE959" s="89"/>
      <c r="AF959" s="79">
        <f t="shared" si="104"/>
        <v>0</v>
      </c>
      <c r="AG959" s="79" t="str">
        <f t="shared" si="105"/>
        <v/>
      </c>
      <c r="AH959" s="79" t="str">
        <f t="shared" si="106"/>
        <v/>
      </c>
      <c r="AI959" s="79" t="str">
        <f t="shared" si="107"/>
        <v/>
      </c>
      <c r="AJ959" s="79" t="str">
        <f t="shared" si="108"/>
        <v/>
      </c>
      <c r="AK959" s="79" t="str">
        <f t="shared" si="109"/>
        <v/>
      </c>
    </row>
    <row r="960" spans="27:37">
      <c r="AA960" s="81"/>
      <c r="AB960" s="81"/>
      <c r="AC960" s="81" t="str">
        <f t="shared" si="103"/>
        <v/>
      </c>
      <c r="AD960" s="90"/>
      <c r="AE960" s="90"/>
      <c r="AF960" s="82">
        <f t="shared" si="104"/>
        <v>0</v>
      </c>
      <c r="AG960" s="82" t="str">
        <f t="shared" si="105"/>
        <v/>
      </c>
      <c r="AH960" s="82" t="str">
        <f t="shared" si="106"/>
        <v/>
      </c>
      <c r="AI960" s="82" t="str">
        <f t="shared" si="107"/>
        <v/>
      </c>
      <c r="AJ960" s="82" t="str">
        <f t="shared" si="108"/>
        <v/>
      </c>
      <c r="AK960" s="82" t="str">
        <f t="shared" si="109"/>
        <v/>
      </c>
    </row>
    <row r="961" spans="27:37">
      <c r="AA961" s="78"/>
      <c r="AB961" s="78"/>
      <c r="AC961" s="78" t="str">
        <f t="shared" si="103"/>
        <v/>
      </c>
      <c r="AD961" s="89"/>
      <c r="AE961" s="89"/>
      <c r="AF961" s="79">
        <f t="shared" si="104"/>
        <v>0</v>
      </c>
      <c r="AG961" s="79" t="str">
        <f t="shared" si="105"/>
        <v/>
      </c>
      <c r="AH961" s="79" t="str">
        <f t="shared" si="106"/>
        <v/>
      </c>
      <c r="AI961" s="79" t="str">
        <f t="shared" si="107"/>
        <v/>
      </c>
      <c r="AJ961" s="79" t="str">
        <f t="shared" si="108"/>
        <v/>
      </c>
      <c r="AK961" s="79" t="str">
        <f t="shared" si="109"/>
        <v/>
      </c>
    </row>
    <row r="962" spans="27:37">
      <c r="AA962" s="81"/>
      <c r="AB962" s="81"/>
      <c r="AC962" s="81" t="str">
        <f t="shared" si="103"/>
        <v/>
      </c>
      <c r="AD962" s="90"/>
      <c r="AE962" s="90"/>
      <c r="AF962" s="82">
        <f t="shared" si="104"/>
        <v>0</v>
      </c>
      <c r="AG962" s="82" t="str">
        <f t="shared" si="105"/>
        <v/>
      </c>
      <c r="AH962" s="82" t="str">
        <f t="shared" si="106"/>
        <v/>
      </c>
      <c r="AI962" s="82" t="str">
        <f t="shared" si="107"/>
        <v/>
      </c>
      <c r="AJ962" s="82" t="str">
        <f t="shared" si="108"/>
        <v/>
      </c>
      <c r="AK962" s="82" t="str">
        <f t="shared" si="109"/>
        <v/>
      </c>
    </row>
    <row r="963" spans="27:37">
      <c r="AA963" s="78"/>
      <c r="AB963" s="78"/>
      <c r="AC963" s="78" t="str">
        <f t="shared" si="103"/>
        <v/>
      </c>
      <c r="AD963" s="89"/>
      <c r="AE963" s="89"/>
      <c r="AF963" s="79">
        <f t="shared" si="104"/>
        <v>0</v>
      </c>
      <c r="AG963" s="79" t="str">
        <f t="shared" si="105"/>
        <v/>
      </c>
      <c r="AH963" s="79" t="str">
        <f t="shared" si="106"/>
        <v/>
      </c>
      <c r="AI963" s="79" t="str">
        <f t="shared" si="107"/>
        <v/>
      </c>
      <c r="AJ963" s="79" t="str">
        <f t="shared" si="108"/>
        <v/>
      </c>
      <c r="AK963" s="79" t="str">
        <f t="shared" si="109"/>
        <v/>
      </c>
    </row>
    <row r="964" spans="27:37">
      <c r="AA964" s="81"/>
      <c r="AB964" s="81"/>
      <c r="AC964" s="81" t="str">
        <f t="shared" si="103"/>
        <v/>
      </c>
      <c r="AD964" s="90"/>
      <c r="AE964" s="90"/>
      <c r="AF964" s="82">
        <f t="shared" si="104"/>
        <v>0</v>
      </c>
      <c r="AG964" s="82" t="str">
        <f t="shared" si="105"/>
        <v/>
      </c>
      <c r="AH964" s="82" t="str">
        <f t="shared" si="106"/>
        <v/>
      </c>
      <c r="AI964" s="82" t="str">
        <f t="shared" si="107"/>
        <v/>
      </c>
      <c r="AJ964" s="82" t="str">
        <f t="shared" si="108"/>
        <v/>
      </c>
      <c r="AK964" s="82" t="str">
        <f t="shared" si="109"/>
        <v/>
      </c>
    </row>
    <row r="965" spans="27:37">
      <c r="AA965" s="78"/>
      <c r="AB965" s="78"/>
      <c r="AC965" s="78" t="str">
        <f t="shared" si="103"/>
        <v/>
      </c>
      <c r="AD965" s="89"/>
      <c r="AE965" s="89"/>
      <c r="AF965" s="79">
        <f t="shared" si="104"/>
        <v>0</v>
      </c>
      <c r="AG965" s="79" t="str">
        <f t="shared" si="105"/>
        <v/>
      </c>
      <c r="AH965" s="79" t="str">
        <f t="shared" si="106"/>
        <v/>
      </c>
      <c r="AI965" s="79" t="str">
        <f t="shared" si="107"/>
        <v/>
      </c>
      <c r="AJ965" s="79" t="str">
        <f t="shared" si="108"/>
        <v/>
      </c>
      <c r="AK965" s="79" t="str">
        <f t="shared" si="109"/>
        <v/>
      </c>
    </row>
    <row r="966" spans="27:37">
      <c r="AA966" s="81"/>
      <c r="AB966" s="81"/>
      <c r="AC966" s="81" t="str">
        <f t="shared" si="103"/>
        <v/>
      </c>
      <c r="AD966" s="90"/>
      <c r="AE966" s="90"/>
      <c r="AF966" s="82">
        <f t="shared" si="104"/>
        <v>0</v>
      </c>
      <c r="AG966" s="82" t="str">
        <f t="shared" si="105"/>
        <v/>
      </c>
      <c r="AH966" s="82" t="str">
        <f t="shared" si="106"/>
        <v/>
      </c>
      <c r="AI966" s="82" t="str">
        <f t="shared" si="107"/>
        <v/>
      </c>
      <c r="AJ966" s="82" t="str">
        <f t="shared" si="108"/>
        <v/>
      </c>
      <c r="AK966" s="82" t="str">
        <f t="shared" si="109"/>
        <v/>
      </c>
    </row>
    <row r="967" spans="27:37">
      <c r="AA967" s="78"/>
      <c r="AB967" s="78"/>
      <c r="AC967" s="78" t="str">
        <f t="shared" si="103"/>
        <v/>
      </c>
      <c r="AD967" s="89"/>
      <c r="AE967" s="89"/>
      <c r="AF967" s="79">
        <f t="shared" si="104"/>
        <v>0</v>
      </c>
      <c r="AG967" s="79" t="str">
        <f t="shared" si="105"/>
        <v/>
      </c>
      <c r="AH967" s="79" t="str">
        <f t="shared" si="106"/>
        <v/>
      </c>
      <c r="AI967" s="79" t="str">
        <f t="shared" si="107"/>
        <v/>
      </c>
      <c r="AJ967" s="79" t="str">
        <f t="shared" si="108"/>
        <v/>
      </c>
      <c r="AK967" s="79" t="str">
        <f t="shared" si="109"/>
        <v/>
      </c>
    </row>
    <row r="968" spans="27:37">
      <c r="AA968" s="81"/>
      <c r="AB968" s="81"/>
      <c r="AC968" s="81" t="str">
        <f t="shared" si="103"/>
        <v/>
      </c>
      <c r="AD968" s="90"/>
      <c r="AE968" s="90"/>
      <c r="AF968" s="82">
        <f t="shared" si="104"/>
        <v>0</v>
      </c>
      <c r="AG968" s="82" t="str">
        <f t="shared" si="105"/>
        <v/>
      </c>
      <c r="AH968" s="82" t="str">
        <f t="shared" si="106"/>
        <v/>
      </c>
      <c r="AI968" s="82" t="str">
        <f t="shared" si="107"/>
        <v/>
      </c>
      <c r="AJ968" s="82" t="str">
        <f t="shared" si="108"/>
        <v/>
      </c>
      <c r="AK968" s="82" t="str">
        <f t="shared" si="109"/>
        <v/>
      </c>
    </row>
    <row r="969" spans="27:37">
      <c r="AA969" s="78"/>
      <c r="AB969" s="78"/>
      <c r="AC969" s="78" t="str">
        <f t="shared" si="103"/>
        <v/>
      </c>
      <c r="AD969" s="89"/>
      <c r="AE969" s="89"/>
      <c r="AF969" s="79">
        <f t="shared" si="104"/>
        <v>0</v>
      </c>
      <c r="AG969" s="79" t="str">
        <f t="shared" si="105"/>
        <v/>
      </c>
      <c r="AH969" s="79" t="str">
        <f t="shared" si="106"/>
        <v/>
      </c>
      <c r="AI969" s="79" t="str">
        <f t="shared" si="107"/>
        <v/>
      </c>
      <c r="AJ969" s="79" t="str">
        <f t="shared" si="108"/>
        <v/>
      </c>
      <c r="AK969" s="79" t="str">
        <f t="shared" si="109"/>
        <v/>
      </c>
    </row>
    <row r="970" spans="27:37">
      <c r="AA970" s="81"/>
      <c r="AB970" s="81"/>
      <c r="AC970" s="81" t="str">
        <f t="shared" si="103"/>
        <v/>
      </c>
      <c r="AD970" s="90"/>
      <c r="AE970" s="90"/>
      <c r="AF970" s="82">
        <f t="shared" si="104"/>
        <v>0</v>
      </c>
      <c r="AG970" s="82" t="str">
        <f t="shared" si="105"/>
        <v/>
      </c>
      <c r="AH970" s="82" t="str">
        <f t="shared" si="106"/>
        <v/>
      </c>
      <c r="AI970" s="82" t="str">
        <f t="shared" si="107"/>
        <v/>
      </c>
      <c r="AJ970" s="82" t="str">
        <f t="shared" si="108"/>
        <v/>
      </c>
      <c r="AK970" s="82" t="str">
        <f t="shared" si="109"/>
        <v/>
      </c>
    </row>
    <row r="971" spans="27:37">
      <c r="AA971" s="78"/>
      <c r="AB971" s="78"/>
      <c r="AC971" s="78" t="str">
        <f t="shared" si="103"/>
        <v/>
      </c>
      <c r="AD971" s="89"/>
      <c r="AE971" s="89"/>
      <c r="AF971" s="79">
        <f t="shared" si="104"/>
        <v>0</v>
      </c>
      <c r="AG971" s="79" t="str">
        <f t="shared" si="105"/>
        <v/>
      </c>
      <c r="AH971" s="79" t="str">
        <f t="shared" si="106"/>
        <v/>
      </c>
      <c r="AI971" s="79" t="str">
        <f t="shared" si="107"/>
        <v/>
      </c>
      <c r="AJ971" s="79" t="str">
        <f t="shared" si="108"/>
        <v/>
      </c>
      <c r="AK971" s="79" t="str">
        <f t="shared" si="109"/>
        <v/>
      </c>
    </row>
    <row r="972" spans="27:37">
      <c r="AA972" s="81"/>
      <c r="AB972" s="81"/>
      <c r="AC972" s="81" t="str">
        <f t="shared" ref="AC972:AC1035" si="110">IF(ISERROR(VLOOKUP($AA972,$A$13:$V$47,MATCH($AB972,$A$12:$V$12,0),0)),"",VLOOKUP($AA972,$A$13:$V$47,MATCH($AB972,$A$12:$V$12,0),0))</f>
        <v/>
      </c>
      <c r="AD972" s="90"/>
      <c r="AE972" s="90"/>
      <c r="AF972" s="82">
        <f t="shared" ref="AF972:AF1035" si="111">IF(IF($AB972="",0,IF(AC972="",0,AC972-AD972-AE972))&lt;0,0,IF($AB972="",0,IF(AC972="",0,AC972-AD972-AE972)))</f>
        <v>0</v>
      </c>
      <c r="AG972" s="82" t="str">
        <f t="shared" ref="AG972:AG1035" si="112">IF($AA972="","",IF(VLOOKUP($AA972,$AZ$17:$BD$51,2,0)=0,"",VLOOKUP($AA972,$AZ$17:$BD$51,2,0)*AF972))</f>
        <v/>
      </c>
      <c r="AH972" s="82" t="str">
        <f t="shared" ref="AH972:AH1035" si="113">IF($AA972="","",IF(VLOOKUP($AA972,$AZ$17:$BD$51,3,0)=0,"",VLOOKUP($AA972,$AZ$17:$BD$51,3,0)*AF972))</f>
        <v/>
      </c>
      <c r="AI972" s="82" t="str">
        <f t="shared" ref="AI972:AI1035" si="114">IF($AA972="","",IF(VLOOKUP($AA972,$AZ$17:$BD$51,4,0)=0,"",VLOOKUP($AA972,$AZ$17:$BD$51,4,0)*AF972))</f>
        <v/>
      </c>
      <c r="AJ972" s="82" t="str">
        <f t="shared" ref="AJ972:AJ1035" si="115">IF($AA972="","",IF(VLOOKUP($AA972,$AZ$17:$BD$51,5,0)=0,"",VLOOKUP($AA972,$AZ$17:$BD$51,5,0)*AF972))</f>
        <v/>
      </c>
      <c r="AK972" s="82" t="str">
        <f t="shared" si="109"/>
        <v/>
      </c>
    </row>
    <row r="973" spans="27:37">
      <c r="AA973" s="78"/>
      <c r="AB973" s="78"/>
      <c r="AC973" s="78" t="str">
        <f t="shared" si="110"/>
        <v/>
      </c>
      <c r="AD973" s="89"/>
      <c r="AE973" s="89"/>
      <c r="AF973" s="79">
        <f t="shared" si="111"/>
        <v>0</v>
      </c>
      <c r="AG973" s="79" t="str">
        <f t="shared" si="112"/>
        <v/>
      </c>
      <c r="AH973" s="79" t="str">
        <f t="shared" si="113"/>
        <v/>
      </c>
      <c r="AI973" s="79" t="str">
        <f t="shared" si="114"/>
        <v/>
      </c>
      <c r="AJ973" s="79" t="str">
        <f t="shared" si="115"/>
        <v/>
      </c>
      <c r="AK973" s="79" t="str">
        <f t="shared" ref="AK973:AK1036" si="116">IF($AF973=0,"",IF(VLOOKUP($AA973,$A$55:$Y$80,IF($AB973=3,2,IF($AB973&lt;4+1,6,IF($AB973&lt;5+1,10,IF($AB973&lt;6+1,14,IF($AB973&lt;7+1,18,IF($AB973&lt;8+1,22,0)))))),0)=0,"pas de crafteur",VLOOKUP($AA973,$A$55:$Y$80,IF($AB973=3,2,IF($AB973&lt;4+1,6,IF($AB973&lt;5+1,10,IF($AB973&lt;6+1,14,IF($AB973&lt;7+1,18,IF($AB973&lt;8+1,22,)))))),0)))</f>
        <v/>
      </c>
    </row>
    <row r="974" spans="27:37">
      <c r="AA974" s="81"/>
      <c r="AB974" s="81"/>
      <c r="AC974" s="81" t="str">
        <f t="shared" si="110"/>
        <v/>
      </c>
      <c r="AD974" s="90"/>
      <c r="AE974" s="90"/>
      <c r="AF974" s="82">
        <f t="shared" si="111"/>
        <v>0</v>
      </c>
      <c r="AG974" s="82" t="str">
        <f t="shared" si="112"/>
        <v/>
      </c>
      <c r="AH974" s="82" t="str">
        <f t="shared" si="113"/>
        <v/>
      </c>
      <c r="AI974" s="82" t="str">
        <f t="shared" si="114"/>
        <v/>
      </c>
      <c r="AJ974" s="82" t="str">
        <f t="shared" si="115"/>
        <v/>
      </c>
      <c r="AK974" s="82" t="str">
        <f t="shared" si="116"/>
        <v/>
      </c>
    </row>
    <row r="975" spans="27:37">
      <c r="AA975" s="78"/>
      <c r="AB975" s="78"/>
      <c r="AC975" s="78" t="str">
        <f t="shared" si="110"/>
        <v/>
      </c>
      <c r="AD975" s="89"/>
      <c r="AE975" s="89"/>
      <c r="AF975" s="79">
        <f t="shared" si="111"/>
        <v>0</v>
      </c>
      <c r="AG975" s="79" t="str">
        <f t="shared" si="112"/>
        <v/>
      </c>
      <c r="AH975" s="79" t="str">
        <f t="shared" si="113"/>
        <v/>
      </c>
      <c r="AI975" s="79" t="str">
        <f t="shared" si="114"/>
        <v/>
      </c>
      <c r="AJ975" s="79" t="str">
        <f t="shared" si="115"/>
        <v/>
      </c>
      <c r="AK975" s="79" t="str">
        <f t="shared" si="116"/>
        <v/>
      </c>
    </row>
    <row r="976" spans="27:37">
      <c r="AA976" s="81"/>
      <c r="AB976" s="81"/>
      <c r="AC976" s="81" t="str">
        <f t="shared" si="110"/>
        <v/>
      </c>
      <c r="AD976" s="90"/>
      <c r="AE976" s="90"/>
      <c r="AF976" s="82">
        <f t="shared" si="111"/>
        <v>0</v>
      </c>
      <c r="AG976" s="82" t="str">
        <f t="shared" si="112"/>
        <v/>
      </c>
      <c r="AH976" s="82" t="str">
        <f t="shared" si="113"/>
        <v/>
      </c>
      <c r="AI976" s="82" t="str">
        <f t="shared" si="114"/>
        <v/>
      </c>
      <c r="AJ976" s="82" t="str">
        <f t="shared" si="115"/>
        <v/>
      </c>
      <c r="AK976" s="82" t="str">
        <f t="shared" si="116"/>
        <v/>
      </c>
    </row>
    <row r="977" spans="27:37">
      <c r="AA977" s="78"/>
      <c r="AB977" s="78"/>
      <c r="AC977" s="78" t="str">
        <f t="shared" si="110"/>
        <v/>
      </c>
      <c r="AD977" s="89"/>
      <c r="AE977" s="89"/>
      <c r="AF977" s="79">
        <f t="shared" si="111"/>
        <v>0</v>
      </c>
      <c r="AG977" s="79" t="str">
        <f t="shared" si="112"/>
        <v/>
      </c>
      <c r="AH977" s="79" t="str">
        <f t="shared" si="113"/>
        <v/>
      </c>
      <c r="AI977" s="79" t="str">
        <f t="shared" si="114"/>
        <v/>
      </c>
      <c r="AJ977" s="79" t="str">
        <f t="shared" si="115"/>
        <v/>
      </c>
      <c r="AK977" s="79" t="str">
        <f t="shared" si="116"/>
        <v/>
      </c>
    </row>
    <row r="978" spans="27:37">
      <c r="AA978" s="81"/>
      <c r="AB978" s="81"/>
      <c r="AC978" s="81" t="str">
        <f t="shared" si="110"/>
        <v/>
      </c>
      <c r="AD978" s="90"/>
      <c r="AE978" s="90"/>
      <c r="AF978" s="82">
        <f t="shared" si="111"/>
        <v>0</v>
      </c>
      <c r="AG978" s="82" t="str">
        <f t="shared" si="112"/>
        <v/>
      </c>
      <c r="AH978" s="82" t="str">
        <f t="shared" si="113"/>
        <v/>
      </c>
      <c r="AI978" s="82" t="str">
        <f t="shared" si="114"/>
        <v/>
      </c>
      <c r="AJ978" s="82" t="str">
        <f t="shared" si="115"/>
        <v/>
      </c>
      <c r="AK978" s="82" t="str">
        <f t="shared" si="116"/>
        <v/>
      </c>
    </row>
    <row r="979" spans="27:37">
      <c r="AA979" s="78"/>
      <c r="AB979" s="78"/>
      <c r="AC979" s="78" t="str">
        <f t="shared" si="110"/>
        <v/>
      </c>
      <c r="AD979" s="89"/>
      <c r="AE979" s="89"/>
      <c r="AF979" s="79">
        <f t="shared" si="111"/>
        <v>0</v>
      </c>
      <c r="AG979" s="79" t="str">
        <f t="shared" si="112"/>
        <v/>
      </c>
      <c r="AH979" s="79" t="str">
        <f t="shared" si="113"/>
        <v/>
      </c>
      <c r="AI979" s="79" t="str">
        <f t="shared" si="114"/>
        <v/>
      </c>
      <c r="AJ979" s="79" t="str">
        <f t="shared" si="115"/>
        <v/>
      </c>
      <c r="AK979" s="79" t="str">
        <f t="shared" si="116"/>
        <v/>
      </c>
    </row>
    <row r="980" spans="27:37">
      <c r="AA980" s="81"/>
      <c r="AB980" s="81"/>
      <c r="AC980" s="81" t="str">
        <f t="shared" si="110"/>
        <v/>
      </c>
      <c r="AD980" s="90"/>
      <c r="AE980" s="90"/>
      <c r="AF980" s="82">
        <f t="shared" si="111"/>
        <v>0</v>
      </c>
      <c r="AG980" s="82" t="str">
        <f t="shared" si="112"/>
        <v/>
      </c>
      <c r="AH980" s="82" t="str">
        <f t="shared" si="113"/>
        <v/>
      </c>
      <c r="AI980" s="82" t="str">
        <f t="shared" si="114"/>
        <v/>
      </c>
      <c r="AJ980" s="82" t="str">
        <f t="shared" si="115"/>
        <v/>
      </c>
      <c r="AK980" s="82" t="str">
        <f t="shared" si="116"/>
        <v/>
      </c>
    </row>
    <row r="981" spans="27:37">
      <c r="AA981" s="78"/>
      <c r="AB981" s="78"/>
      <c r="AC981" s="78" t="str">
        <f t="shared" si="110"/>
        <v/>
      </c>
      <c r="AD981" s="89"/>
      <c r="AE981" s="89"/>
      <c r="AF981" s="79">
        <f t="shared" si="111"/>
        <v>0</v>
      </c>
      <c r="AG981" s="79" t="str">
        <f t="shared" si="112"/>
        <v/>
      </c>
      <c r="AH981" s="79" t="str">
        <f t="shared" si="113"/>
        <v/>
      </c>
      <c r="AI981" s="79" t="str">
        <f t="shared" si="114"/>
        <v/>
      </c>
      <c r="AJ981" s="79" t="str">
        <f t="shared" si="115"/>
        <v/>
      </c>
      <c r="AK981" s="79" t="str">
        <f t="shared" si="116"/>
        <v/>
      </c>
    </row>
    <row r="982" spans="27:37">
      <c r="AA982" s="81"/>
      <c r="AB982" s="81"/>
      <c r="AC982" s="81" t="str">
        <f t="shared" si="110"/>
        <v/>
      </c>
      <c r="AD982" s="90"/>
      <c r="AE982" s="90"/>
      <c r="AF982" s="82">
        <f t="shared" si="111"/>
        <v>0</v>
      </c>
      <c r="AG982" s="82" t="str">
        <f t="shared" si="112"/>
        <v/>
      </c>
      <c r="AH982" s="82" t="str">
        <f t="shared" si="113"/>
        <v/>
      </c>
      <c r="AI982" s="82" t="str">
        <f t="shared" si="114"/>
        <v/>
      </c>
      <c r="AJ982" s="82" t="str">
        <f t="shared" si="115"/>
        <v/>
      </c>
      <c r="AK982" s="82" t="str">
        <f t="shared" si="116"/>
        <v/>
      </c>
    </row>
    <row r="983" spans="27:37">
      <c r="AA983" s="78"/>
      <c r="AB983" s="78"/>
      <c r="AC983" s="78" t="str">
        <f t="shared" si="110"/>
        <v/>
      </c>
      <c r="AD983" s="89"/>
      <c r="AE983" s="89"/>
      <c r="AF983" s="79">
        <f t="shared" si="111"/>
        <v>0</v>
      </c>
      <c r="AG983" s="79" t="str">
        <f t="shared" si="112"/>
        <v/>
      </c>
      <c r="AH983" s="79" t="str">
        <f t="shared" si="113"/>
        <v/>
      </c>
      <c r="AI983" s="79" t="str">
        <f t="shared" si="114"/>
        <v/>
      </c>
      <c r="AJ983" s="79" t="str">
        <f t="shared" si="115"/>
        <v/>
      </c>
      <c r="AK983" s="79" t="str">
        <f t="shared" si="116"/>
        <v/>
      </c>
    </row>
    <row r="984" spans="27:37">
      <c r="AA984" s="81"/>
      <c r="AB984" s="81"/>
      <c r="AC984" s="81" t="str">
        <f t="shared" si="110"/>
        <v/>
      </c>
      <c r="AD984" s="90"/>
      <c r="AE984" s="90"/>
      <c r="AF984" s="82">
        <f t="shared" si="111"/>
        <v>0</v>
      </c>
      <c r="AG984" s="82" t="str">
        <f t="shared" si="112"/>
        <v/>
      </c>
      <c r="AH984" s="82" t="str">
        <f t="shared" si="113"/>
        <v/>
      </c>
      <c r="AI984" s="82" t="str">
        <f t="shared" si="114"/>
        <v/>
      </c>
      <c r="AJ984" s="82" t="str">
        <f t="shared" si="115"/>
        <v/>
      </c>
      <c r="AK984" s="82" t="str">
        <f t="shared" si="116"/>
        <v/>
      </c>
    </row>
    <row r="985" spans="27:37">
      <c r="AA985" s="78"/>
      <c r="AB985" s="78"/>
      <c r="AC985" s="78" t="str">
        <f t="shared" si="110"/>
        <v/>
      </c>
      <c r="AD985" s="89"/>
      <c r="AE985" s="89"/>
      <c r="AF985" s="79">
        <f t="shared" si="111"/>
        <v>0</v>
      </c>
      <c r="AG985" s="79" t="str">
        <f t="shared" si="112"/>
        <v/>
      </c>
      <c r="AH985" s="79" t="str">
        <f t="shared" si="113"/>
        <v/>
      </c>
      <c r="AI985" s="79" t="str">
        <f t="shared" si="114"/>
        <v/>
      </c>
      <c r="AJ985" s="79" t="str">
        <f t="shared" si="115"/>
        <v/>
      </c>
      <c r="AK985" s="79" t="str">
        <f t="shared" si="116"/>
        <v/>
      </c>
    </row>
    <row r="986" spans="27:37">
      <c r="AA986" s="81"/>
      <c r="AB986" s="81"/>
      <c r="AC986" s="81" t="str">
        <f t="shared" si="110"/>
        <v/>
      </c>
      <c r="AD986" s="90"/>
      <c r="AE986" s="90"/>
      <c r="AF986" s="82">
        <f t="shared" si="111"/>
        <v>0</v>
      </c>
      <c r="AG986" s="82" t="str">
        <f t="shared" si="112"/>
        <v/>
      </c>
      <c r="AH986" s="82" t="str">
        <f t="shared" si="113"/>
        <v/>
      </c>
      <c r="AI986" s="82" t="str">
        <f t="shared" si="114"/>
        <v/>
      </c>
      <c r="AJ986" s="82" t="str">
        <f t="shared" si="115"/>
        <v/>
      </c>
      <c r="AK986" s="82" t="str">
        <f t="shared" si="116"/>
        <v/>
      </c>
    </row>
    <row r="987" spans="27:37">
      <c r="AA987" s="78"/>
      <c r="AB987" s="78"/>
      <c r="AC987" s="78" t="str">
        <f t="shared" si="110"/>
        <v/>
      </c>
      <c r="AD987" s="89"/>
      <c r="AE987" s="89"/>
      <c r="AF987" s="79">
        <f t="shared" si="111"/>
        <v>0</v>
      </c>
      <c r="AG987" s="79" t="str">
        <f t="shared" si="112"/>
        <v/>
      </c>
      <c r="AH987" s="79" t="str">
        <f t="shared" si="113"/>
        <v/>
      </c>
      <c r="AI987" s="79" t="str">
        <f t="shared" si="114"/>
        <v/>
      </c>
      <c r="AJ987" s="79" t="str">
        <f t="shared" si="115"/>
        <v/>
      </c>
      <c r="AK987" s="79" t="str">
        <f t="shared" si="116"/>
        <v/>
      </c>
    </row>
    <row r="988" spans="27:37">
      <c r="AA988" s="81"/>
      <c r="AB988" s="81"/>
      <c r="AC988" s="81" t="str">
        <f t="shared" si="110"/>
        <v/>
      </c>
      <c r="AD988" s="90"/>
      <c r="AE988" s="90"/>
      <c r="AF988" s="82">
        <f t="shared" si="111"/>
        <v>0</v>
      </c>
      <c r="AG988" s="82" t="str">
        <f t="shared" si="112"/>
        <v/>
      </c>
      <c r="AH988" s="82" t="str">
        <f t="shared" si="113"/>
        <v/>
      </c>
      <c r="AI988" s="82" t="str">
        <f t="shared" si="114"/>
        <v/>
      </c>
      <c r="AJ988" s="82" t="str">
        <f t="shared" si="115"/>
        <v/>
      </c>
      <c r="AK988" s="82" t="str">
        <f t="shared" si="116"/>
        <v/>
      </c>
    </row>
    <row r="989" spans="27:37">
      <c r="AA989" s="78"/>
      <c r="AB989" s="78"/>
      <c r="AC989" s="78" t="str">
        <f t="shared" si="110"/>
        <v/>
      </c>
      <c r="AD989" s="89"/>
      <c r="AE989" s="89"/>
      <c r="AF989" s="79">
        <f t="shared" si="111"/>
        <v>0</v>
      </c>
      <c r="AG989" s="79" t="str">
        <f t="shared" si="112"/>
        <v/>
      </c>
      <c r="AH989" s="79" t="str">
        <f t="shared" si="113"/>
        <v/>
      </c>
      <c r="AI989" s="79" t="str">
        <f t="shared" si="114"/>
        <v/>
      </c>
      <c r="AJ989" s="79" t="str">
        <f t="shared" si="115"/>
        <v/>
      </c>
      <c r="AK989" s="79" t="str">
        <f t="shared" si="116"/>
        <v/>
      </c>
    </row>
    <row r="990" spans="27:37">
      <c r="AA990" s="81"/>
      <c r="AB990" s="81"/>
      <c r="AC990" s="81" t="str">
        <f t="shared" si="110"/>
        <v/>
      </c>
      <c r="AD990" s="90"/>
      <c r="AE990" s="90"/>
      <c r="AF990" s="82">
        <f t="shared" si="111"/>
        <v>0</v>
      </c>
      <c r="AG990" s="82" t="str">
        <f t="shared" si="112"/>
        <v/>
      </c>
      <c r="AH990" s="82" t="str">
        <f t="shared" si="113"/>
        <v/>
      </c>
      <c r="AI990" s="82" t="str">
        <f t="shared" si="114"/>
        <v/>
      </c>
      <c r="AJ990" s="82" t="str">
        <f t="shared" si="115"/>
        <v/>
      </c>
      <c r="AK990" s="82" t="str">
        <f t="shared" si="116"/>
        <v/>
      </c>
    </row>
    <row r="991" spans="27:37">
      <c r="AA991" s="78"/>
      <c r="AB991" s="78"/>
      <c r="AC991" s="78" t="str">
        <f t="shared" si="110"/>
        <v/>
      </c>
      <c r="AD991" s="89"/>
      <c r="AE991" s="89"/>
      <c r="AF991" s="79">
        <f t="shared" si="111"/>
        <v>0</v>
      </c>
      <c r="AG991" s="79" t="str">
        <f t="shared" si="112"/>
        <v/>
      </c>
      <c r="AH991" s="79" t="str">
        <f t="shared" si="113"/>
        <v/>
      </c>
      <c r="AI991" s="79" t="str">
        <f t="shared" si="114"/>
        <v/>
      </c>
      <c r="AJ991" s="79" t="str">
        <f t="shared" si="115"/>
        <v/>
      </c>
      <c r="AK991" s="79" t="str">
        <f t="shared" si="116"/>
        <v/>
      </c>
    </row>
    <row r="992" spans="27:37">
      <c r="AA992" s="81"/>
      <c r="AB992" s="81"/>
      <c r="AC992" s="81" t="str">
        <f t="shared" si="110"/>
        <v/>
      </c>
      <c r="AD992" s="90"/>
      <c r="AE992" s="90"/>
      <c r="AF992" s="82">
        <f t="shared" si="111"/>
        <v>0</v>
      </c>
      <c r="AG992" s="82" t="str">
        <f t="shared" si="112"/>
        <v/>
      </c>
      <c r="AH992" s="82" t="str">
        <f t="shared" si="113"/>
        <v/>
      </c>
      <c r="AI992" s="82" t="str">
        <f t="shared" si="114"/>
        <v/>
      </c>
      <c r="AJ992" s="82" t="str">
        <f t="shared" si="115"/>
        <v/>
      </c>
      <c r="AK992" s="82" t="str">
        <f t="shared" si="116"/>
        <v/>
      </c>
    </row>
    <row r="993" spans="27:37">
      <c r="AA993" s="78"/>
      <c r="AB993" s="78"/>
      <c r="AC993" s="78" t="str">
        <f t="shared" si="110"/>
        <v/>
      </c>
      <c r="AD993" s="89"/>
      <c r="AE993" s="89"/>
      <c r="AF993" s="79">
        <f t="shared" si="111"/>
        <v>0</v>
      </c>
      <c r="AG993" s="79" t="str">
        <f t="shared" si="112"/>
        <v/>
      </c>
      <c r="AH993" s="79" t="str">
        <f t="shared" si="113"/>
        <v/>
      </c>
      <c r="AI993" s="79" t="str">
        <f t="shared" si="114"/>
        <v/>
      </c>
      <c r="AJ993" s="79" t="str">
        <f t="shared" si="115"/>
        <v/>
      </c>
      <c r="AK993" s="79" t="str">
        <f t="shared" si="116"/>
        <v/>
      </c>
    </row>
    <row r="994" spans="27:37">
      <c r="AA994" s="81"/>
      <c r="AB994" s="81"/>
      <c r="AC994" s="81" t="str">
        <f t="shared" si="110"/>
        <v/>
      </c>
      <c r="AD994" s="90"/>
      <c r="AE994" s="90"/>
      <c r="AF994" s="82">
        <f t="shared" si="111"/>
        <v>0</v>
      </c>
      <c r="AG994" s="82" t="str">
        <f t="shared" si="112"/>
        <v/>
      </c>
      <c r="AH994" s="82" t="str">
        <f t="shared" si="113"/>
        <v/>
      </c>
      <c r="AI994" s="82" t="str">
        <f t="shared" si="114"/>
        <v/>
      </c>
      <c r="AJ994" s="82" t="str">
        <f t="shared" si="115"/>
        <v/>
      </c>
      <c r="AK994" s="82" t="str">
        <f t="shared" si="116"/>
        <v/>
      </c>
    </row>
    <row r="995" spans="27:37">
      <c r="AA995" s="78"/>
      <c r="AB995" s="78"/>
      <c r="AC995" s="78" t="str">
        <f t="shared" si="110"/>
        <v/>
      </c>
      <c r="AD995" s="89"/>
      <c r="AE995" s="89"/>
      <c r="AF995" s="79">
        <f t="shared" si="111"/>
        <v>0</v>
      </c>
      <c r="AG995" s="79" t="str">
        <f t="shared" si="112"/>
        <v/>
      </c>
      <c r="AH995" s="79" t="str">
        <f t="shared" si="113"/>
        <v/>
      </c>
      <c r="AI995" s="79" t="str">
        <f t="shared" si="114"/>
        <v/>
      </c>
      <c r="AJ995" s="79" t="str">
        <f t="shared" si="115"/>
        <v/>
      </c>
      <c r="AK995" s="79" t="str">
        <f t="shared" si="116"/>
        <v/>
      </c>
    </row>
    <row r="996" spans="27:37">
      <c r="AA996" s="81"/>
      <c r="AB996" s="81"/>
      <c r="AC996" s="81" t="str">
        <f t="shared" si="110"/>
        <v/>
      </c>
      <c r="AD996" s="90"/>
      <c r="AE996" s="90"/>
      <c r="AF996" s="82">
        <f t="shared" si="111"/>
        <v>0</v>
      </c>
      <c r="AG996" s="82" t="str">
        <f t="shared" si="112"/>
        <v/>
      </c>
      <c r="AH996" s="82" t="str">
        <f t="shared" si="113"/>
        <v/>
      </c>
      <c r="AI996" s="82" t="str">
        <f t="shared" si="114"/>
        <v/>
      </c>
      <c r="AJ996" s="82" t="str">
        <f t="shared" si="115"/>
        <v/>
      </c>
      <c r="AK996" s="82" t="str">
        <f t="shared" si="116"/>
        <v/>
      </c>
    </row>
    <row r="997" spans="27:37">
      <c r="AA997" s="78"/>
      <c r="AB997" s="78"/>
      <c r="AC997" s="78" t="str">
        <f t="shared" si="110"/>
        <v/>
      </c>
      <c r="AD997" s="89"/>
      <c r="AE997" s="89"/>
      <c r="AF997" s="79">
        <f t="shared" si="111"/>
        <v>0</v>
      </c>
      <c r="AG997" s="79" t="str">
        <f t="shared" si="112"/>
        <v/>
      </c>
      <c r="AH997" s="79" t="str">
        <f t="shared" si="113"/>
        <v/>
      </c>
      <c r="AI997" s="79" t="str">
        <f t="shared" si="114"/>
        <v/>
      </c>
      <c r="AJ997" s="79" t="str">
        <f t="shared" si="115"/>
        <v/>
      </c>
      <c r="AK997" s="79" t="str">
        <f t="shared" si="116"/>
        <v/>
      </c>
    </row>
    <row r="998" spans="27:37">
      <c r="AA998" s="81"/>
      <c r="AB998" s="81"/>
      <c r="AC998" s="81" t="str">
        <f t="shared" si="110"/>
        <v/>
      </c>
      <c r="AD998" s="90"/>
      <c r="AE998" s="90"/>
      <c r="AF998" s="82">
        <f t="shared" si="111"/>
        <v>0</v>
      </c>
      <c r="AG998" s="82" t="str">
        <f t="shared" si="112"/>
        <v/>
      </c>
      <c r="AH998" s="82" t="str">
        <f t="shared" si="113"/>
        <v/>
      </c>
      <c r="AI998" s="82" t="str">
        <f t="shared" si="114"/>
        <v/>
      </c>
      <c r="AJ998" s="82" t="str">
        <f t="shared" si="115"/>
        <v/>
      </c>
      <c r="AK998" s="82" t="str">
        <f t="shared" si="116"/>
        <v/>
      </c>
    </row>
    <row r="999" spans="27:37">
      <c r="AA999" s="78"/>
      <c r="AB999" s="78"/>
      <c r="AC999" s="78" t="str">
        <f t="shared" si="110"/>
        <v/>
      </c>
      <c r="AD999" s="89"/>
      <c r="AE999" s="89"/>
      <c r="AF999" s="79">
        <f t="shared" si="111"/>
        <v>0</v>
      </c>
      <c r="AG999" s="79" t="str">
        <f t="shared" si="112"/>
        <v/>
      </c>
      <c r="AH999" s="79" t="str">
        <f t="shared" si="113"/>
        <v/>
      </c>
      <c r="AI999" s="79" t="str">
        <f t="shared" si="114"/>
        <v/>
      </c>
      <c r="AJ999" s="79" t="str">
        <f t="shared" si="115"/>
        <v/>
      </c>
      <c r="AK999" s="79" t="str">
        <f t="shared" si="116"/>
        <v/>
      </c>
    </row>
    <row r="1000" spans="27:37">
      <c r="AA1000" s="81"/>
      <c r="AB1000" s="81"/>
      <c r="AC1000" s="81" t="str">
        <f t="shared" si="110"/>
        <v/>
      </c>
      <c r="AD1000" s="90"/>
      <c r="AE1000" s="90"/>
      <c r="AF1000" s="82">
        <f t="shared" si="111"/>
        <v>0</v>
      </c>
      <c r="AG1000" s="82" t="str">
        <f t="shared" si="112"/>
        <v/>
      </c>
      <c r="AH1000" s="82" t="str">
        <f t="shared" si="113"/>
        <v/>
      </c>
      <c r="AI1000" s="82" t="str">
        <f t="shared" si="114"/>
        <v/>
      </c>
      <c r="AJ1000" s="82" t="str">
        <f t="shared" si="115"/>
        <v/>
      </c>
      <c r="AK1000" s="82" t="str">
        <f t="shared" si="116"/>
        <v/>
      </c>
    </row>
    <row r="1001" spans="27:37">
      <c r="AA1001" s="78"/>
      <c r="AB1001" s="78"/>
      <c r="AC1001" s="78" t="str">
        <f t="shared" si="110"/>
        <v/>
      </c>
      <c r="AD1001" s="89"/>
      <c r="AE1001" s="89"/>
      <c r="AF1001" s="79">
        <f t="shared" si="111"/>
        <v>0</v>
      </c>
      <c r="AG1001" s="79" t="str">
        <f t="shared" si="112"/>
        <v/>
      </c>
      <c r="AH1001" s="79" t="str">
        <f t="shared" si="113"/>
        <v/>
      </c>
      <c r="AI1001" s="79" t="str">
        <f t="shared" si="114"/>
        <v/>
      </c>
      <c r="AJ1001" s="79" t="str">
        <f t="shared" si="115"/>
        <v/>
      </c>
      <c r="AK1001" s="79" t="str">
        <f t="shared" si="116"/>
        <v/>
      </c>
    </row>
    <row r="1002" spans="27:37">
      <c r="AA1002" s="81"/>
      <c r="AB1002" s="81"/>
      <c r="AC1002" s="81" t="str">
        <f t="shared" si="110"/>
        <v/>
      </c>
      <c r="AD1002" s="90"/>
      <c r="AE1002" s="90"/>
      <c r="AF1002" s="82">
        <f t="shared" si="111"/>
        <v>0</v>
      </c>
      <c r="AG1002" s="82" t="str">
        <f t="shared" si="112"/>
        <v/>
      </c>
      <c r="AH1002" s="82" t="str">
        <f t="shared" si="113"/>
        <v/>
      </c>
      <c r="AI1002" s="82" t="str">
        <f t="shared" si="114"/>
        <v/>
      </c>
      <c r="AJ1002" s="82" t="str">
        <f t="shared" si="115"/>
        <v/>
      </c>
      <c r="AK1002" s="82" t="str">
        <f t="shared" si="116"/>
        <v/>
      </c>
    </row>
    <row r="1003" spans="27:37">
      <c r="AA1003" s="78"/>
      <c r="AB1003" s="78"/>
      <c r="AC1003" s="78" t="str">
        <f t="shared" si="110"/>
        <v/>
      </c>
      <c r="AD1003" s="89"/>
      <c r="AE1003" s="89"/>
      <c r="AF1003" s="79">
        <f t="shared" si="111"/>
        <v>0</v>
      </c>
      <c r="AG1003" s="79" t="str">
        <f t="shared" si="112"/>
        <v/>
      </c>
      <c r="AH1003" s="79" t="str">
        <f t="shared" si="113"/>
        <v/>
      </c>
      <c r="AI1003" s="79" t="str">
        <f t="shared" si="114"/>
        <v/>
      </c>
      <c r="AJ1003" s="79" t="str">
        <f t="shared" si="115"/>
        <v/>
      </c>
      <c r="AK1003" s="79" t="str">
        <f t="shared" si="116"/>
        <v/>
      </c>
    </row>
    <row r="1004" spans="27:37">
      <c r="AA1004" s="81"/>
      <c r="AB1004" s="81"/>
      <c r="AC1004" s="81" t="str">
        <f t="shared" si="110"/>
        <v/>
      </c>
      <c r="AD1004" s="90"/>
      <c r="AE1004" s="90"/>
      <c r="AF1004" s="82">
        <f t="shared" si="111"/>
        <v>0</v>
      </c>
      <c r="AG1004" s="82" t="str">
        <f t="shared" si="112"/>
        <v/>
      </c>
      <c r="AH1004" s="82" t="str">
        <f t="shared" si="113"/>
        <v/>
      </c>
      <c r="AI1004" s="82" t="str">
        <f t="shared" si="114"/>
        <v/>
      </c>
      <c r="AJ1004" s="82" t="str">
        <f t="shared" si="115"/>
        <v/>
      </c>
      <c r="AK1004" s="82" t="str">
        <f t="shared" si="116"/>
        <v/>
      </c>
    </row>
    <row r="1005" spans="27:37">
      <c r="AA1005" s="78"/>
      <c r="AB1005" s="78"/>
      <c r="AC1005" s="78" t="str">
        <f t="shared" si="110"/>
        <v/>
      </c>
      <c r="AD1005" s="89"/>
      <c r="AE1005" s="89"/>
      <c r="AF1005" s="79">
        <f t="shared" si="111"/>
        <v>0</v>
      </c>
      <c r="AG1005" s="79" t="str">
        <f t="shared" si="112"/>
        <v/>
      </c>
      <c r="AH1005" s="79" t="str">
        <f t="shared" si="113"/>
        <v/>
      </c>
      <c r="AI1005" s="79" t="str">
        <f t="shared" si="114"/>
        <v/>
      </c>
      <c r="AJ1005" s="79" t="str">
        <f t="shared" si="115"/>
        <v/>
      </c>
      <c r="AK1005" s="79" t="str">
        <f t="shared" si="116"/>
        <v/>
      </c>
    </row>
    <row r="1006" spans="27:37">
      <c r="AA1006" s="81"/>
      <c r="AB1006" s="81"/>
      <c r="AC1006" s="81" t="str">
        <f t="shared" si="110"/>
        <v/>
      </c>
      <c r="AD1006" s="90"/>
      <c r="AE1006" s="90"/>
      <c r="AF1006" s="82">
        <f t="shared" si="111"/>
        <v>0</v>
      </c>
      <c r="AG1006" s="82" t="str">
        <f t="shared" si="112"/>
        <v/>
      </c>
      <c r="AH1006" s="82" t="str">
        <f t="shared" si="113"/>
        <v/>
      </c>
      <c r="AI1006" s="82" t="str">
        <f t="shared" si="114"/>
        <v/>
      </c>
      <c r="AJ1006" s="82" t="str">
        <f t="shared" si="115"/>
        <v/>
      </c>
      <c r="AK1006" s="82" t="str">
        <f t="shared" si="116"/>
        <v/>
      </c>
    </row>
    <row r="1007" spans="27:37">
      <c r="AA1007" s="78"/>
      <c r="AB1007" s="78"/>
      <c r="AC1007" s="78" t="str">
        <f t="shared" si="110"/>
        <v/>
      </c>
      <c r="AD1007" s="89"/>
      <c r="AE1007" s="89"/>
      <c r="AF1007" s="79">
        <f t="shared" si="111"/>
        <v>0</v>
      </c>
      <c r="AG1007" s="79" t="str">
        <f t="shared" si="112"/>
        <v/>
      </c>
      <c r="AH1007" s="79" t="str">
        <f t="shared" si="113"/>
        <v/>
      </c>
      <c r="AI1007" s="79" t="str">
        <f t="shared" si="114"/>
        <v/>
      </c>
      <c r="AJ1007" s="79" t="str">
        <f t="shared" si="115"/>
        <v/>
      </c>
      <c r="AK1007" s="79" t="str">
        <f t="shared" si="116"/>
        <v/>
      </c>
    </row>
    <row r="1008" spans="27:37">
      <c r="AA1008" s="81"/>
      <c r="AB1008" s="81"/>
      <c r="AC1008" s="81" t="str">
        <f t="shared" si="110"/>
        <v/>
      </c>
      <c r="AD1008" s="90"/>
      <c r="AE1008" s="90"/>
      <c r="AF1008" s="82">
        <f t="shared" si="111"/>
        <v>0</v>
      </c>
      <c r="AG1008" s="82" t="str">
        <f t="shared" si="112"/>
        <v/>
      </c>
      <c r="AH1008" s="82" t="str">
        <f t="shared" si="113"/>
        <v/>
      </c>
      <c r="AI1008" s="82" t="str">
        <f t="shared" si="114"/>
        <v/>
      </c>
      <c r="AJ1008" s="82" t="str">
        <f t="shared" si="115"/>
        <v/>
      </c>
      <c r="AK1008" s="82" t="str">
        <f t="shared" si="116"/>
        <v/>
      </c>
    </row>
    <row r="1009" spans="27:37">
      <c r="AA1009" s="78"/>
      <c r="AB1009" s="78"/>
      <c r="AC1009" s="78" t="str">
        <f t="shared" si="110"/>
        <v/>
      </c>
      <c r="AD1009" s="89"/>
      <c r="AE1009" s="89"/>
      <c r="AF1009" s="79">
        <f t="shared" si="111"/>
        <v>0</v>
      </c>
      <c r="AG1009" s="79" t="str">
        <f t="shared" si="112"/>
        <v/>
      </c>
      <c r="AH1009" s="79" t="str">
        <f t="shared" si="113"/>
        <v/>
      </c>
      <c r="AI1009" s="79" t="str">
        <f t="shared" si="114"/>
        <v/>
      </c>
      <c r="AJ1009" s="79" t="str">
        <f t="shared" si="115"/>
        <v/>
      </c>
      <c r="AK1009" s="79" t="str">
        <f t="shared" si="116"/>
        <v/>
      </c>
    </row>
    <row r="1010" spans="27:37">
      <c r="AA1010" s="81"/>
      <c r="AB1010" s="81"/>
      <c r="AC1010" s="81" t="str">
        <f t="shared" si="110"/>
        <v/>
      </c>
      <c r="AD1010" s="90"/>
      <c r="AE1010" s="90"/>
      <c r="AF1010" s="82">
        <f t="shared" si="111"/>
        <v>0</v>
      </c>
      <c r="AG1010" s="82" t="str">
        <f t="shared" si="112"/>
        <v/>
      </c>
      <c r="AH1010" s="82" t="str">
        <f t="shared" si="113"/>
        <v/>
      </c>
      <c r="AI1010" s="82" t="str">
        <f t="shared" si="114"/>
        <v/>
      </c>
      <c r="AJ1010" s="82" t="str">
        <f t="shared" si="115"/>
        <v/>
      </c>
      <c r="AK1010" s="82" t="str">
        <f t="shared" si="116"/>
        <v/>
      </c>
    </row>
    <row r="1011" spans="27:37">
      <c r="AA1011" s="78"/>
      <c r="AB1011" s="78"/>
      <c r="AC1011" s="78" t="str">
        <f t="shared" si="110"/>
        <v/>
      </c>
      <c r="AD1011" s="89"/>
      <c r="AE1011" s="89"/>
      <c r="AF1011" s="79">
        <f t="shared" si="111"/>
        <v>0</v>
      </c>
      <c r="AG1011" s="79" t="str">
        <f t="shared" si="112"/>
        <v/>
      </c>
      <c r="AH1011" s="79" t="str">
        <f t="shared" si="113"/>
        <v/>
      </c>
      <c r="AI1011" s="79" t="str">
        <f t="shared" si="114"/>
        <v/>
      </c>
      <c r="AJ1011" s="79" t="str">
        <f t="shared" si="115"/>
        <v/>
      </c>
      <c r="AK1011" s="79" t="str">
        <f t="shared" si="116"/>
        <v/>
      </c>
    </row>
    <row r="1012" spans="27:37">
      <c r="AA1012" s="81"/>
      <c r="AB1012" s="81"/>
      <c r="AC1012" s="81" t="str">
        <f t="shared" si="110"/>
        <v/>
      </c>
      <c r="AD1012" s="90"/>
      <c r="AE1012" s="90"/>
      <c r="AF1012" s="82">
        <f t="shared" si="111"/>
        <v>0</v>
      </c>
      <c r="AG1012" s="82" t="str">
        <f t="shared" si="112"/>
        <v/>
      </c>
      <c r="AH1012" s="82" t="str">
        <f t="shared" si="113"/>
        <v/>
      </c>
      <c r="AI1012" s="82" t="str">
        <f t="shared" si="114"/>
        <v/>
      </c>
      <c r="AJ1012" s="82" t="str">
        <f t="shared" si="115"/>
        <v/>
      </c>
      <c r="AK1012" s="82" t="str">
        <f t="shared" si="116"/>
        <v/>
      </c>
    </row>
    <row r="1013" spans="27:37">
      <c r="AA1013" s="78"/>
      <c r="AB1013" s="78"/>
      <c r="AC1013" s="78" t="str">
        <f t="shared" si="110"/>
        <v/>
      </c>
      <c r="AD1013" s="89"/>
      <c r="AE1013" s="89"/>
      <c r="AF1013" s="79">
        <f t="shared" si="111"/>
        <v>0</v>
      </c>
      <c r="AG1013" s="79" t="str">
        <f t="shared" si="112"/>
        <v/>
      </c>
      <c r="AH1013" s="79" t="str">
        <f t="shared" si="113"/>
        <v/>
      </c>
      <c r="AI1013" s="79" t="str">
        <f t="shared" si="114"/>
        <v/>
      </c>
      <c r="AJ1013" s="79" t="str">
        <f t="shared" si="115"/>
        <v/>
      </c>
      <c r="AK1013" s="79" t="str">
        <f t="shared" si="116"/>
        <v/>
      </c>
    </row>
    <row r="1014" spans="27:37">
      <c r="AA1014" s="81"/>
      <c r="AB1014" s="81"/>
      <c r="AC1014" s="81" t="str">
        <f t="shared" si="110"/>
        <v/>
      </c>
      <c r="AD1014" s="90"/>
      <c r="AE1014" s="90"/>
      <c r="AF1014" s="82">
        <f t="shared" si="111"/>
        <v>0</v>
      </c>
      <c r="AG1014" s="82" t="str">
        <f t="shared" si="112"/>
        <v/>
      </c>
      <c r="AH1014" s="82" t="str">
        <f t="shared" si="113"/>
        <v/>
      </c>
      <c r="AI1014" s="82" t="str">
        <f t="shared" si="114"/>
        <v/>
      </c>
      <c r="AJ1014" s="82" t="str">
        <f t="shared" si="115"/>
        <v/>
      </c>
      <c r="AK1014" s="82" t="str">
        <f t="shared" si="116"/>
        <v/>
      </c>
    </row>
    <row r="1015" spans="27:37">
      <c r="AA1015" s="78"/>
      <c r="AB1015" s="78"/>
      <c r="AC1015" s="78" t="str">
        <f t="shared" si="110"/>
        <v/>
      </c>
      <c r="AD1015" s="89"/>
      <c r="AE1015" s="89"/>
      <c r="AF1015" s="79">
        <f t="shared" si="111"/>
        <v>0</v>
      </c>
      <c r="AG1015" s="79" t="str">
        <f t="shared" si="112"/>
        <v/>
      </c>
      <c r="AH1015" s="79" t="str">
        <f t="shared" si="113"/>
        <v/>
      </c>
      <c r="AI1015" s="79" t="str">
        <f t="shared" si="114"/>
        <v/>
      </c>
      <c r="AJ1015" s="79" t="str">
        <f t="shared" si="115"/>
        <v/>
      </c>
      <c r="AK1015" s="79" t="str">
        <f t="shared" si="116"/>
        <v/>
      </c>
    </row>
    <row r="1016" spans="27:37">
      <c r="AA1016" s="81"/>
      <c r="AB1016" s="81"/>
      <c r="AC1016" s="81" t="str">
        <f t="shared" si="110"/>
        <v/>
      </c>
      <c r="AD1016" s="90"/>
      <c r="AE1016" s="90"/>
      <c r="AF1016" s="82">
        <f t="shared" si="111"/>
        <v>0</v>
      </c>
      <c r="AG1016" s="82" t="str">
        <f t="shared" si="112"/>
        <v/>
      </c>
      <c r="AH1016" s="82" t="str">
        <f t="shared" si="113"/>
        <v/>
      </c>
      <c r="AI1016" s="82" t="str">
        <f t="shared" si="114"/>
        <v/>
      </c>
      <c r="AJ1016" s="82" t="str">
        <f t="shared" si="115"/>
        <v/>
      </c>
      <c r="AK1016" s="82" t="str">
        <f t="shared" si="116"/>
        <v/>
      </c>
    </row>
    <row r="1017" spans="27:37">
      <c r="AA1017" s="78"/>
      <c r="AB1017" s="78"/>
      <c r="AC1017" s="78" t="str">
        <f t="shared" si="110"/>
        <v/>
      </c>
      <c r="AD1017" s="89"/>
      <c r="AE1017" s="89"/>
      <c r="AF1017" s="79">
        <f t="shared" si="111"/>
        <v>0</v>
      </c>
      <c r="AG1017" s="79" t="str">
        <f t="shared" si="112"/>
        <v/>
      </c>
      <c r="AH1017" s="79" t="str">
        <f t="shared" si="113"/>
        <v/>
      </c>
      <c r="AI1017" s="79" t="str">
        <f t="shared" si="114"/>
        <v/>
      </c>
      <c r="AJ1017" s="79" t="str">
        <f t="shared" si="115"/>
        <v/>
      </c>
      <c r="AK1017" s="79" t="str">
        <f t="shared" si="116"/>
        <v/>
      </c>
    </row>
    <row r="1018" spans="27:37">
      <c r="AA1018" s="81"/>
      <c r="AB1018" s="81"/>
      <c r="AC1018" s="81" t="str">
        <f t="shared" si="110"/>
        <v/>
      </c>
      <c r="AD1018" s="90"/>
      <c r="AE1018" s="90"/>
      <c r="AF1018" s="82">
        <f t="shared" si="111"/>
        <v>0</v>
      </c>
      <c r="AG1018" s="82" t="str">
        <f t="shared" si="112"/>
        <v/>
      </c>
      <c r="AH1018" s="82" t="str">
        <f t="shared" si="113"/>
        <v/>
      </c>
      <c r="AI1018" s="82" t="str">
        <f t="shared" si="114"/>
        <v/>
      </c>
      <c r="AJ1018" s="82" t="str">
        <f t="shared" si="115"/>
        <v/>
      </c>
      <c r="AK1018" s="82" t="str">
        <f t="shared" si="116"/>
        <v/>
      </c>
    </row>
    <row r="1019" spans="27:37">
      <c r="AA1019" s="78"/>
      <c r="AB1019" s="78"/>
      <c r="AC1019" s="78" t="str">
        <f t="shared" si="110"/>
        <v/>
      </c>
      <c r="AD1019" s="89"/>
      <c r="AE1019" s="89"/>
      <c r="AF1019" s="79">
        <f t="shared" si="111"/>
        <v>0</v>
      </c>
      <c r="AG1019" s="79" t="str">
        <f t="shared" si="112"/>
        <v/>
      </c>
      <c r="AH1019" s="79" t="str">
        <f t="shared" si="113"/>
        <v/>
      </c>
      <c r="AI1019" s="79" t="str">
        <f t="shared" si="114"/>
        <v/>
      </c>
      <c r="AJ1019" s="79" t="str">
        <f t="shared" si="115"/>
        <v/>
      </c>
      <c r="AK1019" s="79" t="str">
        <f t="shared" si="116"/>
        <v/>
      </c>
    </row>
    <row r="1020" spans="27:37">
      <c r="AA1020" s="81"/>
      <c r="AB1020" s="81"/>
      <c r="AC1020" s="81" t="str">
        <f t="shared" si="110"/>
        <v/>
      </c>
      <c r="AD1020" s="90"/>
      <c r="AE1020" s="90"/>
      <c r="AF1020" s="82">
        <f t="shared" si="111"/>
        <v>0</v>
      </c>
      <c r="AG1020" s="82" t="str">
        <f t="shared" si="112"/>
        <v/>
      </c>
      <c r="AH1020" s="82" t="str">
        <f t="shared" si="113"/>
        <v/>
      </c>
      <c r="AI1020" s="82" t="str">
        <f t="shared" si="114"/>
        <v/>
      </c>
      <c r="AJ1020" s="82" t="str">
        <f t="shared" si="115"/>
        <v/>
      </c>
      <c r="AK1020" s="82" t="str">
        <f t="shared" si="116"/>
        <v/>
      </c>
    </row>
    <row r="1021" spans="27:37">
      <c r="AA1021" s="78"/>
      <c r="AB1021" s="78"/>
      <c r="AC1021" s="78" t="str">
        <f t="shared" si="110"/>
        <v/>
      </c>
      <c r="AD1021" s="89"/>
      <c r="AE1021" s="89"/>
      <c r="AF1021" s="79">
        <f t="shared" si="111"/>
        <v>0</v>
      </c>
      <c r="AG1021" s="79" t="str">
        <f t="shared" si="112"/>
        <v/>
      </c>
      <c r="AH1021" s="79" t="str">
        <f t="shared" si="113"/>
        <v/>
      </c>
      <c r="AI1021" s="79" t="str">
        <f t="shared" si="114"/>
        <v/>
      </c>
      <c r="AJ1021" s="79" t="str">
        <f t="shared" si="115"/>
        <v/>
      </c>
      <c r="AK1021" s="79" t="str">
        <f t="shared" si="116"/>
        <v/>
      </c>
    </row>
    <row r="1022" spans="27:37">
      <c r="AA1022" s="81"/>
      <c r="AB1022" s="81"/>
      <c r="AC1022" s="81" t="str">
        <f t="shared" si="110"/>
        <v/>
      </c>
      <c r="AD1022" s="90"/>
      <c r="AE1022" s="90"/>
      <c r="AF1022" s="82">
        <f t="shared" si="111"/>
        <v>0</v>
      </c>
      <c r="AG1022" s="82" t="str">
        <f t="shared" si="112"/>
        <v/>
      </c>
      <c r="AH1022" s="82" t="str">
        <f t="shared" si="113"/>
        <v/>
      </c>
      <c r="AI1022" s="82" t="str">
        <f t="shared" si="114"/>
        <v/>
      </c>
      <c r="AJ1022" s="82" t="str">
        <f t="shared" si="115"/>
        <v/>
      </c>
      <c r="AK1022" s="82" t="str">
        <f t="shared" si="116"/>
        <v/>
      </c>
    </row>
    <row r="1023" spans="27:37">
      <c r="AA1023" s="78"/>
      <c r="AB1023" s="78"/>
      <c r="AC1023" s="78" t="str">
        <f t="shared" si="110"/>
        <v/>
      </c>
      <c r="AD1023" s="89"/>
      <c r="AE1023" s="89"/>
      <c r="AF1023" s="79">
        <f t="shared" si="111"/>
        <v>0</v>
      </c>
      <c r="AG1023" s="79" t="str">
        <f t="shared" si="112"/>
        <v/>
      </c>
      <c r="AH1023" s="79" t="str">
        <f t="shared" si="113"/>
        <v/>
      </c>
      <c r="AI1023" s="79" t="str">
        <f t="shared" si="114"/>
        <v/>
      </c>
      <c r="AJ1023" s="79" t="str">
        <f t="shared" si="115"/>
        <v/>
      </c>
      <c r="AK1023" s="79" t="str">
        <f t="shared" si="116"/>
        <v/>
      </c>
    </row>
    <row r="1024" spans="27:37">
      <c r="AA1024" s="81"/>
      <c r="AB1024" s="81"/>
      <c r="AC1024" s="81" t="str">
        <f t="shared" si="110"/>
        <v/>
      </c>
      <c r="AD1024" s="90"/>
      <c r="AE1024" s="90"/>
      <c r="AF1024" s="82">
        <f t="shared" si="111"/>
        <v>0</v>
      </c>
      <c r="AG1024" s="82" t="str">
        <f t="shared" si="112"/>
        <v/>
      </c>
      <c r="AH1024" s="82" t="str">
        <f t="shared" si="113"/>
        <v/>
      </c>
      <c r="AI1024" s="82" t="str">
        <f t="shared" si="114"/>
        <v/>
      </c>
      <c r="AJ1024" s="82" t="str">
        <f t="shared" si="115"/>
        <v/>
      </c>
      <c r="AK1024" s="82" t="str">
        <f t="shared" si="116"/>
        <v/>
      </c>
    </row>
    <row r="1025" spans="27:37">
      <c r="AA1025" s="78"/>
      <c r="AB1025" s="78"/>
      <c r="AC1025" s="78" t="str">
        <f t="shared" si="110"/>
        <v/>
      </c>
      <c r="AD1025" s="89"/>
      <c r="AE1025" s="89"/>
      <c r="AF1025" s="79">
        <f t="shared" si="111"/>
        <v>0</v>
      </c>
      <c r="AG1025" s="79" t="str">
        <f t="shared" si="112"/>
        <v/>
      </c>
      <c r="AH1025" s="79" t="str">
        <f t="shared" si="113"/>
        <v/>
      </c>
      <c r="AI1025" s="79" t="str">
        <f t="shared" si="114"/>
        <v/>
      </c>
      <c r="AJ1025" s="79" t="str">
        <f t="shared" si="115"/>
        <v/>
      </c>
      <c r="AK1025" s="79" t="str">
        <f t="shared" si="116"/>
        <v/>
      </c>
    </row>
    <row r="1026" spans="27:37">
      <c r="AA1026" s="81"/>
      <c r="AB1026" s="81"/>
      <c r="AC1026" s="81" t="str">
        <f t="shared" si="110"/>
        <v/>
      </c>
      <c r="AD1026" s="90"/>
      <c r="AE1026" s="90"/>
      <c r="AF1026" s="82">
        <f t="shared" si="111"/>
        <v>0</v>
      </c>
      <c r="AG1026" s="82" t="str">
        <f t="shared" si="112"/>
        <v/>
      </c>
      <c r="AH1026" s="82" t="str">
        <f t="shared" si="113"/>
        <v/>
      </c>
      <c r="AI1026" s="82" t="str">
        <f t="shared" si="114"/>
        <v/>
      </c>
      <c r="AJ1026" s="82" t="str">
        <f t="shared" si="115"/>
        <v/>
      </c>
      <c r="AK1026" s="82" t="str">
        <f t="shared" si="116"/>
        <v/>
      </c>
    </row>
    <row r="1027" spans="27:37">
      <c r="AA1027" s="78"/>
      <c r="AB1027" s="78"/>
      <c r="AC1027" s="78" t="str">
        <f t="shared" si="110"/>
        <v/>
      </c>
      <c r="AD1027" s="89"/>
      <c r="AE1027" s="89"/>
      <c r="AF1027" s="79">
        <f t="shared" si="111"/>
        <v>0</v>
      </c>
      <c r="AG1027" s="79" t="str">
        <f t="shared" si="112"/>
        <v/>
      </c>
      <c r="AH1027" s="79" t="str">
        <f t="shared" si="113"/>
        <v/>
      </c>
      <c r="AI1027" s="79" t="str">
        <f t="shared" si="114"/>
        <v/>
      </c>
      <c r="AJ1027" s="79" t="str">
        <f t="shared" si="115"/>
        <v/>
      </c>
      <c r="AK1027" s="79" t="str">
        <f t="shared" si="116"/>
        <v/>
      </c>
    </row>
    <row r="1028" spans="27:37">
      <c r="AA1028" s="81"/>
      <c r="AB1028" s="81"/>
      <c r="AC1028" s="81" t="str">
        <f t="shared" si="110"/>
        <v/>
      </c>
      <c r="AD1028" s="90"/>
      <c r="AE1028" s="90"/>
      <c r="AF1028" s="82">
        <f t="shared" si="111"/>
        <v>0</v>
      </c>
      <c r="AG1028" s="82" t="str">
        <f t="shared" si="112"/>
        <v/>
      </c>
      <c r="AH1028" s="82" t="str">
        <f t="shared" si="113"/>
        <v/>
      </c>
      <c r="AI1028" s="82" t="str">
        <f t="shared" si="114"/>
        <v/>
      </c>
      <c r="AJ1028" s="82" t="str">
        <f t="shared" si="115"/>
        <v/>
      </c>
      <c r="AK1028" s="82" t="str">
        <f t="shared" si="116"/>
        <v/>
      </c>
    </row>
    <row r="1029" spans="27:37">
      <c r="AA1029" s="78"/>
      <c r="AB1029" s="78"/>
      <c r="AC1029" s="78" t="str">
        <f t="shared" si="110"/>
        <v/>
      </c>
      <c r="AD1029" s="89"/>
      <c r="AE1029" s="89"/>
      <c r="AF1029" s="79">
        <f t="shared" si="111"/>
        <v>0</v>
      </c>
      <c r="AG1029" s="79" t="str">
        <f t="shared" si="112"/>
        <v/>
      </c>
      <c r="AH1029" s="79" t="str">
        <f t="shared" si="113"/>
        <v/>
      </c>
      <c r="AI1029" s="79" t="str">
        <f t="shared" si="114"/>
        <v/>
      </c>
      <c r="AJ1029" s="79" t="str">
        <f t="shared" si="115"/>
        <v/>
      </c>
      <c r="AK1029" s="79" t="str">
        <f t="shared" si="116"/>
        <v/>
      </c>
    </row>
    <row r="1030" spans="27:37">
      <c r="AA1030" s="81"/>
      <c r="AB1030" s="81"/>
      <c r="AC1030" s="81" t="str">
        <f t="shared" si="110"/>
        <v/>
      </c>
      <c r="AD1030" s="90"/>
      <c r="AE1030" s="90"/>
      <c r="AF1030" s="82">
        <f t="shared" si="111"/>
        <v>0</v>
      </c>
      <c r="AG1030" s="82" t="str">
        <f t="shared" si="112"/>
        <v/>
      </c>
      <c r="AH1030" s="82" t="str">
        <f t="shared" si="113"/>
        <v/>
      </c>
      <c r="AI1030" s="82" t="str">
        <f t="shared" si="114"/>
        <v/>
      </c>
      <c r="AJ1030" s="82" t="str">
        <f t="shared" si="115"/>
        <v/>
      </c>
      <c r="AK1030" s="82" t="str">
        <f t="shared" si="116"/>
        <v/>
      </c>
    </row>
    <row r="1031" spans="27:37">
      <c r="AA1031" s="78"/>
      <c r="AB1031" s="78"/>
      <c r="AC1031" s="78" t="str">
        <f t="shared" si="110"/>
        <v/>
      </c>
      <c r="AD1031" s="89"/>
      <c r="AE1031" s="89"/>
      <c r="AF1031" s="79">
        <f t="shared" si="111"/>
        <v>0</v>
      </c>
      <c r="AG1031" s="79" t="str">
        <f t="shared" si="112"/>
        <v/>
      </c>
      <c r="AH1031" s="79" t="str">
        <f t="shared" si="113"/>
        <v/>
      </c>
      <c r="AI1031" s="79" t="str">
        <f t="shared" si="114"/>
        <v/>
      </c>
      <c r="AJ1031" s="79" t="str">
        <f t="shared" si="115"/>
        <v/>
      </c>
      <c r="AK1031" s="79" t="str">
        <f t="shared" si="116"/>
        <v/>
      </c>
    </row>
    <row r="1032" spans="27:37">
      <c r="AA1032" s="81"/>
      <c r="AB1032" s="81"/>
      <c r="AC1032" s="81" t="str">
        <f t="shared" si="110"/>
        <v/>
      </c>
      <c r="AD1032" s="90"/>
      <c r="AE1032" s="90"/>
      <c r="AF1032" s="82">
        <f t="shared" si="111"/>
        <v>0</v>
      </c>
      <c r="AG1032" s="82" t="str">
        <f t="shared" si="112"/>
        <v/>
      </c>
      <c r="AH1032" s="82" t="str">
        <f t="shared" si="113"/>
        <v/>
      </c>
      <c r="AI1032" s="82" t="str">
        <f t="shared" si="114"/>
        <v/>
      </c>
      <c r="AJ1032" s="82" t="str">
        <f t="shared" si="115"/>
        <v/>
      </c>
      <c r="AK1032" s="82" t="str">
        <f t="shared" si="116"/>
        <v/>
      </c>
    </row>
    <row r="1033" spans="27:37">
      <c r="AA1033" s="78"/>
      <c r="AB1033" s="78"/>
      <c r="AC1033" s="78" t="str">
        <f t="shared" si="110"/>
        <v/>
      </c>
      <c r="AD1033" s="89"/>
      <c r="AE1033" s="89"/>
      <c r="AF1033" s="79">
        <f t="shared" si="111"/>
        <v>0</v>
      </c>
      <c r="AG1033" s="79" t="str">
        <f t="shared" si="112"/>
        <v/>
      </c>
      <c r="AH1033" s="79" t="str">
        <f t="shared" si="113"/>
        <v/>
      </c>
      <c r="AI1033" s="79" t="str">
        <f t="shared" si="114"/>
        <v/>
      </c>
      <c r="AJ1033" s="79" t="str">
        <f t="shared" si="115"/>
        <v/>
      </c>
      <c r="AK1033" s="79" t="str">
        <f t="shared" si="116"/>
        <v/>
      </c>
    </row>
    <row r="1034" spans="27:37">
      <c r="AA1034" s="81"/>
      <c r="AB1034" s="81"/>
      <c r="AC1034" s="81" t="str">
        <f t="shared" si="110"/>
        <v/>
      </c>
      <c r="AD1034" s="90"/>
      <c r="AE1034" s="90"/>
      <c r="AF1034" s="82">
        <f t="shared" si="111"/>
        <v>0</v>
      </c>
      <c r="AG1034" s="82" t="str">
        <f t="shared" si="112"/>
        <v/>
      </c>
      <c r="AH1034" s="82" t="str">
        <f t="shared" si="113"/>
        <v/>
      </c>
      <c r="AI1034" s="82" t="str">
        <f t="shared" si="114"/>
        <v/>
      </c>
      <c r="AJ1034" s="82" t="str">
        <f t="shared" si="115"/>
        <v/>
      </c>
      <c r="AK1034" s="82" t="str">
        <f t="shared" si="116"/>
        <v/>
      </c>
    </row>
    <row r="1035" spans="27:37">
      <c r="AA1035" s="78"/>
      <c r="AB1035" s="78"/>
      <c r="AC1035" s="78" t="str">
        <f t="shared" si="110"/>
        <v/>
      </c>
      <c r="AD1035" s="89"/>
      <c r="AE1035" s="89"/>
      <c r="AF1035" s="79">
        <f t="shared" si="111"/>
        <v>0</v>
      </c>
      <c r="AG1035" s="79" t="str">
        <f t="shared" si="112"/>
        <v/>
      </c>
      <c r="AH1035" s="79" t="str">
        <f t="shared" si="113"/>
        <v/>
      </c>
      <c r="AI1035" s="79" t="str">
        <f t="shared" si="114"/>
        <v/>
      </c>
      <c r="AJ1035" s="79" t="str">
        <f t="shared" si="115"/>
        <v/>
      </c>
      <c r="AK1035" s="79" t="str">
        <f t="shared" si="116"/>
        <v/>
      </c>
    </row>
    <row r="1036" spans="27:37">
      <c r="AA1036" s="81"/>
      <c r="AB1036" s="81"/>
      <c r="AC1036" s="81" t="str">
        <f t="shared" ref="AC1036:AC1099" si="117">IF(ISERROR(VLOOKUP($AA1036,$A$13:$V$47,MATCH($AB1036,$A$12:$V$12,0),0)),"",VLOOKUP($AA1036,$A$13:$V$47,MATCH($AB1036,$A$12:$V$12,0),0))</f>
        <v/>
      </c>
      <c r="AD1036" s="90"/>
      <c r="AE1036" s="90"/>
      <c r="AF1036" s="82">
        <f t="shared" ref="AF1036:AF1099" si="118">IF(IF($AB1036="",0,IF(AC1036="",0,AC1036-AD1036-AE1036))&lt;0,0,IF($AB1036="",0,IF(AC1036="",0,AC1036-AD1036-AE1036)))</f>
        <v>0</v>
      </c>
      <c r="AG1036" s="82" t="str">
        <f t="shared" ref="AG1036:AG1099" si="119">IF($AA1036="","",IF(VLOOKUP($AA1036,$AZ$17:$BD$51,2,0)=0,"",VLOOKUP($AA1036,$AZ$17:$BD$51,2,0)*AF1036))</f>
        <v/>
      </c>
      <c r="AH1036" s="82" t="str">
        <f t="shared" ref="AH1036:AH1099" si="120">IF($AA1036="","",IF(VLOOKUP($AA1036,$AZ$17:$BD$51,3,0)=0,"",VLOOKUP($AA1036,$AZ$17:$BD$51,3,0)*AF1036))</f>
        <v/>
      </c>
      <c r="AI1036" s="82" t="str">
        <f t="shared" ref="AI1036:AI1099" si="121">IF($AA1036="","",IF(VLOOKUP($AA1036,$AZ$17:$BD$51,4,0)=0,"",VLOOKUP($AA1036,$AZ$17:$BD$51,4,0)*AF1036))</f>
        <v/>
      </c>
      <c r="AJ1036" s="82" t="str">
        <f t="shared" ref="AJ1036:AJ1099" si="122">IF($AA1036="","",IF(VLOOKUP($AA1036,$AZ$17:$BD$51,5,0)=0,"",VLOOKUP($AA1036,$AZ$17:$BD$51,5,0)*AF1036))</f>
        <v/>
      </c>
      <c r="AK1036" s="82" t="str">
        <f t="shared" si="116"/>
        <v/>
      </c>
    </row>
    <row r="1037" spans="27:37">
      <c r="AA1037" s="78"/>
      <c r="AB1037" s="78"/>
      <c r="AC1037" s="78" t="str">
        <f t="shared" si="117"/>
        <v/>
      </c>
      <c r="AD1037" s="89"/>
      <c r="AE1037" s="89"/>
      <c r="AF1037" s="79">
        <f t="shared" si="118"/>
        <v>0</v>
      </c>
      <c r="AG1037" s="79" t="str">
        <f t="shared" si="119"/>
        <v/>
      </c>
      <c r="AH1037" s="79" t="str">
        <f t="shared" si="120"/>
        <v/>
      </c>
      <c r="AI1037" s="79" t="str">
        <f t="shared" si="121"/>
        <v/>
      </c>
      <c r="AJ1037" s="79" t="str">
        <f t="shared" si="122"/>
        <v/>
      </c>
      <c r="AK1037" s="79" t="str">
        <f t="shared" ref="AK1037:AK1100" si="123">IF($AF1037=0,"",IF(VLOOKUP($AA1037,$A$55:$Y$80,IF($AB1037=3,2,IF($AB1037&lt;4+1,6,IF($AB1037&lt;5+1,10,IF($AB1037&lt;6+1,14,IF($AB1037&lt;7+1,18,IF($AB1037&lt;8+1,22,0)))))),0)=0,"pas de crafteur",VLOOKUP($AA1037,$A$55:$Y$80,IF($AB1037=3,2,IF($AB1037&lt;4+1,6,IF($AB1037&lt;5+1,10,IF($AB1037&lt;6+1,14,IF($AB1037&lt;7+1,18,IF($AB1037&lt;8+1,22,)))))),0)))</f>
        <v/>
      </c>
    </row>
    <row r="1038" spans="27:37">
      <c r="AA1038" s="81"/>
      <c r="AB1038" s="81"/>
      <c r="AC1038" s="81" t="str">
        <f t="shared" si="117"/>
        <v/>
      </c>
      <c r="AD1038" s="90"/>
      <c r="AE1038" s="90"/>
      <c r="AF1038" s="82">
        <f t="shared" si="118"/>
        <v>0</v>
      </c>
      <c r="AG1038" s="82" t="str">
        <f t="shared" si="119"/>
        <v/>
      </c>
      <c r="AH1038" s="82" t="str">
        <f t="shared" si="120"/>
        <v/>
      </c>
      <c r="AI1038" s="82" t="str">
        <f t="shared" si="121"/>
        <v/>
      </c>
      <c r="AJ1038" s="82" t="str">
        <f t="shared" si="122"/>
        <v/>
      </c>
      <c r="AK1038" s="82" t="str">
        <f t="shared" si="123"/>
        <v/>
      </c>
    </row>
    <row r="1039" spans="27:37">
      <c r="AA1039" s="78"/>
      <c r="AB1039" s="78"/>
      <c r="AC1039" s="78" t="str">
        <f t="shared" si="117"/>
        <v/>
      </c>
      <c r="AD1039" s="89"/>
      <c r="AE1039" s="89"/>
      <c r="AF1039" s="79">
        <f t="shared" si="118"/>
        <v>0</v>
      </c>
      <c r="AG1039" s="79" t="str">
        <f t="shared" si="119"/>
        <v/>
      </c>
      <c r="AH1039" s="79" t="str">
        <f t="shared" si="120"/>
        <v/>
      </c>
      <c r="AI1039" s="79" t="str">
        <f t="shared" si="121"/>
        <v/>
      </c>
      <c r="AJ1039" s="79" t="str">
        <f t="shared" si="122"/>
        <v/>
      </c>
      <c r="AK1039" s="79" t="str">
        <f t="shared" si="123"/>
        <v/>
      </c>
    </row>
    <row r="1040" spans="27:37">
      <c r="AA1040" s="81"/>
      <c r="AB1040" s="81"/>
      <c r="AC1040" s="81" t="str">
        <f t="shared" si="117"/>
        <v/>
      </c>
      <c r="AD1040" s="90"/>
      <c r="AE1040" s="90"/>
      <c r="AF1040" s="82">
        <f t="shared" si="118"/>
        <v>0</v>
      </c>
      <c r="AG1040" s="82" t="str">
        <f t="shared" si="119"/>
        <v/>
      </c>
      <c r="AH1040" s="82" t="str">
        <f t="shared" si="120"/>
        <v/>
      </c>
      <c r="AI1040" s="82" t="str">
        <f t="shared" si="121"/>
        <v/>
      </c>
      <c r="AJ1040" s="82" t="str">
        <f t="shared" si="122"/>
        <v/>
      </c>
      <c r="AK1040" s="82" t="str">
        <f t="shared" si="123"/>
        <v/>
      </c>
    </row>
    <row r="1041" spans="27:37">
      <c r="AA1041" s="78"/>
      <c r="AB1041" s="78"/>
      <c r="AC1041" s="78" t="str">
        <f t="shared" si="117"/>
        <v/>
      </c>
      <c r="AD1041" s="89"/>
      <c r="AE1041" s="89"/>
      <c r="AF1041" s="79">
        <f t="shared" si="118"/>
        <v>0</v>
      </c>
      <c r="AG1041" s="79" t="str">
        <f t="shared" si="119"/>
        <v/>
      </c>
      <c r="AH1041" s="79" t="str">
        <f t="shared" si="120"/>
        <v/>
      </c>
      <c r="AI1041" s="79" t="str">
        <f t="shared" si="121"/>
        <v/>
      </c>
      <c r="AJ1041" s="79" t="str">
        <f t="shared" si="122"/>
        <v/>
      </c>
      <c r="AK1041" s="79" t="str">
        <f t="shared" si="123"/>
        <v/>
      </c>
    </row>
    <row r="1042" spans="27:37">
      <c r="AA1042" s="81"/>
      <c r="AB1042" s="81"/>
      <c r="AC1042" s="81" t="str">
        <f t="shared" si="117"/>
        <v/>
      </c>
      <c r="AD1042" s="90"/>
      <c r="AE1042" s="90"/>
      <c r="AF1042" s="82">
        <f t="shared" si="118"/>
        <v>0</v>
      </c>
      <c r="AG1042" s="82" t="str">
        <f t="shared" si="119"/>
        <v/>
      </c>
      <c r="AH1042" s="82" t="str">
        <f t="shared" si="120"/>
        <v/>
      </c>
      <c r="AI1042" s="82" t="str">
        <f t="shared" si="121"/>
        <v/>
      </c>
      <c r="AJ1042" s="82" t="str">
        <f t="shared" si="122"/>
        <v/>
      </c>
      <c r="AK1042" s="82" t="str">
        <f t="shared" si="123"/>
        <v/>
      </c>
    </row>
    <row r="1043" spans="27:37">
      <c r="AA1043" s="78"/>
      <c r="AB1043" s="78"/>
      <c r="AC1043" s="78" t="str">
        <f t="shared" si="117"/>
        <v/>
      </c>
      <c r="AD1043" s="89"/>
      <c r="AE1043" s="89"/>
      <c r="AF1043" s="79">
        <f t="shared" si="118"/>
        <v>0</v>
      </c>
      <c r="AG1043" s="79" t="str">
        <f t="shared" si="119"/>
        <v/>
      </c>
      <c r="AH1043" s="79" t="str">
        <f t="shared" si="120"/>
        <v/>
      </c>
      <c r="AI1043" s="79" t="str">
        <f t="shared" si="121"/>
        <v/>
      </c>
      <c r="AJ1043" s="79" t="str">
        <f t="shared" si="122"/>
        <v/>
      </c>
      <c r="AK1043" s="79" t="str">
        <f t="shared" si="123"/>
        <v/>
      </c>
    </row>
    <row r="1044" spans="27:37">
      <c r="AA1044" s="81"/>
      <c r="AB1044" s="81"/>
      <c r="AC1044" s="81" t="str">
        <f t="shared" si="117"/>
        <v/>
      </c>
      <c r="AD1044" s="90"/>
      <c r="AE1044" s="90"/>
      <c r="AF1044" s="82">
        <f t="shared" si="118"/>
        <v>0</v>
      </c>
      <c r="AG1044" s="82" t="str">
        <f t="shared" si="119"/>
        <v/>
      </c>
      <c r="AH1044" s="82" t="str">
        <f t="shared" si="120"/>
        <v/>
      </c>
      <c r="AI1044" s="82" t="str">
        <f t="shared" si="121"/>
        <v/>
      </c>
      <c r="AJ1044" s="82" t="str">
        <f t="shared" si="122"/>
        <v/>
      </c>
      <c r="AK1044" s="82" t="str">
        <f t="shared" si="123"/>
        <v/>
      </c>
    </row>
    <row r="1045" spans="27:37">
      <c r="AA1045" s="78"/>
      <c r="AB1045" s="78"/>
      <c r="AC1045" s="78" t="str">
        <f t="shared" si="117"/>
        <v/>
      </c>
      <c r="AD1045" s="89"/>
      <c r="AE1045" s="89"/>
      <c r="AF1045" s="79">
        <f t="shared" si="118"/>
        <v>0</v>
      </c>
      <c r="AG1045" s="79" t="str">
        <f t="shared" si="119"/>
        <v/>
      </c>
      <c r="AH1045" s="79" t="str">
        <f t="shared" si="120"/>
        <v/>
      </c>
      <c r="AI1045" s="79" t="str">
        <f t="shared" si="121"/>
        <v/>
      </c>
      <c r="AJ1045" s="79" t="str">
        <f t="shared" si="122"/>
        <v/>
      </c>
      <c r="AK1045" s="79" t="str">
        <f t="shared" si="123"/>
        <v/>
      </c>
    </row>
    <row r="1046" spans="27:37">
      <c r="AA1046" s="81"/>
      <c r="AB1046" s="81"/>
      <c r="AC1046" s="81" t="str">
        <f t="shared" si="117"/>
        <v/>
      </c>
      <c r="AD1046" s="90"/>
      <c r="AE1046" s="90"/>
      <c r="AF1046" s="82">
        <f t="shared" si="118"/>
        <v>0</v>
      </c>
      <c r="AG1046" s="82" t="str">
        <f t="shared" si="119"/>
        <v/>
      </c>
      <c r="AH1046" s="82" t="str">
        <f t="shared" si="120"/>
        <v/>
      </c>
      <c r="AI1046" s="82" t="str">
        <f t="shared" si="121"/>
        <v/>
      </c>
      <c r="AJ1046" s="82" t="str">
        <f t="shared" si="122"/>
        <v/>
      </c>
      <c r="AK1046" s="82" t="str">
        <f t="shared" si="123"/>
        <v/>
      </c>
    </row>
    <row r="1047" spans="27:37">
      <c r="AA1047" s="78"/>
      <c r="AB1047" s="78"/>
      <c r="AC1047" s="78" t="str">
        <f t="shared" si="117"/>
        <v/>
      </c>
      <c r="AD1047" s="89"/>
      <c r="AE1047" s="89"/>
      <c r="AF1047" s="79">
        <f t="shared" si="118"/>
        <v>0</v>
      </c>
      <c r="AG1047" s="79" t="str">
        <f t="shared" si="119"/>
        <v/>
      </c>
      <c r="AH1047" s="79" t="str">
        <f t="shared" si="120"/>
        <v/>
      </c>
      <c r="AI1047" s="79" t="str">
        <f t="shared" si="121"/>
        <v/>
      </c>
      <c r="AJ1047" s="79" t="str">
        <f t="shared" si="122"/>
        <v/>
      </c>
      <c r="AK1047" s="79" t="str">
        <f t="shared" si="123"/>
        <v/>
      </c>
    </row>
    <row r="1048" spans="27:37">
      <c r="AA1048" s="81"/>
      <c r="AB1048" s="81"/>
      <c r="AC1048" s="81" t="str">
        <f t="shared" si="117"/>
        <v/>
      </c>
      <c r="AD1048" s="90"/>
      <c r="AE1048" s="90"/>
      <c r="AF1048" s="82">
        <f t="shared" si="118"/>
        <v>0</v>
      </c>
      <c r="AG1048" s="82" t="str">
        <f t="shared" si="119"/>
        <v/>
      </c>
      <c r="AH1048" s="82" t="str">
        <f t="shared" si="120"/>
        <v/>
      </c>
      <c r="AI1048" s="82" t="str">
        <f t="shared" si="121"/>
        <v/>
      </c>
      <c r="AJ1048" s="82" t="str">
        <f t="shared" si="122"/>
        <v/>
      </c>
      <c r="AK1048" s="82" t="str">
        <f t="shared" si="123"/>
        <v/>
      </c>
    </row>
    <row r="1049" spans="27:37">
      <c r="AA1049" s="78"/>
      <c r="AB1049" s="78"/>
      <c r="AC1049" s="78" t="str">
        <f t="shared" si="117"/>
        <v/>
      </c>
      <c r="AD1049" s="89"/>
      <c r="AE1049" s="89"/>
      <c r="AF1049" s="79">
        <f t="shared" si="118"/>
        <v>0</v>
      </c>
      <c r="AG1049" s="79" t="str">
        <f t="shared" si="119"/>
        <v/>
      </c>
      <c r="AH1049" s="79" t="str">
        <f t="shared" si="120"/>
        <v/>
      </c>
      <c r="AI1049" s="79" t="str">
        <f t="shared" si="121"/>
        <v/>
      </c>
      <c r="AJ1049" s="79" t="str">
        <f t="shared" si="122"/>
        <v/>
      </c>
      <c r="AK1049" s="79" t="str">
        <f t="shared" si="123"/>
        <v/>
      </c>
    </row>
    <row r="1050" spans="27:37">
      <c r="AA1050" s="81"/>
      <c r="AB1050" s="81"/>
      <c r="AC1050" s="81" t="str">
        <f t="shared" si="117"/>
        <v/>
      </c>
      <c r="AD1050" s="90"/>
      <c r="AE1050" s="90"/>
      <c r="AF1050" s="82">
        <f t="shared" si="118"/>
        <v>0</v>
      </c>
      <c r="AG1050" s="82" t="str">
        <f t="shared" si="119"/>
        <v/>
      </c>
      <c r="AH1050" s="82" t="str">
        <f t="shared" si="120"/>
        <v/>
      </c>
      <c r="AI1050" s="82" t="str">
        <f t="shared" si="121"/>
        <v/>
      </c>
      <c r="AJ1050" s="82" t="str">
        <f t="shared" si="122"/>
        <v/>
      </c>
      <c r="AK1050" s="82" t="str">
        <f t="shared" si="123"/>
        <v/>
      </c>
    </row>
    <row r="1051" spans="27:37">
      <c r="AA1051" s="78"/>
      <c r="AB1051" s="78"/>
      <c r="AC1051" s="78" t="str">
        <f t="shared" si="117"/>
        <v/>
      </c>
      <c r="AD1051" s="89"/>
      <c r="AE1051" s="89"/>
      <c r="AF1051" s="79">
        <f t="shared" si="118"/>
        <v>0</v>
      </c>
      <c r="AG1051" s="79" t="str">
        <f t="shared" si="119"/>
        <v/>
      </c>
      <c r="AH1051" s="79" t="str">
        <f t="shared" si="120"/>
        <v/>
      </c>
      <c r="AI1051" s="79" t="str">
        <f t="shared" si="121"/>
        <v/>
      </c>
      <c r="AJ1051" s="79" t="str">
        <f t="shared" si="122"/>
        <v/>
      </c>
      <c r="AK1051" s="79" t="str">
        <f t="shared" si="123"/>
        <v/>
      </c>
    </row>
    <row r="1052" spans="27:37">
      <c r="AA1052" s="81"/>
      <c r="AB1052" s="81"/>
      <c r="AC1052" s="81" t="str">
        <f t="shared" si="117"/>
        <v/>
      </c>
      <c r="AD1052" s="90"/>
      <c r="AE1052" s="90"/>
      <c r="AF1052" s="82">
        <f t="shared" si="118"/>
        <v>0</v>
      </c>
      <c r="AG1052" s="82" t="str">
        <f t="shared" si="119"/>
        <v/>
      </c>
      <c r="AH1052" s="82" t="str">
        <f t="shared" si="120"/>
        <v/>
      </c>
      <c r="AI1052" s="82" t="str">
        <f t="shared" si="121"/>
        <v/>
      </c>
      <c r="AJ1052" s="82" t="str">
        <f t="shared" si="122"/>
        <v/>
      </c>
      <c r="AK1052" s="82" t="str">
        <f t="shared" si="123"/>
        <v/>
      </c>
    </row>
    <row r="1053" spans="27:37">
      <c r="AA1053" s="78"/>
      <c r="AB1053" s="78"/>
      <c r="AC1053" s="78" t="str">
        <f t="shared" si="117"/>
        <v/>
      </c>
      <c r="AD1053" s="89"/>
      <c r="AE1053" s="89"/>
      <c r="AF1053" s="79">
        <f t="shared" si="118"/>
        <v>0</v>
      </c>
      <c r="AG1053" s="79" t="str">
        <f t="shared" si="119"/>
        <v/>
      </c>
      <c r="AH1053" s="79" t="str">
        <f t="shared" si="120"/>
        <v/>
      </c>
      <c r="AI1053" s="79" t="str">
        <f t="shared" si="121"/>
        <v/>
      </c>
      <c r="AJ1053" s="79" t="str">
        <f t="shared" si="122"/>
        <v/>
      </c>
      <c r="AK1053" s="79" t="str">
        <f t="shared" si="123"/>
        <v/>
      </c>
    </row>
    <row r="1054" spans="27:37">
      <c r="AA1054" s="81"/>
      <c r="AB1054" s="81"/>
      <c r="AC1054" s="81" t="str">
        <f t="shared" si="117"/>
        <v/>
      </c>
      <c r="AD1054" s="90"/>
      <c r="AE1054" s="90"/>
      <c r="AF1054" s="82">
        <f t="shared" si="118"/>
        <v>0</v>
      </c>
      <c r="AG1054" s="82" t="str">
        <f t="shared" si="119"/>
        <v/>
      </c>
      <c r="AH1054" s="82" t="str">
        <f t="shared" si="120"/>
        <v/>
      </c>
      <c r="AI1054" s="82" t="str">
        <f t="shared" si="121"/>
        <v/>
      </c>
      <c r="AJ1054" s="82" t="str">
        <f t="shared" si="122"/>
        <v/>
      </c>
      <c r="AK1054" s="82" t="str">
        <f t="shared" si="123"/>
        <v/>
      </c>
    </row>
    <row r="1055" spans="27:37">
      <c r="AA1055" s="78"/>
      <c r="AB1055" s="78"/>
      <c r="AC1055" s="78" t="str">
        <f t="shared" si="117"/>
        <v/>
      </c>
      <c r="AD1055" s="89"/>
      <c r="AE1055" s="89"/>
      <c r="AF1055" s="79">
        <f t="shared" si="118"/>
        <v>0</v>
      </c>
      <c r="AG1055" s="79" t="str">
        <f t="shared" si="119"/>
        <v/>
      </c>
      <c r="AH1055" s="79" t="str">
        <f t="shared" si="120"/>
        <v/>
      </c>
      <c r="AI1055" s="79" t="str">
        <f t="shared" si="121"/>
        <v/>
      </c>
      <c r="AJ1055" s="79" t="str">
        <f t="shared" si="122"/>
        <v/>
      </c>
      <c r="AK1055" s="79" t="str">
        <f t="shared" si="123"/>
        <v/>
      </c>
    </row>
    <row r="1056" spans="27:37">
      <c r="AA1056" s="81"/>
      <c r="AB1056" s="81"/>
      <c r="AC1056" s="81" t="str">
        <f t="shared" si="117"/>
        <v/>
      </c>
      <c r="AD1056" s="90"/>
      <c r="AE1056" s="90"/>
      <c r="AF1056" s="82">
        <f t="shared" si="118"/>
        <v>0</v>
      </c>
      <c r="AG1056" s="82" t="str">
        <f t="shared" si="119"/>
        <v/>
      </c>
      <c r="AH1056" s="82" t="str">
        <f t="shared" si="120"/>
        <v/>
      </c>
      <c r="AI1056" s="82" t="str">
        <f t="shared" si="121"/>
        <v/>
      </c>
      <c r="AJ1056" s="82" t="str">
        <f t="shared" si="122"/>
        <v/>
      </c>
      <c r="AK1056" s="82" t="str">
        <f t="shared" si="123"/>
        <v/>
      </c>
    </row>
    <row r="1057" spans="27:37">
      <c r="AA1057" s="78"/>
      <c r="AB1057" s="78"/>
      <c r="AC1057" s="78" t="str">
        <f t="shared" si="117"/>
        <v/>
      </c>
      <c r="AD1057" s="89"/>
      <c r="AE1057" s="89"/>
      <c r="AF1057" s="79">
        <f t="shared" si="118"/>
        <v>0</v>
      </c>
      <c r="AG1057" s="79" t="str">
        <f t="shared" si="119"/>
        <v/>
      </c>
      <c r="AH1057" s="79" t="str">
        <f t="shared" si="120"/>
        <v/>
      </c>
      <c r="AI1057" s="79" t="str">
        <f t="shared" si="121"/>
        <v/>
      </c>
      <c r="AJ1057" s="79" t="str">
        <f t="shared" si="122"/>
        <v/>
      </c>
      <c r="AK1057" s="79" t="str">
        <f t="shared" si="123"/>
        <v/>
      </c>
    </row>
    <row r="1058" spans="27:37">
      <c r="AA1058" s="81"/>
      <c r="AB1058" s="81"/>
      <c r="AC1058" s="81" t="str">
        <f t="shared" si="117"/>
        <v/>
      </c>
      <c r="AD1058" s="90"/>
      <c r="AE1058" s="90"/>
      <c r="AF1058" s="82">
        <f t="shared" si="118"/>
        <v>0</v>
      </c>
      <c r="AG1058" s="82" t="str">
        <f t="shared" si="119"/>
        <v/>
      </c>
      <c r="AH1058" s="82" t="str">
        <f t="shared" si="120"/>
        <v/>
      </c>
      <c r="AI1058" s="82" t="str">
        <f t="shared" si="121"/>
        <v/>
      </c>
      <c r="AJ1058" s="82" t="str">
        <f t="shared" si="122"/>
        <v/>
      </c>
      <c r="AK1058" s="82" t="str">
        <f t="shared" si="123"/>
        <v/>
      </c>
    </row>
    <row r="1059" spans="27:37">
      <c r="AA1059" s="78"/>
      <c r="AB1059" s="78"/>
      <c r="AC1059" s="78" t="str">
        <f t="shared" si="117"/>
        <v/>
      </c>
      <c r="AD1059" s="89"/>
      <c r="AE1059" s="89"/>
      <c r="AF1059" s="79">
        <f t="shared" si="118"/>
        <v>0</v>
      </c>
      <c r="AG1059" s="79" t="str">
        <f t="shared" si="119"/>
        <v/>
      </c>
      <c r="AH1059" s="79" t="str">
        <f t="shared" si="120"/>
        <v/>
      </c>
      <c r="AI1059" s="79" t="str">
        <f t="shared" si="121"/>
        <v/>
      </c>
      <c r="AJ1059" s="79" t="str">
        <f t="shared" si="122"/>
        <v/>
      </c>
      <c r="AK1059" s="79" t="str">
        <f t="shared" si="123"/>
        <v/>
      </c>
    </row>
    <row r="1060" spans="27:37">
      <c r="AA1060" s="81"/>
      <c r="AB1060" s="81"/>
      <c r="AC1060" s="81" t="str">
        <f t="shared" si="117"/>
        <v/>
      </c>
      <c r="AD1060" s="90"/>
      <c r="AE1060" s="90"/>
      <c r="AF1060" s="82">
        <f t="shared" si="118"/>
        <v>0</v>
      </c>
      <c r="AG1060" s="82" t="str">
        <f t="shared" si="119"/>
        <v/>
      </c>
      <c r="AH1060" s="82" t="str">
        <f t="shared" si="120"/>
        <v/>
      </c>
      <c r="AI1060" s="82" t="str">
        <f t="shared" si="121"/>
        <v/>
      </c>
      <c r="AJ1060" s="82" t="str">
        <f t="shared" si="122"/>
        <v/>
      </c>
      <c r="AK1060" s="82" t="str">
        <f t="shared" si="123"/>
        <v/>
      </c>
    </row>
    <row r="1061" spans="27:37">
      <c r="AA1061" s="78"/>
      <c r="AB1061" s="78"/>
      <c r="AC1061" s="78" t="str">
        <f t="shared" si="117"/>
        <v/>
      </c>
      <c r="AD1061" s="89"/>
      <c r="AE1061" s="89"/>
      <c r="AF1061" s="79">
        <f t="shared" si="118"/>
        <v>0</v>
      </c>
      <c r="AG1061" s="79" t="str">
        <f t="shared" si="119"/>
        <v/>
      </c>
      <c r="AH1061" s="79" t="str">
        <f t="shared" si="120"/>
        <v/>
      </c>
      <c r="AI1061" s="79" t="str">
        <f t="shared" si="121"/>
        <v/>
      </c>
      <c r="AJ1061" s="79" t="str">
        <f t="shared" si="122"/>
        <v/>
      </c>
      <c r="AK1061" s="79" t="str">
        <f t="shared" si="123"/>
        <v/>
      </c>
    </row>
    <row r="1062" spans="27:37">
      <c r="AA1062" s="81"/>
      <c r="AB1062" s="81"/>
      <c r="AC1062" s="81" t="str">
        <f t="shared" si="117"/>
        <v/>
      </c>
      <c r="AD1062" s="90"/>
      <c r="AE1062" s="90"/>
      <c r="AF1062" s="82">
        <f t="shared" si="118"/>
        <v>0</v>
      </c>
      <c r="AG1062" s="82" t="str">
        <f t="shared" si="119"/>
        <v/>
      </c>
      <c r="AH1062" s="82" t="str">
        <f t="shared" si="120"/>
        <v/>
      </c>
      <c r="AI1062" s="82" t="str">
        <f t="shared" si="121"/>
        <v/>
      </c>
      <c r="AJ1062" s="82" t="str">
        <f t="shared" si="122"/>
        <v/>
      </c>
      <c r="AK1062" s="82" t="str">
        <f t="shared" si="123"/>
        <v/>
      </c>
    </row>
    <row r="1063" spans="27:37">
      <c r="AA1063" s="78"/>
      <c r="AB1063" s="78"/>
      <c r="AC1063" s="78" t="str">
        <f t="shared" si="117"/>
        <v/>
      </c>
      <c r="AD1063" s="89"/>
      <c r="AE1063" s="89"/>
      <c r="AF1063" s="79">
        <f t="shared" si="118"/>
        <v>0</v>
      </c>
      <c r="AG1063" s="79" t="str">
        <f t="shared" si="119"/>
        <v/>
      </c>
      <c r="AH1063" s="79" t="str">
        <f t="shared" si="120"/>
        <v/>
      </c>
      <c r="AI1063" s="79" t="str">
        <f t="shared" si="121"/>
        <v/>
      </c>
      <c r="AJ1063" s="79" t="str">
        <f t="shared" si="122"/>
        <v/>
      </c>
      <c r="AK1063" s="79" t="str">
        <f t="shared" si="123"/>
        <v/>
      </c>
    </row>
    <row r="1064" spans="27:37">
      <c r="AA1064" s="81"/>
      <c r="AB1064" s="81"/>
      <c r="AC1064" s="81" t="str">
        <f t="shared" si="117"/>
        <v/>
      </c>
      <c r="AD1064" s="90"/>
      <c r="AE1064" s="90"/>
      <c r="AF1064" s="82">
        <f t="shared" si="118"/>
        <v>0</v>
      </c>
      <c r="AG1064" s="82" t="str">
        <f t="shared" si="119"/>
        <v/>
      </c>
      <c r="AH1064" s="82" t="str">
        <f t="shared" si="120"/>
        <v/>
      </c>
      <c r="AI1064" s="82" t="str">
        <f t="shared" si="121"/>
        <v/>
      </c>
      <c r="AJ1064" s="82" t="str">
        <f t="shared" si="122"/>
        <v/>
      </c>
      <c r="AK1064" s="82" t="str">
        <f t="shared" si="123"/>
        <v/>
      </c>
    </row>
    <row r="1065" spans="27:37">
      <c r="AA1065" s="78"/>
      <c r="AB1065" s="78"/>
      <c r="AC1065" s="78" t="str">
        <f t="shared" si="117"/>
        <v/>
      </c>
      <c r="AD1065" s="89"/>
      <c r="AE1065" s="89"/>
      <c r="AF1065" s="79">
        <f t="shared" si="118"/>
        <v>0</v>
      </c>
      <c r="AG1065" s="79" t="str">
        <f t="shared" si="119"/>
        <v/>
      </c>
      <c r="AH1065" s="79" t="str">
        <f t="shared" si="120"/>
        <v/>
      </c>
      <c r="AI1065" s="79" t="str">
        <f t="shared" si="121"/>
        <v/>
      </c>
      <c r="AJ1065" s="79" t="str">
        <f t="shared" si="122"/>
        <v/>
      </c>
      <c r="AK1065" s="79" t="str">
        <f t="shared" si="123"/>
        <v/>
      </c>
    </row>
    <row r="1066" spans="27:37">
      <c r="AA1066" s="81"/>
      <c r="AB1066" s="81"/>
      <c r="AC1066" s="81" t="str">
        <f t="shared" si="117"/>
        <v/>
      </c>
      <c r="AD1066" s="90"/>
      <c r="AE1066" s="90"/>
      <c r="AF1066" s="82">
        <f t="shared" si="118"/>
        <v>0</v>
      </c>
      <c r="AG1066" s="82" t="str">
        <f t="shared" si="119"/>
        <v/>
      </c>
      <c r="AH1066" s="82" t="str">
        <f t="shared" si="120"/>
        <v/>
      </c>
      <c r="AI1066" s="82" t="str">
        <f t="shared" si="121"/>
        <v/>
      </c>
      <c r="AJ1066" s="82" t="str">
        <f t="shared" si="122"/>
        <v/>
      </c>
      <c r="AK1066" s="82" t="str">
        <f t="shared" si="123"/>
        <v/>
      </c>
    </row>
    <row r="1067" spans="27:37">
      <c r="AA1067" s="78"/>
      <c r="AB1067" s="78"/>
      <c r="AC1067" s="78" t="str">
        <f t="shared" si="117"/>
        <v/>
      </c>
      <c r="AD1067" s="89"/>
      <c r="AE1067" s="89"/>
      <c r="AF1067" s="79">
        <f t="shared" si="118"/>
        <v>0</v>
      </c>
      <c r="AG1067" s="79" t="str">
        <f t="shared" si="119"/>
        <v/>
      </c>
      <c r="AH1067" s="79" t="str">
        <f t="shared" si="120"/>
        <v/>
      </c>
      <c r="AI1067" s="79" t="str">
        <f t="shared" si="121"/>
        <v/>
      </c>
      <c r="AJ1067" s="79" t="str">
        <f t="shared" si="122"/>
        <v/>
      </c>
      <c r="AK1067" s="79" t="str">
        <f t="shared" si="123"/>
        <v/>
      </c>
    </row>
    <row r="1068" spans="27:37">
      <c r="AA1068" s="81"/>
      <c r="AB1068" s="81"/>
      <c r="AC1068" s="81" t="str">
        <f t="shared" si="117"/>
        <v/>
      </c>
      <c r="AD1068" s="90"/>
      <c r="AE1068" s="90"/>
      <c r="AF1068" s="82">
        <f t="shared" si="118"/>
        <v>0</v>
      </c>
      <c r="AG1068" s="82" t="str">
        <f t="shared" si="119"/>
        <v/>
      </c>
      <c r="AH1068" s="82" t="str">
        <f t="shared" si="120"/>
        <v/>
      </c>
      <c r="AI1068" s="82" t="str">
        <f t="shared" si="121"/>
        <v/>
      </c>
      <c r="AJ1068" s="82" t="str">
        <f t="shared" si="122"/>
        <v/>
      </c>
      <c r="AK1068" s="82" t="str">
        <f t="shared" si="123"/>
        <v/>
      </c>
    </row>
    <row r="1069" spans="27:37">
      <c r="AA1069" s="78"/>
      <c r="AB1069" s="78"/>
      <c r="AC1069" s="78" t="str">
        <f t="shared" si="117"/>
        <v/>
      </c>
      <c r="AD1069" s="89"/>
      <c r="AE1069" s="89"/>
      <c r="AF1069" s="79">
        <f t="shared" si="118"/>
        <v>0</v>
      </c>
      <c r="AG1069" s="79" t="str">
        <f t="shared" si="119"/>
        <v/>
      </c>
      <c r="AH1069" s="79" t="str">
        <f t="shared" si="120"/>
        <v/>
      </c>
      <c r="AI1069" s="79" t="str">
        <f t="shared" si="121"/>
        <v/>
      </c>
      <c r="AJ1069" s="79" t="str">
        <f t="shared" si="122"/>
        <v/>
      </c>
      <c r="AK1069" s="79" t="str">
        <f t="shared" si="123"/>
        <v/>
      </c>
    </row>
    <row r="1070" spans="27:37">
      <c r="AA1070" s="81"/>
      <c r="AB1070" s="81"/>
      <c r="AC1070" s="81" t="str">
        <f t="shared" si="117"/>
        <v/>
      </c>
      <c r="AD1070" s="90"/>
      <c r="AE1070" s="90"/>
      <c r="AF1070" s="82">
        <f t="shared" si="118"/>
        <v>0</v>
      </c>
      <c r="AG1070" s="82" t="str">
        <f t="shared" si="119"/>
        <v/>
      </c>
      <c r="AH1070" s="82" t="str">
        <f t="shared" si="120"/>
        <v/>
      </c>
      <c r="AI1070" s="82" t="str">
        <f t="shared" si="121"/>
        <v/>
      </c>
      <c r="AJ1070" s="82" t="str">
        <f t="shared" si="122"/>
        <v/>
      </c>
      <c r="AK1070" s="82" t="str">
        <f t="shared" si="123"/>
        <v/>
      </c>
    </row>
    <row r="1071" spans="27:37">
      <c r="AA1071" s="78"/>
      <c r="AB1071" s="78"/>
      <c r="AC1071" s="78" t="str">
        <f t="shared" si="117"/>
        <v/>
      </c>
      <c r="AD1071" s="89"/>
      <c r="AE1071" s="89"/>
      <c r="AF1071" s="79">
        <f t="shared" si="118"/>
        <v>0</v>
      </c>
      <c r="AG1071" s="79" t="str">
        <f t="shared" si="119"/>
        <v/>
      </c>
      <c r="AH1071" s="79" t="str">
        <f t="shared" si="120"/>
        <v/>
      </c>
      <c r="AI1071" s="79" t="str">
        <f t="shared" si="121"/>
        <v/>
      </c>
      <c r="AJ1071" s="79" t="str">
        <f t="shared" si="122"/>
        <v/>
      </c>
      <c r="AK1071" s="79" t="str">
        <f t="shared" si="123"/>
        <v/>
      </c>
    </row>
    <row r="1072" spans="27:37">
      <c r="AA1072" s="81"/>
      <c r="AB1072" s="81"/>
      <c r="AC1072" s="81" t="str">
        <f t="shared" si="117"/>
        <v/>
      </c>
      <c r="AD1072" s="90"/>
      <c r="AE1072" s="90"/>
      <c r="AF1072" s="82">
        <f t="shared" si="118"/>
        <v>0</v>
      </c>
      <c r="AG1072" s="82" t="str">
        <f t="shared" si="119"/>
        <v/>
      </c>
      <c r="AH1072" s="82" t="str">
        <f t="shared" si="120"/>
        <v/>
      </c>
      <c r="AI1072" s="82" t="str">
        <f t="shared" si="121"/>
        <v/>
      </c>
      <c r="AJ1072" s="82" t="str">
        <f t="shared" si="122"/>
        <v/>
      </c>
      <c r="AK1072" s="82" t="str">
        <f t="shared" si="123"/>
        <v/>
      </c>
    </row>
    <row r="1073" spans="27:37">
      <c r="AA1073" s="78"/>
      <c r="AB1073" s="78"/>
      <c r="AC1073" s="78" t="str">
        <f t="shared" si="117"/>
        <v/>
      </c>
      <c r="AD1073" s="89"/>
      <c r="AE1073" s="89"/>
      <c r="AF1073" s="79">
        <f t="shared" si="118"/>
        <v>0</v>
      </c>
      <c r="AG1073" s="79" t="str">
        <f t="shared" si="119"/>
        <v/>
      </c>
      <c r="AH1073" s="79" t="str">
        <f t="shared" si="120"/>
        <v/>
      </c>
      <c r="AI1073" s="79" t="str">
        <f t="shared" si="121"/>
        <v/>
      </c>
      <c r="AJ1073" s="79" t="str">
        <f t="shared" si="122"/>
        <v/>
      </c>
      <c r="AK1073" s="79" t="str">
        <f t="shared" si="123"/>
        <v/>
      </c>
    </row>
    <row r="1074" spans="27:37">
      <c r="AA1074" s="81"/>
      <c r="AB1074" s="81"/>
      <c r="AC1074" s="81" t="str">
        <f t="shared" si="117"/>
        <v/>
      </c>
      <c r="AD1074" s="90"/>
      <c r="AE1074" s="90"/>
      <c r="AF1074" s="82">
        <f t="shared" si="118"/>
        <v>0</v>
      </c>
      <c r="AG1074" s="82" t="str">
        <f t="shared" si="119"/>
        <v/>
      </c>
      <c r="AH1074" s="82" t="str">
        <f t="shared" si="120"/>
        <v/>
      </c>
      <c r="AI1074" s="82" t="str">
        <f t="shared" si="121"/>
        <v/>
      </c>
      <c r="AJ1074" s="82" t="str">
        <f t="shared" si="122"/>
        <v/>
      </c>
      <c r="AK1074" s="82" t="str">
        <f t="shared" si="123"/>
        <v/>
      </c>
    </row>
    <row r="1075" spans="27:37">
      <c r="AA1075" s="78"/>
      <c r="AB1075" s="78"/>
      <c r="AC1075" s="78" t="str">
        <f t="shared" si="117"/>
        <v/>
      </c>
      <c r="AD1075" s="89"/>
      <c r="AE1075" s="89"/>
      <c r="AF1075" s="79">
        <f t="shared" si="118"/>
        <v>0</v>
      </c>
      <c r="AG1075" s="79" t="str">
        <f t="shared" si="119"/>
        <v/>
      </c>
      <c r="AH1075" s="79" t="str">
        <f t="shared" si="120"/>
        <v/>
      </c>
      <c r="AI1075" s="79" t="str">
        <f t="shared" si="121"/>
        <v/>
      </c>
      <c r="AJ1075" s="79" t="str">
        <f t="shared" si="122"/>
        <v/>
      </c>
      <c r="AK1075" s="79" t="str">
        <f t="shared" si="123"/>
        <v/>
      </c>
    </row>
    <row r="1076" spans="27:37">
      <c r="AA1076" s="81"/>
      <c r="AB1076" s="81"/>
      <c r="AC1076" s="81" t="str">
        <f t="shared" si="117"/>
        <v/>
      </c>
      <c r="AD1076" s="90"/>
      <c r="AE1076" s="90"/>
      <c r="AF1076" s="82">
        <f t="shared" si="118"/>
        <v>0</v>
      </c>
      <c r="AG1076" s="82" t="str">
        <f t="shared" si="119"/>
        <v/>
      </c>
      <c r="AH1076" s="82" t="str">
        <f t="shared" si="120"/>
        <v/>
      </c>
      <c r="AI1076" s="82" t="str">
        <f t="shared" si="121"/>
        <v/>
      </c>
      <c r="AJ1076" s="82" t="str">
        <f t="shared" si="122"/>
        <v/>
      </c>
      <c r="AK1076" s="82" t="str">
        <f t="shared" si="123"/>
        <v/>
      </c>
    </row>
    <row r="1077" spans="27:37">
      <c r="AA1077" s="78"/>
      <c r="AB1077" s="78"/>
      <c r="AC1077" s="78" t="str">
        <f t="shared" si="117"/>
        <v/>
      </c>
      <c r="AD1077" s="89"/>
      <c r="AE1077" s="89"/>
      <c r="AF1077" s="79">
        <f t="shared" si="118"/>
        <v>0</v>
      </c>
      <c r="AG1077" s="79" t="str">
        <f t="shared" si="119"/>
        <v/>
      </c>
      <c r="AH1077" s="79" t="str">
        <f t="shared" si="120"/>
        <v/>
      </c>
      <c r="AI1077" s="79" t="str">
        <f t="shared" si="121"/>
        <v/>
      </c>
      <c r="AJ1077" s="79" t="str">
        <f t="shared" si="122"/>
        <v/>
      </c>
      <c r="AK1077" s="79" t="str">
        <f t="shared" si="123"/>
        <v/>
      </c>
    </row>
    <row r="1078" spans="27:37">
      <c r="AA1078" s="81"/>
      <c r="AB1078" s="81"/>
      <c r="AC1078" s="81" t="str">
        <f t="shared" si="117"/>
        <v/>
      </c>
      <c r="AD1078" s="90"/>
      <c r="AE1078" s="90"/>
      <c r="AF1078" s="82">
        <f t="shared" si="118"/>
        <v>0</v>
      </c>
      <c r="AG1078" s="82" t="str">
        <f t="shared" si="119"/>
        <v/>
      </c>
      <c r="AH1078" s="82" t="str">
        <f t="shared" si="120"/>
        <v/>
      </c>
      <c r="AI1078" s="82" t="str">
        <f t="shared" si="121"/>
        <v/>
      </c>
      <c r="AJ1078" s="82" t="str">
        <f t="shared" si="122"/>
        <v/>
      </c>
      <c r="AK1078" s="82" t="str">
        <f t="shared" si="123"/>
        <v/>
      </c>
    </row>
    <row r="1079" spans="27:37">
      <c r="AA1079" s="78"/>
      <c r="AB1079" s="78"/>
      <c r="AC1079" s="78" t="str">
        <f t="shared" si="117"/>
        <v/>
      </c>
      <c r="AD1079" s="89"/>
      <c r="AE1079" s="89"/>
      <c r="AF1079" s="79">
        <f t="shared" si="118"/>
        <v>0</v>
      </c>
      <c r="AG1079" s="79" t="str">
        <f t="shared" si="119"/>
        <v/>
      </c>
      <c r="AH1079" s="79" t="str">
        <f t="shared" si="120"/>
        <v/>
      </c>
      <c r="AI1079" s="79" t="str">
        <f t="shared" si="121"/>
        <v/>
      </c>
      <c r="AJ1079" s="79" t="str">
        <f t="shared" si="122"/>
        <v/>
      </c>
      <c r="AK1079" s="79" t="str">
        <f t="shared" si="123"/>
        <v/>
      </c>
    </row>
    <row r="1080" spans="27:37">
      <c r="AA1080" s="81"/>
      <c r="AB1080" s="81"/>
      <c r="AC1080" s="81" t="str">
        <f t="shared" si="117"/>
        <v/>
      </c>
      <c r="AD1080" s="90"/>
      <c r="AE1080" s="90"/>
      <c r="AF1080" s="82">
        <f t="shared" si="118"/>
        <v>0</v>
      </c>
      <c r="AG1080" s="82" t="str">
        <f t="shared" si="119"/>
        <v/>
      </c>
      <c r="AH1080" s="82" t="str">
        <f t="shared" si="120"/>
        <v/>
      </c>
      <c r="AI1080" s="82" t="str">
        <f t="shared" si="121"/>
        <v/>
      </c>
      <c r="AJ1080" s="82" t="str">
        <f t="shared" si="122"/>
        <v/>
      </c>
      <c r="AK1080" s="82" t="str">
        <f t="shared" si="123"/>
        <v/>
      </c>
    </row>
    <row r="1081" spans="27:37">
      <c r="AA1081" s="78"/>
      <c r="AB1081" s="78"/>
      <c r="AC1081" s="78" t="str">
        <f t="shared" si="117"/>
        <v/>
      </c>
      <c r="AD1081" s="89"/>
      <c r="AE1081" s="89"/>
      <c r="AF1081" s="79">
        <f t="shared" si="118"/>
        <v>0</v>
      </c>
      <c r="AG1081" s="79" t="str">
        <f t="shared" si="119"/>
        <v/>
      </c>
      <c r="AH1081" s="79" t="str">
        <f t="shared" si="120"/>
        <v/>
      </c>
      <c r="AI1081" s="79" t="str">
        <f t="shared" si="121"/>
        <v/>
      </c>
      <c r="AJ1081" s="79" t="str">
        <f t="shared" si="122"/>
        <v/>
      </c>
      <c r="AK1081" s="79" t="str">
        <f t="shared" si="123"/>
        <v/>
      </c>
    </row>
    <row r="1082" spans="27:37">
      <c r="AA1082" s="81"/>
      <c r="AB1082" s="81"/>
      <c r="AC1082" s="81" t="str">
        <f t="shared" si="117"/>
        <v/>
      </c>
      <c r="AD1082" s="90"/>
      <c r="AE1082" s="90"/>
      <c r="AF1082" s="82">
        <f t="shared" si="118"/>
        <v>0</v>
      </c>
      <c r="AG1082" s="82" t="str">
        <f t="shared" si="119"/>
        <v/>
      </c>
      <c r="AH1082" s="82" t="str">
        <f t="shared" si="120"/>
        <v/>
      </c>
      <c r="AI1082" s="82" t="str">
        <f t="shared" si="121"/>
        <v/>
      </c>
      <c r="AJ1082" s="82" t="str">
        <f t="shared" si="122"/>
        <v/>
      </c>
      <c r="AK1082" s="82" t="str">
        <f t="shared" si="123"/>
        <v/>
      </c>
    </row>
    <row r="1083" spans="27:37">
      <c r="AA1083" s="78"/>
      <c r="AB1083" s="78"/>
      <c r="AC1083" s="78" t="str">
        <f t="shared" si="117"/>
        <v/>
      </c>
      <c r="AD1083" s="89"/>
      <c r="AE1083" s="89"/>
      <c r="AF1083" s="79">
        <f t="shared" si="118"/>
        <v>0</v>
      </c>
      <c r="AG1083" s="79" t="str">
        <f t="shared" si="119"/>
        <v/>
      </c>
      <c r="AH1083" s="79" t="str">
        <f t="shared" si="120"/>
        <v/>
      </c>
      <c r="AI1083" s="79" t="str">
        <f t="shared" si="121"/>
        <v/>
      </c>
      <c r="AJ1083" s="79" t="str">
        <f t="shared" si="122"/>
        <v/>
      </c>
      <c r="AK1083" s="79" t="str">
        <f t="shared" si="123"/>
        <v/>
      </c>
    </row>
    <row r="1084" spans="27:37">
      <c r="AA1084" s="81"/>
      <c r="AB1084" s="81"/>
      <c r="AC1084" s="81" t="str">
        <f t="shared" si="117"/>
        <v/>
      </c>
      <c r="AD1084" s="90"/>
      <c r="AE1084" s="90"/>
      <c r="AF1084" s="82">
        <f t="shared" si="118"/>
        <v>0</v>
      </c>
      <c r="AG1084" s="82" t="str">
        <f t="shared" si="119"/>
        <v/>
      </c>
      <c r="AH1084" s="82" t="str">
        <f t="shared" si="120"/>
        <v/>
      </c>
      <c r="AI1084" s="82" t="str">
        <f t="shared" si="121"/>
        <v/>
      </c>
      <c r="AJ1084" s="82" t="str">
        <f t="shared" si="122"/>
        <v/>
      </c>
      <c r="AK1084" s="82" t="str">
        <f t="shared" si="123"/>
        <v/>
      </c>
    </row>
    <row r="1085" spans="27:37">
      <c r="AA1085" s="78"/>
      <c r="AB1085" s="78"/>
      <c r="AC1085" s="78" t="str">
        <f t="shared" si="117"/>
        <v/>
      </c>
      <c r="AD1085" s="89"/>
      <c r="AE1085" s="89"/>
      <c r="AF1085" s="79">
        <f t="shared" si="118"/>
        <v>0</v>
      </c>
      <c r="AG1085" s="79" t="str">
        <f t="shared" si="119"/>
        <v/>
      </c>
      <c r="AH1085" s="79" t="str">
        <f t="shared" si="120"/>
        <v/>
      </c>
      <c r="AI1085" s="79" t="str">
        <f t="shared" si="121"/>
        <v/>
      </c>
      <c r="AJ1085" s="79" t="str">
        <f t="shared" si="122"/>
        <v/>
      </c>
      <c r="AK1085" s="79" t="str">
        <f t="shared" si="123"/>
        <v/>
      </c>
    </row>
    <row r="1086" spans="27:37">
      <c r="AA1086" s="81"/>
      <c r="AB1086" s="81"/>
      <c r="AC1086" s="81" t="str">
        <f t="shared" si="117"/>
        <v/>
      </c>
      <c r="AD1086" s="90"/>
      <c r="AE1086" s="90"/>
      <c r="AF1086" s="82">
        <f t="shared" si="118"/>
        <v>0</v>
      </c>
      <c r="AG1086" s="82" t="str">
        <f t="shared" si="119"/>
        <v/>
      </c>
      <c r="AH1086" s="82" t="str">
        <f t="shared" si="120"/>
        <v/>
      </c>
      <c r="AI1086" s="82" t="str">
        <f t="shared" si="121"/>
        <v/>
      </c>
      <c r="AJ1086" s="82" t="str">
        <f t="shared" si="122"/>
        <v/>
      </c>
      <c r="AK1086" s="82" t="str">
        <f t="shared" si="123"/>
        <v/>
      </c>
    </row>
    <row r="1087" spans="27:37">
      <c r="AA1087" s="78"/>
      <c r="AB1087" s="78"/>
      <c r="AC1087" s="78" t="str">
        <f t="shared" si="117"/>
        <v/>
      </c>
      <c r="AD1087" s="89"/>
      <c r="AE1087" s="89"/>
      <c r="AF1087" s="79">
        <f t="shared" si="118"/>
        <v>0</v>
      </c>
      <c r="AG1087" s="79" t="str">
        <f t="shared" si="119"/>
        <v/>
      </c>
      <c r="AH1087" s="79" t="str">
        <f t="shared" si="120"/>
        <v/>
      </c>
      <c r="AI1087" s="79" t="str">
        <f t="shared" si="121"/>
        <v/>
      </c>
      <c r="AJ1087" s="79" t="str">
        <f t="shared" si="122"/>
        <v/>
      </c>
      <c r="AK1087" s="79" t="str">
        <f t="shared" si="123"/>
        <v/>
      </c>
    </row>
    <row r="1088" spans="27:37">
      <c r="AA1088" s="81"/>
      <c r="AB1088" s="81"/>
      <c r="AC1088" s="81" t="str">
        <f t="shared" si="117"/>
        <v/>
      </c>
      <c r="AD1088" s="90"/>
      <c r="AE1088" s="90"/>
      <c r="AF1088" s="82">
        <f t="shared" si="118"/>
        <v>0</v>
      </c>
      <c r="AG1088" s="82" t="str">
        <f t="shared" si="119"/>
        <v/>
      </c>
      <c r="AH1088" s="82" t="str">
        <f t="shared" si="120"/>
        <v/>
      </c>
      <c r="AI1088" s="82" t="str">
        <f t="shared" si="121"/>
        <v/>
      </c>
      <c r="AJ1088" s="82" t="str">
        <f t="shared" si="122"/>
        <v/>
      </c>
      <c r="AK1088" s="82" t="str">
        <f t="shared" si="123"/>
        <v/>
      </c>
    </row>
    <row r="1089" spans="27:37">
      <c r="AA1089" s="78"/>
      <c r="AB1089" s="78"/>
      <c r="AC1089" s="78" t="str">
        <f t="shared" si="117"/>
        <v/>
      </c>
      <c r="AD1089" s="89"/>
      <c r="AE1089" s="89"/>
      <c r="AF1089" s="79">
        <f t="shared" si="118"/>
        <v>0</v>
      </c>
      <c r="AG1089" s="79" t="str">
        <f t="shared" si="119"/>
        <v/>
      </c>
      <c r="AH1089" s="79" t="str">
        <f t="shared" si="120"/>
        <v/>
      </c>
      <c r="AI1089" s="79" t="str">
        <f t="shared" si="121"/>
        <v/>
      </c>
      <c r="AJ1089" s="79" t="str">
        <f t="shared" si="122"/>
        <v/>
      </c>
      <c r="AK1089" s="79" t="str">
        <f t="shared" si="123"/>
        <v/>
      </c>
    </row>
    <row r="1090" spans="27:37">
      <c r="AA1090" s="81"/>
      <c r="AB1090" s="81"/>
      <c r="AC1090" s="81" t="str">
        <f t="shared" si="117"/>
        <v/>
      </c>
      <c r="AD1090" s="90"/>
      <c r="AE1090" s="90"/>
      <c r="AF1090" s="82">
        <f t="shared" si="118"/>
        <v>0</v>
      </c>
      <c r="AG1090" s="82" t="str">
        <f t="shared" si="119"/>
        <v/>
      </c>
      <c r="AH1090" s="82" t="str">
        <f t="shared" si="120"/>
        <v/>
      </c>
      <c r="AI1090" s="82" t="str">
        <f t="shared" si="121"/>
        <v/>
      </c>
      <c r="AJ1090" s="82" t="str">
        <f t="shared" si="122"/>
        <v/>
      </c>
      <c r="AK1090" s="82" t="str">
        <f t="shared" si="123"/>
        <v/>
      </c>
    </row>
    <row r="1091" spans="27:37">
      <c r="AA1091" s="78"/>
      <c r="AB1091" s="78"/>
      <c r="AC1091" s="78" t="str">
        <f t="shared" si="117"/>
        <v/>
      </c>
      <c r="AD1091" s="89"/>
      <c r="AE1091" s="89"/>
      <c r="AF1091" s="79">
        <f t="shared" si="118"/>
        <v>0</v>
      </c>
      <c r="AG1091" s="79" t="str">
        <f t="shared" si="119"/>
        <v/>
      </c>
      <c r="AH1091" s="79" t="str">
        <f t="shared" si="120"/>
        <v/>
      </c>
      <c r="AI1091" s="79" t="str">
        <f t="shared" si="121"/>
        <v/>
      </c>
      <c r="AJ1091" s="79" t="str">
        <f t="shared" si="122"/>
        <v/>
      </c>
      <c r="AK1091" s="79" t="str">
        <f t="shared" si="123"/>
        <v/>
      </c>
    </row>
    <row r="1092" spans="27:37">
      <c r="AA1092" s="81"/>
      <c r="AB1092" s="81"/>
      <c r="AC1092" s="81" t="str">
        <f t="shared" si="117"/>
        <v/>
      </c>
      <c r="AD1092" s="90"/>
      <c r="AE1092" s="90"/>
      <c r="AF1092" s="82">
        <f t="shared" si="118"/>
        <v>0</v>
      </c>
      <c r="AG1092" s="82" t="str">
        <f t="shared" si="119"/>
        <v/>
      </c>
      <c r="AH1092" s="82" t="str">
        <f t="shared" si="120"/>
        <v/>
      </c>
      <c r="AI1092" s="82" t="str">
        <f t="shared" si="121"/>
        <v/>
      </c>
      <c r="AJ1092" s="82" t="str">
        <f t="shared" si="122"/>
        <v/>
      </c>
      <c r="AK1092" s="82" t="str">
        <f t="shared" si="123"/>
        <v/>
      </c>
    </row>
    <row r="1093" spans="27:37">
      <c r="AA1093" s="78"/>
      <c r="AB1093" s="78"/>
      <c r="AC1093" s="78" t="str">
        <f t="shared" si="117"/>
        <v/>
      </c>
      <c r="AD1093" s="89"/>
      <c r="AE1093" s="89"/>
      <c r="AF1093" s="79">
        <f t="shared" si="118"/>
        <v>0</v>
      </c>
      <c r="AG1093" s="79" t="str">
        <f t="shared" si="119"/>
        <v/>
      </c>
      <c r="AH1093" s="79" t="str">
        <f t="shared" si="120"/>
        <v/>
      </c>
      <c r="AI1093" s="79" t="str">
        <f t="shared" si="121"/>
        <v/>
      </c>
      <c r="AJ1093" s="79" t="str">
        <f t="shared" si="122"/>
        <v/>
      </c>
      <c r="AK1093" s="79" t="str">
        <f t="shared" si="123"/>
        <v/>
      </c>
    </row>
    <row r="1094" spans="27:37">
      <c r="AA1094" s="81"/>
      <c r="AB1094" s="81"/>
      <c r="AC1094" s="81" t="str">
        <f t="shared" si="117"/>
        <v/>
      </c>
      <c r="AD1094" s="90"/>
      <c r="AE1094" s="90"/>
      <c r="AF1094" s="82">
        <f t="shared" si="118"/>
        <v>0</v>
      </c>
      <c r="AG1094" s="82" t="str">
        <f t="shared" si="119"/>
        <v/>
      </c>
      <c r="AH1094" s="82" t="str">
        <f t="shared" si="120"/>
        <v/>
      </c>
      <c r="AI1094" s="82" t="str">
        <f t="shared" si="121"/>
        <v/>
      </c>
      <c r="AJ1094" s="82" t="str">
        <f t="shared" si="122"/>
        <v/>
      </c>
      <c r="AK1094" s="82" t="str">
        <f t="shared" si="123"/>
        <v/>
      </c>
    </row>
    <row r="1095" spans="27:37">
      <c r="AA1095" s="78"/>
      <c r="AB1095" s="78"/>
      <c r="AC1095" s="78" t="str">
        <f t="shared" si="117"/>
        <v/>
      </c>
      <c r="AD1095" s="89"/>
      <c r="AE1095" s="89"/>
      <c r="AF1095" s="79">
        <f t="shared" si="118"/>
        <v>0</v>
      </c>
      <c r="AG1095" s="79" t="str">
        <f t="shared" si="119"/>
        <v/>
      </c>
      <c r="AH1095" s="79" t="str">
        <f t="shared" si="120"/>
        <v/>
      </c>
      <c r="AI1095" s="79" t="str">
        <f t="shared" si="121"/>
        <v/>
      </c>
      <c r="AJ1095" s="79" t="str">
        <f t="shared" si="122"/>
        <v/>
      </c>
      <c r="AK1095" s="79" t="str">
        <f t="shared" si="123"/>
        <v/>
      </c>
    </row>
    <row r="1096" spans="27:37">
      <c r="AA1096" s="81"/>
      <c r="AB1096" s="81"/>
      <c r="AC1096" s="81" t="str">
        <f t="shared" si="117"/>
        <v/>
      </c>
      <c r="AD1096" s="90"/>
      <c r="AE1096" s="90"/>
      <c r="AF1096" s="82">
        <f t="shared" si="118"/>
        <v>0</v>
      </c>
      <c r="AG1096" s="82" t="str">
        <f t="shared" si="119"/>
        <v/>
      </c>
      <c r="AH1096" s="82" t="str">
        <f t="shared" si="120"/>
        <v/>
      </c>
      <c r="AI1096" s="82" t="str">
        <f t="shared" si="121"/>
        <v/>
      </c>
      <c r="AJ1096" s="82" t="str">
        <f t="shared" si="122"/>
        <v/>
      </c>
      <c r="AK1096" s="82" t="str">
        <f t="shared" si="123"/>
        <v/>
      </c>
    </row>
    <row r="1097" spans="27:37">
      <c r="AA1097" s="78"/>
      <c r="AB1097" s="78"/>
      <c r="AC1097" s="78" t="str">
        <f t="shared" si="117"/>
        <v/>
      </c>
      <c r="AD1097" s="89"/>
      <c r="AE1097" s="89"/>
      <c r="AF1097" s="79">
        <f t="shared" si="118"/>
        <v>0</v>
      </c>
      <c r="AG1097" s="79" t="str">
        <f t="shared" si="119"/>
        <v/>
      </c>
      <c r="AH1097" s="79" t="str">
        <f t="shared" si="120"/>
        <v/>
      </c>
      <c r="AI1097" s="79" t="str">
        <f t="shared" si="121"/>
        <v/>
      </c>
      <c r="AJ1097" s="79" t="str">
        <f t="shared" si="122"/>
        <v/>
      </c>
      <c r="AK1097" s="79" t="str">
        <f t="shared" si="123"/>
        <v/>
      </c>
    </row>
    <row r="1098" spans="27:37">
      <c r="AA1098" s="81"/>
      <c r="AB1098" s="81"/>
      <c r="AC1098" s="81" t="str">
        <f t="shared" si="117"/>
        <v/>
      </c>
      <c r="AD1098" s="90"/>
      <c r="AE1098" s="90"/>
      <c r="AF1098" s="82">
        <f t="shared" si="118"/>
        <v>0</v>
      </c>
      <c r="AG1098" s="82" t="str">
        <f t="shared" si="119"/>
        <v/>
      </c>
      <c r="AH1098" s="82" t="str">
        <f t="shared" si="120"/>
        <v/>
      </c>
      <c r="AI1098" s="82" t="str">
        <f t="shared" si="121"/>
        <v/>
      </c>
      <c r="AJ1098" s="82" t="str">
        <f t="shared" si="122"/>
        <v/>
      </c>
      <c r="AK1098" s="82" t="str">
        <f t="shared" si="123"/>
        <v/>
      </c>
    </row>
    <row r="1099" spans="27:37">
      <c r="AA1099" s="78"/>
      <c r="AB1099" s="78"/>
      <c r="AC1099" s="78" t="str">
        <f t="shared" si="117"/>
        <v/>
      </c>
      <c r="AD1099" s="89"/>
      <c r="AE1099" s="89"/>
      <c r="AF1099" s="79">
        <f t="shared" si="118"/>
        <v>0</v>
      </c>
      <c r="AG1099" s="79" t="str">
        <f t="shared" si="119"/>
        <v/>
      </c>
      <c r="AH1099" s="79" t="str">
        <f t="shared" si="120"/>
        <v/>
      </c>
      <c r="AI1099" s="79" t="str">
        <f t="shared" si="121"/>
        <v/>
      </c>
      <c r="AJ1099" s="79" t="str">
        <f t="shared" si="122"/>
        <v/>
      </c>
      <c r="AK1099" s="79" t="str">
        <f t="shared" si="123"/>
        <v/>
      </c>
    </row>
    <row r="1100" spans="27:37">
      <c r="AA1100" s="81"/>
      <c r="AB1100" s="81"/>
      <c r="AC1100" s="81" t="str">
        <f t="shared" ref="AC1100:AC1163" si="124">IF(ISERROR(VLOOKUP($AA1100,$A$13:$V$47,MATCH($AB1100,$A$12:$V$12,0),0)),"",VLOOKUP($AA1100,$A$13:$V$47,MATCH($AB1100,$A$12:$V$12,0),0))</f>
        <v/>
      </c>
      <c r="AD1100" s="90"/>
      <c r="AE1100" s="90"/>
      <c r="AF1100" s="82">
        <f t="shared" ref="AF1100:AF1163" si="125">IF(IF($AB1100="",0,IF(AC1100="",0,AC1100-AD1100-AE1100))&lt;0,0,IF($AB1100="",0,IF(AC1100="",0,AC1100-AD1100-AE1100)))</f>
        <v>0</v>
      </c>
      <c r="AG1100" s="82" t="str">
        <f t="shared" ref="AG1100:AG1163" si="126">IF($AA1100="","",IF(VLOOKUP($AA1100,$AZ$17:$BD$51,2,0)=0,"",VLOOKUP($AA1100,$AZ$17:$BD$51,2,0)*AF1100))</f>
        <v/>
      </c>
      <c r="AH1100" s="82" t="str">
        <f t="shared" ref="AH1100:AH1163" si="127">IF($AA1100="","",IF(VLOOKUP($AA1100,$AZ$17:$BD$51,3,0)=0,"",VLOOKUP($AA1100,$AZ$17:$BD$51,3,0)*AF1100))</f>
        <v/>
      </c>
      <c r="AI1100" s="82" t="str">
        <f t="shared" ref="AI1100:AI1163" si="128">IF($AA1100="","",IF(VLOOKUP($AA1100,$AZ$17:$BD$51,4,0)=0,"",VLOOKUP($AA1100,$AZ$17:$BD$51,4,0)*AF1100))</f>
        <v/>
      </c>
      <c r="AJ1100" s="82" t="str">
        <f t="shared" ref="AJ1100:AJ1163" si="129">IF($AA1100="","",IF(VLOOKUP($AA1100,$AZ$17:$BD$51,5,0)=0,"",VLOOKUP($AA1100,$AZ$17:$BD$51,5,0)*AF1100))</f>
        <v/>
      </c>
      <c r="AK1100" s="82" t="str">
        <f t="shared" si="123"/>
        <v/>
      </c>
    </row>
    <row r="1101" spans="27:37">
      <c r="AA1101" s="78"/>
      <c r="AB1101" s="78"/>
      <c r="AC1101" s="78" t="str">
        <f t="shared" si="124"/>
        <v/>
      </c>
      <c r="AD1101" s="89"/>
      <c r="AE1101" s="89"/>
      <c r="AF1101" s="79">
        <f t="shared" si="125"/>
        <v>0</v>
      </c>
      <c r="AG1101" s="79" t="str">
        <f t="shared" si="126"/>
        <v/>
      </c>
      <c r="AH1101" s="79" t="str">
        <f t="shared" si="127"/>
        <v/>
      </c>
      <c r="AI1101" s="79" t="str">
        <f t="shared" si="128"/>
        <v/>
      </c>
      <c r="AJ1101" s="79" t="str">
        <f t="shared" si="129"/>
        <v/>
      </c>
      <c r="AK1101" s="79" t="str">
        <f t="shared" ref="AK1101:AK1164" si="130">IF($AF1101=0,"",IF(VLOOKUP($AA1101,$A$55:$Y$80,IF($AB1101=3,2,IF($AB1101&lt;4+1,6,IF($AB1101&lt;5+1,10,IF($AB1101&lt;6+1,14,IF($AB1101&lt;7+1,18,IF($AB1101&lt;8+1,22,0)))))),0)=0,"pas de crafteur",VLOOKUP($AA1101,$A$55:$Y$80,IF($AB1101=3,2,IF($AB1101&lt;4+1,6,IF($AB1101&lt;5+1,10,IF($AB1101&lt;6+1,14,IF($AB1101&lt;7+1,18,IF($AB1101&lt;8+1,22,)))))),0)))</f>
        <v/>
      </c>
    </row>
    <row r="1102" spans="27:37">
      <c r="AA1102" s="81"/>
      <c r="AB1102" s="81"/>
      <c r="AC1102" s="81" t="str">
        <f t="shared" si="124"/>
        <v/>
      </c>
      <c r="AD1102" s="90"/>
      <c r="AE1102" s="90"/>
      <c r="AF1102" s="82">
        <f t="shared" si="125"/>
        <v>0</v>
      </c>
      <c r="AG1102" s="82" t="str">
        <f t="shared" si="126"/>
        <v/>
      </c>
      <c r="AH1102" s="82" t="str">
        <f t="shared" si="127"/>
        <v/>
      </c>
      <c r="AI1102" s="82" t="str">
        <f t="shared" si="128"/>
        <v/>
      </c>
      <c r="AJ1102" s="82" t="str">
        <f t="shared" si="129"/>
        <v/>
      </c>
      <c r="AK1102" s="82" t="str">
        <f t="shared" si="130"/>
        <v/>
      </c>
    </row>
    <row r="1103" spans="27:37">
      <c r="AA1103" s="78"/>
      <c r="AB1103" s="78"/>
      <c r="AC1103" s="78" t="str">
        <f t="shared" si="124"/>
        <v/>
      </c>
      <c r="AD1103" s="89"/>
      <c r="AE1103" s="89"/>
      <c r="AF1103" s="79">
        <f t="shared" si="125"/>
        <v>0</v>
      </c>
      <c r="AG1103" s="79" t="str">
        <f t="shared" si="126"/>
        <v/>
      </c>
      <c r="AH1103" s="79" t="str">
        <f t="shared" si="127"/>
        <v/>
      </c>
      <c r="AI1103" s="79" t="str">
        <f t="shared" si="128"/>
        <v/>
      </c>
      <c r="AJ1103" s="79" t="str">
        <f t="shared" si="129"/>
        <v/>
      </c>
      <c r="AK1103" s="79" t="str">
        <f t="shared" si="130"/>
        <v/>
      </c>
    </row>
    <row r="1104" spans="27:37">
      <c r="AA1104" s="81"/>
      <c r="AB1104" s="81"/>
      <c r="AC1104" s="81" t="str">
        <f t="shared" si="124"/>
        <v/>
      </c>
      <c r="AD1104" s="90"/>
      <c r="AE1104" s="90"/>
      <c r="AF1104" s="82">
        <f t="shared" si="125"/>
        <v>0</v>
      </c>
      <c r="AG1104" s="82" t="str">
        <f t="shared" si="126"/>
        <v/>
      </c>
      <c r="AH1104" s="82" t="str">
        <f t="shared" si="127"/>
        <v/>
      </c>
      <c r="AI1104" s="82" t="str">
        <f t="shared" si="128"/>
        <v/>
      </c>
      <c r="AJ1104" s="82" t="str">
        <f t="shared" si="129"/>
        <v/>
      </c>
      <c r="AK1104" s="82" t="str">
        <f t="shared" si="130"/>
        <v/>
      </c>
    </row>
    <row r="1105" spans="27:37">
      <c r="AA1105" s="78"/>
      <c r="AB1105" s="78"/>
      <c r="AC1105" s="78" t="str">
        <f t="shared" si="124"/>
        <v/>
      </c>
      <c r="AD1105" s="89"/>
      <c r="AE1105" s="89"/>
      <c r="AF1105" s="79">
        <f t="shared" si="125"/>
        <v>0</v>
      </c>
      <c r="AG1105" s="79" t="str">
        <f t="shared" si="126"/>
        <v/>
      </c>
      <c r="AH1105" s="79" t="str">
        <f t="shared" si="127"/>
        <v/>
      </c>
      <c r="AI1105" s="79" t="str">
        <f t="shared" si="128"/>
        <v/>
      </c>
      <c r="AJ1105" s="79" t="str">
        <f t="shared" si="129"/>
        <v/>
      </c>
      <c r="AK1105" s="79" t="str">
        <f t="shared" si="130"/>
        <v/>
      </c>
    </row>
    <row r="1106" spans="27:37">
      <c r="AA1106" s="81"/>
      <c r="AB1106" s="81"/>
      <c r="AC1106" s="81" t="str">
        <f t="shared" si="124"/>
        <v/>
      </c>
      <c r="AD1106" s="90"/>
      <c r="AE1106" s="90"/>
      <c r="AF1106" s="82">
        <f t="shared" si="125"/>
        <v>0</v>
      </c>
      <c r="AG1106" s="82" t="str">
        <f t="shared" si="126"/>
        <v/>
      </c>
      <c r="AH1106" s="82" t="str">
        <f t="shared" si="127"/>
        <v/>
      </c>
      <c r="AI1106" s="82" t="str">
        <f t="shared" si="128"/>
        <v/>
      </c>
      <c r="AJ1106" s="82" t="str">
        <f t="shared" si="129"/>
        <v/>
      </c>
      <c r="AK1106" s="82" t="str">
        <f t="shared" si="130"/>
        <v/>
      </c>
    </row>
    <row r="1107" spans="27:37">
      <c r="AA1107" s="78"/>
      <c r="AB1107" s="78"/>
      <c r="AC1107" s="78" t="str">
        <f t="shared" si="124"/>
        <v/>
      </c>
      <c r="AD1107" s="89"/>
      <c r="AE1107" s="89"/>
      <c r="AF1107" s="79">
        <f t="shared" si="125"/>
        <v>0</v>
      </c>
      <c r="AG1107" s="79" t="str">
        <f t="shared" si="126"/>
        <v/>
      </c>
      <c r="AH1107" s="79" t="str">
        <f t="shared" si="127"/>
        <v/>
      </c>
      <c r="AI1107" s="79" t="str">
        <f t="shared" si="128"/>
        <v/>
      </c>
      <c r="AJ1107" s="79" t="str">
        <f t="shared" si="129"/>
        <v/>
      </c>
      <c r="AK1107" s="79" t="str">
        <f t="shared" si="130"/>
        <v/>
      </c>
    </row>
    <row r="1108" spans="27:37">
      <c r="AA1108" s="81"/>
      <c r="AB1108" s="81"/>
      <c r="AC1108" s="81" t="str">
        <f t="shared" si="124"/>
        <v/>
      </c>
      <c r="AD1108" s="90"/>
      <c r="AE1108" s="90"/>
      <c r="AF1108" s="82">
        <f t="shared" si="125"/>
        <v>0</v>
      </c>
      <c r="AG1108" s="82" t="str">
        <f t="shared" si="126"/>
        <v/>
      </c>
      <c r="AH1108" s="82" t="str">
        <f t="shared" si="127"/>
        <v/>
      </c>
      <c r="AI1108" s="82" t="str">
        <f t="shared" si="128"/>
        <v/>
      </c>
      <c r="AJ1108" s="82" t="str">
        <f t="shared" si="129"/>
        <v/>
      </c>
      <c r="AK1108" s="82" t="str">
        <f t="shared" si="130"/>
        <v/>
      </c>
    </row>
    <row r="1109" spans="27:37">
      <c r="AA1109" s="78"/>
      <c r="AB1109" s="78"/>
      <c r="AC1109" s="78" t="str">
        <f t="shared" si="124"/>
        <v/>
      </c>
      <c r="AD1109" s="89"/>
      <c r="AE1109" s="89"/>
      <c r="AF1109" s="79">
        <f t="shared" si="125"/>
        <v>0</v>
      </c>
      <c r="AG1109" s="79" t="str">
        <f t="shared" si="126"/>
        <v/>
      </c>
      <c r="AH1109" s="79" t="str">
        <f t="shared" si="127"/>
        <v/>
      </c>
      <c r="AI1109" s="79" t="str">
        <f t="shared" si="128"/>
        <v/>
      </c>
      <c r="AJ1109" s="79" t="str">
        <f t="shared" si="129"/>
        <v/>
      </c>
      <c r="AK1109" s="79" t="str">
        <f t="shared" si="130"/>
        <v/>
      </c>
    </row>
    <row r="1110" spans="27:37">
      <c r="AA1110" s="81"/>
      <c r="AB1110" s="81"/>
      <c r="AC1110" s="81" t="str">
        <f t="shared" si="124"/>
        <v/>
      </c>
      <c r="AD1110" s="90"/>
      <c r="AE1110" s="90"/>
      <c r="AF1110" s="82">
        <f t="shared" si="125"/>
        <v>0</v>
      </c>
      <c r="AG1110" s="82" t="str">
        <f t="shared" si="126"/>
        <v/>
      </c>
      <c r="AH1110" s="82" t="str">
        <f t="shared" si="127"/>
        <v/>
      </c>
      <c r="AI1110" s="82" t="str">
        <f t="shared" si="128"/>
        <v/>
      </c>
      <c r="AJ1110" s="82" t="str">
        <f t="shared" si="129"/>
        <v/>
      </c>
      <c r="AK1110" s="82" t="str">
        <f t="shared" si="130"/>
        <v/>
      </c>
    </row>
    <row r="1111" spans="27:37">
      <c r="AA1111" s="78"/>
      <c r="AB1111" s="78"/>
      <c r="AC1111" s="78" t="str">
        <f t="shared" si="124"/>
        <v/>
      </c>
      <c r="AD1111" s="89"/>
      <c r="AE1111" s="89"/>
      <c r="AF1111" s="79">
        <f t="shared" si="125"/>
        <v>0</v>
      </c>
      <c r="AG1111" s="79" t="str">
        <f t="shared" si="126"/>
        <v/>
      </c>
      <c r="AH1111" s="79" t="str">
        <f t="shared" si="127"/>
        <v/>
      </c>
      <c r="AI1111" s="79" t="str">
        <f t="shared" si="128"/>
        <v/>
      </c>
      <c r="AJ1111" s="79" t="str">
        <f t="shared" si="129"/>
        <v/>
      </c>
      <c r="AK1111" s="79" t="str">
        <f t="shared" si="130"/>
        <v/>
      </c>
    </row>
    <row r="1112" spans="27:37">
      <c r="AA1112" s="81"/>
      <c r="AB1112" s="81"/>
      <c r="AC1112" s="81" t="str">
        <f t="shared" si="124"/>
        <v/>
      </c>
      <c r="AD1112" s="90"/>
      <c r="AE1112" s="90"/>
      <c r="AF1112" s="82">
        <f t="shared" si="125"/>
        <v>0</v>
      </c>
      <c r="AG1112" s="82" t="str">
        <f t="shared" si="126"/>
        <v/>
      </c>
      <c r="AH1112" s="82" t="str">
        <f t="shared" si="127"/>
        <v/>
      </c>
      <c r="AI1112" s="82" t="str">
        <f t="shared" si="128"/>
        <v/>
      </c>
      <c r="AJ1112" s="82" t="str">
        <f t="shared" si="129"/>
        <v/>
      </c>
      <c r="AK1112" s="82" t="str">
        <f t="shared" si="130"/>
        <v/>
      </c>
    </row>
    <row r="1113" spans="27:37">
      <c r="AA1113" s="78"/>
      <c r="AB1113" s="78"/>
      <c r="AC1113" s="78" t="str">
        <f t="shared" si="124"/>
        <v/>
      </c>
      <c r="AD1113" s="89"/>
      <c r="AE1113" s="89"/>
      <c r="AF1113" s="79">
        <f t="shared" si="125"/>
        <v>0</v>
      </c>
      <c r="AG1113" s="79" t="str">
        <f t="shared" si="126"/>
        <v/>
      </c>
      <c r="AH1113" s="79" t="str">
        <f t="shared" si="127"/>
        <v/>
      </c>
      <c r="AI1113" s="79" t="str">
        <f t="shared" si="128"/>
        <v/>
      </c>
      <c r="AJ1113" s="79" t="str">
        <f t="shared" si="129"/>
        <v/>
      </c>
      <c r="AK1113" s="79" t="str">
        <f t="shared" si="130"/>
        <v/>
      </c>
    </row>
    <row r="1114" spans="27:37">
      <c r="AA1114" s="81"/>
      <c r="AB1114" s="81"/>
      <c r="AC1114" s="81" t="str">
        <f t="shared" si="124"/>
        <v/>
      </c>
      <c r="AD1114" s="90"/>
      <c r="AE1114" s="90"/>
      <c r="AF1114" s="82">
        <f t="shared" si="125"/>
        <v>0</v>
      </c>
      <c r="AG1114" s="82" t="str">
        <f t="shared" si="126"/>
        <v/>
      </c>
      <c r="AH1114" s="82" t="str">
        <f t="shared" si="127"/>
        <v/>
      </c>
      <c r="AI1114" s="82" t="str">
        <f t="shared" si="128"/>
        <v/>
      </c>
      <c r="AJ1114" s="82" t="str">
        <f t="shared" si="129"/>
        <v/>
      </c>
      <c r="AK1114" s="82" t="str">
        <f t="shared" si="130"/>
        <v/>
      </c>
    </row>
    <row r="1115" spans="27:37">
      <c r="AA1115" s="78"/>
      <c r="AB1115" s="78"/>
      <c r="AC1115" s="78" t="str">
        <f t="shared" si="124"/>
        <v/>
      </c>
      <c r="AD1115" s="89"/>
      <c r="AE1115" s="89"/>
      <c r="AF1115" s="79">
        <f t="shared" si="125"/>
        <v>0</v>
      </c>
      <c r="AG1115" s="79" t="str">
        <f t="shared" si="126"/>
        <v/>
      </c>
      <c r="AH1115" s="79" t="str">
        <f t="shared" si="127"/>
        <v/>
      </c>
      <c r="AI1115" s="79" t="str">
        <f t="shared" si="128"/>
        <v/>
      </c>
      <c r="AJ1115" s="79" t="str">
        <f t="shared" si="129"/>
        <v/>
      </c>
      <c r="AK1115" s="79" t="str">
        <f t="shared" si="130"/>
        <v/>
      </c>
    </row>
    <row r="1116" spans="27:37">
      <c r="AA1116" s="81"/>
      <c r="AB1116" s="81"/>
      <c r="AC1116" s="81" t="str">
        <f t="shared" si="124"/>
        <v/>
      </c>
      <c r="AD1116" s="90"/>
      <c r="AE1116" s="90"/>
      <c r="AF1116" s="82">
        <f t="shared" si="125"/>
        <v>0</v>
      </c>
      <c r="AG1116" s="82" t="str">
        <f t="shared" si="126"/>
        <v/>
      </c>
      <c r="AH1116" s="82" t="str">
        <f t="shared" si="127"/>
        <v/>
      </c>
      <c r="AI1116" s="82" t="str">
        <f t="shared" si="128"/>
        <v/>
      </c>
      <c r="AJ1116" s="82" t="str">
        <f t="shared" si="129"/>
        <v/>
      </c>
      <c r="AK1116" s="82" t="str">
        <f t="shared" si="130"/>
        <v/>
      </c>
    </row>
    <row r="1117" spans="27:37">
      <c r="AA1117" s="78"/>
      <c r="AB1117" s="78"/>
      <c r="AC1117" s="78" t="str">
        <f t="shared" si="124"/>
        <v/>
      </c>
      <c r="AD1117" s="89"/>
      <c r="AE1117" s="89"/>
      <c r="AF1117" s="79">
        <f t="shared" si="125"/>
        <v>0</v>
      </c>
      <c r="AG1117" s="79" t="str">
        <f t="shared" si="126"/>
        <v/>
      </c>
      <c r="AH1117" s="79" t="str">
        <f t="shared" si="127"/>
        <v/>
      </c>
      <c r="AI1117" s="79" t="str">
        <f t="shared" si="128"/>
        <v/>
      </c>
      <c r="AJ1117" s="79" t="str">
        <f t="shared" si="129"/>
        <v/>
      </c>
      <c r="AK1117" s="79" t="str">
        <f t="shared" si="130"/>
        <v/>
      </c>
    </row>
    <row r="1118" spans="27:37">
      <c r="AA1118" s="81"/>
      <c r="AB1118" s="81"/>
      <c r="AC1118" s="81" t="str">
        <f t="shared" si="124"/>
        <v/>
      </c>
      <c r="AD1118" s="90"/>
      <c r="AE1118" s="90"/>
      <c r="AF1118" s="82">
        <f t="shared" si="125"/>
        <v>0</v>
      </c>
      <c r="AG1118" s="82" t="str">
        <f t="shared" si="126"/>
        <v/>
      </c>
      <c r="AH1118" s="82" t="str">
        <f t="shared" si="127"/>
        <v/>
      </c>
      <c r="AI1118" s="82" t="str">
        <f t="shared" si="128"/>
        <v/>
      </c>
      <c r="AJ1118" s="82" t="str">
        <f t="shared" si="129"/>
        <v/>
      </c>
      <c r="AK1118" s="82" t="str">
        <f t="shared" si="130"/>
        <v/>
      </c>
    </row>
    <row r="1119" spans="27:37">
      <c r="AA1119" s="78"/>
      <c r="AB1119" s="78"/>
      <c r="AC1119" s="78" t="str">
        <f t="shared" si="124"/>
        <v/>
      </c>
      <c r="AD1119" s="89"/>
      <c r="AE1119" s="89"/>
      <c r="AF1119" s="79">
        <f t="shared" si="125"/>
        <v>0</v>
      </c>
      <c r="AG1119" s="79" t="str">
        <f t="shared" si="126"/>
        <v/>
      </c>
      <c r="AH1119" s="79" t="str">
        <f t="shared" si="127"/>
        <v/>
      </c>
      <c r="AI1119" s="79" t="str">
        <f t="shared" si="128"/>
        <v/>
      </c>
      <c r="AJ1119" s="79" t="str">
        <f t="shared" si="129"/>
        <v/>
      </c>
      <c r="AK1119" s="79" t="str">
        <f t="shared" si="130"/>
        <v/>
      </c>
    </row>
    <row r="1120" spans="27:37">
      <c r="AA1120" s="81"/>
      <c r="AB1120" s="81"/>
      <c r="AC1120" s="81" t="str">
        <f t="shared" si="124"/>
        <v/>
      </c>
      <c r="AD1120" s="90"/>
      <c r="AE1120" s="90"/>
      <c r="AF1120" s="82">
        <f t="shared" si="125"/>
        <v>0</v>
      </c>
      <c r="AG1120" s="82" t="str">
        <f t="shared" si="126"/>
        <v/>
      </c>
      <c r="AH1120" s="82" t="str">
        <f t="shared" si="127"/>
        <v/>
      </c>
      <c r="AI1120" s="82" t="str">
        <f t="shared" si="128"/>
        <v/>
      </c>
      <c r="AJ1120" s="82" t="str">
        <f t="shared" si="129"/>
        <v/>
      </c>
      <c r="AK1120" s="82" t="str">
        <f t="shared" si="130"/>
        <v/>
      </c>
    </row>
    <row r="1121" spans="27:37">
      <c r="AA1121" s="78"/>
      <c r="AB1121" s="78"/>
      <c r="AC1121" s="78" t="str">
        <f t="shared" si="124"/>
        <v/>
      </c>
      <c r="AD1121" s="89"/>
      <c r="AE1121" s="89"/>
      <c r="AF1121" s="79">
        <f t="shared" si="125"/>
        <v>0</v>
      </c>
      <c r="AG1121" s="79" t="str">
        <f t="shared" si="126"/>
        <v/>
      </c>
      <c r="AH1121" s="79" t="str">
        <f t="shared" si="127"/>
        <v/>
      </c>
      <c r="AI1121" s="79" t="str">
        <f t="shared" si="128"/>
        <v/>
      </c>
      <c r="AJ1121" s="79" t="str">
        <f t="shared" si="129"/>
        <v/>
      </c>
      <c r="AK1121" s="79" t="str">
        <f t="shared" si="130"/>
        <v/>
      </c>
    </row>
    <row r="1122" spans="27:37">
      <c r="AA1122" s="81"/>
      <c r="AB1122" s="81"/>
      <c r="AC1122" s="81" t="str">
        <f t="shared" si="124"/>
        <v/>
      </c>
      <c r="AD1122" s="90"/>
      <c r="AE1122" s="90"/>
      <c r="AF1122" s="82">
        <f t="shared" si="125"/>
        <v>0</v>
      </c>
      <c r="AG1122" s="82" t="str">
        <f t="shared" si="126"/>
        <v/>
      </c>
      <c r="AH1122" s="82" t="str">
        <f t="shared" si="127"/>
        <v/>
      </c>
      <c r="AI1122" s="82" t="str">
        <f t="shared" si="128"/>
        <v/>
      </c>
      <c r="AJ1122" s="82" t="str">
        <f t="shared" si="129"/>
        <v/>
      </c>
      <c r="AK1122" s="82" t="str">
        <f t="shared" si="130"/>
        <v/>
      </c>
    </row>
    <row r="1123" spans="27:37">
      <c r="AA1123" s="78"/>
      <c r="AB1123" s="78"/>
      <c r="AC1123" s="78" t="str">
        <f t="shared" si="124"/>
        <v/>
      </c>
      <c r="AD1123" s="89"/>
      <c r="AE1123" s="89"/>
      <c r="AF1123" s="79">
        <f t="shared" si="125"/>
        <v>0</v>
      </c>
      <c r="AG1123" s="79" t="str">
        <f t="shared" si="126"/>
        <v/>
      </c>
      <c r="AH1123" s="79" t="str">
        <f t="shared" si="127"/>
        <v/>
      </c>
      <c r="AI1123" s="79" t="str">
        <f t="shared" si="128"/>
        <v/>
      </c>
      <c r="AJ1123" s="79" t="str">
        <f t="shared" si="129"/>
        <v/>
      </c>
      <c r="AK1123" s="79" t="str">
        <f t="shared" si="130"/>
        <v/>
      </c>
    </row>
    <row r="1124" spans="27:37">
      <c r="AA1124" s="81"/>
      <c r="AB1124" s="81"/>
      <c r="AC1124" s="81" t="str">
        <f t="shared" si="124"/>
        <v/>
      </c>
      <c r="AD1124" s="90"/>
      <c r="AE1124" s="90"/>
      <c r="AF1124" s="82">
        <f t="shared" si="125"/>
        <v>0</v>
      </c>
      <c r="AG1124" s="82" t="str">
        <f t="shared" si="126"/>
        <v/>
      </c>
      <c r="AH1124" s="82" t="str">
        <f t="shared" si="127"/>
        <v/>
      </c>
      <c r="AI1124" s="82" t="str">
        <f t="shared" si="128"/>
        <v/>
      </c>
      <c r="AJ1124" s="82" t="str">
        <f t="shared" si="129"/>
        <v/>
      </c>
      <c r="AK1124" s="82" t="str">
        <f t="shared" si="130"/>
        <v/>
      </c>
    </row>
    <row r="1125" spans="27:37">
      <c r="AA1125" s="78"/>
      <c r="AB1125" s="78"/>
      <c r="AC1125" s="78" t="str">
        <f t="shared" si="124"/>
        <v/>
      </c>
      <c r="AD1125" s="89"/>
      <c r="AE1125" s="89"/>
      <c r="AF1125" s="79">
        <f t="shared" si="125"/>
        <v>0</v>
      </c>
      <c r="AG1125" s="79" t="str">
        <f t="shared" si="126"/>
        <v/>
      </c>
      <c r="AH1125" s="79" t="str">
        <f t="shared" si="127"/>
        <v/>
      </c>
      <c r="AI1125" s="79" t="str">
        <f t="shared" si="128"/>
        <v/>
      </c>
      <c r="AJ1125" s="79" t="str">
        <f t="shared" si="129"/>
        <v/>
      </c>
      <c r="AK1125" s="79" t="str">
        <f t="shared" si="130"/>
        <v/>
      </c>
    </row>
    <row r="1126" spans="27:37">
      <c r="AA1126" s="81"/>
      <c r="AB1126" s="81"/>
      <c r="AC1126" s="81" t="str">
        <f t="shared" si="124"/>
        <v/>
      </c>
      <c r="AD1126" s="90"/>
      <c r="AE1126" s="90"/>
      <c r="AF1126" s="82">
        <f t="shared" si="125"/>
        <v>0</v>
      </c>
      <c r="AG1126" s="82" t="str">
        <f t="shared" si="126"/>
        <v/>
      </c>
      <c r="AH1126" s="82" t="str">
        <f t="shared" si="127"/>
        <v/>
      </c>
      <c r="AI1126" s="82" t="str">
        <f t="shared" si="128"/>
        <v/>
      </c>
      <c r="AJ1126" s="82" t="str">
        <f t="shared" si="129"/>
        <v/>
      </c>
      <c r="AK1126" s="82" t="str">
        <f t="shared" si="130"/>
        <v/>
      </c>
    </row>
    <row r="1127" spans="27:37">
      <c r="AA1127" s="78"/>
      <c r="AB1127" s="78"/>
      <c r="AC1127" s="78" t="str">
        <f t="shared" si="124"/>
        <v/>
      </c>
      <c r="AD1127" s="89"/>
      <c r="AE1127" s="89"/>
      <c r="AF1127" s="79">
        <f t="shared" si="125"/>
        <v>0</v>
      </c>
      <c r="AG1127" s="79" t="str">
        <f t="shared" si="126"/>
        <v/>
      </c>
      <c r="AH1127" s="79" t="str">
        <f t="shared" si="127"/>
        <v/>
      </c>
      <c r="AI1127" s="79" t="str">
        <f t="shared" si="128"/>
        <v/>
      </c>
      <c r="AJ1127" s="79" t="str">
        <f t="shared" si="129"/>
        <v/>
      </c>
      <c r="AK1127" s="79" t="str">
        <f t="shared" si="130"/>
        <v/>
      </c>
    </row>
    <row r="1128" spans="27:37">
      <c r="AA1128" s="81"/>
      <c r="AB1128" s="81"/>
      <c r="AC1128" s="81" t="str">
        <f t="shared" si="124"/>
        <v/>
      </c>
      <c r="AD1128" s="90"/>
      <c r="AE1128" s="90"/>
      <c r="AF1128" s="82">
        <f t="shared" si="125"/>
        <v>0</v>
      </c>
      <c r="AG1128" s="82" t="str">
        <f t="shared" si="126"/>
        <v/>
      </c>
      <c r="AH1128" s="82" t="str">
        <f t="shared" si="127"/>
        <v/>
      </c>
      <c r="AI1128" s="82" t="str">
        <f t="shared" si="128"/>
        <v/>
      </c>
      <c r="AJ1128" s="82" t="str">
        <f t="shared" si="129"/>
        <v/>
      </c>
      <c r="AK1128" s="82" t="str">
        <f t="shared" si="130"/>
        <v/>
      </c>
    </row>
    <row r="1129" spans="27:37">
      <c r="AA1129" s="78"/>
      <c r="AB1129" s="78"/>
      <c r="AC1129" s="78" t="str">
        <f t="shared" si="124"/>
        <v/>
      </c>
      <c r="AD1129" s="89"/>
      <c r="AE1129" s="89"/>
      <c r="AF1129" s="79">
        <f t="shared" si="125"/>
        <v>0</v>
      </c>
      <c r="AG1129" s="79" t="str">
        <f t="shared" si="126"/>
        <v/>
      </c>
      <c r="AH1129" s="79" t="str">
        <f t="shared" si="127"/>
        <v/>
      </c>
      <c r="AI1129" s="79" t="str">
        <f t="shared" si="128"/>
        <v/>
      </c>
      <c r="AJ1129" s="79" t="str">
        <f t="shared" si="129"/>
        <v/>
      </c>
      <c r="AK1129" s="79" t="str">
        <f t="shared" si="130"/>
        <v/>
      </c>
    </row>
    <row r="1130" spans="27:37">
      <c r="AA1130" s="81"/>
      <c r="AB1130" s="81"/>
      <c r="AC1130" s="81" t="str">
        <f t="shared" si="124"/>
        <v/>
      </c>
      <c r="AD1130" s="90"/>
      <c r="AE1130" s="90"/>
      <c r="AF1130" s="82">
        <f t="shared" si="125"/>
        <v>0</v>
      </c>
      <c r="AG1130" s="82" t="str">
        <f t="shared" si="126"/>
        <v/>
      </c>
      <c r="AH1130" s="82" t="str">
        <f t="shared" si="127"/>
        <v/>
      </c>
      <c r="AI1130" s="82" t="str">
        <f t="shared" si="128"/>
        <v/>
      </c>
      <c r="AJ1130" s="82" t="str">
        <f t="shared" si="129"/>
        <v/>
      </c>
      <c r="AK1130" s="82" t="str">
        <f t="shared" si="130"/>
        <v/>
      </c>
    </row>
    <row r="1131" spans="27:37">
      <c r="AA1131" s="78"/>
      <c r="AB1131" s="78"/>
      <c r="AC1131" s="78" t="str">
        <f t="shared" si="124"/>
        <v/>
      </c>
      <c r="AD1131" s="89"/>
      <c r="AE1131" s="89"/>
      <c r="AF1131" s="79">
        <f t="shared" si="125"/>
        <v>0</v>
      </c>
      <c r="AG1131" s="79" t="str">
        <f t="shared" si="126"/>
        <v/>
      </c>
      <c r="AH1131" s="79" t="str">
        <f t="shared" si="127"/>
        <v/>
      </c>
      <c r="AI1131" s="79" t="str">
        <f t="shared" si="128"/>
        <v/>
      </c>
      <c r="AJ1131" s="79" t="str">
        <f t="shared" si="129"/>
        <v/>
      </c>
      <c r="AK1131" s="79" t="str">
        <f t="shared" si="130"/>
        <v/>
      </c>
    </row>
    <row r="1132" spans="27:37">
      <c r="AA1132" s="81"/>
      <c r="AB1132" s="81"/>
      <c r="AC1132" s="81" t="str">
        <f t="shared" si="124"/>
        <v/>
      </c>
      <c r="AD1132" s="90"/>
      <c r="AE1132" s="90"/>
      <c r="AF1132" s="82">
        <f t="shared" si="125"/>
        <v>0</v>
      </c>
      <c r="AG1132" s="82" t="str">
        <f t="shared" si="126"/>
        <v/>
      </c>
      <c r="AH1132" s="82" t="str">
        <f t="shared" si="127"/>
        <v/>
      </c>
      <c r="AI1132" s="82" t="str">
        <f t="shared" si="128"/>
        <v/>
      </c>
      <c r="AJ1132" s="82" t="str">
        <f t="shared" si="129"/>
        <v/>
      </c>
      <c r="AK1132" s="82" t="str">
        <f t="shared" si="130"/>
        <v/>
      </c>
    </row>
    <row r="1133" spans="27:37">
      <c r="AA1133" s="78"/>
      <c r="AB1133" s="78"/>
      <c r="AC1133" s="78" t="str">
        <f t="shared" si="124"/>
        <v/>
      </c>
      <c r="AD1133" s="89"/>
      <c r="AE1133" s="89"/>
      <c r="AF1133" s="79">
        <f t="shared" si="125"/>
        <v>0</v>
      </c>
      <c r="AG1133" s="79" t="str">
        <f t="shared" si="126"/>
        <v/>
      </c>
      <c r="AH1133" s="79" t="str">
        <f t="shared" si="127"/>
        <v/>
      </c>
      <c r="AI1133" s="79" t="str">
        <f t="shared" si="128"/>
        <v/>
      </c>
      <c r="AJ1133" s="79" t="str">
        <f t="shared" si="129"/>
        <v/>
      </c>
      <c r="AK1133" s="79" t="str">
        <f t="shared" si="130"/>
        <v/>
      </c>
    </row>
    <row r="1134" spans="27:37">
      <c r="AA1134" s="81"/>
      <c r="AB1134" s="81"/>
      <c r="AC1134" s="81" t="str">
        <f t="shared" si="124"/>
        <v/>
      </c>
      <c r="AD1134" s="90"/>
      <c r="AE1134" s="90"/>
      <c r="AF1134" s="82">
        <f t="shared" si="125"/>
        <v>0</v>
      </c>
      <c r="AG1134" s="82" t="str">
        <f t="shared" si="126"/>
        <v/>
      </c>
      <c r="AH1134" s="82" t="str">
        <f t="shared" si="127"/>
        <v/>
      </c>
      <c r="AI1134" s="82" t="str">
        <f t="shared" si="128"/>
        <v/>
      </c>
      <c r="AJ1134" s="82" t="str">
        <f t="shared" si="129"/>
        <v/>
      </c>
      <c r="AK1134" s="82" t="str">
        <f t="shared" si="130"/>
        <v/>
      </c>
    </row>
    <row r="1135" spans="27:37">
      <c r="AA1135" s="78"/>
      <c r="AB1135" s="78"/>
      <c r="AC1135" s="78" t="str">
        <f t="shared" si="124"/>
        <v/>
      </c>
      <c r="AD1135" s="89"/>
      <c r="AE1135" s="89"/>
      <c r="AF1135" s="79">
        <f t="shared" si="125"/>
        <v>0</v>
      </c>
      <c r="AG1135" s="79" t="str">
        <f t="shared" si="126"/>
        <v/>
      </c>
      <c r="AH1135" s="79" t="str">
        <f t="shared" si="127"/>
        <v/>
      </c>
      <c r="AI1135" s="79" t="str">
        <f t="shared" si="128"/>
        <v/>
      </c>
      <c r="AJ1135" s="79" t="str">
        <f t="shared" si="129"/>
        <v/>
      </c>
      <c r="AK1135" s="79" t="str">
        <f t="shared" si="130"/>
        <v/>
      </c>
    </row>
    <row r="1136" spans="27:37">
      <c r="AA1136" s="81"/>
      <c r="AB1136" s="81"/>
      <c r="AC1136" s="81" t="str">
        <f t="shared" si="124"/>
        <v/>
      </c>
      <c r="AD1136" s="90"/>
      <c r="AE1136" s="90"/>
      <c r="AF1136" s="82">
        <f t="shared" si="125"/>
        <v>0</v>
      </c>
      <c r="AG1136" s="82" t="str">
        <f t="shared" si="126"/>
        <v/>
      </c>
      <c r="AH1136" s="82" t="str">
        <f t="shared" si="127"/>
        <v/>
      </c>
      <c r="AI1136" s="82" t="str">
        <f t="shared" si="128"/>
        <v/>
      </c>
      <c r="AJ1136" s="82" t="str">
        <f t="shared" si="129"/>
        <v/>
      </c>
      <c r="AK1136" s="82" t="str">
        <f t="shared" si="130"/>
        <v/>
      </c>
    </row>
    <row r="1137" spans="27:37">
      <c r="AA1137" s="78"/>
      <c r="AB1137" s="78"/>
      <c r="AC1137" s="78" t="str">
        <f t="shared" si="124"/>
        <v/>
      </c>
      <c r="AD1137" s="89"/>
      <c r="AE1137" s="89"/>
      <c r="AF1137" s="79">
        <f t="shared" si="125"/>
        <v>0</v>
      </c>
      <c r="AG1137" s="79" t="str">
        <f t="shared" si="126"/>
        <v/>
      </c>
      <c r="AH1137" s="79" t="str">
        <f t="shared" si="127"/>
        <v/>
      </c>
      <c r="AI1137" s="79" t="str">
        <f t="shared" si="128"/>
        <v/>
      </c>
      <c r="AJ1137" s="79" t="str">
        <f t="shared" si="129"/>
        <v/>
      </c>
      <c r="AK1137" s="79" t="str">
        <f t="shared" si="130"/>
        <v/>
      </c>
    </row>
    <row r="1138" spans="27:37">
      <c r="AA1138" s="81"/>
      <c r="AB1138" s="81"/>
      <c r="AC1138" s="81" t="str">
        <f t="shared" si="124"/>
        <v/>
      </c>
      <c r="AD1138" s="90"/>
      <c r="AE1138" s="90"/>
      <c r="AF1138" s="82">
        <f t="shared" si="125"/>
        <v>0</v>
      </c>
      <c r="AG1138" s="82" t="str">
        <f t="shared" si="126"/>
        <v/>
      </c>
      <c r="AH1138" s="82" t="str">
        <f t="shared" si="127"/>
        <v/>
      </c>
      <c r="AI1138" s="82" t="str">
        <f t="shared" si="128"/>
        <v/>
      </c>
      <c r="AJ1138" s="82" t="str">
        <f t="shared" si="129"/>
        <v/>
      </c>
      <c r="AK1138" s="82" t="str">
        <f t="shared" si="130"/>
        <v/>
      </c>
    </row>
    <row r="1139" spans="27:37">
      <c r="AA1139" s="78"/>
      <c r="AB1139" s="78"/>
      <c r="AC1139" s="78" t="str">
        <f t="shared" si="124"/>
        <v/>
      </c>
      <c r="AD1139" s="89"/>
      <c r="AE1139" s="89"/>
      <c r="AF1139" s="79">
        <f t="shared" si="125"/>
        <v>0</v>
      </c>
      <c r="AG1139" s="79" t="str">
        <f t="shared" si="126"/>
        <v/>
      </c>
      <c r="AH1139" s="79" t="str">
        <f t="shared" si="127"/>
        <v/>
      </c>
      <c r="AI1139" s="79" t="str">
        <f t="shared" si="128"/>
        <v/>
      </c>
      <c r="AJ1139" s="79" t="str">
        <f t="shared" si="129"/>
        <v/>
      </c>
      <c r="AK1139" s="79" t="str">
        <f t="shared" si="130"/>
        <v/>
      </c>
    </row>
    <row r="1140" spans="27:37">
      <c r="AA1140" s="81"/>
      <c r="AB1140" s="81"/>
      <c r="AC1140" s="81" t="str">
        <f t="shared" si="124"/>
        <v/>
      </c>
      <c r="AD1140" s="90"/>
      <c r="AE1140" s="90"/>
      <c r="AF1140" s="82">
        <f t="shared" si="125"/>
        <v>0</v>
      </c>
      <c r="AG1140" s="82" t="str">
        <f t="shared" si="126"/>
        <v/>
      </c>
      <c r="AH1140" s="82" t="str">
        <f t="shared" si="127"/>
        <v/>
      </c>
      <c r="AI1140" s="82" t="str">
        <f t="shared" si="128"/>
        <v/>
      </c>
      <c r="AJ1140" s="82" t="str">
        <f t="shared" si="129"/>
        <v/>
      </c>
      <c r="AK1140" s="82" t="str">
        <f t="shared" si="130"/>
        <v/>
      </c>
    </row>
    <row r="1141" spans="27:37">
      <c r="AA1141" s="78"/>
      <c r="AB1141" s="78"/>
      <c r="AC1141" s="78" t="str">
        <f t="shared" si="124"/>
        <v/>
      </c>
      <c r="AD1141" s="89"/>
      <c r="AE1141" s="89"/>
      <c r="AF1141" s="79">
        <f t="shared" si="125"/>
        <v>0</v>
      </c>
      <c r="AG1141" s="79" t="str">
        <f t="shared" si="126"/>
        <v/>
      </c>
      <c r="AH1141" s="79" t="str">
        <f t="shared" si="127"/>
        <v/>
      </c>
      <c r="AI1141" s="79" t="str">
        <f t="shared" si="128"/>
        <v/>
      </c>
      <c r="AJ1141" s="79" t="str">
        <f t="shared" si="129"/>
        <v/>
      </c>
      <c r="AK1141" s="79" t="str">
        <f t="shared" si="130"/>
        <v/>
      </c>
    </row>
    <row r="1142" spans="27:37">
      <c r="AA1142" s="81"/>
      <c r="AB1142" s="81"/>
      <c r="AC1142" s="81" t="str">
        <f t="shared" si="124"/>
        <v/>
      </c>
      <c r="AD1142" s="90"/>
      <c r="AE1142" s="90"/>
      <c r="AF1142" s="82">
        <f t="shared" si="125"/>
        <v>0</v>
      </c>
      <c r="AG1142" s="82" t="str">
        <f t="shared" si="126"/>
        <v/>
      </c>
      <c r="AH1142" s="82" t="str">
        <f t="shared" si="127"/>
        <v/>
      </c>
      <c r="AI1142" s="82" t="str">
        <f t="shared" si="128"/>
        <v/>
      </c>
      <c r="AJ1142" s="82" t="str">
        <f t="shared" si="129"/>
        <v/>
      </c>
      <c r="AK1142" s="82" t="str">
        <f t="shared" si="130"/>
        <v/>
      </c>
    </row>
    <row r="1143" spans="27:37">
      <c r="AA1143" s="78"/>
      <c r="AB1143" s="78"/>
      <c r="AC1143" s="78" t="str">
        <f t="shared" si="124"/>
        <v/>
      </c>
      <c r="AD1143" s="89"/>
      <c r="AE1143" s="89"/>
      <c r="AF1143" s="79">
        <f t="shared" si="125"/>
        <v>0</v>
      </c>
      <c r="AG1143" s="79" t="str">
        <f t="shared" si="126"/>
        <v/>
      </c>
      <c r="AH1143" s="79" t="str">
        <f t="shared" si="127"/>
        <v/>
      </c>
      <c r="AI1143" s="79" t="str">
        <f t="shared" si="128"/>
        <v/>
      </c>
      <c r="AJ1143" s="79" t="str">
        <f t="shared" si="129"/>
        <v/>
      </c>
      <c r="AK1143" s="79" t="str">
        <f t="shared" si="130"/>
        <v/>
      </c>
    </row>
    <row r="1144" spans="27:37">
      <c r="AA1144" s="81"/>
      <c r="AB1144" s="81"/>
      <c r="AC1144" s="81" t="str">
        <f t="shared" si="124"/>
        <v/>
      </c>
      <c r="AD1144" s="90"/>
      <c r="AE1144" s="90"/>
      <c r="AF1144" s="82">
        <f t="shared" si="125"/>
        <v>0</v>
      </c>
      <c r="AG1144" s="82" t="str">
        <f t="shared" si="126"/>
        <v/>
      </c>
      <c r="AH1144" s="82" t="str">
        <f t="shared" si="127"/>
        <v/>
      </c>
      <c r="AI1144" s="82" t="str">
        <f t="shared" si="128"/>
        <v/>
      </c>
      <c r="AJ1144" s="82" t="str">
        <f t="shared" si="129"/>
        <v/>
      </c>
      <c r="AK1144" s="82" t="str">
        <f t="shared" si="130"/>
        <v/>
      </c>
    </row>
    <row r="1145" spans="27:37">
      <c r="AA1145" s="78"/>
      <c r="AB1145" s="78"/>
      <c r="AC1145" s="78" t="str">
        <f t="shared" si="124"/>
        <v/>
      </c>
      <c r="AD1145" s="89"/>
      <c r="AE1145" s="89"/>
      <c r="AF1145" s="79">
        <f t="shared" si="125"/>
        <v>0</v>
      </c>
      <c r="AG1145" s="79" t="str">
        <f t="shared" si="126"/>
        <v/>
      </c>
      <c r="AH1145" s="79" t="str">
        <f t="shared" si="127"/>
        <v/>
      </c>
      <c r="AI1145" s="79" t="str">
        <f t="shared" si="128"/>
        <v/>
      </c>
      <c r="AJ1145" s="79" t="str">
        <f t="shared" si="129"/>
        <v/>
      </c>
      <c r="AK1145" s="79" t="str">
        <f t="shared" si="130"/>
        <v/>
      </c>
    </row>
    <row r="1146" spans="27:37">
      <c r="AA1146" s="81"/>
      <c r="AB1146" s="81"/>
      <c r="AC1146" s="81" t="str">
        <f t="shared" si="124"/>
        <v/>
      </c>
      <c r="AD1146" s="90"/>
      <c r="AE1146" s="90"/>
      <c r="AF1146" s="82">
        <f t="shared" si="125"/>
        <v>0</v>
      </c>
      <c r="AG1146" s="82" t="str">
        <f t="shared" si="126"/>
        <v/>
      </c>
      <c r="AH1146" s="82" t="str">
        <f t="shared" si="127"/>
        <v/>
      </c>
      <c r="AI1146" s="82" t="str">
        <f t="shared" si="128"/>
        <v/>
      </c>
      <c r="AJ1146" s="82" t="str">
        <f t="shared" si="129"/>
        <v/>
      </c>
      <c r="AK1146" s="82" t="str">
        <f t="shared" si="130"/>
        <v/>
      </c>
    </row>
    <row r="1147" spans="27:37">
      <c r="AA1147" s="78"/>
      <c r="AB1147" s="78"/>
      <c r="AC1147" s="78" t="str">
        <f t="shared" si="124"/>
        <v/>
      </c>
      <c r="AD1147" s="89"/>
      <c r="AE1147" s="89"/>
      <c r="AF1147" s="79">
        <f t="shared" si="125"/>
        <v>0</v>
      </c>
      <c r="AG1147" s="79" t="str">
        <f t="shared" si="126"/>
        <v/>
      </c>
      <c r="AH1147" s="79" t="str">
        <f t="shared" si="127"/>
        <v/>
      </c>
      <c r="AI1147" s="79" t="str">
        <f t="shared" si="128"/>
        <v/>
      </c>
      <c r="AJ1147" s="79" t="str">
        <f t="shared" si="129"/>
        <v/>
      </c>
      <c r="AK1147" s="79" t="str">
        <f t="shared" si="130"/>
        <v/>
      </c>
    </row>
    <row r="1148" spans="27:37">
      <c r="AA1148" s="81"/>
      <c r="AB1148" s="81"/>
      <c r="AC1148" s="81" t="str">
        <f t="shared" si="124"/>
        <v/>
      </c>
      <c r="AD1148" s="90"/>
      <c r="AE1148" s="90"/>
      <c r="AF1148" s="82">
        <f t="shared" si="125"/>
        <v>0</v>
      </c>
      <c r="AG1148" s="82" t="str">
        <f t="shared" si="126"/>
        <v/>
      </c>
      <c r="AH1148" s="82" t="str">
        <f t="shared" si="127"/>
        <v/>
      </c>
      <c r="AI1148" s="82" t="str">
        <f t="shared" si="128"/>
        <v/>
      </c>
      <c r="AJ1148" s="82" t="str">
        <f t="shared" si="129"/>
        <v/>
      </c>
      <c r="AK1148" s="82" t="str">
        <f t="shared" si="130"/>
        <v/>
      </c>
    </row>
    <row r="1149" spans="27:37">
      <c r="AA1149" s="78"/>
      <c r="AB1149" s="78"/>
      <c r="AC1149" s="78" t="str">
        <f t="shared" si="124"/>
        <v/>
      </c>
      <c r="AD1149" s="89"/>
      <c r="AE1149" s="89"/>
      <c r="AF1149" s="79">
        <f t="shared" si="125"/>
        <v>0</v>
      </c>
      <c r="AG1149" s="79" t="str">
        <f t="shared" si="126"/>
        <v/>
      </c>
      <c r="AH1149" s="79" t="str">
        <f t="shared" si="127"/>
        <v/>
      </c>
      <c r="AI1149" s="79" t="str">
        <f t="shared" si="128"/>
        <v/>
      </c>
      <c r="AJ1149" s="79" t="str">
        <f t="shared" si="129"/>
        <v/>
      </c>
      <c r="AK1149" s="79" t="str">
        <f t="shared" si="130"/>
        <v/>
      </c>
    </row>
    <row r="1150" spans="27:37">
      <c r="AA1150" s="81"/>
      <c r="AB1150" s="81"/>
      <c r="AC1150" s="81" t="str">
        <f t="shared" si="124"/>
        <v/>
      </c>
      <c r="AD1150" s="90"/>
      <c r="AE1150" s="90"/>
      <c r="AF1150" s="82">
        <f t="shared" si="125"/>
        <v>0</v>
      </c>
      <c r="AG1150" s="82" t="str">
        <f t="shared" si="126"/>
        <v/>
      </c>
      <c r="AH1150" s="82" t="str">
        <f t="shared" si="127"/>
        <v/>
      </c>
      <c r="AI1150" s="82" t="str">
        <f t="shared" si="128"/>
        <v/>
      </c>
      <c r="AJ1150" s="82" t="str">
        <f t="shared" si="129"/>
        <v/>
      </c>
      <c r="AK1150" s="82" t="str">
        <f t="shared" si="130"/>
        <v/>
      </c>
    </row>
    <row r="1151" spans="27:37">
      <c r="AA1151" s="78"/>
      <c r="AB1151" s="78"/>
      <c r="AC1151" s="78" t="str">
        <f t="shared" si="124"/>
        <v/>
      </c>
      <c r="AD1151" s="89"/>
      <c r="AE1151" s="89"/>
      <c r="AF1151" s="79">
        <f t="shared" si="125"/>
        <v>0</v>
      </c>
      <c r="AG1151" s="79" t="str">
        <f t="shared" si="126"/>
        <v/>
      </c>
      <c r="AH1151" s="79" t="str">
        <f t="shared" si="127"/>
        <v/>
      </c>
      <c r="AI1151" s="79" t="str">
        <f t="shared" si="128"/>
        <v/>
      </c>
      <c r="AJ1151" s="79" t="str">
        <f t="shared" si="129"/>
        <v/>
      </c>
      <c r="AK1151" s="79" t="str">
        <f t="shared" si="130"/>
        <v/>
      </c>
    </row>
    <row r="1152" spans="27:37">
      <c r="AA1152" s="81"/>
      <c r="AB1152" s="81"/>
      <c r="AC1152" s="81" t="str">
        <f t="shared" si="124"/>
        <v/>
      </c>
      <c r="AD1152" s="90"/>
      <c r="AE1152" s="90"/>
      <c r="AF1152" s="82">
        <f t="shared" si="125"/>
        <v>0</v>
      </c>
      <c r="AG1152" s="82" t="str">
        <f t="shared" si="126"/>
        <v/>
      </c>
      <c r="AH1152" s="82" t="str">
        <f t="shared" si="127"/>
        <v/>
      </c>
      <c r="AI1152" s="82" t="str">
        <f t="shared" si="128"/>
        <v/>
      </c>
      <c r="AJ1152" s="82" t="str">
        <f t="shared" si="129"/>
        <v/>
      </c>
      <c r="AK1152" s="82" t="str">
        <f t="shared" si="130"/>
        <v/>
      </c>
    </row>
    <row r="1153" spans="27:37">
      <c r="AA1153" s="78"/>
      <c r="AB1153" s="78"/>
      <c r="AC1153" s="78" t="str">
        <f t="shared" si="124"/>
        <v/>
      </c>
      <c r="AD1153" s="89"/>
      <c r="AE1153" s="89"/>
      <c r="AF1153" s="79">
        <f t="shared" si="125"/>
        <v>0</v>
      </c>
      <c r="AG1153" s="79" t="str">
        <f t="shared" si="126"/>
        <v/>
      </c>
      <c r="AH1153" s="79" t="str">
        <f t="shared" si="127"/>
        <v/>
      </c>
      <c r="AI1153" s="79" t="str">
        <f t="shared" si="128"/>
        <v/>
      </c>
      <c r="AJ1153" s="79" t="str">
        <f t="shared" si="129"/>
        <v/>
      </c>
      <c r="AK1153" s="79" t="str">
        <f t="shared" si="130"/>
        <v/>
      </c>
    </row>
    <row r="1154" spans="27:37">
      <c r="AA1154" s="81"/>
      <c r="AB1154" s="81"/>
      <c r="AC1154" s="81" t="str">
        <f t="shared" si="124"/>
        <v/>
      </c>
      <c r="AD1154" s="90"/>
      <c r="AE1154" s="90"/>
      <c r="AF1154" s="82">
        <f t="shared" si="125"/>
        <v>0</v>
      </c>
      <c r="AG1154" s="82" t="str">
        <f t="shared" si="126"/>
        <v/>
      </c>
      <c r="AH1154" s="82" t="str">
        <f t="shared" si="127"/>
        <v/>
      </c>
      <c r="AI1154" s="82" t="str">
        <f t="shared" si="128"/>
        <v/>
      </c>
      <c r="AJ1154" s="82" t="str">
        <f t="shared" si="129"/>
        <v/>
      </c>
      <c r="AK1154" s="82" t="str">
        <f t="shared" si="130"/>
        <v/>
      </c>
    </row>
    <row r="1155" spans="27:37">
      <c r="AA1155" s="78"/>
      <c r="AB1155" s="78"/>
      <c r="AC1155" s="78" t="str">
        <f t="shared" si="124"/>
        <v/>
      </c>
      <c r="AD1155" s="89"/>
      <c r="AE1155" s="89"/>
      <c r="AF1155" s="79">
        <f t="shared" si="125"/>
        <v>0</v>
      </c>
      <c r="AG1155" s="79" t="str">
        <f t="shared" si="126"/>
        <v/>
      </c>
      <c r="AH1155" s="79" t="str">
        <f t="shared" si="127"/>
        <v/>
      </c>
      <c r="AI1155" s="79" t="str">
        <f t="shared" si="128"/>
        <v/>
      </c>
      <c r="AJ1155" s="79" t="str">
        <f t="shared" si="129"/>
        <v/>
      </c>
      <c r="AK1155" s="79" t="str">
        <f t="shared" si="130"/>
        <v/>
      </c>
    </row>
    <row r="1156" spans="27:37">
      <c r="AA1156" s="81"/>
      <c r="AB1156" s="81"/>
      <c r="AC1156" s="81" t="str">
        <f t="shared" si="124"/>
        <v/>
      </c>
      <c r="AD1156" s="90"/>
      <c r="AE1156" s="90"/>
      <c r="AF1156" s="82">
        <f t="shared" si="125"/>
        <v>0</v>
      </c>
      <c r="AG1156" s="82" t="str">
        <f t="shared" si="126"/>
        <v/>
      </c>
      <c r="AH1156" s="82" t="str">
        <f t="shared" si="127"/>
        <v/>
      </c>
      <c r="AI1156" s="82" t="str">
        <f t="shared" si="128"/>
        <v/>
      </c>
      <c r="AJ1156" s="82" t="str">
        <f t="shared" si="129"/>
        <v/>
      </c>
      <c r="AK1156" s="82" t="str">
        <f t="shared" si="130"/>
        <v/>
      </c>
    </row>
    <row r="1157" spans="27:37">
      <c r="AA1157" s="78"/>
      <c r="AB1157" s="78"/>
      <c r="AC1157" s="78" t="str">
        <f t="shared" si="124"/>
        <v/>
      </c>
      <c r="AD1157" s="89"/>
      <c r="AE1157" s="89"/>
      <c r="AF1157" s="79">
        <f t="shared" si="125"/>
        <v>0</v>
      </c>
      <c r="AG1157" s="79" t="str">
        <f t="shared" si="126"/>
        <v/>
      </c>
      <c r="AH1157" s="79" t="str">
        <f t="shared" si="127"/>
        <v/>
      </c>
      <c r="AI1157" s="79" t="str">
        <f t="shared" si="128"/>
        <v/>
      </c>
      <c r="AJ1157" s="79" t="str">
        <f t="shared" si="129"/>
        <v/>
      </c>
      <c r="AK1157" s="79" t="str">
        <f t="shared" si="130"/>
        <v/>
      </c>
    </row>
    <row r="1158" spans="27:37">
      <c r="AA1158" s="81"/>
      <c r="AB1158" s="81"/>
      <c r="AC1158" s="81" t="str">
        <f t="shared" si="124"/>
        <v/>
      </c>
      <c r="AD1158" s="90"/>
      <c r="AE1158" s="90"/>
      <c r="AF1158" s="82">
        <f t="shared" si="125"/>
        <v>0</v>
      </c>
      <c r="AG1158" s="82" t="str">
        <f t="shared" si="126"/>
        <v/>
      </c>
      <c r="AH1158" s="82" t="str">
        <f t="shared" si="127"/>
        <v/>
      </c>
      <c r="AI1158" s="82" t="str">
        <f t="shared" si="128"/>
        <v/>
      </c>
      <c r="AJ1158" s="82" t="str">
        <f t="shared" si="129"/>
        <v/>
      </c>
      <c r="AK1158" s="82" t="str">
        <f t="shared" si="130"/>
        <v/>
      </c>
    </row>
    <row r="1159" spans="27:37">
      <c r="AA1159" s="78"/>
      <c r="AB1159" s="78"/>
      <c r="AC1159" s="78" t="str">
        <f t="shared" si="124"/>
        <v/>
      </c>
      <c r="AD1159" s="89"/>
      <c r="AE1159" s="89"/>
      <c r="AF1159" s="79">
        <f t="shared" si="125"/>
        <v>0</v>
      </c>
      <c r="AG1159" s="79" t="str">
        <f t="shared" si="126"/>
        <v/>
      </c>
      <c r="AH1159" s="79" t="str">
        <f t="shared" si="127"/>
        <v/>
      </c>
      <c r="AI1159" s="79" t="str">
        <f t="shared" si="128"/>
        <v/>
      </c>
      <c r="AJ1159" s="79" t="str">
        <f t="shared" si="129"/>
        <v/>
      </c>
      <c r="AK1159" s="79" t="str">
        <f t="shared" si="130"/>
        <v/>
      </c>
    </row>
    <row r="1160" spans="27:37">
      <c r="AA1160" s="81"/>
      <c r="AB1160" s="81"/>
      <c r="AC1160" s="81" t="str">
        <f t="shared" si="124"/>
        <v/>
      </c>
      <c r="AD1160" s="90"/>
      <c r="AE1160" s="90"/>
      <c r="AF1160" s="82">
        <f t="shared" si="125"/>
        <v>0</v>
      </c>
      <c r="AG1160" s="82" t="str">
        <f t="shared" si="126"/>
        <v/>
      </c>
      <c r="AH1160" s="82" t="str">
        <f t="shared" si="127"/>
        <v/>
      </c>
      <c r="AI1160" s="82" t="str">
        <f t="shared" si="128"/>
        <v/>
      </c>
      <c r="AJ1160" s="82" t="str">
        <f t="shared" si="129"/>
        <v/>
      </c>
      <c r="AK1160" s="82" t="str">
        <f t="shared" si="130"/>
        <v/>
      </c>
    </row>
    <row r="1161" spans="27:37">
      <c r="AA1161" s="78"/>
      <c r="AB1161" s="78"/>
      <c r="AC1161" s="78" t="str">
        <f t="shared" si="124"/>
        <v/>
      </c>
      <c r="AD1161" s="89"/>
      <c r="AE1161" s="89"/>
      <c r="AF1161" s="79">
        <f t="shared" si="125"/>
        <v>0</v>
      </c>
      <c r="AG1161" s="79" t="str">
        <f t="shared" si="126"/>
        <v/>
      </c>
      <c r="AH1161" s="79" t="str">
        <f t="shared" si="127"/>
        <v/>
      </c>
      <c r="AI1161" s="79" t="str">
        <f t="shared" si="128"/>
        <v/>
      </c>
      <c r="AJ1161" s="79" t="str">
        <f t="shared" si="129"/>
        <v/>
      </c>
      <c r="AK1161" s="79" t="str">
        <f t="shared" si="130"/>
        <v/>
      </c>
    </row>
    <row r="1162" spans="27:37">
      <c r="AA1162" s="81"/>
      <c r="AB1162" s="81"/>
      <c r="AC1162" s="81" t="str">
        <f t="shared" si="124"/>
        <v/>
      </c>
      <c r="AD1162" s="90"/>
      <c r="AE1162" s="90"/>
      <c r="AF1162" s="82">
        <f t="shared" si="125"/>
        <v>0</v>
      </c>
      <c r="AG1162" s="82" t="str">
        <f t="shared" si="126"/>
        <v/>
      </c>
      <c r="AH1162" s="82" t="str">
        <f t="shared" si="127"/>
        <v/>
      </c>
      <c r="AI1162" s="82" t="str">
        <f t="shared" si="128"/>
        <v/>
      </c>
      <c r="AJ1162" s="82" t="str">
        <f t="shared" si="129"/>
        <v/>
      </c>
      <c r="AK1162" s="82" t="str">
        <f t="shared" si="130"/>
        <v/>
      </c>
    </row>
    <row r="1163" spans="27:37">
      <c r="AA1163" s="78"/>
      <c r="AB1163" s="78"/>
      <c r="AC1163" s="78" t="str">
        <f t="shared" si="124"/>
        <v/>
      </c>
      <c r="AD1163" s="89"/>
      <c r="AE1163" s="89"/>
      <c r="AF1163" s="79">
        <f t="shared" si="125"/>
        <v>0</v>
      </c>
      <c r="AG1163" s="79" t="str">
        <f t="shared" si="126"/>
        <v/>
      </c>
      <c r="AH1163" s="79" t="str">
        <f t="shared" si="127"/>
        <v/>
      </c>
      <c r="AI1163" s="79" t="str">
        <f t="shared" si="128"/>
        <v/>
      </c>
      <c r="AJ1163" s="79" t="str">
        <f t="shared" si="129"/>
        <v/>
      </c>
      <c r="AK1163" s="79" t="str">
        <f t="shared" si="130"/>
        <v/>
      </c>
    </row>
    <row r="1164" spans="27:37">
      <c r="AA1164" s="81"/>
      <c r="AB1164" s="81"/>
      <c r="AC1164" s="81" t="str">
        <f t="shared" ref="AC1164:AC1227" si="131">IF(ISERROR(VLOOKUP($AA1164,$A$13:$V$47,MATCH($AB1164,$A$12:$V$12,0),0)),"",VLOOKUP($AA1164,$A$13:$V$47,MATCH($AB1164,$A$12:$V$12,0),0))</f>
        <v/>
      </c>
      <c r="AD1164" s="90"/>
      <c r="AE1164" s="90"/>
      <c r="AF1164" s="82">
        <f t="shared" ref="AF1164:AF1227" si="132">IF(IF($AB1164="",0,IF(AC1164="",0,AC1164-AD1164-AE1164))&lt;0,0,IF($AB1164="",0,IF(AC1164="",0,AC1164-AD1164-AE1164)))</f>
        <v>0</v>
      </c>
      <c r="AG1164" s="82" t="str">
        <f t="shared" ref="AG1164:AG1227" si="133">IF($AA1164="","",IF(VLOOKUP($AA1164,$AZ$17:$BD$51,2,0)=0,"",VLOOKUP($AA1164,$AZ$17:$BD$51,2,0)*AF1164))</f>
        <v/>
      </c>
      <c r="AH1164" s="82" t="str">
        <f t="shared" ref="AH1164:AH1227" si="134">IF($AA1164="","",IF(VLOOKUP($AA1164,$AZ$17:$BD$51,3,0)=0,"",VLOOKUP($AA1164,$AZ$17:$BD$51,3,0)*AF1164))</f>
        <v/>
      </c>
      <c r="AI1164" s="82" t="str">
        <f t="shared" ref="AI1164:AI1227" si="135">IF($AA1164="","",IF(VLOOKUP($AA1164,$AZ$17:$BD$51,4,0)=0,"",VLOOKUP($AA1164,$AZ$17:$BD$51,4,0)*AF1164))</f>
        <v/>
      </c>
      <c r="AJ1164" s="82" t="str">
        <f t="shared" ref="AJ1164:AJ1227" si="136">IF($AA1164="","",IF(VLOOKUP($AA1164,$AZ$17:$BD$51,5,0)=0,"",VLOOKUP($AA1164,$AZ$17:$BD$51,5,0)*AF1164))</f>
        <v/>
      </c>
      <c r="AK1164" s="82" t="str">
        <f t="shared" si="130"/>
        <v/>
      </c>
    </row>
    <row r="1165" spans="27:37">
      <c r="AA1165" s="78"/>
      <c r="AB1165" s="78"/>
      <c r="AC1165" s="78" t="str">
        <f t="shared" si="131"/>
        <v/>
      </c>
      <c r="AD1165" s="89"/>
      <c r="AE1165" s="89"/>
      <c r="AF1165" s="79">
        <f t="shared" si="132"/>
        <v>0</v>
      </c>
      <c r="AG1165" s="79" t="str">
        <f t="shared" si="133"/>
        <v/>
      </c>
      <c r="AH1165" s="79" t="str">
        <f t="shared" si="134"/>
        <v/>
      </c>
      <c r="AI1165" s="79" t="str">
        <f t="shared" si="135"/>
        <v/>
      </c>
      <c r="AJ1165" s="79" t="str">
        <f t="shared" si="136"/>
        <v/>
      </c>
      <c r="AK1165" s="79" t="str">
        <f t="shared" ref="AK1165:AK1228" si="137">IF($AF1165=0,"",IF(VLOOKUP($AA1165,$A$55:$Y$80,IF($AB1165=3,2,IF($AB1165&lt;4+1,6,IF($AB1165&lt;5+1,10,IF($AB1165&lt;6+1,14,IF($AB1165&lt;7+1,18,IF($AB1165&lt;8+1,22,0)))))),0)=0,"pas de crafteur",VLOOKUP($AA1165,$A$55:$Y$80,IF($AB1165=3,2,IF($AB1165&lt;4+1,6,IF($AB1165&lt;5+1,10,IF($AB1165&lt;6+1,14,IF($AB1165&lt;7+1,18,IF($AB1165&lt;8+1,22,)))))),0)))</f>
        <v/>
      </c>
    </row>
    <row r="1166" spans="27:37">
      <c r="AA1166" s="81"/>
      <c r="AB1166" s="81"/>
      <c r="AC1166" s="81" t="str">
        <f t="shared" si="131"/>
        <v/>
      </c>
      <c r="AD1166" s="90"/>
      <c r="AE1166" s="90"/>
      <c r="AF1166" s="82">
        <f t="shared" si="132"/>
        <v>0</v>
      </c>
      <c r="AG1166" s="82" t="str">
        <f t="shared" si="133"/>
        <v/>
      </c>
      <c r="AH1166" s="82" t="str">
        <f t="shared" si="134"/>
        <v/>
      </c>
      <c r="AI1166" s="82" t="str">
        <f t="shared" si="135"/>
        <v/>
      </c>
      <c r="AJ1166" s="82" t="str">
        <f t="shared" si="136"/>
        <v/>
      </c>
      <c r="AK1166" s="82" t="str">
        <f t="shared" si="137"/>
        <v/>
      </c>
    </row>
    <row r="1167" spans="27:37">
      <c r="AA1167" s="78"/>
      <c r="AB1167" s="78"/>
      <c r="AC1167" s="78" t="str">
        <f t="shared" si="131"/>
        <v/>
      </c>
      <c r="AD1167" s="89"/>
      <c r="AE1167" s="89"/>
      <c r="AF1167" s="79">
        <f t="shared" si="132"/>
        <v>0</v>
      </c>
      <c r="AG1167" s="79" t="str">
        <f t="shared" si="133"/>
        <v/>
      </c>
      <c r="AH1167" s="79" t="str">
        <f t="shared" si="134"/>
        <v/>
      </c>
      <c r="AI1167" s="79" t="str">
        <f t="shared" si="135"/>
        <v/>
      </c>
      <c r="AJ1167" s="79" t="str">
        <f t="shared" si="136"/>
        <v/>
      </c>
      <c r="AK1167" s="79" t="str">
        <f t="shared" si="137"/>
        <v/>
      </c>
    </row>
    <row r="1168" spans="27:37">
      <c r="AA1168" s="81"/>
      <c r="AB1168" s="81"/>
      <c r="AC1168" s="81" t="str">
        <f t="shared" si="131"/>
        <v/>
      </c>
      <c r="AD1168" s="90"/>
      <c r="AE1168" s="90"/>
      <c r="AF1168" s="82">
        <f t="shared" si="132"/>
        <v>0</v>
      </c>
      <c r="AG1168" s="82" t="str">
        <f t="shared" si="133"/>
        <v/>
      </c>
      <c r="AH1168" s="82" t="str">
        <f t="shared" si="134"/>
        <v/>
      </c>
      <c r="AI1168" s="82" t="str">
        <f t="shared" si="135"/>
        <v/>
      </c>
      <c r="AJ1168" s="82" t="str">
        <f t="shared" si="136"/>
        <v/>
      </c>
      <c r="AK1168" s="82" t="str">
        <f t="shared" si="137"/>
        <v/>
      </c>
    </row>
    <row r="1169" spans="27:37">
      <c r="AA1169" s="78"/>
      <c r="AB1169" s="78"/>
      <c r="AC1169" s="78" t="str">
        <f t="shared" si="131"/>
        <v/>
      </c>
      <c r="AD1169" s="89"/>
      <c r="AE1169" s="89"/>
      <c r="AF1169" s="79">
        <f t="shared" si="132"/>
        <v>0</v>
      </c>
      <c r="AG1169" s="79" t="str">
        <f t="shared" si="133"/>
        <v/>
      </c>
      <c r="AH1169" s="79" t="str">
        <f t="shared" si="134"/>
        <v/>
      </c>
      <c r="AI1169" s="79" t="str">
        <f t="shared" si="135"/>
        <v/>
      </c>
      <c r="AJ1169" s="79" t="str">
        <f t="shared" si="136"/>
        <v/>
      </c>
      <c r="AK1169" s="79" t="str">
        <f t="shared" si="137"/>
        <v/>
      </c>
    </row>
    <row r="1170" spans="27:37">
      <c r="AA1170" s="81"/>
      <c r="AB1170" s="81"/>
      <c r="AC1170" s="81" t="str">
        <f t="shared" si="131"/>
        <v/>
      </c>
      <c r="AD1170" s="90"/>
      <c r="AE1170" s="90"/>
      <c r="AF1170" s="82">
        <f t="shared" si="132"/>
        <v>0</v>
      </c>
      <c r="AG1170" s="82" t="str">
        <f t="shared" si="133"/>
        <v/>
      </c>
      <c r="AH1170" s="82" t="str">
        <f t="shared" si="134"/>
        <v/>
      </c>
      <c r="AI1170" s="82" t="str">
        <f t="shared" si="135"/>
        <v/>
      </c>
      <c r="AJ1170" s="82" t="str">
        <f t="shared" si="136"/>
        <v/>
      </c>
      <c r="AK1170" s="82" t="str">
        <f t="shared" si="137"/>
        <v/>
      </c>
    </row>
    <row r="1171" spans="27:37">
      <c r="AA1171" s="78"/>
      <c r="AB1171" s="78"/>
      <c r="AC1171" s="78" t="str">
        <f t="shared" si="131"/>
        <v/>
      </c>
      <c r="AD1171" s="89"/>
      <c r="AE1171" s="89"/>
      <c r="AF1171" s="79">
        <f t="shared" si="132"/>
        <v>0</v>
      </c>
      <c r="AG1171" s="79" t="str">
        <f t="shared" si="133"/>
        <v/>
      </c>
      <c r="AH1171" s="79" t="str">
        <f t="shared" si="134"/>
        <v/>
      </c>
      <c r="AI1171" s="79" t="str">
        <f t="shared" si="135"/>
        <v/>
      </c>
      <c r="AJ1171" s="79" t="str">
        <f t="shared" si="136"/>
        <v/>
      </c>
      <c r="AK1171" s="79" t="str">
        <f t="shared" si="137"/>
        <v/>
      </c>
    </row>
    <row r="1172" spans="27:37">
      <c r="AA1172" s="82"/>
      <c r="AB1172" s="81"/>
      <c r="AC1172" s="81" t="str">
        <f t="shared" si="131"/>
        <v/>
      </c>
      <c r="AD1172" s="90"/>
      <c r="AE1172" s="90"/>
      <c r="AF1172" s="82">
        <f t="shared" si="132"/>
        <v>0</v>
      </c>
      <c r="AG1172" s="82" t="str">
        <f t="shared" si="133"/>
        <v/>
      </c>
      <c r="AH1172" s="82" t="str">
        <f t="shared" si="134"/>
        <v/>
      </c>
      <c r="AI1172" s="82" t="str">
        <f t="shared" si="135"/>
        <v/>
      </c>
      <c r="AJ1172" s="82" t="str">
        <f t="shared" si="136"/>
        <v/>
      </c>
      <c r="AK1172" s="82" t="str">
        <f t="shared" si="137"/>
        <v/>
      </c>
    </row>
    <row r="1173" spans="27:37">
      <c r="AA1173" s="79"/>
      <c r="AB1173" s="78"/>
      <c r="AC1173" s="78" t="str">
        <f t="shared" si="131"/>
        <v/>
      </c>
      <c r="AD1173" s="89"/>
      <c r="AE1173" s="89"/>
      <c r="AF1173" s="79">
        <f t="shared" si="132"/>
        <v>0</v>
      </c>
      <c r="AG1173" s="79" t="str">
        <f t="shared" si="133"/>
        <v/>
      </c>
      <c r="AH1173" s="79" t="str">
        <f t="shared" si="134"/>
        <v/>
      </c>
      <c r="AI1173" s="79" t="str">
        <f t="shared" si="135"/>
        <v/>
      </c>
      <c r="AJ1173" s="79" t="str">
        <f t="shared" si="136"/>
        <v/>
      </c>
      <c r="AK1173" s="79" t="str">
        <f t="shared" si="137"/>
        <v/>
      </c>
    </row>
    <row r="1174" spans="27:37">
      <c r="AA1174" s="82"/>
      <c r="AB1174" s="81"/>
      <c r="AC1174" s="81" t="str">
        <f t="shared" si="131"/>
        <v/>
      </c>
      <c r="AD1174" s="90"/>
      <c r="AE1174" s="90"/>
      <c r="AF1174" s="82">
        <f t="shared" si="132"/>
        <v>0</v>
      </c>
      <c r="AG1174" s="82" t="str">
        <f t="shared" si="133"/>
        <v/>
      </c>
      <c r="AH1174" s="82" t="str">
        <f t="shared" si="134"/>
        <v/>
      </c>
      <c r="AI1174" s="82" t="str">
        <f t="shared" si="135"/>
        <v/>
      </c>
      <c r="AJ1174" s="82" t="str">
        <f t="shared" si="136"/>
        <v/>
      </c>
      <c r="AK1174" s="82" t="str">
        <f t="shared" si="137"/>
        <v/>
      </c>
    </row>
    <row r="1175" spans="27:37">
      <c r="AA1175" s="79"/>
      <c r="AB1175" s="78"/>
      <c r="AC1175" s="78" t="str">
        <f t="shared" si="131"/>
        <v/>
      </c>
      <c r="AD1175" s="89"/>
      <c r="AE1175" s="89"/>
      <c r="AF1175" s="79">
        <f t="shared" si="132"/>
        <v>0</v>
      </c>
      <c r="AG1175" s="79" t="str">
        <f t="shared" si="133"/>
        <v/>
      </c>
      <c r="AH1175" s="79" t="str">
        <f t="shared" si="134"/>
        <v/>
      </c>
      <c r="AI1175" s="79" t="str">
        <f t="shared" si="135"/>
        <v/>
      </c>
      <c r="AJ1175" s="79" t="str">
        <f t="shared" si="136"/>
        <v/>
      </c>
      <c r="AK1175" s="79" t="str">
        <f t="shared" si="137"/>
        <v/>
      </c>
    </row>
    <row r="1176" spans="27:37">
      <c r="AA1176" s="82"/>
      <c r="AB1176" s="81"/>
      <c r="AC1176" s="81" t="str">
        <f t="shared" si="131"/>
        <v/>
      </c>
      <c r="AD1176" s="90"/>
      <c r="AE1176" s="90"/>
      <c r="AF1176" s="82">
        <f t="shared" si="132"/>
        <v>0</v>
      </c>
      <c r="AG1176" s="82" t="str">
        <f t="shared" si="133"/>
        <v/>
      </c>
      <c r="AH1176" s="82" t="str">
        <f t="shared" si="134"/>
        <v/>
      </c>
      <c r="AI1176" s="82" t="str">
        <f t="shared" si="135"/>
        <v/>
      </c>
      <c r="AJ1176" s="82" t="str">
        <f t="shared" si="136"/>
        <v/>
      </c>
      <c r="AK1176" s="82" t="str">
        <f t="shared" si="137"/>
        <v/>
      </c>
    </row>
    <row r="1177" spans="27:37">
      <c r="AA1177" s="79"/>
      <c r="AB1177" s="78"/>
      <c r="AC1177" s="78" t="str">
        <f t="shared" si="131"/>
        <v/>
      </c>
      <c r="AD1177" s="89"/>
      <c r="AE1177" s="89"/>
      <c r="AF1177" s="79">
        <f t="shared" si="132"/>
        <v>0</v>
      </c>
      <c r="AG1177" s="79" t="str">
        <f t="shared" si="133"/>
        <v/>
      </c>
      <c r="AH1177" s="79" t="str">
        <f t="shared" si="134"/>
        <v/>
      </c>
      <c r="AI1177" s="79" t="str">
        <f t="shared" si="135"/>
        <v/>
      </c>
      <c r="AJ1177" s="79" t="str">
        <f t="shared" si="136"/>
        <v/>
      </c>
      <c r="AK1177" s="79" t="str">
        <f t="shared" si="137"/>
        <v/>
      </c>
    </row>
    <row r="1178" spans="27:37">
      <c r="AA1178" s="82"/>
      <c r="AB1178" s="81"/>
      <c r="AC1178" s="81" t="str">
        <f t="shared" si="131"/>
        <v/>
      </c>
      <c r="AD1178" s="90"/>
      <c r="AE1178" s="90"/>
      <c r="AF1178" s="82">
        <f t="shared" si="132"/>
        <v>0</v>
      </c>
      <c r="AG1178" s="82" t="str">
        <f t="shared" si="133"/>
        <v/>
      </c>
      <c r="AH1178" s="82" t="str">
        <f t="shared" si="134"/>
        <v/>
      </c>
      <c r="AI1178" s="82" t="str">
        <f t="shared" si="135"/>
        <v/>
      </c>
      <c r="AJ1178" s="82" t="str">
        <f t="shared" si="136"/>
        <v/>
      </c>
      <c r="AK1178" s="82" t="str">
        <f t="shared" si="137"/>
        <v/>
      </c>
    </row>
    <row r="1179" spans="27:37">
      <c r="AA1179" s="79"/>
      <c r="AB1179" s="78"/>
      <c r="AC1179" s="78" t="str">
        <f t="shared" si="131"/>
        <v/>
      </c>
      <c r="AD1179" s="89"/>
      <c r="AE1179" s="89"/>
      <c r="AF1179" s="79">
        <f t="shared" si="132"/>
        <v>0</v>
      </c>
      <c r="AG1179" s="79" t="str">
        <f t="shared" si="133"/>
        <v/>
      </c>
      <c r="AH1179" s="79" t="str">
        <f t="shared" si="134"/>
        <v/>
      </c>
      <c r="AI1179" s="79" t="str">
        <f t="shared" si="135"/>
        <v/>
      </c>
      <c r="AJ1179" s="79" t="str">
        <f t="shared" si="136"/>
        <v/>
      </c>
      <c r="AK1179" s="79" t="str">
        <f t="shared" si="137"/>
        <v/>
      </c>
    </row>
    <row r="1180" spans="27:37">
      <c r="AA1180" s="82"/>
      <c r="AB1180" s="81"/>
      <c r="AC1180" s="81" t="str">
        <f t="shared" si="131"/>
        <v/>
      </c>
      <c r="AD1180" s="90"/>
      <c r="AE1180" s="90"/>
      <c r="AF1180" s="82">
        <f t="shared" si="132"/>
        <v>0</v>
      </c>
      <c r="AG1180" s="82" t="str">
        <f t="shared" si="133"/>
        <v/>
      </c>
      <c r="AH1180" s="82" t="str">
        <f t="shared" si="134"/>
        <v/>
      </c>
      <c r="AI1180" s="82" t="str">
        <f t="shared" si="135"/>
        <v/>
      </c>
      <c r="AJ1180" s="82" t="str">
        <f t="shared" si="136"/>
        <v/>
      </c>
      <c r="AK1180" s="82" t="str">
        <f t="shared" si="137"/>
        <v/>
      </c>
    </row>
    <row r="1181" spans="27:37">
      <c r="AA1181" s="79"/>
      <c r="AB1181" s="78"/>
      <c r="AC1181" s="78" t="str">
        <f t="shared" si="131"/>
        <v/>
      </c>
      <c r="AD1181" s="89"/>
      <c r="AE1181" s="89"/>
      <c r="AF1181" s="79">
        <f t="shared" si="132"/>
        <v>0</v>
      </c>
      <c r="AG1181" s="79" t="str">
        <f t="shared" si="133"/>
        <v/>
      </c>
      <c r="AH1181" s="79" t="str">
        <f t="shared" si="134"/>
        <v/>
      </c>
      <c r="AI1181" s="79" t="str">
        <f t="shared" si="135"/>
        <v/>
      </c>
      <c r="AJ1181" s="79" t="str">
        <f t="shared" si="136"/>
        <v/>
      </c>
      <c r="AK1181" s="79" t="str">
        <f t="shared" si="137"/>
        <v/>
      </c>
    </row>
    <row r="1182" spans="27:37">
      <c r="AA1182" s="82"/>
      <c r="AB1182" s="81"/>
      <c r="AC1182" s="81" t="str">
        <f t="shared" si="131"/>
        <v/>
      </c>
      <c r="AD1182" s="90"/>
      <c r="AE1182" s="90"/>
      <c r="AF1182" s="82">
        <f t="shared" si="132"/>
        <v>0</v>
      </c>
      <c r="AG1182" s="82" t="str">
        <f t="shared" si="133"/>
        <v/>
      </c>
      <c r="AH1182" s="82" t="str">
        <f t="shared" si="134"/>
        <v/>
      </c>
      <c r="AI1182" s="82" t="str">
        <f t="shared" si="135"/>
        <v/>
      </c>
      <c r="AJ1182" s="82" t="str">
        <f t="shared" si="136"/>
        <v/>
      </c>
      <c r="AK1182" s="82" t="str">
        <f t="shared" si="137"/>
        <v/>
      </c>
    </row>
    <row r="1183" spans="27:37">
      <c r="AA1183" s="79"/>
      <c r="AB1183" s="78"/>
      <c r="AC1183" s="78" t="str">
        <f t="shared" si="131"/>
        <v/>
      </c>
      <c r="AD1183" s="89"/>
      <c r="AE1183" s="89"/>
      <c r="AF1183" s="79">
        <f t="shared" si="132"/>
        <v>0</v>
      </c>
      <c r="AG1183" s="79" t="str">
        <f t="shared" si="133"/>
        <v/>
      </c>
      <c r="AH1183" s="79" t="str">
        <f t="shared" si="134"/>
        <v/>
      </c>
      <c r="AI1183" s="79" t="str">
        <f t="shared" si="135"/>
        <v/>
      </c>
      <c r="AJ1183" s="79" t="str">
        <f t="shared" si="136"/>
        <v/>
      </c>
      <c r="AK1183" s="79" t="str">
        <f t="shared" si="137"/>
        <v/>
      </c>
    </row>
    <row r="1184" spans="27:37">
      <c r="AA1184" s="82"/>
      <c r="AB1184" s="81"/>
      <c r="AC1184" s="81" t="str">
        <f t="shared" si="131"/>
        <v/>
      </c>
      <c r="AD1184" s="90"/>
      <c r="AE1184" s="90"/>
      <c r="AF1184" s="82">
        <f t="shared" si="132"/>
        <v>0</v>
      </c>
      <c r="AG1184" s="82" t="str">
        <f t="shared" si="133"/>
        <v/>
      </c>
      <c r="AH1184" s="82" t="str">
        <f t="shared" si="134"/>
        <v/>
      </c>
      <c r="AI1184" s="82" t="str">
        <f t="shared" si="135"/>
        <v/>
      </c>
      <c r="AJ1184" s="82" t="str">
        <f t="shared" si="136"/>
        <v/>
      </c>
      <c r="AK1184" s="82" t="str">
        <f t="shared" si="137"/>
        <v/>
      </c>
    </row>
    <row r="1185" spans="27:37">
      <c r="AA1185" s="79"/>
      <c r="AB1185" s="78"/>
      <c r="AC1185" s="78" t="str">
        <f t="shared" si="131"/>
        <v/>
      </c>
      <c r="AD1185" s="89"/>
      <c r="AE1185" s="89"/>
      <c r="AF1185" s="79">
        <f t="shared" si="132"/>
        <v>0</v>
      </c>
      <c r="AG1185" s="79" t="str">
        <f t="shared" si="133"/>
        <v/>
      </c>
      <c r="AH1185" s="79" t="str">
        <f t="shared" si="134"/>
        <v/>
      </c>
      <c r="AI1185" s="79" t="str">
        <f t="shared" si="135"/>
        <v/>
      </c>
      <c r="AJ1185" s="79" t="str">
        <f t="shared" si="136"/>
        <v/>
      </c>
      <c r="AK1185" s="79" t="str">
        <f t="shared" si="137"/>
        <v/>
      </c>
    </row>
    <row r="1186" spans="27:37">
      <c r="AA1186" s="82"/>
      <c r="AB1186" s="81"/>
      <c r="AC1186" s="81" t="str">
        <f t="shared" si="131"/>
        <v/>
      </c>
      <c r="AD1186" s="90"/>
      <c r="AE1186" s="90"/>
      <c r="AF1186" s="82">
        <f t="shared" si="132"/>
        <v>0</v>
      </c>
      <c r="AG1186" s="82" t="str">
        <f t="shared" si="133"/>
        <v/>
      </c>
      <c r="AH1186" s="82" t="str">
        <f t="shared" si="134"/>
        <v/>
      </c>
      <c r="AI1186" s="82" t="str">
        <f t="shared" si="135"/>
        <v/>
      </c>
      <c r="AJ1186" s="82" t="str">
        <f t="shared" si="136"/>
        <v/>
      </c>
      <c r="AK1186" s="82" t="str">
        <f t="shared" si="137"/>
        <v/>
      </c>
    </row>
    <row r="1187" spans="27:37">
      <c r="AA1187" s="79"/>
      <c r="AB1187" s="78"/>
      <c r="AC1187" s="78" t="str">
        <f t="shared" si="131"/>
        <v/>
      </c>
      <c r="AD1187" s="89"/>
      <c r="AE1187" s="89"/>
      <c r="AF1187" s="79">
        <f t="shared" si="132"/>
        <v>0</v>
      </c>
      <c r="AG1187" s="79" t="str">
        <f t="shared" si="133"/>
        <v/>
      </c>
      <c r="AH1187" s="79" t="str">
        <f t="shared" si="134"/>
        <v/>
      </c>
      <c r="AI1187" s="79" t="str">
        <f t="shared" si="135"/>
        <v/>
      </c>
      <c r="AJ1187" s="79" t="str">
        <f t="shared" si="136"/>
        <v/>
      </c>
      <c r="AK1187" s="79" t="str">
        <f t="shared" si="137"/>
        <v/>
      </c>
    </row>
    <row r="1188" spans="27:37">
      <c r="AA1188" s="82"/>
      <c r="AB1188" s="81"/>
      <c r="AC1188" s="81" t="str">
        <f t="shared" si="131"/>
        <v/>
      </c>
      <c r="AD1188" s="90"/>
      <c r="AE1188" s="90"/>
      <c r="AF1188" s="82">
        <f t="shared" si="132"/>
        <v>0</v>
      </c>
      <c r="AG1188" s="82" t="str">
        <f t="shared" si="133"/>
        <v/>
      </c>
      <c r="AH1188" s="82" t="str">
        <f t="shared" si="134"/>
        <v/>
      </c>
      <c r="AI1188" s="82" t="str">
        <f t="shared" si="135"/>
        <v/>
      </c>
      <c r="AJ1188" s="82" t="str">
        <f t="shared" si="136"/>
        <v/>
      </c>
      <c r="AK1188" s="82" t="str">
        <f t="shared" si="137"/>
        <v/>
      </c>
    </row>
    <row r="1189" spans="27:37">
      <c r="AA1189" s="79"/>
      <c r="AB1189" s="78"/>
      <c r="AC1189" s="78" t="str">
        <f t="shared" si="131"/>
        <v/>
      </c>
      <c r="AD1189" s="89"/>
      <c r="AE1189" s="89"/>
      <c r="AF1189" s="79">
        <f t="shared" si="132"/>
        <v>0</v>
      </c>
      <c r="AG1189" s="79" t="str">
        <f t="shared" si="133"/>
        <v/>
      </c>
      <c r="AH1189" s="79" t="str">
        <f t="shared" si="134"/>
        <v/>
      </c>
      <c r="AI1189" s="79" t="str">
        <f t="shared" si="135"/>
        <v/>
      </c>
      <c r="AJ1189" s="79" t="str">
        <f t="shared" si="136"/>
        <v/>
      </c>
      <c r="AK1189" s="79" t="str">
        <f t="shared" si="137"/>
        <v/>
      </c>
    </row>
    <row r="1190" spans="27:37">
      <c r="AA1190" s="82"/>
      <c r="AB1190" s="81"/>
      <c r="AC1190" s="81" t="str">
        <f t="shared" si="131"/>
        <v/>
      </c>
      <c r="AD1190" s="90"/>
      <c r="AE1190" s="90"/>
      <c r="AF1190" s="82">
        <f t="shared" si="132"/>
        <v>0</v>
      </c>
      <c r="AG1190" s="82" t="str">
        <f t="shared" si="133"/>
        <v/>
      </c>
      <c r="AH1190" s="82" t="str">
        <f t="shared" si="134"/>
        <v/>
      </c>
      <c r="AI1190" s="82" t="str">
        <f t="shared" si="135"/>
        <v/>
      </c>
      <c r="AJ1190" s="82" t="str">
        <f t="shared" si="136"/>
        <v/>
      </c>
      <c r="AK1190" s="82" t="str">
        <f t="shared" si="137"/>
        <v/>
      </c>
    </row>
    <row r="1191" spans="27:37">
      <c r="AA1191" s="79"/>
      <c r="AB1191" s="78"/>
      <c r="AC1191" s="78" t="str">
        <f t="shared" si="131"/>
        <v/>
      </c>
      <c r="AD1191" s="89"/>
      <c r="AE1191" s="89"/>
      <c r="AF1191" s="79">
        <f t="shared" si="132"/>
        <v>0</v>
      </c>
      <c r="AG1191" s="79" t="str">
        <f t="shared" si="133"/>
        <v/>
      </c>
      <c r="AH1191" s="79" t="str">
        <f t="shared" si="134"/>
        <v/>
      </c>
      <c r="AI1191" s="79" t="str">
        <f t="shared" si="135"/>
        <v/>
      </c>
      <c r="AJ1191" s="79" t="str">
        <f t="shared" si="136"/>
        <v/>
      </c>
      <c r="AK1191" s="79" t="str">
        <f t="shared" si="137"/>
        <v/>
      </c>
    </row>
    <row r="1192" spans="27:37">
      <c r="AA1192" s="82"/>
      <c r="AB1192" s="81"/>
      <c r="AC1192" s="81" t="str">
        <f t="shared" si="131"/>
        <v/>
      </c>
      <c r="AD1192" s="90"/>
      <c r="AE1192" s="90"/>
      <c r="AF1192" s="82">
        <f t="shared" si="132"/>
        <v>0</v>
      </c>
      <c r="AG1192" s="82" t="str">
        <f t="shared" si="133"/>
        <v/>
      </c>
      <c r="AH1192" s="82" t="str">
        <f t="shared" si="134"/>
        <v/>
      </c>
      <c r="AI1192" s="82" t="str">
        <f t="shared" si="135"/>
        <v/>
      </c>
      <c r="AJ1192" s="82" t="str">
        <f t="shared" si="136"/>
        <v/>
      </c>
      <c r="AK1192" s="82" t="str">
        <f t="shared" si="137"/>
        <v/>
      </c>
    </row>
    <row r="1193" spans="27:37">
      <c r="AA1193" s="79"/>
      <c r="AB1193" s="78"/>
      <c r="AC1193" s="78" t="str">
        <f t="shared" si="131"/>
        <v/>
      </c>
      <c r="AD1193" s="89"/>
      <c r="AE1193" s="89"/>
      <c r="AF1193" s="79">
        <f t="shared" si="132"/>
        <v>0</v>
      </c>
      <c r="AG1193" s="79" t="str">
        <f t="shared" si="133"/>
        <v/>
      </c>
      <c r="AH1193" s="79" t="str">
        <f t="shared" si="134"/>
        <v/>
      </c>
      <c r="AI1193" s="79" t="str">
        <f t="shared" si="135"/>
        <v/>
      </c>
      <c r="AJ1193" s="79" t="str">
        <f t="shared" si="136"/>
        <v/>
      </c>
      <c r="AK1193" s="79" t="str">
        <f t="shared" si="137"/>
        <v/>
      </c>
    </row>
    <row r="1194" spans="27:37">
      <c r="AA1194" s="82"/>
      <c r="AB1194" s="81"/>
      <c r="AC1194" s="81" t="str">
        <f t="shared" si="131"/>
        <v/>
      </c>
      <c r="AD1194" s="90"/>
      <c r="AE1194" s="90"/>
      <c r="AF1194" s="82">
        <f t="shared" si="132"/>
        <v>0</v>
      </c>
      <c r="AG1194" s="82" t="str">
        <f t="shared" si="133"/>
        <v/>
      </c>
      <c r="AH1194" s="82" t="str">
        <f t="shared" si="134"/>
        <v/>
      </c>
      <c r="AI1194" s="82" t="str">
        <f t="shared" si="135"/>
        <v/>
      </c>
      <c r="AJ1194" s="82" t="str">
        <f t="shared" si="136"/>
        <v/>
      </c>
      <c r="AK1194" s="82" t="str">
        <f t="shared" si="137"/>
        <v/>
      </c>
    </row>
    <row r="1195" spans="27:37">
      <c r="AA1195" s="79"/>
      <c r="AB1195" s="78"/>
      <c r="AC1195" s="78" t="str">
        <f t="shared" si="131"/>
        <v/>
      </c>
      <c r="AD1195" s="89"/>
      <c r="AE1195" s="89"/>
      <c r="AF1195" s="79">
        <f t="shared" si="132"/>
        <v>0</v>
      </c>
      <c r="AG1195" s="79" t="str">
        <f t="shared" si="133"/>
        <v/>
      </c>
      <c r="AH1195" s="79" t="str">
        <f t="shared" si="134"/>
        <v/>
      </c>
      <c r="AI1195" s="79" t="str">
        <f t="shared" si="135"/>
        <v/>
      </c>
      <c r="AJ1195" s="79" t="str">
        <f t="shared" si="136"/>
        <v/>
      </c>
      <c r="AK1195" s="79" t="str">
        <f t="shared" si="137"/>
        <v/>
      </c>
    </row>
    <row r="1196" spans="27:37">
      <c r="AA1196" s="82"/>
      <c r="AB1196" s="81"/>
      <c r="AC1196" s="81" t="str">
        <f t="shared" si="131"/>
        <v/>
      </c>
      <c r="AD1196" s="90"/>
      <c r="AE1196" s="90"/>
      <c r="AF1196" s="82">
        <f t="shared" si="132"/>
        <v>0</v>
      </c>
      <c r="AG1196" s="82" t="str">
        <f t="shared" si="133"/>
        <v/>
      </c>
      <c r="AH1196" s="82" t="str">
        <f t="shared" si="134"/>
        <v/>
      </c>
      <c r="AI1196" s="82" t="str">
        <f t="shared" si="135"/>
        <v/>
      </c>
      <c r="AJ1196" s="82" t="str">
        <f t="shared" si="136"/>
        <v/>
      </c>
      <c r="AK1196" s="82" t="str">
        <f t="shared" si="137"/>
        <v/>
      </c>
    </row>
    <row r="1197" spans="27:37">
      <c r="AA1197" s="79"/>
      <c r="AB1197" s="78"/>
      <c r="AC1197" s="78" t="str">
        <f t="shared" si="131"/>
        <v/>
      </c>
      <c r="AD1197" s="89"/>
      <c r="AE1197" s="89"/>
      <c r="AF1197" s="79">
        <f t="shared" si="132"/>
        <v>0</v>
      </c>
      <c r="AG1197" s="79" t="str">
        <f t="shared" si="133"/>
        <v/>
      </c>
      <c r="AH1197" s="79" t="str">
        <f t="shared" si="134"/>
        <v/>
      </c>
      <c r="AI1197" s="79" t="str">
        <f t="shared" si="135"/>
        <v/>
      </c>
      <c r="AJ1197" s="79" t="str">
        <f t="shared" si="136"/>
        <v/>
      </c>
      <c r="AK1197" s="79" t="str">
        <f t="shared" si="137"/>
        <v/>
      </c>
    </row>
    <row r="1198" spans="27:37">
      <c r="AA1198" s="82"/>
      <c r="AB1198" s="81"/>
      <c r="AC1198" s="81" t="str">
        <f t="shared" si="131"/>
        <v/>
      </c>
      <c r="AD1198" s="90"/>
      <c r="AE1198" s="90"/>
      <c r="AF1198" s="82">
        <f t="shared" si="132"/>
        <v>0</v>
      </c>
      <c r="AG1198" s="82" t="str">
        <f t="shared" si="133"/>
        <v/>
      </c>
      <c r="AH1198" s="82" t="str">
        <f t="shared" si="134"/>
        <v/>
      </c>
      <c r="AI1198" s="82" t="str">
        <f t="shared" si="135"/>
        <v/>
      </c>
      <c r="AJ1198" s="82" t="str">
        <f t="shared" si="136"/>
        <v/>
      </c>
      <c r="AK1198" s="82" t="str">
        <f t="shared" si="137"/>
        <v/>
      </c>
    </row>
    <row r="1199" spans="27:37">
      <c r="AA1199" s="79"/>
      <c r="AB1199" s="78"/>
      <c r="AC1199" s="78" t="str">
        <f t="shared" si="131"/>
        <v/>
      </c>
      <c r="AD1199" s="89"/>
      <c r="AE1199" s="89"/>
      <c r="AF1199" s="79">
        <f t="shared" si="132"/>
        <v>0</v>
      </c>
      <c r="AG1199" s="79" t="str">
        <f t="shared" si="133"/>
        <v/>
      </c>
      <c r="AH1199" s="79" t="str">
        <f t="shared" si="134"/>
        <v/>
      </c>
      <c r="AI1199" s="79" t="str">
        <f t="shared" si="135"/>
        <v/>
      </c>
      <c r="AJ1199" s="79" t="str">
        <f t="shared" si="136"/>
        <v/>
      </c>
      <c r="AK1199" s="79" t="str">
        <f t="shared" si="137"/>
        <v/>
      </c>
    </row>
    <row r="1200" spans="27:37">
      <c r="AA1200" s="82"/>
      <c r="AB1200" s="81"/>
      <c r="AC1200" s="81" t="str">
        <f t="shared" si="131"/>
        <v/>
      </c>
      <c r="AD1200" s="90"/>
      <c r="AE1200" s="90"/>
      <c r="AF1200" s="82">
        <f t="shared" si="132"/>
        <v>0</v>
      </c>
      <c r="AG1200" s="82" t="str">
        <f t="shared" si="133"/>
        <v/>
      </c>
      <c r="AH1200" s="82" t="str">
        <f t="shared" si="134"/>
        <v/>
      </c>
      <c r="AI1200" s="82" t="str">
        <f t="shared" si="135"/>
        <v/>
      </c>
      <c r="AJ1200" s="82" t="str">
        <f t="shared" si="136"/>
        <v/>
      </c>
      <c r="AK1200" s="82" t="str">
        <f t="shared" si="137"/>
        <v/>
      </c>
    </row>
    <row r="1201" spans="27:37">
      <c r="AA1201" s="79"/>
      <c r="AB1201" s="78"/>
      <c r="AC1201" s="78" t="str">
        <f t="shared" si="131"/>
        <v/>
      </c>
      <c r="AD1201" s="89"/>
      <c r="AE1201" s="89"/>
      <c r="AF1201" s="79">
        <f t="shared" si="132"/>
        <v>0</v>
      </c>
      <c r="AG1201" s="79" t="str">
        <f t="shared" si="133"/>
        <v/>
      </c>
      <c r="AH1201" s="79" t="str">
        <f t="shared" si="134"/>
        <v/>
      </c>
      <c r="AI1201" s="79" t="str">
        <f t="shared" si="135"/>
        <v/>
      </c>
      <c r="AJ1201" s="79" t="str">
        <f t="shared" si="136"/>
        <v/>
      </c>
      <c r="AK1201" s="79" t="str">
        <f t="shared" si="137"/>
        <v/>
      </c>
    </row>
    <row r="1202" spans="27:37">
      <c r="AA1202" s="82"/>
      <c r="AB1202" s="81"/>
      <c r="AC1202" s="81" t="str">
        <f t="shared" si="131"/>
        <v/>
      </c>
      <c r="AD1202" s="90"/>
      <c r="AE1202" s="90"/>
      <c r="AF1202" s="82">
        <f t="shared" si="132"/>
        <v>0</v>
      </c>
      <c r="AG1202" s="82" t="str">
        <f t="shared" si="133"/>
        <v/>
      </c>
      <c r="AH1202" s="82" t="str">
        <f t="shared" si="134"/>
        <v/>
      </c>
      <c r="AI1202" s="82" t="str">
        <f t="shared" si="135"/>
        <v/>
      </c>
      <c r="AJ1202" s="82" t="str">
        <f t="shared" si="136"/>
        <v/>
      </c>
      <c r="AK1202" s="82" t="str">
        <f t="shared" si="137"/>
        <v/>
      </c>
    </row>
    <row r="1203" spans="27:37">
      <c r="AA1203" s="79"/>
      <c r="AB1203" s="78"/>
      <c r="AC1203" s="78" t="str">
        <f t="shared" si="131"/>
        <v/>
      </c>
      <c r="AD1203" s="89"/>
      <c r="AE1203" s="89"/>
      <c r="AF1203" s="79">
        <f t="shared" si="132"/>
        <v>0</v>
      </c>
      <c r="AG1203" s="79" t="str">
        <f t="shared" si="133"/>
        <v/>
      </c>
      <c r="AH1203" s="79" t="str">
        <f t="shared" si="134"/>
        <v/>
      </c>
      <c r="AI1203" s="79" t="str">
        <f t="shared" si="135"/>
        <v/>
      </c>
      <c r="AJ1203" s="79" t="str">
        <f t="shared" si="136"/>
        <v/>
      </c>
      <c r="AK1203" s="79" t="str">
        <f t="shared" si="137"/>
        <v/>
      </c>
    </row>
    <row r="1204" spans="27:37">
      <c r="AA1204" s="82"/>
      <c r="AB1204" s="81"/>
      <c r="AC1204" s="81" t="str">
        <f t="shared" si="131"/>
        <v/>
      </c>
      <c r="AD1204" s="90"/>
      <c r="AE1204" s="90"/>
      <c r="AF1204" s="82">
        <f t="shared" si="132"/>
        <v>0</v>
      </c>
      <c r="AG1204" s="82" t="str">
        <f t="shared" si="133"/>
        <v/>
      </c>
      <c r="AH1204" s="82" t="str">
        <f t="shared" si="134"/>
        <v/>
      </c>
      <c r="AI1204" s="82" t="str">
        <f t="shared" si="135"/>
        <v/>
      </c>
      <c r="AJ1204" s="82" t="str">
        <f t="shared" si="136"/>
        <v/>
      </c>
      <c r="AK1204" s="82" t="str">
        <f t="shared" si="137"/>
        <v/>
      </c>
    </row>
    <row r="1205" spans="27:37">
      <c r="AA1205" s="79"/>
      <c r="AB1205" s="78"/>
      <c r="AC1205" s="78" t="str">
        <f t="shared" si="131"/>
        <v/>
      </c>
      <c r="AD1205" s="89"/>
      <c r="AE1205" s="89"/>
      <c r="AF1205" s="79">
        <f t="shared" si="132"/>
        <v>0</v>
      </c>
      <c r="AG1205" s="79" t="str">
        <f t="shared" si="133"/>
        <v/>
      </c>
      <c r="AH1205" s="79" t="str">
        <f t="shared" si="134"/>
        <v/>
      </c>
      <c r="AI1205" s="79" t="str">
        <f t="shared" si="135"/>
        <v/>
      </c>
      <c r="AJ1205" s="79" t="str">
        <f t="shared" si="136"/>
        <v/>
      </c>
      <c r="AK1205" s="79" t="str">
        <f t="shared" si="137"/>
        <v/>
      </c>
    </row>
    <row r="1206" spans="27:37">
      <c r="AA1206" s="82"/>
      <c r="AB1206" s="81"/>
      <c r="AC1206" s="81" t="str">
        <f t="shared" si="131"/>
        <v/>
      </c>
      <c r="AD1206" s="90"/>
      <c r="AE1206" s="90"/>
      <c r="AF1206" s="82">
        <f t="shared" si="132"/>
        <v>0</v>
      </c>
      <c r="AG1206" s="82" t="str">
        <f t="shared" si="133"/>
        <v/>
      </c>
      <c r="AH1206" s="82" t="str">
        <f t="shared" si="134"/>
        <v/>
      </c>
      <c r="AI1206" s="82" t="str">
        <f t="shared" si="135"/>
        <v/>
      </c>
      <c r="AJ1206" s="82" t="str">
        <f t="shared" si="136"/>
        <v/>
      </c>
      <c r="AK1206" s="82" t="str">
        <f t="shared" si="137"/>
        <v/>
      </c>
    </row>
    <row r="1207" spans="27:37">
      <c r="AA1207" s="79"/>
      <c r="AB1207" s="78"/>
      <c r="AC1207" s="78" t="str">
        <f t="shared" si="131"/>
        <v/>
      </c>
      <c r="AD1207" s="89"/>
      <c r="AE1207" s="89"/>
      <c r="AF1207" s="79">
        <f t="shared" si="132"/>
        <v>0</v>
      </c>
      <c r="AG1207" s="79" t="str">
        <f t="shared" si="133"/>
        <v/>
      </c>
      <c r="AH1207" s="79" t="str">
        <f t="shared" si="134"/>
        <v/>
      </c>
      <c r="AI1207" s="79" t="str">
        <f t="shared" si="135"/>
        <v/>
      </c>
      <c r="AJ1207" s="79" t="str">
        <f t="shared" si="136"/>
        <v/>
      </c>
      <c r="AK1207" s="79" t="str">
        <f t="shared" si="137"/>
        <v/>
      </c>
    </row>
    <row r="1208" spans="27:37">
      <c r="AA1208" s="82"/>
      <c r="AB1208" s="81"/>
      <c r="AC1208" s="81" t="str">
        <f t="shared" si="131"/>
        <v/>
      </c>
      <c r="AD1208" s="90"/>
      <c r="AE1208" s="90"/>
      <c r="AF1208" s="82">
        <f t="shared" si="132"/>
        <v>0</v>
      </c>
      <c r="AG1208" s="82" t="str">
        <f t="shared" si="133"/>
        <v/>
      </c>
      <c r="AH1208" s="82" t="str">
        <f t="shared" si="134"/>
        <v/>
      </c>
      <c r="AI1208" s="82" t="str">
        <f t="shared" si="135"/>
        <v/>
      </c>
      <c r="AJ1208" s="82" t="str">
        <f t="shared" si="136"/>
        <v/>
      </c>
      <c r="AK1208" s="82" t="str">
        <f t="shared" si="137"/>
        <v/>
      </c>
    </row>
    <row r="1209" spans="27:37">
      <c r="AA1209" s="79"/>
      <c r="AB1209" s="78"/>
      <c r="AC1209" s="78" t="str">
        <f t="shared" si="131"/>
        <v/>
      </c>
      <c r="AD1209" s="89"/>
      <c r="AE1209" s="89"/>
      <c r="AF1209" s="79">
        <f t="shared" si="132"/>
        <v>0</v>
      </c>
      <c r="AG1209" s="79" t="str">
        <f t="shared" si="133"/>
        <v/>
      </c>
      <c r="AH1209" s="79" t="str">
        <f t="shared" si="134"/>
        <v/>
      </c>
      <c r="AI1209" s="79" t="str">
        <f t="shared" si="135"/>
        <v/>
      </c>
      <c r="AJ1209" s="79" t="str">
        <f t="shared" si="136"/>
        <v/>
      </c>
      <c r="AK1209" s="79" t="str">
        <f t="shared" si="137"/>
        <v/>
      </c>
    </row>
    <row r="1210" spans="27:37">
      <c r="AA1210" s="82"/>
      <c r="AB1210" s="81"/>
      <c r="AC1210" s="81" t="str">
        <f t="shared" si="131"/>
        <v/>
      </c>
      <c r="AD1210" s="90"/>
      <c r="AE1210" s="90"/>
      <c r="AF1210" s="82">
        <f t="shared" si="132"/>
        <v>0</v>
      </c>
      <c r="AG1210" s="82" t="str">
        <f t="shared" si="133"/>
        <v/>
      </c>
      <c r="AH1210" s="82" t="str">
        <f t="shared" si="134"/>
        <v/>
      </c>
      <c r="AI1210" s="82" t="str">
        <f t="shared" si="135"/>
        <v/>
      </c>
      <c r="AJ1210" s="82" t="str">
        <f t="shared" si="136"/>
        <v/>
      </c>
      <c r="AK1210" s="82" t="str">
        <f t="shared" si="137"/>
        <v/>
      </c>
    </row>
    <row r="1211" spans="27:37">
      <c r="AA1211" s="79"/>
      <c r="AB1211" s="78"/>
      <c r="AC1211" s="78" t="str">
        <f t="shared" si="131"/>
        <v/>
      </c>
      <c r="AD1211" s="89"/>
      <c r="AE1211" s="89"/>
      <c r="AF1211" s="79">
        <f t="shared" si="132"/>
        <v>0</v>
      </c>
      <c r="AG1211" s="79" t="str">
        <f t="shared" si="133"/>
        <v/>
      </c>
      <c r="AH1211" s="79" t="str">
        <f t="shared" si="134"/>
        <v/>
      </c>
      <c r="AI1211" s="79" t="str">
        <f t="shared" si="135"/>
        <v/>
      </c>
      <c r="AJ1211" s="79" t="str">
        <f t="shared" si="136"/>
        <v/>
      </c>
      <c r="AK1211" s="79" t="str">
        <f t="shared" si="137"/>
        <v/>
      </c>
    </row>
    <row r="1212" spans="27:37">
      <c r="AA1212" s="82"/>
      <c r="AB1212" s="81"/>
      <c r="AC1212" s="81" t="str">
        <f t="shared" si="131"/>
        <v/>
      </c>
      <c r="AD1212" s="90"/>
      <c r="AE1212" s="90"/>
      <c r="AF1212" s="82">
        <f t="shared" si="132"/>
        <v>0</v>
      </c>
      <c r="AG1212" s="82" t="str">
        <f t="shared" si="133"/>
        <v/>
      </c>
      <c r="AH1212" s="82" t="str">
        <f t="shared" si="134"/>
        <v/>
      </c>
      <c r="AI1212" s="82" t="str">
        <f t="shared" si="135"/>
        <v/>
      </c>
      <c r="AJ1212" s="82" t="str">
        <f t="shared" si="136"/>
        <v/>
      </c>
      <c r="AK1212" s="82" t="str">
        <f t="shared" si="137"/>
        <v/>
      </c>
    </row>
    <row r="1213" spans="27:37">
      <c r="AA1213" s="79"/>
      <c r="AB1213" s="78"/>
      <c r="AC1213" s="78" t="str">
        <f t="shared" si="131"/>
        <v/>
      </c>
      <c r="AD1213" s="89"/>
      <c r="AE1213" s="89"/>
      <c r="AF1213" s="79">
        <f t="shared" si="132"/>
        <v>0</v>
      </c>
      <c r="AG1213" s="79" t="str">
        <f t="shared" si="133"/>
        <v/>
      </c>
      <c r="AH1213" s="79" t="str">
        <f t="shared" si="134"/>
        <v/>
      </c>
      <c r="AI1213" s="79" t="str">
        <f t="shared" si="135"/>
        <v/>
      </c>
      <c r="AJ1213" s="79" t="str">
        <f t="shared" si="136"/>
        <v/>
      </c>
      <c r="AK1213" s="79" t="str">
        <f t="shared" si="137"/>
        <v/>
      </c>
    </row>
    <row r="1214" spans="27:37">
      <c r="AA1214" s="82"/>
      <c r="AB1214" s="81"/>
      <c r="AC1214" s="81" t="str">
        <f t="shared" si="131"/>
        <v/>
      </c>
      <c r="AD1214" s="90"/>
      <c r="AE1214" s="90"/>
      <c r="AF1214" s="82">
        <f t="shared" si="132"/>
        <v>0</v>
      </c>
      <c r="AG1214" s="82" t="str">
        <f t="shared" si="133"/>
        <v/>
      </c>
      <c r="AH1214" s="82" t="str">
        <f t="shared" si="134"/>
        <v/>
      </c>
      <c r="AI1214" s="82" t="str">
        <f t="shared" si="135"/>
        <v/>
      </c>
      <c r="AJ1214" s="82" t="str">
        <f t="shared" si="136"/>
        <v/>
      </c>
      <c r="AK1214" s="82" t="str">
        <f t="shared" si="137"/>
        <v/>
      </c>
    </row>
    <row r="1215" spans="27:37">
      <c r="AA1215" s="79"/>
      <c r="AB1215" s="78"/>
      <c r="AC1215" s="78" t="str">
        <f t="shared" si="131"/>
        <v/>
      </c>
      <c r="AD1215" s="89"/>
      <c r="AE1215" s="89"/>
      <c r="AF1215" s="79">
        <f t="shared" si="132"/>
        <v>0</v>
      </c>
      <c r="AG1215" s="79" t="str">
        <f t="shared" si="133"/>
        <v/>
      </c>
      <c r="AH1215" s="79" t="str">
        <f t="shared" si="134"/>
        <v/>
      </c>
      <c r="AI1215" s="79" t="str">
        <f t="shared" si="135"/>
        <v/>
      </c>
      <c r="AJ1215" s="79" t="str">
        <f t="shared" si="136"/>
        <v/>
      </c>
      <c r="AK1215" s="79" t="str">
        <f t="shared" si="137"/>
        <v/>
      </c>
    </row>
    <row r="1216" spans="27:37">
      <c r="AA1216" s="82"/>
      <c r="AB1216" s="81"/>
      <c r="AC1216" s="81" t="str">
        <f t="shared" si="131"/>
        <v/>
      </c>
      <c r="AD1216" s="90"/>
      <c r="AE1216" s="90"/>
      <c r="AF1216" s="82">
        <f t="shared" si="132"/>
        <v>0</v>
      </c>
      <c r="AG1216" s="82" t="str">
        <f t="shared" si="133"/>
        <v/>
      </c>
      <c r="AH1216" s="82" t="str">
        <f t="shared" si="134"/>
        <v/>
      </c>
      <c r="AI1216" s="82" t="str">
        <f t="shared" si="135"/>
        <v/>
      </c>
      <c r="AJ1216" s="82" t="str">
        <f t="shared" si="136"/>
        <v/>
      </c>
      <c r="AK1216" s="82" t="str">
        <f t="shared" si="137"/>
        <v/>
      </c>
    </row>
    <row r="1217" spans="27:37">
      <c r="AA1217" s="79"/>
      <c r="AB1217" s="78"/>
      <c r="AC1217" s="78" t="str">
        <f t="shared" si="131"/>
        <v/>
      </c>
      <c r="AD1217" s="89"/>
      <c r="AE1217" s="89"/>
      <c r="AF1217" s="79">
        <f t="shared" si="132"/>
        <v>0</v>
      </c>
      <c r="AG1217" s="79" t="str">
        <f t="shared" si="133"/>
        <v/>
      </c>
      <c r="AH1217" s="79" t="str">
        <f t="shared" si="134"/>
        <v/>
      </c>
      <c r="AI1217" s="79" t="str">
        <f t="shared" si="135"/>
        <v/>
      </c>
      <c r="AJ1217" s="79" t="str">
        <f t="shared" si="136"/>
        <v/>
      </c>
      <c r="AK1217" s="79" t="str">
        <f t="shared" si="137"/>
        <v/>
      </c>
    </row>
    <row r="1218" spans="27:37">
      <c r="AA1218" s="82"/>
      <c r="AB1218" s="81"/>
      <c r="AC1218" s="81" t="str">
        <f t="shared" si="131"/>
        <v/>
      </c>
      <c r="AD1218" s="90"/>
      <c r="AE1218" s="90"/>
      <c r="AF1218" s="82">
        <f t="shared" si="132"/>
        <v>0</v>
      </c>
      <c r="AG1218" s="82" t="str">
        <f t="shared" si="133"/>
        <v/>
      </c>
      <c r="AH1218" s="82" t="str">
        <f t="shared" si="134"/>
        <v/>
      </c>
      <c r="AI1218" s="82" t="str">
        <f t="shared" si="135"/>
        <v/>
      </c>
      <c r="AJ1218" s="82" t="str">
        <f t="shared" si="136"/>
        <v/>
      </c>
      <c r="AK1218" s="82" t="str">
        <f t="shared" si="137"/>
        <v/>
      </c>
    </row>
    <row r="1219" spans="27:37">
      <c r="AA1219" s="79"/>
      <c r="AB1219" s="78"/>
      <c r="AC1219" s="78" t="str">
        <f t="shared" si="131"/>
        <v/>
      </c>
      <c r="AD1219" s="89"/>
      <c r="AE1219" s="89"/>
      <c r="AF1219" s="79">
        <f t="shared" si="132"/>
        <v>0</v>
      </c>
      <c r="AG1219" s="79" t="str">
        <f t="shared" si="133"/>
        <v/>
      </c>
      <c r="AH1219" s="79" t="str">
        <f t="shared" si="134"/>
        <v/>
      </c>
      <c r="AI1219" s="79" t="str">
        <f t="shared" si="135"/>
        <v/>
      </c>
      <c r="AJ1219" s="79" t="str">
        <f t="shared" si="136"/>
        <v/>
      </c>
      <c r="AK1219" s="79" t="str">
        <f t="shared" si="137"/>
        <v/>
      </c>
    </row>
    <row r="1220" spans="27:37">
      <c r="AA1220" s="82"/>
      <c r="AB1220" s="81"/>
      <c r="AC1220" s="81" t="str">
        <f t="shared" si="131"/>
        <v/>
      </c>
      <c r="AD1220" s="90"/>
      <c r="AE1220" s="90"/>
      <c r="AF1220" s="82">
        <f t="shared" si="132"/>
        <v>0</v>
      </c>
      <c r="AG1220" s="82" t="str">
        <f t="shared" si="133"/>
        <v/>
      </c>
      <c r="AH1220" s="82" t="str">
        <f t="shared" si="134"/>
        <v/>
      </c>
      <c r="AI1220" s="82" t="str">
        <f t="shared" si="135"/>
        <v/>
      </c>
      <c r="AJ1220" s="82" t="str">
        <f t="shared" si="136"/>
        <v/>
      </c>
      <c r="AK1220" s="82" t="str">
        <f t="shared" si="137"/>
        <v/>
      </c>
    </row>
    <row r="1221" spans="27:37">
      <c r="AA1221" s="79"/>
      <c r="AB1221" s="78"/>
      <c r="AC1221" s="78" t="str">
        <f t="shared" si="131"/>
        <v/>
      </c>
      <c r="AD1221" s="89"/>
      <c r="AE1221" s="89"/>
      <c r="AF1221" s="79">
        <f t="shared" si="132"/>
        <v>0</v>
      </c>
      <c r="AG1221" s="79" t="str">
        <f t="shared" si="133"/>
        <v/>
      </c>
      <c r="AH1221" s="79" t="str">
        <f t="shared" si="134"/>
        <v/>
      </c>
      <c r="AI1221" s="79" t="str">
        <f t="shared" si="135"/>
        <v/>
      </c>
      <c r="AJ1221" s="79" t="str">
        <f t="shared" si="136"/>
        <v/>
      </c>
      <c r="AK1221" s="79" t="str">
        <f t="shared" si="137"/>
        <v/>
      </c>
    </row>
    <row r="1222" spans="27:37">
      <c r="AA1222" s="82"/>
      <c r="AB1222" s="81"/>
      <c r="AC1222" s="81" t="str">
        <f t="shared" si="131"/>
        <v/>
      </c>
      <c r="AD1222" s="90"/>
      <c r="AE1222" s="90"/>
      <c r="AF1222" s="82">
        <f t="shared" si="132"/>
        <v>0</v>
      </c>
      <c r="AG1222" s="82" t="str">
        <f t="shared" si="133"/>
        <v/>
      </c>
      <c r="AH1222" s="82" t="str">
        <f t="shared" si="134"/>
        <v/>
      </c>
      <c r="AI1222" s="82" t="str">
        <f t="shared" si="135"/>
        <v/>
      </c>
      <c r="AJ1222" s="82" t="str">
        <f t="shared" si="136"/>
        <v/>
      </c>
      <c r="AK1222" s="82" t="str">
        <f t="shared" si="137"/>
        <v/>
      </c>
    </row>
    <row r="1223" spans="27:37">
      <c r="AA1223" s="79"/>
      <c r="AB1223" s="78"/>
      <c r="AC1223" s="78" t="str">
        <f t="shared" si="131"/>
        <v/>
      </c>
      <c r="AD1223" s="89"/>
      <c r="AE1223" s="89"/>
      <c r="AF1223" s="79">
        <f t="shared" si="132"/>
        <v>0</v>
      </c>
      <c r="AG1223" s="79" t="str">
        <f t="shared" si="133"/>
        <v/>
      </c>
      <c r="AH1223" s="79" t="str">
        <f t="shared" si="134"/>
        <v/>
      </c>
      <c r="AI1223" s="79" t="str">
        <f t="shared" si="135"/>
        <v/>
      </c>
      <c r="AJ1223" s="79" t="str">
        <f t="shared" si="136"/>
        <v/>
      </c>
      <c r="AK1223" s="79" t="str">
        <f t="shared" si="137"/>
        <v/>
      </c>
    </row>
    <row r="1224" spans="27:37">
      <c r="AA1224" s="82"/>
      <c r="AB1224" s="81"/>
      <c r="AC1224" s="81" t="str">
        <f t="shared" si="131"/>
        <v/>
      </c>
      <c r="AD1224" s="90"/>
      <c r="AE1224" s="90"/>
      <c r="AF1224" s="82">
        <f t="shared" si="132"/>
        <v>0</v>
      </c>
      <c r="AG1224" s="82" t="str">
        <f t="shared" si="133"/>
        <v/>
      </c>
      <c r="AH1224" s="82" t="str">
        <f t="shared" si="134"/>
        <v/>
      </c>
      <c r="AI1224" s="82" t="str">
        <f t="shared" si="135"/>
        <v/>
      </c>
      <c r="AJ1224" s="82" t="str">
        <f t="shared" si="136"/>
        <v/>
      </c>
      <c r="AK1224" s="82" t="str">
        <f t="shared" si="137"/>
        <v/>
      </c>
    </row>
    <row r="1225" spans="27:37">
      <c r="AA1225" s="79"/>
      <c r="AB1225" s="78"/>
      <c r="AC1225" s="78" t="str">
        <f t="shared" si="131"/>
        <v/>
      </c>
      <c r="AD1225" s="89"/>
      <c r="AE1225" s="89"/>
      <c r="AF1225" s="79">
        <f t="shared" si="132"/>
        <v>0</v>
      </c>
      <c r="AG1225" s="79" t="str">
        <f t="shared" si="133"/>
        <v/>
      </c>
      <c r="AH1225" s="79" t="str">
        <f t="shared" si="134"/>
        <v/>
      </c>
      <c r="AI1225" s="79" t="str">
        <f t="shared" si="135"/>
        <v/>
      </c>
      <c r="AJ1225" s="79" t="str">
        <f t="shared" si="136"/>
        <v/>
      </c>
      <c r="AK1225" s="79" t="str">
        <f t="shared" si="137"/>
        <v/>
      </c>
    </row>
    <row r="1226" spans="27:37">
      <c r="AA1226" s="82"/>
      <c r="AB1226" s="81"/>
      <c r="AC1226" s="81" t="str">
        <f t="shared" si="131"/>
        <v/>
      </c>
      <c r="AD1226" s="90"/>
      <c r="AE1226" s="90"/>
      <c r="AF1226" s="82">
        <f t="shared" si="132"/>
        <v>0</v>
      </c>
      <c r="AG1226" s="82" t="str">
        <f t="shared" si="133"/>
        <v/>
      </c>
      <c r="AH1226" s="82" t="str">
        <f t="shared" si="134"/>
        <v/>
      </c>
      <c r="AI1226" s="82" t="str">
        <f t="shared" si="135"/>
        <v/>
      </c>
      <c r="AJ1226" s="82" t="str">
        <f t="shared" si="136"/>
        <v/>
      </c>
      <c r="AK1226" s="82" t="str">
        <f t="shared" si="137"/>
        <v/>
      </c>
    </row>
    <row r="1227" spans="27:37">
      <c r="AA1227" s="79"/>
      <c r="AB1227" s="78"/>
      <c r="AC1227" s="78" t="str">
        <f t="shared" si="131"/>
        <v/>
      </c>
      <c r="AD1227" s="89"/>
      <c r="AE1227" s="89"/>
      <c r="AF1227" s="79">
        <f t="shared" si="132"/>
        <v>0</v>
      </c>
      <c r="AG1227" s="79" t="str">
        <f t="shared" si="133"/>
        <v/>
      </c>
      <c r="AH1227" s="79" t="str">
        <f t="shared" si="134"/>
        <v/>
      </c>
      <c r="AI1227" s="79" t="str">
        <f t="shared" si="135"/>
        <v/>
      </c>
      <c r="AJ1227" s="79" t="str">
        <f t="shared" si="136"/>
        <v/>
      </c>
      <c r="AK1227" s="79" t="str">
        <f t="shared" si="137"/>
        <v/>
      </c>
    </row>
    <row r="1228" spans="27:37">
      <c r="AA1228" s="82"/>
      <c r="AB1228" s="81"/>
      <c r="AC1228" s="81" t="str">
        <f t="shared" ref="AC1228:AC1229" si="138">IF(ISERROR(VLOOKUP($AA1228,$A$13:$V$47,MATCH($AB1228,$A$12:$V$12,0),0)),"",VLOOKUP($AA1228,$A$13:$V$47,MATCH($AB1228,$A$12:$V$12,0),0))</f>
        <v/>
      </c>
      <c r="AD1228" s="90"/>
      <c r="AE1228" s="90"/>
      <c r="AF1228" s="82">
        <f t="shared" ref="AF1228" si="139">IF(IF($AB1228="",0,IF(AC1228="",0,AC1228-AD1228-AE1228))&lt;0,0,IF($AB1228="",0,IF(AC1228="",0,AC1228-AD1228-AE1228)))</f>
        <v>0</v>
      </c>
      <c r="AG1228" s="82" t="str">
        <f t="shared" ref="AG1228:AG1229" si="140">IF($AA1228="","",IF(VLOOKUP($AA1228,$AZ$17:$BD$51,2,0)=0,"",VLOOKUP($AA1228,$AZ$17:$BD$51,2,0)*AF1228))</f>
        <v/>
      </c>
      <c r="AH1228" s="82" t="str">
        <f t="shared" ref="AH1228:AH1229" si="141">IF($AA1228="","",IF(VLOOKUP($AA1228,$AZ$17:$BD$51,3,0)=0,"",VLOOKUP($AA1228,$AZ$17:$BD$51,3,0)*AF1228))</f>
        <v/>
      </c>
      <c r="AI1228" s="82" t="str">
        <f t="shared" ref="AI1228:AI1229" si="142">IF($AA1228="","",IF(VLOOKUP($AA1228,$AZ$17:$BD$51,4,0)=0,"",VLOOKUP($AA1228,$AZ$17:$BD$51,4,0)*AF1228))</f>
        <v/>
      </c>
      <c r="AJ1228" s="82" t="str">
        <f t="shared" ref="AJ1228:AJ1229" si="143">IF($AA1228="","",IF(VLOOKUP($AA1228,$AZ$17:$BD$51,5,0)=0,"",VLOOKUP($AA1228,$AZ$17:$BD$51,5,0)*AF1228))</f>
        <v/>
      </c>
      <c r="AK1228" s="82" t="str">
        <f t="shared" si="137"/>
        <v/>
      </c>
    </row>
    <row r="1229" spans="27:37">
      <c r="AA1229" s="84"/>
      <c r="AB1229" s="85"/>
      <c r="AC1229" s="85" t="str">
        <f t="shared" si="138"/>
        <v/>
      </c>
      <c r="AD1229" s="91"/>
      <c r="AE1229" s="91"/>
      <c r="AF1229" s="84">
        <f t="shared" ref="AF1229" si="144">IF($AC1229="",0,AC1229-AD1229-AE1229)</f>
        <v>0</v>
      </c>
      <c r="AG1229" s="84" t="str">
        <f t="shared" si="140"/>
        <v/>
      </c>
      <c r="AH1229" s="84" t="str">
        <f t="shared" si="141"/>
        <v/>
      </c>
      <c r="AI1229" s="84" t="str">
        <f t="shared" si="142"/>
        <v/>
      </c>
      <c r="AJ1229" s="84" t="str">
        <f t="shared" si="143"/>
        <v/>
      </c>
      <c r="AK1229" s="84" t="str">
        <f t="shared" ref="AK1229" si="145">IF($AF1229=0,"",IF(VLOOKUP($AA1229,$A$55:$Y$80,IF($AB1229=3,2,IF($AB1229&lt;4+1,6,IF($AB1229&lt;5+1,10,IF($AB1229&lt;6+1,14,IF($AB1229&lt;7+1,18,IF($AB1229&lt;8+1,22,0)))))),0)=0,"pas de crafteur",VLOOKUP($AA1229,$A$55:$Y$80,IF($AB1229=3,2,IF($AB1229&lt;4+1,6,IF($AB1229&lt;5+1,10,IF($AB1229&lt;6+1,14,IF($AB1229&lt;7+1,18,IF($AB1229&lt;8+1,22,)))))),0)))</f>
        <v/>
      </c>
    </row>
  </sheetData>
  <mergeCells count="216">
    <mergeCell ref="V85:Y85"/>
    <mergeCell ref="V86:Y86"/>
    <mergeCell ref="V87:Y87"/>
    <mergeCell ref="F89:I89"/>
    <mergeCell ref="J89:M89"/>
    <mergeCell ref="N89:Q89"/>
    <mergeCell ref="R89:U89"/>
    <mergeCell ref="V89:Y89"/>
    <mergeCell ref="N85:Q85"/>
    <mergeCell ref="N86:Q86"/>
    <mergeCell ref="N87:Q87"/>
    <mergeCell ref="R85:U85"/>
    <mergeCell ref="R86:U86"/>
    <mergeCell ref="R87:U87"/>
    <mergeCell ref="F85:I85"/>
    <mergeCell ref="F86:I86"/>
    <mergeCell ref="F87:I87"/>
    <mergeCell ref="J85:M85"/>
    <mergeCell ref="J86:M86"/>
    <mergeCell ref="J87:M87"/>
    <mergeCell ref="V78:Y78"/>
    <mergeCell ref="V79:Y79"/>
    <mergeCell ref="V80:Y80"/>
    <mergeCell ref="V81:Y81"/>
    <mergeCell ref="V82:Y82"/>
    <mergeCell ref="V83:Y83"/>
    <mergeCell ref="R80:U80"/>
    <mergeCell ref="R81:U81"/>
    <mergeCell ref="R82:U82"/>
    <mergeCell ref="R83:U83"/>
    <mergeCell ref="V72:Y72"/>
    <mergeCell ref="V73:Y73"/>
    <mergeCell ref="V74:Y74"/>
    <mergeCell ref="V75:Y75"/>
    <mergeCell ref="V76:Y76"/>
    <mergeCell ref="V77:Y77"/>
    <mergeCell ref="R74:U74"/>
    <mergeCell ref="R75:U75"/>
    <mergeCell ref="R76:U76"/>
    <mergeCell ref="R77:U77"/>
    <mergeCell ref="R78:U78"/>
    <mergeCell ref="R79:U79"/>
    <mergeCell ref="N78:Q78"/>
    <mergeCell ref="N79:Q79"/>
    <mergeCell ref="N80:Q80"/>
    <mergeCell ref="N81:Q81"/>
    <mergeCell ref="N82:Q82"/>
    <mergeCell ref="N83:Q83"/>
    <mergeCell ref="J80:M80"/>
    <mergeCell ref="J81:M81"/>
    <mergeCell ref="J82:M82"/>
    <mergeCell ref="J83:M83"/>
    <mergeCell ref="N72:Q72"/>
    <mergeCell ref="N73:Q73"/>
    <mergeCell ref="N74:Q74"/>
    <mergeCell ref="N75:Q75"/>
    <mergeCell ref="N76:Q76"/>
    <mergeCell ref="N77:Q77"/>
    <mergeCell ref="J74:M74"/>
    <mergeCell ref="J75:M75"/>
    <mergeCell ref="J76:M76"/>
    <mergeCell ref="J77:M77"/>
    <mergeCell ref="J78:M78"/>
    <mergeCell ref="J79:M79"/>
    <mergeCell ref="F78:I78"/>
    <mergeCell ref="F79:I79"/>
    <mergeCell ref="F80:I80"/>
    <mergeCell ref="F81:I81"/>
    <mergeCell ref="F82:I82"/>
    <mergeCell ref="F83:I83"/>
    <mergeCell ref="J63:M63"/>
    <mergeCell ref="N63:Q63"/>
    <mergeCell ref="R63:U63"/>
    <mergeCell ref="V63:Y63"/>
    <mergeCell ref="F72:I72"/>
    <mergeCell ref="F73:I73"/>
    <mergeCell ref="J72:M72"/>
    <mergeCell ref="J73:M73"/>
    <mergeCell ref="R72:U72"/>
    <mergeCell ref="R73:U73"/>
    <mergeCell ref="B83:E83"/>
    <mergeCell ref="B85:E85"/>
    <mergeCell ref="B86:E86"/>
    <mergeCell ref="B87:E87"/>
    <mergeCell ref="B89:E89"/>
    <mergeCell ref="F63:I63"/>
    <mergeCell ref="F74:I74"/>
    <mergeCell ref="F75:I75"/>
    <mergeCell ref="F76:I76"/>
    <mergeCell ref="F77:I77"/>
    <mergeCell ref="B77:E77"/>
    <mergeCell ref="B78:E78"/>
    <mergeCell ref="B79:E79"/>
    <mergeCell ref="B80:E80"/>
    <mergeCell ref="B81:E81"/>
    <mergeCell ref="B82:E82"/>
    <mergeCell ref="AN244:AO245"/>
    <mergeCell ref="AP244:AR245"/>
    <mergeCell ref="AN270:AO271"/>
    <mergeCell ref="AP270:AR271"/>
    <mergeCell ref="B63:E63"/>
    <mergeCell ref="B72:E72"/>
    <mergeCell ref="B73:E73"/>
    <mergeCell ref="B74:E74"/>
    <mergeCell ref="B75:E75"/>
    <mergeCell ref="B76:E76"/>
    <mergeCell ref="AN166:AO167"/>
    <mergeCell ref="AP166:AR167"/>
    <mergeCell ref="AN192:AO193"/>
    <mergeCell ref="AP192:AR193"/>
    <mergeCell ref="AN218:AO219"/>
    <mergeCell ref="AP218:AR219"/>
    <mergeCell ref="AN88:AO89"/>
    <mergeCell ref="AP88:AR89"/>
    <mergeCell ref="AN114:AO115"/>
    <mergeCell ref="AP114:AR115"/>
    <mergeCell ref="AN140:AO141"/>
    <mergeCell ref="AP140:AR141"/>
    <mergeCell ref="B70:E70"/>
    <mergeCell ref="F70:I70"/>
    <mergeCell ref="J70:M70"/>
    <mergeCell ref="N70:Q70"/>
    <mergeCell ref="R70:U70"/>
    <mergeCell ref="V70:Y70"/>
    <mergeCell ref="B69:E69"/>
    <mergeCell ref="F69:I69"/>
    <mergeCell ref="J69:M69"/>
    <mergeCell ref="N69:Q69"/>
    <mergeCell ref="R69:U69"/>
    <mergeCell ref="V69:Y69"/>
    <mergeCell ref="B67:E67"/>
    <mergeCell ref="F67:I67"/>
    <mergeCell ref="J67:M67"/>
    <mergeCell ref="N67:Q67"/>
    <mergeCell ref="R67:U67"/>
    <mergeCell ref="V67:Y67"/>
    <mergeCell ref="B66:E66"/>
    <mergeCell ref="F66:I66"/>
    <mergeCell ref="J66:M66"/>
    <mergeCell ref="N66:Q66"/>
    <mergeCell ref="R66:U66"/>
    <mergeCell ref="V66:Y66"/>
    <mergeCell ref="B65:E65"/>
    <mergeCell ref="F65:I65"/>
    <mergeCell ref="J65:M65"/>
    <mergeCell ref="N65:Q65"/>
    <mergeCell ref="R65:U65"/>
    <mergeCell ref="V65:Y65"/>
    <mergeCell ref="B64:E64"/>
    <mergeCell ref="F64:I64"/>
    <mergeCell ref="J64:M64"/>
    <mergeCell ref="N64:Q64"/>
    <mergeCell ref="R64:U64"/>
    <mergeCell ref="V64:Y64"/>
    <mergeCell ref="AN62:AO63"/>
    <mergeCell ref="AP62:AR63"/>
    <mergeCell ref="B61:E61"/>
    <mergeCell ref="F61:I61"/>
    <mergeCell ref="J61:M61"/>
    <mergeCell ref="N61:Q61"/>
    <mergeCell ref="R61:U61"/>
    <mergeCell ref="V61:Y61"/>
    <mergeCell ref="B59:E59"/>
    <mergeCell ref="F59:I59"/>
    <mergeCell ref="J59:M59"/>
    <mergeCell ref="N59:Q59"/>
    <mergeCell ref="R59:U59"/>
    <mergeCell ref="V59:Y59"/>
    <mergeCell ref="B58:E58"/>
    <mergeCell ref="F58:I58"/>
    <mergeCell ref="J58:M58"/>
    <mergeCell ref="N58:Q58"/>
    <mergeCell ref="R58:U58"/>
    <mergeCell ref="V58:Y58"/>
    <mergeCell ref="B57:E57"/>
    <mergeCell ref="F57:I57"/>
    <mergeCell ref="J57:M57"/>
    <mergeCell ref="N57:Q57"/>
    <mergeCell ref="R57:U57"/>
    <mergeCell ref="V57:Y57"/>
    <mergeCell ref="B56:E56"/>
    <mergeCell ref="F56:I56"/>
    <mergeCell ref="J56:M56"/>
    <mergeCell ref="N56:Q56"/>
    <mergeCell ref="R56:U56"/>
    <mergeCell ref="V56:Y56"/>
    <mergeCell ref="B55:E55"/>
    <mergeCell ref="F55:I55"/>
    <mergeCell ref="J55:M55"/>
    <mergeCell ref="N55:Q55"/>
    <mergeCell ref="R55:U55"/>
    <mergeCell ref="V55:Y55"/>
    <mergeCell ref="AZ13:BD14"/>
    <mergeCell ref="AN36:AO37"/>
    <mergeCell ref="AP36:AR37"/>
    <mergeCell ref="A51:Y52"/>
    <mergeCell ref="B53:E53"/>
    <mergeCell ref="F53:I53"/>
    <mergeCell ref="J53:M53"/>
    <mergeCell ref="N53:Q53"/>
    <mergeCell ref="R53:U53"/>
    <mergeCell ref="V53:Y53"/>
    <mergeCell ref="A9:V10"/>
    <mergeCell ref="AG9:AJ9"/>
    <mergeCell ref="AN10:AR11"/>
    <mergeCell ref="C11:F11"/>
    <mergeCell ref="G11:J11"/>
    <mergeCell ref="K11:N11"/>
    <mergeCell ref="O11:R11"/>
    <mergeCell ref="S11:V11"/>
    <mergeCell ref="B1:J1"/>
    <mergeCell ref="B2:Y2"/>
    <mergeCell ref="B3:Y3"/>
    <mergeCell ref="B4:Y4"/>
    <mergeCell ref="B5:Y5"/>
    <mergeCell ref="AA7:AK8"/>
  </mergeCells>
  <dataValidations count="1">
    <dataValidation type="list" allowBlank="1" showInputMessage="1" showErrorMessage="1" sqref="AA82:AA1171">
      <formula1>$AZ$16:$AZ$42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mage</vt:lpstr>
      <vt:lpstr>chasseur</vt:lpstr>
      <vt:lpstr>forgeron</vt:lpstr>
      <vt:lpstr>bricoleur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Pogyl</dc:creator>
  <cp:lastModifiedBy>Pogyl</cp:lastModifiedBy>
  <dcterms:created xsi:type="dcterms:W3CDTF">2017-04-02T06:09:48Z</dcterms:created>
  <dcterms:modified xsi:type="dcterms:W3CDTF">2017-04-12T18:31:45Z</dcterms:modified>
</cp:coreProperties>
</file>