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bdel Ali CHAHID\Documents\ERP\RFP\"/>
    </mc:Choice>
  </mc:AlternateContent>
  <bookViews>
    <workbookView xWindow="0" yWindow="0" windowWidth="15345" windowHeight="5265"/>
  </bookViews>
  <sheets>
    <sheet name="Grille d'évaluation RFI" sheetId="1" r:id="rId1"/>
  </sheets>
  <definedNames>
    <definedName name="_xlnm.Print_Area" localSheetId="0">'Grille d''évaluation RFI'!$A$2:$G$113</definedName>
  </definedNames>
  <calcPr calcId="162913"/>
</workbook>
</file>

<file path=xl/calcChain.xml><?xml version="1.0" encoding="utf-8"?>
<calcChain xmlns="http://schemas.openxmlformats.org/spreadsheetml/2006/main">
  <c r="C79" i="1" l="1"/>
  <c r="F79" i="1" s="1"/>
  <c r="C88" i="1"/>
  <c r="F88" i="1" s="1"/>
  <c r="H79" i="1" l="1"/>
  <c r="D79" i="1"/>
  <c r="H88" i="1"/>
  <c r="D88" i="1"/>
  <c r="C12" i="1"/>
  <c r="C110" i="1"/>
  <c r="C62" i="1"/>
  <c r="H62" i="1" s="1"/>
  <c r="D12" i="1" l="1"/>
  <c r="H12" i="1"/>
  <c r="F62" i="1"/>
  <c r="D110" i="1"/>
  <c r="H110" i="1"/>
  <c r="D62" i="1"/>
  <c r="F12" i="1"/>
  <c r="F110" i="1"/>
  <c r="C97" i="1"/>
  <c r="C72" i="1"/>
  <c r="H72" i="1" s="1"/>
  <c r="C28" i="1"/>
  <c r="H28" i="1" s="1"/>
  <c r="D97" i="1" l="1"/>
  <c r="H97" i="1"/>
  <c r="H113" i="1" s="1"/>
  <c r="F72" i="1"/>
  <c r="F28" i="1"/>
  <c r="D72" i="1"/>
  <c r="D28" i="1"/>
  <c r="F97" i="1"/>
  <c r="F113" i="1" l="1"/>
  <c r="D113" i="1"/>
</calcChain>
</file>

<file path=xl/sharedStrings.xml><?xml version="1.0" encoding="utf-8"?>
<sst xmlns="http://schemas.openxmlformats.org/spreadsheetml/2006/main" count="270" uniqueCount="185">
  <si>
    <t>Pondération</t>
  </si>
  <si>
    <t>Coefficient</t>
  </si>
  <si>
    <t>Société</t>
  </si>
  <si>
    <t>Note</t>
  </si>
  <si>
    <t>Commentaire</t>
  </si>
  <si>
    <t>Pérennité / stabilité financière / partenaires</t>
  </si>
  <si>
    <t>Qualité / certification</t>
  </si>
  <si>
    <t>Développement durable</t>
  </si>
  <si>
    <t>Localisation / proximité</t>
  </si>
  <si>
    <t>Note « Société »</t>
  </si>
  <si>
    <t>Produit</t>
  </si>
  <si>
    <t>Modularité du produit</t>
  </si>
  <si>
    <t>Avantage concurrentiel : positionnement du produit par rapport aux solutions du marché ?</t>
  </si>
  <si>
    <t>Documentation du produit fournie</t>
  </si>
  <si>
    <t>Références client de la version proposées</t>
  </si>
  <si>
    <t>Note « Produit »</t>
  </si>
  <si>
    <t>Fonctionnalités</t>
  </si>
  <si>
    <t>Administration :
- Configuration et paramétrisation de l'ensemble des fonctionnalités en complète autonomie ;
- Attribution des accès par des matrices de rôles et de responsabilités ;
- Personnalisation de rapports, d'alerte par courriel et d'interface utilisateurs.</t>
  </si>
  <si>
    <t>Note « Fonctionnalités »</t>
  </si>
  <si>
    <t>Techniques</t>
  </si>
  <si>
    <t>Exploitation :
- Connexion à distance ;
- Gestion d'alertes ;
- Interface outil de supervision et ordonnanceur ;
- Plan de sauvegarde et de maintenance ;
- déclencheurs externes.</t>
  </si>
  <si>
    <t>Système</t>
  </si>
  <si>
    <t>Logiciel</t>
  </si>
  <si>
    <t>Note « Techniques »</t>
  </si>
  <si>
    <t>Coût</t>
  </si>
  <si>
    <t>Coût de maintenance :
- En fonction des licences, du contrat …</t>
  </si>
  <si>
    <t>Coût d'intégration :
- Prix de l'intégrateur et coût journalier des ressources</t>
  </si>
  <si>
    <t>Potentiel de négociation</t>
  </si>
  <si>
    <t>Note « Coût »</t>
  </si>
  <si>
    <t>Organisation</t>
  </si>
  <si>
    <t>Définition du périmètre</t>
  </si>
  <si>
    <t>Intégration de la solution et mise en œuvre</t>
  </si>
  <si>
    <t>Reprise de l'existant</t>
  </si>
  <si>
    <t>Connaissance du domaine :
- Expérience de sociétés similaires.</t>
  </si>
  <si>
    <t>Réversibilité :
- Plan de reprise ;
- Stratégie de continuité d'exploitation.</t>
  </si>
  <si>
    <t>Note « Organisation »</t>
  </si>
  <si>
    <t>Note générale</t>
  </si>
  <si>
    <t xml:space="preserve">Support </t>
  </si>
  <si>
    <t xml:space="preserve">Formation </t>
  </si>
  <si>
    <t xml:space="preserve">Facilité d'intégration </t>
  </si>
  <si>
    <t xml:space="preserve">Ergonomie </t>
  </si>
  <si>
    <t xml:space="preserve">Evolutivité </t>
  </si>
  <si>
    <t xml:space="preserve">Paramétrabilité </t>
  </si>
  <si>
    <t xml:space="preserve">Maintenance </t>
  </si>
  <si>
    <t xml:space="preserve">Coût du support </t>
  </si>
  <si>
    <t xml:space="preserve">Coût de formation </t>
  </si>
  <si>
    <t xml:space="preserve">Respect des délais de réponses </t>
  </si>
  <si>
    <t xml:space="preserve">Capacité de réponse sur l'ensemble des besoins obligatoires </t>
  </si>
  <si>
    <t xml:space="preserve">Cohérence des commentaires </t>
  </si>
  <si>
    <t xml:space="preserve">Présentation générale &amp; séance questions / réponses </t>
  </si>
  <si>
    <t>Performance et volumétrie</t>
  </si>
  <si>
    <t>Architecture fonctionnelle :
- Niveau de paramétrage et de personnalisation ;
- Import et export des données</t>
  </si>
  <si>
    <t>Âge de la société</t>
  </si>
  <si>
    <t>Âge du produit</t>
  </si>
  <si>
    <t>Couverture fonctionnelle</t>
  </si>
  <si>
    <t>Plateformes Android</t>
  </si>
  <si>
    <t>Mode Saas</t>
  </si>
  <si>
    <t>Intégration dans le SI SYNETIS
- Diffusion et mise à jour simple ;
- Environnement de production et de développement ;
- Assistance sur l'installation, le paramétrage, l'intégration, la formation…</t>
  </si>
  <si>
    <t>Coût d'acquisition :
- Mode installation sur SYNETIS ;
- Mode Saas ;
- Structure de coûts (Jetons, Licence nommées).</t>
  </si>
  <si>
    <t>Connaissance de l'architecture SYNETIS :
- Expérience d'environnement technologique similaire ;
- Expérience du SI SYNETIS</t>
  </si>
  <si>
    <t>Fitnet Manager</t>
  </si>
  <si>
    <t>Everwin SX</t>
  </si>
  <si>
    <t>Castelis</t>
  </si>
  <si>
    <t>RH</t>
  </si>
  <si>
    <t>Gestion des candidats</t>
  </si>
  <si>
    <t>Gestion des collaborateurs</t>
  </si>
  <si>
    <t>Gestion des compétences</t>
  </si>
  <si>
    <t>Gestion des entretiens</t>
  </si>
  <si>
    <t>Intégration de CV</t>
  </si>
  <si>
    <t>Opérations</t>
  </si>
  <si>
    <t>Planning des consultants</t>
  </si>
  <si>
    <t>Imputation consultant sur projet (CRA)</t>
  </si>
  <si>
    <t>Gestion des jalons de projet</t>
  </si>
  <si>
    <t>Gestion des jalons de facturation</t>
  </si>
  <si>
    <t>Commerce</t>
  </si>
  <si>
    <t>Gestion des clients</t>
  </si>
  <si>
    <t>Suivi des bons de commande</t>
  </si>
  <si>
    <t>Gestion de la prospection</t>
  </si>
  <si>
    <t>Suivi des PVs</t>
  </si>
  <si>
    <t>Gestion d'affaires</t>
  </si>
  <si>
    <t>Reporting</t>
  </si>
  <si>
    <t>Suivi de l'effectif</t>
  </si>
  <si>
    <t>Suivi des occupations</t>
  </si>
  <si>
    <t>Exportation de données</t>
  </si>
  <si>
    <t>Suivi des absences</t>
  </si>
  <si>
    <t>Rapports</t>
  </si>
  <si>
    <t>Répartition des clients par contrat</t>
  </si>
  <si>
    <t>Facturations</t>
  </si>
  <si>
    <t xml:space="preserve">Gestion des types de facturation </t>
  </si>
  <si>
    <t>Gestion des re-fatcurables</t>
  </si>
  <si>
    <t>Congés/Absences</t>
  </si>
  <si>
    <t>Demande de congés</t>
  </si>
  <si>
    <t>Demande d'absence</t>
  </si>
  <si>
    <t>Architecture technique :
- Technologie Web 2.0 ;</t>
  </si>
  <si>
    <t>Notation : 1 : mauvais
2 : peu satisfaisant
3 : satisfaisant
4 : très satisfaisant
5 : Parfait</t>
  </si>
  <si>
    <t>Phase projet</t>
  </si>
  <si>
    <t>Phase POC</t>
  </si>
  <si>
    <t>Lieu du POC</t>
  </si>
  <si>
    <t>Expérience POC</t>
  </si>
  <si>
    <t>Accompagnement POC</t>
  </si>
  <si>
    <t>Note « Phase POC »</t>
  </si>
  <si>
    <t>Note « Phase projet»</t>
  </si>
  <si>
    <t>Déploiement des infrastrucutures</t>
  </si>
  <si>
    <t>Déploiement des infrastructures POC</t>
  </si>
  <si>
    <t>Respect des jalons projet</t>
  </si>
  <si>
    <t>Livrables</t>
  </si>
  <si>
    <t>Documentations</t>
  </si>
  <si>
    <t>Accompagnement</t>
  </si>
  <si>
    <t>Equipe projet</t>
  </si>
  <si>
    <t>7j/7 24h/24</t>
  </si>
  <si>
    <t>Paris</t>
  </si>
  <si>
    <t>Fofait illimité</t>
  </si>
  <si>
    <t>Gestion des assets partiel</t>
  </si>
  <si>
    <t>Aucune information</t>
  </si>
  <si>
    <t>Permet aux collaborateurs de saisir leur temps, leurs frais et leurs congés.</t>
  </si>
  <si>
    <t>Pas très modulable</t>
  </si>
  <si>
    <t>Très simple d'utilisation, ergonomique</t>
  </si>
  <si>
    <t>Aucune évolution évoqué</t>
  </si>
  <si>
    <t>Pas de certification / Protocole HTTPS classique (Secure Sockets Layer)</t>
  </si>
  <si>
    <t>Disponibilité élévée</t>
  </si>
  <si>
    <t>A voir</t>
  </si>
  <si>
    <t>Volumétrie illimité</t>
  </si>
  <si>
    <t>Ergonomique</t>
  </si>
  <si>
    <t>Documentation utilisateurs et administrateur</t>
  </si>
  <si>
    <t>Disponile uniquement en mode SaaS</t>
  </si>
  <si>
    <t>Référence société de conseil</t>
  </si>
  <si>
    <t>Base candidats / poste à pourvoir Statuts du circuit de recrutement Gestion des tâches et de leurs statuts Synchronisation des e-mail et agenda</t>
  </si>
  <si>
    <t>Inclus</t>
  </si>
  <si>
    <t xml:space="preserve">Personnalisation SYNETIS, toutes les données exportable, </t>
  </si>
  <si>
    <t>Elle répondra à vos sollicitations à H+2 maximum pendant toute la phase d'initialisation</t>
  </si>
  <si>
    <t>Sous forme de forfait</t>
  </si>
  <si>
    <t>Licences flottantes</t>
  </si>
  <si>
    <t>Collaborateurs - contrats de travail Clients - contacts clients Projets - affaires - affectation des collaborateurs 
Historique des temps passés sur les affaires - congés Planning prévisionnel des affaires Historique de facturation - encours de facturation</t>
  </si>
  <si>
    <t>9h-12h30 / 14h-18h pour le support applicatif</t>
  </si>
  <si>
    <t>Expert en SI, leader actuel, pas de certification secu</t>
  </si>
  <si>
    <t>Partenaires : DEODIS, Sage, microsoft, IBM, Oracle, Expertise Linux</t>
  </si>
  <si>
    <t>Couvre tout nos besoins</t>
  </si>
  <si>
    <t>Formation des utilisateurs clés</t>
  </si>
  <si>
    <t>Applications ergonomique, simple d'utilisation mais diviser en 3 applications</t>
  </si>
  <si>
    <t>20 ans d'expérience</t>
  </si>
  <si>
    <t>Très modulable, fenetre drag and drop, personnalisation d'écran</t>
  </si>
  <si>
    <t>Everwin demande un temps d'adaptation</t>
  </si>
  <si>
    <t>Regroupement des applications mobiles, OCR pour notes de frais et GED</t>
  </si>
  <si>
    <t>L'utilisateur est libre de parametrer toute ces interfaces</t>
  </si>
  <si>
    <t>inférieur à 24 H pour une anomalie bloquante, 48h anomalie semi-bloquante</t>
  </si>
  <si>
    <t>Solution perfomante, aucune information sur la volumétrie</t>
  </si>
  <si>
    <t>Application mobiles ergonomique mais la version web l'est moins</t>
  </si>
  <si>
    <t>Leader français avec plus de 20 années d'expérience des bonnes pratiques du marché du conseil.
Technologie de pointe : usage des smartphones et 100% web natif, capacité de paramétrage avancé 
(règles de gestion, création de champs et gestion des rôles et des droits d'accès).</t>
  </si>
  <si>
    <t>Page d'aide web</t>
  </si>
  <si>
    <t>coût global inférieur à une solution classique, sécurité et disponibilité optimale des données,
 pas d'investissement initial.</t>
  </si>
  <si>
    <t>DEODIS, Conseil RH, SORGEM, generix, Safege</t>
  </si>
  <si>
    <t>Telechargement de CV par ressources non disponible</t>
  </si>
  <si>
    <t xml:space="preserve"> Toutes les données exportable, données importable dans la GED </t>
  </si>
  <si>
    <t>Fort potentiel de négociation</t>
  </si>
  <si>
    <t>presque 100 000€ de budget sur 3 ans</t>
  </si>
  <si>
    <t>3 220€ de maintenance + support par an</t>
  </si>
  <si>
    <t>1 500€ reprise d'historique</t>
  </si>
  <si>
    <t>1 000€ par séance 5 personnes max</t>
  </si>
  <si>
    <t>Forfait de demarrage 3 400€</t>
  </si>
  <si>
    <t>Cout total 1 400€</t>
  </si>
  <si>
    <t>20 ans d'experience dans notre domaine</t>
  </si>
  <si>
    <t>Historique RH, Compta, CRM</t>
  </si>
  <si>
    <r>
      <rPr>
        <sz val="11"/>
        <rFont val="Arial"/>
        <family val="2"/>
      </rPr>
      <t>Nous nous basons ici sur les retours utilisateurs de la solution</t>
    </r>
    <r>
      <rPr>
        <b/>
        <sz val="11"/>
        <rFont val="Calibri"/>
        <family val="2"/>
      </rPr>
      <t xml:space="preserve"> :</t>
    </r>
    <r>
      <rPr>
        <sz val="11"/>
        <color theme="1"/>
        <rFont val="Arial"/>
        <family val="2"/>
      </rPr>
      <t xml:space="preserve"> - Niveau de service, réactivité et qualité de la relation avec équipes support
 - Qualité de l'interface, ergonomie, intuitivité, UX très apprécié
 - Périmètre fonctionnel ultra-complet
 - Evolutivité de la solution établie selon les besoins et suggestions clients</t>
    </r>
  </si>
  <si>
    <t>Partenaires : b.workshop ; MLR Conseil ; apsia</t>
  </si>
  <si>
    <t>Partenaires : Business Objects, Cegid, Oracle, SAGE, Xamarin</t>
  </si>
  <si>
    <t>Succés a l'internationnal</t>
  </si>
  <si>
    <t xml:space="preserve">Assistance et intervention d'un technicien. Ces deux niveaux sont inclus dans notre contrat de maintenance. </t>
  </si>
  <si>
    <t>Lille</t>
  </si>
  <si>
    <t>Volumétrie : 100Go par défaut</t>
  </si>
  <si>
    <t>Notre approche consiste à accompagner les entreprises dans la transformation de leur activité. En effet, Chronos-GA peut très bien être installé de manière standard et prétendre à des développements très spécifiques par la suite. La souplesse de son architecture permet une adaptation fidèle aux process qui lui sont soumis.
Le fait d'être un des principaux utilisateurs de notre solution nous permet d'être à la fois très à l'écoute de nos clients mais également force de proposition dans le développement de cette dernière. 
L'accompagnement de nos clients est l'un des facteurs clés de notre succès : de la rédaction du cahier des charges à la maintenance applicative en passant par la formation des équipes ou encore l'hébergement.</t>
  </si>
  <si>
    <t>Administrateurs, manager, RH, Compta</t>
  </si>
  <si>
    <t>Couvre la majorité de nos besoins</t>
  </si>
  <si>
    <t>Disponible sur Android</t>
  </si>
  <si>
    <t>Mise en œuvre pour 60 utilisateurs OnLine (mode SaaS) : 13 275 €</t>
  </si>
  <si>
    <t>Achat + Maintenance + Licences pour une année pleine : 19 316 €</t>
  </si>
  <si>
    <t xml:space="preserve">Achat + Maintenance + Licences pour trois années pleines : 25 478 € </t>
  </si>
  <si>
    <t>Toute demande liée à le reprise de données est soumise à étude. 
Notre grille tarifaire présente néanmoins un certain nombre de prestations : 
 - sociétés
 - contacts
 - collaborateurs
 - Affaires...
(500 € par fichier)</t>
  </si>
  <si>
    <t>Potentiel moyen</t>
  </si>
  <si>
    <t>Technologies ouvertes, pas compatible fédération d'identité</t>
  </si>
  <si>
    <t>Mise à jour trimestrielle</t>
  </si>
  <si>
    <t>Compatible SSO (pas de fédération d'identité)</t>
  </si>
  <si>
    <t>Demande un developpement spécifique</t>
  </si>
  <si>
    <t>Ne gère pas les clients privé/public</t>
  </si>
  <si>
    <t>Toutes les listes sont exportables</t>
  </si>
  <si>
    <t>Faible potentiel de negociation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</si>
</sst>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0\ &quot;€&quot;;[Red]\-#,##0\ &quot;€&quot;"/>
    <numFmt numFmtId="164" formatCode="dd/mm/yy"/>
    <numFmt numFmtId="165" formatCode="#,##0.00&quot; &quot;[$€-40C];[Red]&quot;-&quot;#,##0.00&quot; &quot;[$€-40C]"/>
  </numFmts>
  <fonts count="10" x14ac:knownFonts="1">
    <font>
      <sz val="11"/>
      <color theme="1"/>
      <name val="Arial"/>
      <family val="2"/>
    </font>
    <font>
      <b/>
      <i/>
      <sz val="16"/>
      <color theme="1"/>
      <name val="Arial"/>
      <family val="2"/>
    </font>
    <font>
      <b/>
      <i/>
      <u/>
      <sz val="11"/>
      <color theme="1"/>
      <name val="Arial"/>
      <family val="2"/>
    </font>
    <font>
      <b/>
      <sz val="11"/>
      <color theme="1"/>
      <name val="Arial"/>
      <family val="2"/>
    </font>
    <font>
      <b/>
      <sz val="11"/>
      <color rgb="FFFF0000"/>
      <name val="Arial"/>
      <family val="2"/>
    </font>
    <font>
      <b/>
      <i/>
      <sz val="11"/>
      <color theme="1"/>
      <name val="Arial"/>
      <family val="2"/>
    </font>
    <font>
      <sz val="11"/>
      <color rgb="FFFF0000"/>
      <name val="Arial"/>
      <family val="2"/>
    </font>
    <font>
      <sz val="11"/>
      <name val="Arial"/>
      <family val="2"/>
    </font>
    <font>
      <b/>
      <sz val="11"/>
      <name val="Calibri"/>
      <family val="2"/>
    </font>
    <font>
      <sz val="11"/>
      <color rgb="FF333333"/>
      <name val="Arial"/>
      <family val="2"/>
    </font>
  </fonts>
  <fills count="3">
    <fill>
      <patternFill patternType="none"/>
    </fill>
    <fill>
      <patternFill patternType="gray125"/>
    </fill>
    <fill>
      <patternFill patternType="solid">
        <fgColor rgb="FFB3B3B3"/>
        <bgColor rgb="FFB3B3B3"/>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rgb="FF000000"/>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34">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2" borderId="1" xfId="0" applyFont="1" applyFill="1" applyBorder="1" applyAlignment="1">
      <alignment wrapText="1"/>
    </xf>
    <xf numFmtId="0" fontId="4" fillId="2" borderId="1" xfId="0" applyFont="1" applyFill="1" applyBorder="1" applyAlignment="1">
      <alignment horizontal="center"/>
    </xf>
    <xf numFmtId="0" fontId="3" fillId="2" borderId="1" xfId="0" applyFont="1" applyFill="1" applyBorder="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xf numFmtId="0" fontId="5" fillId="0" borderId="0" xfId="0" applyFont="1"/>
    <xf numFmtId="0" fontId="0" fillId="0" borderId="0" xfId="0" applyBorder="1"/>
    <xf numFmtId="0" fontId="4" fillId="2" borderId="1" xfId="0" applyFont="1" applyFill="1" applyBorder="1" applyAlignment="1">
      <alignment wrapText="1"/>
    </xf>
    <xf numFmtId="0" fontId="4" fillId="0" borderId="0" xfId="0" applyFont="1" applyAlignment="1">
      <alignment horizontal="center"/>
    </xf>
    <xf numFmtId="0" fontId="3" fillId="0" borderId="0" xfId="0" applyFont="1" applyAlignment="1">
      <alignment horizontal="center" vertical="center" textRotation="90"/>
    </xf>
    <xf numFmtId="0" fontId="0" fillId="0" borderId="1" xfId="0" applyBorder="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horizontal="center" vertical="center"/>
    </xf>
    <xf numFmtId="0" fontId="6" fillId="0" borderId="1" xfId="0" applyFont="1" applyBorder="1" applyAlignment="1">
      <alignment horizontal="center"/>
    </xf>
    <xf numFmtId="0" fontId="5" fillId="0" borderId="1" xfId="0" applyFont="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164" fontId="0" fillId="0" borderId="1" xfId="0" applyNumberForma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0" xfId="0" applyBorder="1" applyAlignment="1">
      <alignment horizontal="center" vertical="center"/>
    </xf>
    <xf numFmtId="0" fontId="7" fillId="0" borderId="1" xfId="0" applyFont="1" applyFill="1" applyBorder="1" applyAlignment="1">
      <alignment vertical="top" wrapText="1"/>
    </xf>
    <xf numFmtId="2" fontId="5" fillId="0" borderId="1" xfId="0" applyNumberFormat="1" applyFont="1" applyBorder="1" applyAlignment="1">
      <alignment horizontal="center" vertical="center"/>
    </xf>
    <xf numFmtId="0" fontId="4" fillId="2" borderId="1" xfId="0" applyNumberFormat="1" applyFont="1" applyFill="1" applyBorder="1" applyAlignment="1">
      <alignment horizontal="center" vertical="center"/>
    </xf>
    <xf numFmtId="0" fontId="0" fillId="0" borderId="0" xfId="0" applyAlignment="1">
      <alignment vertical="center"/>
    </xf>
    <xf numFmtId="0" fontId="5" fillId="0" borderId="1" xfId="0" applyFont="1" applyBorder="1" applyAlignment="1">
      <alignment vertical="center"/>
    </xf>
    <xf numFmtId="0" fontId="0" fillId="0" borderId="0" xfId="0" applyBorder="1" applyAlignment="1">
      <alignment vertical="center"/>
    </xf>
    <xf numFmtId="0" fontId="4" fillId="0" borderId="0" xfId="0" applyFont="1" applyAlignment="1">
      <alignment vertical="center"/>
    </xf>
    <xf numFmtId="0" fontId="0" fillId="0" borderId="2" xfId="0" applyBorder="1"/>
    <xf numFmtId="0" fontId="0" fillId="0" borderId="2" xfId="0" applyFont="1" applyBorder="1"/>
    <xf numFmtId="0" fontId="0" fillId="0" borderId="3" xfId="0" applyFont="1" applyBorder="1"/>
    <xf numFmtId="0" fontId="0" fillId="0" borderId="2" xfId="0"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applyAlignment="1">
      <alignment horizontal="left" vertical="center" wrapText="1"/>
    </xf>
    <xf numFmtId="0" fontId="0" fillId="0" borderId="11" xfId="0" applyBorder="1" applyAlignment="1">
      <alignment horizontal="center"/>
    </xf>
    <xf numFmtId="0" fontId="0" fillId="0" borderId="11" xfId="0" applyBorder="1" applyAlignment="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 xfId="0" applyBorder="1" applyAlignment="1" applyProtection="1">
      <alignment wrapText="1"/>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0" xfId="0" applyFont="1" applyBorder="1" applyAlignment="1">
      <alignment wrapText="1"/>
    </xf>
    <xf numFmtId="0" fontId="5" fillId="0" borderId="0" xfId="0" applyFont="1" applyBorder="1" applyAlignment="1">
      <alignment horizontal="center"/>
    </xf>
    <xf numFmtId="2" fontId="5"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Border="1"/>
    <xf numFmtId="0" fontId="5" fillId="0" borderId="7" xfId="0" applyFont="1" applyBorder="1" applyAlignment="1">
      <alignment horizontal="center" vertical="center"/>
    </xf>
    <xf numFmtId="2" fontId="5" fillId="0" borderId="8" xfId="0" applyNumberFormat="1" applyFont="1" applyBorder="1" applyAlignment="1">
      <alignment horizontal="center" vertical="center"/>
    </xf>
    <xf numFmtId="0" fontId="5" fillId="0" borderId="8" xfId="0" applyFont="1" applyBorder="1" applyAlignment="1">
      <alignment vertical="center"/>
    </xf>
    <xf numFmtId="0" fontId="5" fillId="0" borderId="9" xfId="0" applyFont="1" applyBorder="1"/>
    <xf numFmtId="0" fontId="0" fillId="0" borderId="1"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5" xfId="0" applyFont="1" applyBorder="1" applyAlignment="1">
      <alignment horizontal="left" vertical="center" wrapText="1"/>
    </xf>
    <xf numFmtId="0" fontId="0" fillId="0" borderId="2" xfId="0" applyBorder="1" applyAlignment="1" applyProtection="1">
      <alignment horizontal="center" vertical="center" wrapText="1"/>
      <protection locked="0"/>
    </xf>
    <xf numFmtId="0" fontId="3" fillId="2" borderId="7" xfId="0" applyFont="1" applyFill="1" applyBorder="1" applyAlignment="1">
      <alignment horizontal="center"/>
    </xf>
    <xf numFmtId="0" fontId="9" fillId="0" borderId="7" xfId="0" applyFont="1" applyBorder="1" applyAlignment="1">
      <alignment horizontal="center"/>
    </xf>
    <xf numFmtId="0" fontId="0" fillId="0" borderId="20" xfId="0" applyBorder="1"/>
    <xf numFmtId="0" fontId="4" fillId="2" borderId="7" xfId="0" applyFont="1" applyFill="1" applyBorder="1" applyAlignment="1">
      <alignment horizontal="center"/>
    </xf>
    <xf numFmtId="0" fontId="0" fillId="0" borderId="7" xfId="0" applyBorder="1" applyAlignment="1">
      <alignment horizontal="center"/>
    </xf>
    <xf numFmtId="2" fontId="5" fillId="0" borderId="11" xfId="0" applyNumberFormat="1" applyFont="1" applyBorder="1" applyAlignment="1">
      <alignment horizontal="center" vertical="center"/>
    </xf>
    <xf numFmtId="0" fontId="5" fillId="0" borderId="11" xfId="0" applyFont="1" applyBorder="1" applyAlignment="1">
      <alignment vertical="center"/>
    </xf>
    <xf numFmtId="0" fontId="5" fillId="0" borderId="11" xfId="0" applyFont="1" applyBorder="1"/>
    <xf numFmtId="0" fontId="0" fillId="0" borderId="14" xfId="0" applyBorder="1" applyAlignment="1">
      <alignment horizontal="center"/>
    </xf>
    <xf numFmtId="0" fontId="0" fillId="0" borderId="14" xfId="0" applyBorder="1" applyAlignment="1">
      <alignment horizontal="center" vertical="center"/>
    </xf>
    <xf numFmtId="0" fontId="0" fillId="0" borderId="21" xfId="0" applyBorder="1" applyAlignment="1">
      <alignment horizontal="center"/>
    </xf>
    <xf numFmtId="0" fontId="0" fillId="0" borderId="13" xfId="0" applyBorder="1" applyAlignment="1">
      <alignment horizontal="center"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9" xfId="0" applyBorder="1" applyAlignment="1" applyProtection="1">
      <alignment horizontal="center" vertical="center"/>
      <protection locked="0"/>
    </xf>
    <xf numFmtId="0" fontId="0" fillId="0" borderId="16" xfId="0" applyBorder="1" applyAlignment="1">
      <alignment horizontal="center"/>
    </xf>
    <xf numFmtId="0" fontId="0" fillId="0" borderId="23" xfId="0" applyBorder="1" applyAlignment="1">
      <alignment horizontal="center"/>
    </xf>
    <xf numFmtId="0" fontId="0" fillId="0" borderId="18" xfId="0" applyBorder="1" applyAlignment="1">
      <alignment horizontal="center" vertical="center"/>
    </xf>
    <xf numFmtId="0" fontId="0" fillId="0" borderId="17" xfId="0" applyBorder="1" applyAlignment="1" applyProtection="1">
      <alignment horizontal="center" vertical="center"/>
      <protection locked="0"/>
    </xf>
    <xf numFmtId="0" fontId="5" fillId="0" borderId="7" xfId="0" applyFont="1" applyBorder="1" applyAlignment="1">
      <alignment horizontal="center"/>
    </xf>
    <xf numFmtId="0" fontId="0" fillId="0" borderId="24" xfId="0" applyBorder="1" applyAlignment="1">
      <alignment horizontal="center" vertical="center"/>
    </xf>
    <xf numFmtId="0" fontId="0" fillId="0" borderId="25" xfId="0" applyBorder="1" applyAlignment="1" applyProtection="1">
      <alignment horizontal="center" vertical="center"/>
      <protection locked="0"/>
    </xf>
    <xf numFmtId="0" fontId="5" fillId="0" borderId="26" xfId="0" applyFont="1" applyBorder="1" applyAlignment="1">
      <alignment horizontal="center" vertical="center"/>
    </xf>
    <xf numFmtId="2" fontId="5" fillId="0" borderId="27" xfId="0" applyNumberFormat="1" applyFont="1" applyBorder="1" applyAlignment="1">
      <alignment horizontal="center" vertical="center"/>
    </xf>
    <xf numFmtId="0" fontId="5" fillId="0" borderId="27" xfId="0" applyFont="1" applyBorder="1" applyAlignment="1">
      <alignment vertical="center"/>
    </xf>
    <xf numFmtId="0" fontId="5" fillId="0" borderId="28" xfId="0" applyFont="1" applyBorder="1"/>
    <xf numFmtId="0" fontId="0" fillId="0" borderId="35" xfId="0" applyBorder="1" applyAlignment="1">
      <alignment horizontal="center" vertical="center"/>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5" fillId="0" borderId="11" xfId="0" applyFont="1" applyBorder="1" applyAlignment="1">
      <alignment wrapText="1"/>
    </xf>
    <xf numFmtId="0" fontId="5" fillId="0" borderId="11" xfId="0" applyFont="1" applyBorder="1" applyAlignment="1">
      <alignment horizontal="center"/>
    </xf>
    <xf numFmtId="0" fontId="0" fillId="0" borderId="38" xfId="0" applyBorder="1"/>
    <xf numFmtId="0" fontId="0" fillId="0" borderId="21" xfId="0" applyBorder="1" applyAlignment="1">
      <alignment wrapText="1"/>
    </xf>
    <xf numFmtId="0" fontId="0" fillId="0" borderId="13" xfId="0" applyBorder="1" applyAlignment="1">
      <alignment horizontal="center"/>
    </xf>
    <xf numFmtId="0" fontId="3" fillId="2" borderId="16" xfId="0" applyFont="1" applyFill="1" applyBorder="1" applyAlignment="1">
      <alignment wrapText="1"/>
    </xf>
    <xf numFmtId="0" fontId="0" fillId="0" borderId="22" xfId="0" applyBorder="1" applyAlignment="1">
      <alignment horizontal="center" vertical="center"/>
    </xf>
    <xf numFmtId="6" fontId="0" fillId="0" borderId="14" xfId="0" applyNumberFormat="1" applyBorder="1" applyAlignment="1" applyProtection="1">
      <alignment horizontal="center" vertical="center"/>
      <protection locked="0"/>
    </xf>
    <xf numFmtId="0" fontId="0" fillId="2" borderId="7" xfId="0" applyFill="1" applyBorder="1" applyAlignment="1">
      <alignment horizontal="center"/>
    </xf>
    <xf numFmtId="0" fontId="0" fillId="2" borderId="8"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0" fillId="2" borderId="22" xfId="0" applyFill="1" applyBorder="1" applyAlignment="1">
      <alignment horizontal="center"/>
    </xf>
    <xf numFmtId="0" fontId="0" fillId="0" borderId="13" xfId="0" applyBorder="1"/>
    <xf numFmtId="0" fontId="0" fillId="0" borderId="33"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14" xfId="0" applyFill="1" applyBorder="1" applyAlignment="1">
      <alignment horizontal="center"/>
    </xf>
    <xf numFmtId="0" fontId="0" fillId="2" borderId="15" xfId="0" applyFill="1" applyBorder="1" applyAlignment="1">
      <alignment horizontal="center"/>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2:AMC113"/>
  <sheetViews>
    <sheetView showGridLines="0" tabSelected="1" zoomScale="85" zoomScaleNormal="85" workbookViewId="0">
      <selection activeCell="N92" sqref="N92"/>
    </sheetView>
  </sheetViews>
  <sheetFormatPr baseColWidth="10" defaultRowHeight="14.25" outlineLevelRow="1" outlineLevelCol="1" x14ac:dyDescent="0.2"/>
  <cols>
    <col min="1" max="1" width="35.875" style="1" customWidth="1"/>
    <col min="2" max="2" width="11.25" style="2" customWidth="1"/>
    <col min="3" max="3" width="13.375" style="2" customWidth="1"/>
    <col min="4" max="4" width="12.625" style="18" customWidth="1"/>
    <col min="5" max="5" width="119.875" style="34" hidden="1" customWidth="1" outlineLevel="1"/>
    <col min="6" max="6" width="10.375" style="18" customWidth="1" collapsed="1"/>
    <col min="7" max="7" width="85.5" style="34" hidden="1" customWidth="1" outlineLevel="1"/>
    <col min="8" max="8" width="11.625" style="18" customWidth="1" collapsed="1"/>
    <col min="9" max="9" width="168.125" hidden="1" customWidth="1" outlineLevel="1"/>
    <col min="10" max="1017" width="4.125" customWidth="1" collapsed="1"/>
  </cols>
  <sheetData>
    <row r="2" spans="1:10" ht="73.5" customHeight="1" x14ac:dyDescent="0.2">
      <c r="A2" s="3" t="s">
        <v>94</v>
      </c>
      <c r="B2" s="16" t="s">
        <v>0</v>
      </c>
      <c r="C2" s="16" t="s">
        <v>1</v>
      </c>
      <c r="D2" s="125" t="s">
        <v>60</v>
      </c>
      <c r="E2" s="125"/>
      <c r="F2" s="125" t="s">
        <v>61</v>
      </c>
      <c r="G2" s="125"/>
      <c r="H2" s="125" t="s">
        <v>62</v>
      </c>
      <c r="I2" s="126"/>
      <c r="J2" s="71"/>
    </row>
    <row r="3" spans="1:10" ht="15" x14ac:dyDescent="0.25">
      <c r="A3" s="4" t="s">
        <v>2</v>
      </c>
      <c r="B3" s="5">
        <v>2</v>
      </c>
      <c r="C3" s="6"/>
      <c r="D3" s="29" t="s">
        <v>3</v>
      </c>
      <c r="E3" s="29" t="s">
        <v>4</v>
      </c>
      <c r="F3" s="29" t="s">
        <v>3</v>
      </c>
      <c r="G3" s="29" t="s">
        <v>4</v>
      </c>
      <c r="H3" s="29" t="s">
        <v>3</v>
      </c>
      <c r="I3" s="69" t="s">
        <v>4</v>
      </c>
      <c r="J3" s="71"/>
    </row>
    <row r="4" spans="1:10" outlineLevel="1" x14ac:dyDescent="0.2">
      <c r="A4" s="24" t="s">
        <v>5</v>
      </c>
      <c r="B4" s="8"/>
      <c r="C4" s="17">
        <v>35</v>
      </c>
      <c r="D4" s="17">
        <v>4</v>
      </c>
      <c r="E4" s="48" t="s">
        <v>163</v>
      </c>
      <c r="F4" s="48">
        <v>5</v>
      </c>
      <c r="G4" s="48" t="s">
        <v>135</v>
      </c>
      <c r="H4" s="48">
        <v>5</v>
      </c>
      <c r="I4" s="53" t="s">
        <v>164</v>
      </c>
      <c r="J4" s="71"/>
    </row>
    <row r="5" spans="1:10" outlineLevel="1" x14ac:dyDescent="0.2">
      <c r="A5" s="24" t="s">
        <v>6</v>
      </c>
      <c r="B5" s="8"/>
      <c r="C5" s="17">
        <v>20</v>
      </c>
      <c r="D5" s="17">
        <v>1</v>
      </c>
      <c r="E5" s="48" t="s">
        <v>118</v>
      </c>
      <c r="F5" s="48">
        <v>4</v>
      </c>
      <c r="G5" s="48" t="s">
        <v>134</v>
      </c>
      <c r="H5" s="48">
        <v>3</v>
      </c>
      <c r="I5" s="70" t="s">
        <v>165</v>
      </c>
      <c r="J5" s="71"/>
    </row>
    <row r="6" spans="1:10" outlineLevel="1" x14ac:dyDescent="0.2">
      <c r="A6" s="24" t="s">
        <v>7</v>
      </c>
      <c r="B6" s="8"/>
      <c r="C6" s="17">
        <v>5</v>
      </c>
      <c r="D6" s="17">
        <v>0</v>
      </c>
      <c r="E6" s="48" t="s">
        <v>113</v>
      </c>
      <c r="F6" s="48">
        <v>0</v>
      </c>
      <c r="G6" s="48" t="s">
        <v>113</v>
      </c>
      <c r="H6" s="48">
        <v>0</v>
      </c>
      <c r="I6" s="53" t="s">
        <v>113</v>
      </c>
      <c r="J6" s="71"/>
    </row>
    <row r="7" spans="1:10" outlineLevel="1" x14ac:dyDescent="0.2">
      <c r="A7" t="s">
        <v>54</v>
      </c>
      <c r="B7" s="8"/>
      <c r="C7" s="17">
        <v>10</v>
      </c>
      <c r="D7" s="17">
        <v>4</v>
      </c>
      <c r="E7" s="48" t="s">
        <v>112</v>
      </c>
      <c r="F7" s="48">
        <v>5</v>
      </c>
      <c r="G7" s="48" t="s">
        <v>136</v>
      </c>
      <c r="H7" s="48">
        <v>5</v>
      </c>
      <c r="I7" s="53" t="s">
        <v>171</v>
      </c>
      <c r="J7" s="71"/>
    </row>
    <row r="8" spans="1:10" outlineLevel="1" x14ac:dyDescent="0.2">
      <c r="A8" s="27" t="s">
        <v>38</v>
      </c>
      <c r="B8" s="8"/>
      <c r="C8" s="17">
        <v>10</v>
      </c>
      <c r="D8" s="17">
        <v>5</v>
      </c>
      <c r="E8" s="48" t="s">
        <v>111</v>
      </c>
      <c r="F8" s="48">
        <v>5</v>
      </c>
      <c r="G8" s="48" t="s">
        <v>137</v>
      </c>
      <c r="H8" s="48">
        <v>4</v>
      </c>
      <c r="I8" s="48" t="s">
        <v>170</v>
      </c>
    </row>
    <row r="9" spans="1:10" outlineLevel="1" x14ac:dyDescent="0.2">
      <c r="A9" s="27" t="s">
        <v>37</v>
      </c>
      <c r="B9" s="8"/>
      <c r="C9" s="17">
        <v>10</v>
      </c>
      <c r="D9" s="17">
        <v>5</v>
      </c>
      <c r="E9" s="48" t="s">
        <v>109</v>
      </c>
      <c r="F9" s="48">
        <v>4</v>
      </c>
      <c r="G9" s="48" t="s">
        <v>133</v>
      </c>
      <c r="H9" s="48">
        <v>4</v>
      </c>
      <c r="I9" s="48" t="s">
        <v>166</v>
      </c>
    </row>
    <row r="10" spans="1:10" outlineLevel="1" x14ac:dyDescent="0.2">
      <c r="A10" s="24" t="s">
        <v>8</v>
      </c>
      <c r="B10" s="8"/>
      <c r="C10" s="17">
        <v>5</v>
      </c>
      <c r="D10" s="17">
        <v>5</v>
      </c>
      <c r="E10" s="48" t="s">
        <v>110</v>
      </c>
      <c r="F10" s="48">
        <v>5</v>
      </c>
      <c r="G10" s="48" t="s">
        <v>110</v>
      </c>
      <c r="H10" s="48">
        <v>4</v>
      </c>
      <c r="I10" s="48" t="s">
        <v>167</v>
      </c>
    </row>
    <row r="11" spans="1:10" outlineLevel="1" x14ac:dyDescent="0.2">
      <c r="A11" s="24" t="s">
        <v>52</v>
      </c>
      <c r="B11" s="8"/>
      <c r="C11" s="47">
        <v>5</v>
      </c>
      <c r="D11" s="47">
        <v>3</v>
      </c>
      <c r="E11" s="54">
        <v>2005</v>
      </c>
      <c r="F11" s="54">
        <v>5</v>
      </c>
      <c r="G11" s="54">
        <v>1995</v>
      </c>
      <c r="H11" s="54">
        <v>4</v>
      </c>
      <c r="I11" s="54">
        <v>1999</v>
      </c>
    </row>
    <row r="12" spans="1:10" s="12" customFormat="1" x14ac:dyDescent="0.2">
      <c r="A12" s="25" t="s">
        <v>9</v>
      </c>
      <c r="B12" s="88"/>
      <c r="C12" s="91">
        <f>SUM(C4:C11)</f>
        <v>100</v>
      </c>
      <c r="D12" s="92">
        <f>SUMPRODUCT($C$4:$C$11,D4:D11)/$C$12</f>
        <v>3.4</v>
      </c>
      <c r="E12" s="93"/>
      <c r="F12" s="92">
        <f>SUMPRODUCT($C$4:$C$11,F4:F11)/$C$12</f>
        <v>4.45</v>
      </c>
      <c r="G12" s="93"/>
      <c r="H12" s="92">
        <f>SUMPRODUCT($C$4:$C$11,H4:H11)/$C$12</f>
        <v>4.05</v>
      </c>
      <c r="I12" s="94"/>
    </row>
    <row r="13" spans="1:10" x14ac:dyDescent="0.2">
      <c r="C13" s="79"/>
      <c r="D13" s="80"/>
      <c r="E13" s="81"/>
      <c r="F13" s="80"/>
      <c r="G13" s="81"/>
      <c r="H13" s="129"/>
      <c r="I13" s="128"/>
      <c r="J13" s="13"/>
    </row>
    <row r="14" spans="1:10" ht="15" x14ac:dyDescent="0.25">
      <c r="A14" s="4" t="s">
        <v>10</v>
      </c>
      <c r="B14" s="72">
        <v>3</v>
      </c>
      <c r="C14" s="109"/>
      <c r="D14" s="110"/>
      <c r="E14" s="110"/>
      <c r="F14" s="110"/>
      <c r="G14" s="110"/>
      <c r="H14" s="110"/>
      <c r="I14" s="111"/>
      <c r="J14" s="71"/>
    </row>
    <row r="15" spans="1:10" outlineLevel="1" x14ac:dyDescent="0.2">
      <c r="A15" t="s">
        <v>55</v>
      </c>
      <c r="B15" s="73"/>
      <c r="C15" s="95">
        <v>10</v>
      </c>
      <c r="D15" s="96">
        <v>5</v>
      </c>
      <c r="E15" s="97" t="s">
        <v>114</v>
      </c>
      <c r="F15" s="97">
        <v>4</v>
      </c>
      <c r="G15" s="97" t="s">
        <v>138</v>
      </c>
      <c r="H15" s="97">
        <v>5</v>
      </c>
      <c r="I15" s="98" t="s">
        <v>172</v>
      </c>
    </row>
    <row r="16" spans="1:10" outlineLevel="1" x14ac:dyDescent="0.2">
      <c r="A16" s="24" t="s">
        <v>53</v>
      </c>
      <c r="B16" s="73"/>
      <c r="C16" s="89">
        <v>10</v>
      </c>
      <c r="D16" s="78">
        <v>3</v>
      </c>
      <c r="E16" s="49">
        <v>2005</v>
      </c>
      <c r="F16" s="49">
        <v>5</v>
      </c>
      <c r="G16" s="49" t="s">
        <v>139</v>
      </c>
      <c r="H16" s="49">
        <v>4</v>
      </c>
      <c r="I16" s="90">
        <v>2004</v>
      </c>
    </row>
    <row r="17" spans="1:10" outlineLevel="1" x14ac:dyDescent="0.2">
      <c r="A17" s="24" t="s">
        <v>11</v>
      </c>
      <c r="B17" s="73"/>
      <c r="C17" s="82">
        <v>10</v>
      </c>
      <c r="D17" s="17">
        <v>1</v>
      </c>
      <c r="E17" s="48" t="s">
        <v>115</v>
      </c>
      <c r="F17" s="48">
        <v>5</v>
      </c>
      <c r="G17" s="48" t="s">
        <v>140</v>
      </c>
      <c r="H17" s="48">
        <v>5</v>
      </c>
      <c r="I17" s="83"/>
    </row>
    <row r="18" spans="1:10" outlineLevel="1" x14ac:dyDescent="0.2">
      <c r="A18" s="27" t="s">
        <v>39</v>
      </c>
      <c r="B18" s="73"/>
      <c r="C18" s="84">
        <v>20</v>
      </c>
      <c r="D18" s="17">
        <v>5</v>
      </c>
      <c r="E18" s="48" t="s">
        <v>116</v>
      </c>
      <c r="F18" s="48">
        <v>3</v>
      </c>
      <c r="G18" s="48" t="s">
        <v>141</v>
      </c>
      <c r="H18" s="48">
        <v>3</v>
      </c>
      <c r="I18" s="83"/>
    </row>
    <row r="19" spans="1:10" outlineLevel="1" x14ac:dyDescent="0.2">
      <c r="A19" s="27" t="s">
        <v>41</v>
      </c>
      <c r="B19" s="73"/>
      <c r="C19" s="85">
        <v>10</v>
      </c>
      <c r="D19" s="86">
        <v>4</v>
      </c>
      <c r="E19" s="66" t="s">
        <v>117</v>
      </c>
      <c r="F19" s="66">
        <v>5</v>
      </c>
      <c r="G19" s="66" t="s">
        <v>142</v>
      </c>
      <c r="H19" s="66">
        <v>4</v>
      </c>
      <c r="I19" s="87"/>
    </row>
    <row r="20" spans="1:10" outlineLevel="1" x14ac:dyDescent="0.2">
      <c r="A20" s="27" t="s">
        <v>43</v>
      </c>
      <c r="B20" s="8"/>
      <c r="C20" s="77">
        <v>10</v>
      </c>
      <c r="D20" s="78">
        <v>5</v>
      </c>
      <c r="E20" s="49" t="s">
        <v>119</v>
      </c>
      <c r="F20" s="49">
        <v>3</v>
      </c>
      <c r="G20" s="49" t="s">
        <v>144</v>
      </c>
      <c r="H20" s="49">
        <v>3</v>
      </c>
      <c r="I20" s="49"/>
    </row>
    <row r="21" spans="1:10" outlineLevel="1" x14ac:dyDescent="0.2">
      <c r="A21" s="27" t="s">
        <v>42</v>
      </c>
      <c r="B21" s="8"/>
      <c r="C21" s="8">
        <v>20</v>
      </c>
      <c r="D21" s="17">
        <v>2</v>
      </c>
      <c r="E21" s="48" t="s">
        <v>120</v>
      </c>
      <c r="F21" s="48">
        <v>5</v>
      </c>
      <c r="G21" s="18" t="s">
        <v>143</v>
      </c>
      <c r="H21" s="48">
        <v>4</v>
      </c>
      <c r="I21" s="48"/>
    </row>
    <row r="22" spans="1:10" outlineLevel="1" x14ac:dyDescent="0.2">
      <c r="A22" s="27" t="s">
        <v>50</v>
      </c>
      <c r="B22" s="8"/>
      <c r="C22" s="8">
        <v>10</v>
      </c>
      <c r="D22" s="17">
        <v>5</v>
      </c>
      <c r="E22" s="48" t="s">
        <v>121</v>
      </c>
      <c r="F22" s="48">
        <v>3</v>
      </c>
      <c r="G22" s="48" t="s">
        <v>145</v>
      </c>
      <c r="H22" s="48">
        <v>4</v>
      </c>
      <c r="I22" s="54" t="s">
        <v>168</v>
      </c>
    </row>
    <row r="23" spans="1:10" outlineLevel="1" x14ac:dyDescent="0.2">
      <c r="A23" s="27" t="s">
        <v>40</v>
      </c>
      <c r="B23" s="8"/>
      <c r="C23" s="8">
        <v>20</v>
      </c>
      <c r="D23" s="17">
        <v>5</v>
      </c>
      <c r="E23" s="48" t="s">
        <v>122</v>
      </c>
      <c r="F23" s="48">
        <v>3</v>
      </c>
      <c r="G23" s="48" t="s">
        <v>146</v>
      </c>
      <c r="H23" s="53">
        <v>3</v>
      </c>
      <c r="I23" s="38"/>
      <c r="J23" s="71"/>
    </row>
    <row r="24" spans="1:10" ht="71.25" outlineLevel="1" x14ac:dyDescent="0.2">
      <c r="A24" s="24" t="s">
        <v>12</v>
      </c>
      <c r="B24" s="8"/>
      <c r="C24" s="17">
        <v>15</v>
      </c>
      <c r="D24" s="17">
        <v>4</v>
      </c>
      <c r="E24" s="67" t="s">
        <v>162</v>
      </c>
      <c r="F24" s="50">
        <v>5</v>
      </c>
      <c r="G24" s="65" t="s">
        <v>147</v>
      </c>
      <c r="H24" s="52">
        <v>3</v>
      </c>
      <c r="I24" s="68" t="s">
        <v>169</v>
      </c>
      <c r="J24" s="71"/>
    </row>
    <row r="25" spans="1:10" outlineLevel="1" x14ac:dyDescent="0.2">
      <c r="A25" s="24" t="s">
        <v>13</v>
      </c>
      <c r="B25" s="8"/>
      <c r="C25" s="17">
        <v>4</v>
      </c>
      <c r="D25" s="17">
        <v>5</v>
      </c>
      <c r="E25" s="49" t="s">
        <v>123</v>
      </c>
      <c r="F25" s="48">
        <v>4</v>
      </c>
      <c r="G25" s="49" t="s">
        <v>148</v>
      </c>
      <c r="H25" s="48">
        <v>4</v>
      </c>
      <c r="I25" s="49"/>
    </row>
    <row r="26" spans="1:10" ht="28.5" outlineLevel="1" x14ac:dyDescent="0.2">
      <c r="A26" s="24" t="s">
        <v>56</v>
      </c>
      <c r="B26" s="8"/>
      <c r="C26" s="17">
        <v>8</v>
      </c>
      <c r="D26" s="17">
        <v>5</v>
      </c>
      <c r="E26" s="48" t="s">
        <v>124</v>
      </c>
      <c r="F26" s="48">
        <v>5</v>
      </c>
      <c r="G26" s="64" t="s">
        <v>149</v>
      </c>
      <c r="H26" s="48">
        <v>5</v>
      </c>
      <c r="I26" s="48"/>
    </row>
    <row r="27" spans="1:10" outlineLevel="1" x14ac:dyDescent="0.2">
      <c r="A27" s="24" t="s">
        <v>14</v>
      </c>
      <c r="B27" s="8"/>
      <c r="C27" s="17">
        <v>8</v>
      </c>
      <c r="D27" s="17">
        <v>4</v>
      </c>
      <c r="E27" s="48" t="s">
        <v>125</v>
      </c>
      <c r="F27" s="48">
        <v>5</v>
      </c>
      <c r="G27" s="48" t="s">
        <v>150</v>
      </c>
      <c r="H27" s="48">
        <v>3</v>
      </c>
      <c r="I27" s="48"/>
    </row>
    <row r="28" spans="1:10" s="12" customFormat="1" x14ac:dyDescent="0.2">
      <c r="A28" s="99" t="s">
        <v>15</v>
      </c>
      <c r="B28" s="100"/>
      <c r="C28" s="100">
        <f>SUM(C15:C27)</f>
        <v>155</v>
      </c>
      <c r="D28" s="74">
        <f>SUMPRODUCT($C$15:$C$27,D15:D27)/$C$28</f>
        <v>4.0129032258064514</v>
      </c>
      <c r="E28" s="75"/>
      <c r="F28" s="74">
        <f>SUMPRODUCT($C$15:$C$27,F15:F27)/$C$28</f>
        <v>4.1354838709677422</v>
      </c>
      <c r="G28" s="75"/>
      <c r="H28" s="74">
        <f>SUMPRODUCT($C$15:$C$27,H15:H27)/$C$28</f>
        <v>3.7096774193548385</v>
      </c>
      <c r="I28" s="76"/>
    </row>
    <row r="29" spans="1:10" x14ac:dyDescent="0.2">
      <c r="A29" s="102"/>
      <c r="B29" s="103"/>
      <c r="C29" s="103"/>
      <c r="D29" s="80"/>
      <c r="E29" s="81"/>
      <c r="F29" s="80"/>
      <c r="G29" s="81"/>
      <c r="H29" s="130"/>
      <c r="I29" s="128"/>
      <c r="J29" s="13"/>
    </row>
    <row r="30" spans="1:10" ht="15" x14ac:dyDescent="0.25">
      <c r="A30" s="104" t="s">
        <v>16</v>
      </c>
      <c r="B30" s="5">
        <v>5</v>
      </c>
      <c r="C30" s="107"/>
      <c r="D30" s="108"/>
      <c r="E30" s="108"/>
      <c r="F30" s="108"/>
      <c r="G30" s="108"/>
      <c r="H30" s="108"/>
      <c r="I30" s="127"/>
      <c r="J30" s="71"/>
    </row>
    <row r="31" spans="1:10" ht="15" x14ac:dyDescent="0.2">
      <c r="A31" s="115" t="s">
        <v>63</v>
      </c>
      <c r="B31" s="116"/>
      <c r="C31" s="116"/>
      <c r="D31" s="116"/>
      <c r="E31" s="116"/>
      <c r="F31" s="116"/>
      <c r="G31" s="116"/>
      <c r="H31" s="116"/>
      <c r="I31" s="117"/>
      <c r="J31" s="71"/>
    </row>
    <row r="32" spans="1:10" outlineLevel="1" x14ac:dyDescent="0.2">
      <c r="A32" s="101" t="s">
        <v>64</v>
      </c>
      <c r="B32" s="77"/>
      <c r="C32" s="78">
        <v>6</v>
      </c>
      <c r="D32" s="78">
        <v>5</v>
      </c>
      <c r="E32" s="49" t="s">
        <v>126</v>
      </c>
      <c r="F32" s="49">
        <v>5</v>
      </c>
      <c r="G32" s="49" t="s">
        <v>127</v>
      </c>
      <c r="H32" s="49">
        <v>5</v>
      </c>
      <c r="I32" s="49" t="s">
        <v>127</v>
      </c>
    </row>
    <row r="33" spans="1:10" outlineLevel="1" x14ac:dyDescent="0.2">
      <c r="A33" s="38" t="s">
        <v>65</v>
      </c>
      <c r="B33" s="8"/>
      <c r="C33" s="17">
        <v>6</v>
      </c>
      <c r="D33" s="17">
        <v>5</v>
      </c>
      <c r="E33" s="48" t="s">
        <v>127</v>
      </c>
      <c r="F33" s="48">
        <v>5</v>
      </c>
      <c r="G33" s="48" t="s">
        <v>127</v>
      </c>
      <c r="H33" s="48">
        <v>5</v>
      </c>
      <c r="I33" s="48" t="s">
        <v>127</v>
      </c>
    </row>
    <row r="34" spans="1:10" outlineLevel="1" x14ac:dyDescent="0.2">
      <c r="A34" s="38" t="s">
        <v>66</v>
      </c>
      <c r="B34" s="8"/>
      <c r="C34" s="17">
        <v>5</v>
      </c>
      <c r="D34" s="17">
        <v>5</v>
      </c>
      <c r="E34" s="48" t="s">
        <v>127</v>
      </c>
      <c r="F34" s="48">
        <v>5</v>
      </c>
      <c r="G34" s="48" t="s">
        <v>127</v>
      </c>
      <c r="H34" s="48">
        <v>5</v>
      </c>
      <c r="I34" s="48" t="s">
        <v>127</v>
      </c>
    </row>
    <row r="35" spans="1:10" outlineLevel="1" x14ac:dyDescent="0.2">
      <c r="A35" s="42" t="s">
        <v>67</v>
      </c>
      <c r="B35" s="8"/>
      <c r="C35" s="17">
        <v>5</v>
      </c>
      <c r="D35" s="17">
        <v>5</v>
      </c>
      <c r="E35" s="48" t="s">
        <v>127</v>
      </c>
      <c r="F35" s="48">
        <v>5</v>
      </c>
      <c r="G35" s="48" t="s">
        <v>127</v>
      </c>
      <c r="H35" s="48">
        <v>5</v>
      </c>
      <c r="I35" s="48" t="s">
        <v>127</v>
      </c>
    </row>
    <row r="36" spans="1:10" outlineLevel="1" x14ac:dyDescent="0.2">
      <c r="A36" s="44" t="s">
        <v>68</v>
      </c>
      <c r="B36" s="8"/>
      <c r="C36" s="17">
        <v>4</v>
      </c>
      <c r="D36" s="17">
        <v>5</v>
      </c>
      <c r="E36" s="48" t="s">
        <v>127</v>
      </c>
      <c r="F36" s="48">
        <v>3</v>
      </c>
      <c r="G36" s="48" t="s">
        <v>151</v>
      </c>
      <c r="H36" s="48">
        <v>3</v>
      </c>
      <c r="I36" s="48" t="s">
        <v>181</v>
      </c>
    </row>
    <row r="37" spans="1:10" ht="15" outlineLevel="1" x14ac:dyDescent="0.2">
      <c r="A37" s="118" t="s">
        <v>69</v>
      </c>
      <c r="B37" s="119"/>
      <c r="C37" s="119"/>
      <c r="D37" s="119"/>
      <c r="E37" s="119"/>
      <c r="F37" s="119"/>
      <c r="G37" s="119"/>
      <c r="H37" s="119"/>
      <c r="I37" s="119"/>
      <c r="J37" s="71"/>
    </row>
    <row r="38" spans="1:10" outlineLevel="1" x14ac:dyDescent="0.2">
      <c r="A38" s="24" t="s">
        <v>70</v>
      </c>
      <c r="B38" s="8"/>
      <c r="C38" s="17">
        <v>5</v>
      </c>
      <c r="D38" s="17">
        <v>5</v>
      </c>
      <c r="E38" s="48" t="s">
        <v>127</v>
      </c>
      <c r="F38" s="48">
        <v>5</v>
      </c>
      <c r="G38" s="48" t="s">
        <v>127</v>
      </c>
      <c r="H38" s="48">
        <v>5</v>
      </c>
      <c r="I38" s="48" t="s">
        <v>127</v>
      </c>
    </row>
    <row r="39" spans="1:10" outlineLevel="1" x14ac:dyDescent="0.2">
      <c r="A39" s="39" t="s">
        <v>71</v>
      </c>
      <c r="B39" s="8"/>
      <c r="C39" s="17">
        <v>7</v>
      </c>
      <c r="D39" s="17">
        <v>5</v>
      </c>
      <c r="E39" s="48" t="s">
        <v>127</v>
      </c>
      <c r="F39" s="48">
        <v>5</v>
      </c>
      <c r="G39" s="48" t="s">
        <v>127</v>
      </c>
      <c r="H39" s="48">
        <v>5</v>
      </c>
      <c r="I39" s="48" t="s">
        <v>127</v>
      </c>
    </row>
    <row r="40" spans="1:10" outlineLevel="1" x14ac:dyDescent="0.2">
      <c r="A40" s="39" t="s">
        <v>72</v>
      </c>
      <c r="B40" s="8"/>
      <c r="C40" s="17">
        <v>7</v>
      </c>
      <c r="D40" s="17">
        <v>5</v>
      </c>
      <c r="E40" s="48" t="s">
        <v>127</v>
      </c>
      <c r="F40" s="48">
        <v>5</v>
      </c>
      <c r="G40" s="48" t="s">
        <v>127</v>
      </c>
      <c r="H40" s="48">
        <v>5</v>
      </c>
      <c r="I40" s="48" t="s">
        <v>127</v>
      </c>
    </row>
    <row r="41" spans="1:10" outlineLevel="1" x14ac:dyDescent="0.2">
      <c r="A41" s="40" t="s">
        <v>73</v>
      </c>
      <c r="B41" s="46"/>
      <c r="C41" s="47">
        <v>7</v>
      </c>
      <c r="D41" s="17">
        <v>5</v>
      </c>
      <c r="E41" s="48" t="s">
        <v>127</v>
      </c>
      <c r="F41" s="48">
        <v>5</v>
      </c>
      <c r="G41" s="48" t="s">
        <v>127</v>
      </c>
      <c r="H41" s="48">
        <v>5</v>
      </c>
      <c r="I41" s="48" t="s">
        <v>127</v>
      </c>
    </row>
    <row r="42" spans="1:10" ht="15" outlineLevel="1" x14ac:dyDescent="0.2">
      <c r="A42" s="120" t="s">
        <v>74</v>
      </c>
      <c r="B42" s="121"/>
      <c r="C42" s="121"/>
      <c r="D42" s="121"/>
      <c r="E42" s="121"/>
      <c r="F42" s="121"/>
      <c r="G42" s="121"/>
      <c r="H42" s="121"/>
      <c r="I42" s="121"/>
      <c r="J42" s="71"/>
    </row>
    <row r="43" spans="1:10" outlineLevel="1" x14ac:dyDescent="0.2">
      <c r="A43" s="41" t="s">
        <v>75</v>
      </c>
      <c r="B43" s="8"/>
      <c r="C43" s="17">
        <v>7</v>
      </c>
      <c r="D43" s="17">
        <v>5</v>
      </c>
      <c r="E43" s="48" t="s">
        <v>127</v>
      </c>
      <c r="F43" s="48">
        <v>5</v>
      </c>
      <c r="G43" s="48" t="s">
        <v>127</v>
      </c>
      <c r="H43" s="48">
        <v>2</v>
      </c>
      <c r="I43" s="48" t="s">
        <v>182</v>
      </c>
    </row>
    <row r="44" spans="1:10" outlineLevel="1" x14ac:dyDescent="0.2">
      <c r="A44" s="38" t="s">
        <v>76</v>
      </c>
      <c r="B44" s="8"/>
      <c r="C44" s="17">
        <v>5</v>
      </c>
      <c r="D44" s="17">
        <v>5</v>
      </c>
      <c r="E44" s="48" t="s">
        <v>127</v>
      </c>
      <c r="F44" s="48">
        <v>5</v>
      </c>
      <c r="G44" s="48" t="s">
        <v>127</v>
      </c>
      <c r="H44" s="48">
        <v>5</v>
      </c>
      <c r="I44" s="48" t="s">
        <v>127</v>
      </c>
    </row>
    <row r="45" spans="1:10" outlineLevel="1" x14ac:dyDescent="0.2">
      <c r="A45" s="38" t="s">
        <v>77</v>
      </c>
      <c r="B45" s="8"/>
      <c r="C45" s="17">
        <v>5</v>
      </c>
      <c r="D45" s="17">
        <v>5</v>
      </c>
      <c r="E45" s="48" t="s">
        <v>127</v>
      </c>
      <c r="F45" s="48">
        <v>5</v>
      </c>
      <c r="G45" s="48" t="s">
        <v>127</v>
      </c>
      <c r="H45" s="48">
        <v>5</v>
      </c>
      <c r="I45" s="48" t="s">
        <v>127</v>
      </c>
    </row>
    <row r="46" spans="1:10" outlineLevel="1" x14ac:dyDescent="0.2">
      <c r="A46" s="38" t="s">
        <v>78</v>
      </c>
      <c r="B46" s="8"/>
      <c r="C46" s="17">
        <v>5</v>
      </c>
      <c r="D46" s="17">
        <v>5</v>
      </c>
      <c r="E46" s="48" t="s">
        <v>127</v>
      </c>
      <c r="F46" s="48">
        <v>5</v>
      </c>
      <c r="G46" s="48" t="s">
        <v>127</v>
      </c>
      <c r="H46" s="48">
        <v>5</v>
      </c>
      <c r="I46" s="48" t="s">
        <v>127</v>
      </c>
    </row>
    <row r="47" spans="1:10" outlineLevel="1" x14ac:dyDescent="0.2">
      <c r="A47" s="42" t="s">
        <v>79</v>
      </c>
      <c r="B47" s="46"/>
      <c r="C47" s="47">
        <v>5</v>
      </c>
      <c r="D47" s="47">
        <v>5</v>
      </c>
      <c r="E47" s="48" t="s">
        <v>127</v>
      </c>
      <c r="F47" s="48">
        <v>5</v>
      </c>
      <c r="G47" s="48" t="s">
        <v>127</v>
      </c>
      <c r="H47" s="48">
        <v>5</v>
      </c>
      <c r="I47" s="48" t="s">
        <v>127</v>
      </c>
    </row>
    <row r="48" spans="1:10" ht="15" outlineLevel="1" x14ac:dyDescent="0.2">
      <c r="A48" s="120" t="s">
        <v>80</v>
      </c>
      <c r="B48" s="121"/>
      <c r="C48" s="121"/>
      <c r="D48" s="121"/>
      <c r="E48" s="121"/>
      <c r="F48" s="121"/>
      <c r="G48" s="121"/>
      <c r="H48" s="121"/>
      <c r="I48" s="121"/>
      <c r="J48" s="71"/>
    </row>
    <row r="49" spans="1:13" outlineLevel="1" x14ac:dyDescent="0.2">
      <c r="A49" s="39" t="s">
        <v>81</v>
      </c>
      <c r="B49" s="8"/>
      <c r="C49" s="17">
        <v>5</v>
      </c>
      <c r="D49" s="17">
        <v>5</v>
      </c>
      <c r="E49" s="48" t="s">
        <v>127</v>
      </c>
      <c r="F49" s="48">
        <v>5</v>
      </c>
      <c r="G49" s="48" t="s">
        <v>127</v>
      </c>
      <c r="H49" s="48">
        <v>5</v>
      </c>
      <c r="I49" s="48" t="s">
        <v>127</v>
      </c>
    </row>
    <row r="50" spans="1:13" outlineLevel="1" x14ac:dyDescent="0.2">
      <c r="A50" s="39" t="s">
        <v>82</v>
      </c>
      <c r="B50" s="8"/>
      <c r="C50" s="17">
        <v>5</v>
      </c>
      <c r="D50" s="17">
        <v>5</v>
      </c>
      <c r="E50" s="48" t="s">
        <v>127</v>
      </c>
      <c r="F50" s="48">
        <v>5</v>
      </c>
      <c r="G50" s="48" t="s">
        <v>127</v>
      </c>
      <c r="H50" s="48">
        <v>5</v>
      </c>
      <c r="I50" s="48" t="s">
        <v>127</v>
      </c>
    </row>
    <row r="51" spans="1:13" outlineLevel="1" x14ac:dyDescent="0.2">
      <c r="A51" s="39" t="s">
        <v>83</v>
      </c>
      <c r="B51" s="8"/>
      <c r="C51" s="17">
        <v>5</v>
      </c>
      <c r="D51" s="17">
        <v>5</v>
      </c>
      <c r="E51" s="48" t="s">
        <v>127</v>
      </c>
      <c r="F51" s="48">
        <v>5</v>
      </c>
      <c r="G51" s="48" t="s">
        <v>127</v>
      </c>
      <c r="H51" s="48">
        <v>5</v>
      </c>
      <c r="I51" s="48" t="s">
        <v>127</v>
      </c>
    </row>
    <row r="52" spans="1:13" outlineLevel="1" x14ac:dyDescent="0.2">
      <c r="A52" s="39" t="s">
        <v>84</v>
      </c>
      <c r="B52" s="8"/>
      <c r="C52" s="17">
        <v>5</v>
      </c>
      <c r="D52" s="17">
        <v>5</v>
      </c>
      <c r="E52" s="48" t="s">
        <v>127</v>
      </c>
      <c r="F52" s="48">
        <v>5</v>
      </c>
      <c r="G52" s="48" t="s">
        <v>127</v>
      </c>
      <c r="H52" s="48">
        <v>5</v>
      </c>
      <c r="I52" s="48" t="s">
        <v>127</v>
      </c>
    </row>
    <row r="53" spans="1:13" outlineLevel="1" x14ac:dyDescent="0.2">
      <c r="A53" s="39" t="s">
        <v>85</v>
      </c>
      <c r="B53" s="8"/>
      <c r="C53" s="17">
        <v>6</v>
      </c>
      <c r="D53" s="17">
        <v>5</v>
      </c>
      <c r="E53" s="48" t="s">
        <v>127</v>
      </c>
      <c r="F53" s="48">
        <v>5</v>
      </c>
      <c r="G53" s="48" t="s">
        <v>127</v>
      </c>
      <c r="H53" s="48">
        <v>5</v>
      </c>
      <c r="I53" s="48" t="s">
        <v>127</v>
      </c>
    </row>
    <row r="54" spans="1:13" outlineLevel="1" x14ac:dyDescent="0.2">
      <c r="A54" s="38" t="s">
        <v>86</v>
      </c>
      <c r="B54" s="8"/>
      <c r="C54" s="17">
        <v>5</v>
      </c>
      <c r="D54" s="17">
        <v>5</v>
      </c>
      <c r="E54" s="48" t="s">
        <v>127</v>
      </c>
      <c r="F54" s="48">
        <v>5</v>
      </c>
      <c r="G54" s="48" t="s">
        <v>127</v>
      </c>
      <c r="H54" s="48">
        <v>5</v>
      </c>
      <c r="I54" s="48" t="s">
        <v>127</v>
      </c>
    </row>
    <row r="55" spans="1:13" ht="15" outlineLevel="1" x14ac:dyDescent="0.2">
      <c r="A55" s="112" t="s">
        <v>87</v>
      </c>
      <c r="B55" s="113"/>
      <c r="C55" s="113"/>
      <c r="D55" s="113"/>
      <c r="E55" s="113"/>
      <c r="F55" s="113"/>
      <c r="G55" s="113"/>
      <c r="H55" s="113"/>
      <c r="I55" s="114"/>
      <c r="J55" s="71"/>
    </row>
    <row r="56" spans="1:13" outlineLevel="1" x14ac:dyDescent="0.2">
      <c r="A56" s="38" t="s">
        <v>88</v>
      </c>
      <c r="B56" s="8"/>
      <c r="C56" s="17">
        <v>5</v>
      </c>
      <c r="D56" s="17">
        <v>5</v>
      </c>
      <c r="E56" s="48" t="s">
        <v>127</v>
      </c>
      <c r="F56" s="48">
        <v>5</v>
      </c>
      <c r="G56" s="48" t="s">
        <v>127</v>
      </c>
      <c r="H56" s="48">
        <v>5</v>
      </c>
      <c r="I56" s="48" t="s">
        <v>127</v>
      </c>
    </row>
    <row r="57" spans="1:13" outlineLevel="1" x14ac:dyDescent="0.2">
      <c r="A57" s="43" t="s">
        <v>89</v>
      </c>
      <c r="B57" s="8"/>
      <c r="C57" s="17">
        <v>5</v>
      </c>
      <c r="D57" s="17">
        <v>5</v>
      </c>
      <c r="E57" s="48" t="s">
        <v>127</v>
      </c>
      <c r="F57" s="48">
        <v>5</v>
      </c>
      <c r="G57" s="48" t="s">
        <v>127</v>
      </c>
      <c r="H57" s="48">
        <v>5</v>
      </c>
      <c r="I57" s="48" t="s">
        <v>127</v>
      </c>
    </row>
    <row r="58" spans="1:13" ht="15" outlineLevel="1" x14ac:dyDescent="0.2">
      <c r="A58" s="112" t="s">
        <v>90</v>
      </c>
      <c r="B58" s="113"/>
      <c r="C58" s="113"/>
      <c r="D58" s="113"/>
      <c r="E58" s="113"/>
      <c r="F58" s="113"/>
      <c r="G58" s="113"/>
      <c r="H58" s="113"/>
      <c r="I58" s="113"/>
      <c r="J58" s="71"/>
    </row>
    <row r="59" spans="1:13" outlineLevel="1" x14ac:dyDescent="0.2">
      <c r="A59" s="38" t="s">
        <v>91</v>
      </c>
      <c r="B59" s="8"/>
      <c r="C59" s="17">
        <v>5</v>
      </c>
      <c r="D59" s="17">
        <v>5</v>
      </c>
      <c r="E59" s="48" t="s">
        <v>127</v>
      </c>
      <c r="F59" s="48">
        <v>5</v>
      </c>
      <c r="G59" s="48" t="s">
        <v>127</v>
      </c>
      <c r="H59" s="48">
        <v>5</v>
      </c>
      <c r="I59" s="48" t="s">
        <v>127</v>
      </c>
    </row>
    <row r="60" spans="1:13" outlineLevel="1" x14ac:dyDescent="0.2">
      <c r="A60" s="42" t="s">
        <v>92</v>
      </c>
      <c r="B60" s="8"/>
      <c r="C60" s="17">
        <v>5</v>
      </c>
      <c r="D60" s="17">
        <v>5</v>
      </c>
      <c r="E60" s="48" t="s">
        <v>127</v>
      </c>
      <c r="F60" s="48">
        <v>5</v>
      </c>
      <c r="G60" s="48" t="s">
        <v>127</v>
      </c>
      <c r="H60" s="48">
        <v>5</v>
      </c>
      <c r="I60" s="48" t="s">
        <v>127</v>
      </c>
    </row>
    <row r="61" spans="1:13" ht="114" outlineLevel="1" x14ac:dyDescent="0.2">
      <c r="A61" s="45" t="s">
        <v>17</v>
      </c>
      <c r="B61" s="17"/>
      <c r="C61" s="17">
        <v>10</v>
      </c>
      <c r="D61" s="17">
        <v>4</v>
      </c>
      <c r="E61" s="48" t="s">
        <v>127</v>
      </c>
      <c r="F61" s="48">
        <v>5</v>
      </c>
      <c r="G61" s="48" t="s">
        <v>127</v>
      </c>
      <c r="H61" s="48">
        <v>5</v>
      </c>
      <c r="I61" s="48" t="s">
        <v>127</v>
      </c>
      <c r="M61" s="13"/>
    </row>
    <row r="62" spans="1:13" s="12" customFormat="1" x14ac:dyDescent="0.2">
      <c r="A62" s="25" t="s">
        <v>18</v>
      </c>
      <c r="B62" s="10"/>
      <c r="C62" s="100">
        <f>SUM(C32:C61)</f>
        <v>140</v>
      </c>
      <c r="D62" s="74">
        <f>SUMPRODUCT($C$32:$C$61,D32:D61)/$C$62</f>
        <v>4.9285714285714288</v>
      </c>
      <c r="E62" s="75"/>
      <c r="F62" s="74">
        <f>SUMPRODUCT($C$32:$C$61,F32:F61)/$C$62</f>
        <v>4.9428571428571431</v>
      </c>
      <c r="G62" s="75"/>
      <c r="H62" s="74">
        <f>SUMPRODUCT($C$32:$C$61,H32:H61)/$C$62</f>
        <v>4.7928571428571427</v>
      </c>
      <c r="I62" s="76"/>
    </row>
    <row r="63" spans="1:13" x14ac:dyDescent="0.2">
      <c r="C63" s="79"/>
      <c r="D63" s="80"/>
      <c r="E63" s="81"/>
      <c r="F63" s="80"/>
      <c r="G63" s="81"/>
      <c r="H63" s="130"/>
      <c r="I63" s="128"/>
      <c r="J63" s="13"/>
    </row>
    <row r="64" spans="1:13" ht="15" x14ac:dyDescent="0.25">
      <c r="A64" s="4" t="s">
        <v>19</v>
      </c>
      <c r="B64" s="72">
        <v>4</v>
      </c>
      <c r="C64" s="122"/>
      <c r="D64" s="123"/>
      <c r="E64" s="123"/>
      <c r="F64" s="123"/>
      <c r="G64" s="123"/>
      <c r="H64" s="123"/>
      <c r="I64" s="124"/>
      <c r="J64" s="71"/>
    </row>
    <row r="65" spans="1:11" ht="57" outlineLevel="1" x14ac:dyDescent="0.2">
      <c r="A65" s="26" t="s">
        <v>51</v>
      </c>
      <c r="B65" s="8"/>
      <c r="C65" s="78">
        <v>10</v>
      </c>
      <c r="D65" s="78">
        <v>3</v>
      </c>
      <c r="E65" s="49" t="s">
        <v>128</v>
      </c>
      <c r="F65" s="49">
        <v>5</v>
      </c>
      <c r="G65" s="49" t="s">
        <v>152</v>
      </c>
      <c r="H65" s="49">
        <v>5</v>
      </c>
      <c r="I65" s="49" t="s">
        <v>183</v>
      </c>
    </row>
    <row r="66" spans="1:11" ht="28.5" outlineLevel="1" x14ac:dyDescent="0.2">
      <c r="A66" s="24" t="s">
        <v>93</v>
      </c>
      <c r="B66" s="8"/>
      <c r="C66" s="17">
        <v>10</v>
      </c>
      <c r="D66" s="17">
        <v>3</v>
      </c>
      <c r="E66" s="48"/>
      <c r="F66" s="48">
        <v>3</v>
      </c>
      <c r="G66" s="48" t="s">
        <v>178</v>
      </c>
      <c r="H66" s="48">
        <v>2</v>
      </c>
      <c r="I66" s="48" t="s">
        <v>113</v>
      </c>
    </row>
    <row r="67" spans="1:11" ht="85.5" outlineLevel="1" x14ac:dyDescent="0.2">
      <c r="A67" s="26" t="s">
        <v>57</v>
      </c>
      <c r="B67" s="8"/>
      <c r="C67" s="17">
        <v>20</v>
      </c>
      <c r="D67" s="17">
        <v>3</v>
      </c>
      <c r="E67" s="48"/>
      <c r="F67" s="48">
        <v>4</v>
      </c>
      <c r="H67" s="48">
        <v>4</v>
      </c>
      <c r="I67" s="48" t="s">
        <v>179</v>
      </c>
    </row>
    <row r="68" spans="1:11" outlineLevel="1" x14ac:dyDescent="0.2">
      <c r="A68" s="24" t="s">
        <v>19</v>
      </c>
      <c r="B68" s="8"/>
      <c r="C68" s="17">
        <v>20</v>
      </c>
      <c r="D68" s="17">
        <v>2</v>
      </c>
      <c r="E68" s="48"/>
      <c r="F68" s="48">
        <v>5</v>
      </c>
      <c r="G68" s="48"/>
      <c r="H68" s="48">
        <v>2</v>
      </c>
      <c r="I68" s="48" t="s">
        <v>180</v>
      </c>
    </row>
    <row r="69" spans="1:11" ht="99.75" outlineLevel="1" x14ac:dyDescent="0.2">
      <c r="A69" s="24" t="s">
        <v>20</v>
      </c>
      <c r="B69" s="8"/>
      <c r="C69" s="17">
        <v>20</v>
      </c>
      <c r="D69" s="17">
        <v>5</v>
      </c>
      <c r="E69" s="48"/>
      <c r="F69" s="48">
        <v>4</v>
      </c>
      <c r="G69" s="48"/>
      <c r="H69" s="48">
        <v>5</v>
      </c>
      <c r="I69" s="48"/>
      <c r="K69" s="13"/>
    </row>
    <row r="70" spans="1:11" outlineLevel="1" x14ac:dyDescent="0.2">
      <c r="A70" s="24" t="s">
        <v>21</v>
      </c>
      <c r="B70" s="8"/>
      <c r="C70" s="17">
        <v>10</v>
      </c>
      <c r="D70" s="17">
        <v>3</v>
      </c>
      <c r="E70" s="48"/>
      <c r="F70" s="48">
        <v>5</v>
      </c>
      <c r="G70" s="48"/>
      <c r="H70" s="48">
        <v>4</v>
      </c>
      <c r="I70" s="48"/>
    </row>
    <row r="71" spans="1:11" outlineLevel="1" x14ac:dyDescent="0.2">
      <c r="A71" s="24" t="s">
        <v>22</v>
      </c>
      <c r="B71" s="8"/>
      <c r="C71" s="17">
        <v>10</v>
      </c>
      <c r="D71" s="17">
        <v>5</v>
      </c>
      <c r="E71" s="48"/>
      <c r="F71" s="48">
        <v>5</v>
      </c>
      <c r="G71" s="48"/>
      <c r="H71" s="48">
        <v>3</v>
      </c>
      <c r="I71" s="48"/>
    </row>
    <row r="72" spans="1:11" s="12" customFormat="1" x14ac:dyDescent="0.2">
      <c r="A72" s="25" t="s">
        <v>23</v>
      </c>
      <c r="B72" s="10"/>
      <c r="C72" s="23">
        <f>SUM(C65:C71)</f>
        <v>100</v>
      </c>
      <c r="D72" s="32">
        <f>SUMPRODUCT($C$65:$C$71,D65:D71)/$C$72</f>
        <v>3.4</v>
      </c>
      <c r="E72" s="35"/>
      <c r="F72" s="32">
        <f>SUMPRODUCT($C$65:$C$71,F65:F71)/$C$72</f>
        <v>4.4000000000000004</v>
      </c>
      <c r="G72" s="35"/>
      <c r="H72" s="32">
        <f>SUMPRODUCT($C$65:$C$71,H65:H71)/$C$72</f>
        <v>3.6</v>
      </c>
      <c r="I72" s="11"/>
    </row>
    <row r="73" spans="1:11" s="12" customFormat="1" x14ac:dyDescent="0.2">
      <c r="A73" s="25"/>
      <c r="B73" s="10"/>
      <c r="C73" s="60"/>
      <c r="D73" s="61"/>
      <c r="E73" s="62"/>
      <c r="F73" s="61"/>
      <c r="G73" s="62"/>
      <c r="H73" s="61"/>
      <c r="I73" s="63"/>
    </row>
    <row r="74" spans="1:11" ht="15" x14ac:dyDescent="0.25">
      <c r="A74" s="4" t="s">
        <v>96</v>
      </c>
      <c r="B74" s="5">
        <v>3</v>
      </c>
      <c r="C74" s="133"/>
      <c r="D74" s="123"/>
      <c r="E74" s="123"/>
      <c r="F74" s="123"/>
      <c r="G74" s="123"/>
      <c r="H74" s="123"/>
      <c r="I74" s="123"/>
      <c r="J74" s="71"/>
    </row>
    <row r="75" spans="1:11" ht="15" x14ac:dyDescent="0.25">
      <c r="A75" s="31" t="s">
        <v>103</v>
      </c>
      <c r="B75" s="19"/>
      <c r="C75" s="132">
        <v>20</v>
      </c>
      <c r="D75" s="132">
        <v>5</v>
      </c>
      <c r="E75" s="49"/>
      <c r="F75" s="49">
        <v>5</v>
      </c>
      <c r="G75" s="49"/>
      <c r="H75" s="49">
        <v>2</v>
      </c>
      <c r="I75" s="49" t="s">
        <v>113</v>
      </c>
    </row>
    <row r="76" spans="1:11" ht="15" x14ac:dyDescent="0.25">
      <c r="A76" s="31" t="s">
        <v>97</v>
      </c>
      <c r="B76" s="19"/>
      <c r="C76" s="20">
        <v>15</v>
      </c>
      <c r="D76" s="20">
        <v>5</v>
      </c>
      <c r="E76" s="48"/>
      <c r="F76" s="48">
        <v>5</v>
      </c>
      <c r="G76" s="48"/>
      <c r="H76" s="48">
        <v>2</v>
      </c>
      <c r="I76" s="48" t="s">
        <v>113</v>
      </c>
    </row>
    <row r="77" spans="1:11" ht="15" x14ac:dyDescent="0.25">
      <c r="A77" s="31" t="s">
        <v>98</v>
      </c>
      <c r="B77" s="19"/>
      <c r="C77" s="20">
        <v>5</v>
      </c>
      <c r="D77" s="20">
        <v>5</v>
      </c>
      <c r="E77" s="48"/>
      <c r="F77" s="48">
        <v>5</v>
      </c>
      <c r="G77" s="48"/>
      <c r="H77" s="48">
        <v>2</v>
      </c>
      <c r="I77" s="48" t="s">
        <v>113</v>
      </c>
    </row>
    <row r="78" spans="1:11" ht="15" x14ac:dyDescent="0.25">
      <c r="A78" s="31" t="s">
        <v>99</v>
      </c>
      <c r="B78" s="19"/>
      <c r="C78" s="20">
        <v>10</v>
      </c>
      <c r="D78" s="20">
        <v>5</v>
      </c>
      <c r="E78" s="48"/>
      <c r="F78" s="48">
        <v>5</v>
      </c>
      <c r="G78" s="48"/>
      <c r="H78" s="48">
        <v>2</v>
      </c>
      <c r="I78" s="48" t="s">
        <v>113</v>
      </c>
    </row>
    <row r="79" spans="1:11" s="12" customFormat="1" x14ac:dyDescent="0.2">
      <c r="A79" s="9" t="s">
        <v>100</v>
      </c>
      <c r="B79" s="10"/>
      <c r="C79" s="10">
        <f>SUM(C75:C78)</f>
        <v>50</v>
      </c>
      <c r="D79" s="32">
        <f>SUMPRODUCT('Grille d''évaluation RFI'!$C$75:$C$78,D75:D78)/C79</f>
        <v>5</v>
      </c>
      <c r="E79" s="35"/>
      <c r="F79" s="32">
        <f>SUMPRODUCT('Grille d''évaluation RFI'!$C$75:$C$78,F75:F78)/'Grille d''évaluation RFI'!$C$79</f>
        <v>5</v>
      </c>
      <c r="G79" s="35"/>
      <c r="H79" s="32">
        <f>SUMPRODUCT('Grille d''évaluation RFI'!$C$75:$C$78,H75:H78)/'Grille d''évaluation RFI'!$C$79</f>
        <v>2</v>
      </c>
      <c r="I79" s="11"/>
    </row>
    <row r="80" spans="1:11" x14ac:dyDescent="0.2">
      <c r="H80" s="105"/>
    </row>
    <row r="81" spans="1:11" ht="15" x14ac:dyDescent="0.25">
      <c r="A81" s="4" t="s">
        <v>95</v>
      </c>
      <c r="B81" s="5">
        <v>3</v>
      </c>
      <c r="C81" s="107"/>
      <c r="D81" s="108"/>
      <c r="E81" s="108"/>
      <c r="F81" s="108"/>
      <c r="G81" s="108"/>
      <c r="H81" s="108"/>
      <c r="I81" s="108"/>
      <c r="J81" s="71"/>
    </row>
    <row r="82" spans="1:11" ht="15" x14ac:dyDescent="0.25">
      <c r="A82" s="31" t="s">
        <v>102</v>
      </c>
      <c r="B82" s="19"/>
      <c r="C82" s="20">
        <v>20</v>
      </c>
      <c r="D82" s="20">
        <v>5</v>
      </c>
      <c r="E82" s="48"/>
      <c r="F82" s="48">
        <v>5</v>
      </c>
      <c r="G82" s="48"/>
      <c r="H82" s="48">
        <v>2</v>
      </c>
      <c r="I82" s="48"/>
    </row>
    <row r="83" spans="1:11" ht="15" x14ac:dyDescent="0.25">
      <c r="A83" s="31" t="s">
        <v>104</v>
      </c>
      <c r="B83" s="19"/>
      <c r="C83" s="20">
        <v>20</v>
      </c>
      <c r="D83" s="20">
        <v>5</v>
      </c>
      <c r="E83" s="48"/>
      <c r="F83" s="48">
        <v>5</v>
      </c>
      <c r="G83" s="48"/>
      <c r="H83" s="48">
        <v>5</v>
      </c>
      <c r="I83" s="48"/>
    </row>
    <row r="84" spans="1:11" ht="15" x14ac:dyDescent="0.25">
      <c r="A84" s="31" t="s">
        <v>105</v>
      </c>
      <c r="B84" s="19"/>
      <c r="C84" s="20">
        <v>20</v>
      </c>
      <c r="D84" s="20">
        <v>5</v>
      </c>
      <c r="E84" s="48"/>
      <c r="F84" s="48">
        <v>5</v>
      </c>
      <c r="G84" s="48"/>
      <c r="H84" s="48">
        <v>2</v>
      </c>
      <c r="I84" s="48"/>
    </row>
    <row r="85" spans="1:11" ht="15" x14ac:dyDescent="0.25">
      <c r="A85" s="31" t="s">
        <v>106</v>
      </c>
      <c r="B85" s="19"/>
      <c r="C85" s="20">
        <v>10</v>
      </c>
      <c r="D85" s="20">
        <v>5</v>
      </c>
      <c r="E85" s="48"/>
      <c r="F85" s="48">
        <v>5</v>
      </c>
      <c r="G85" s="48"/>
      <c r="H85" s="48">
        <v>5</v>
      </c>
      <c r="I85" s="48"/>
    </row>
    <row r="86" spans="1:11" ht="15" x14ac:dyDescent="0.25">
      <c r="A86" s="31" t="s">
        <v>107</v>
      </c>
      <c r="B86" s="19"/>
      <c r="C86" s="20">
        <v>10</v>
      </c>
      <c r="D86" s="20">
        <v>5</v>
      </c>
      <c r="E86" s="48" t="s">
        <v>129</v>
      </c>
      <c r="F86" s="48">
        <v>5</v>
      </c>
      <c r="G86" s="48"/>
      <c r="H86" s="48">
        <v>5</v>
      </c>
      <c r="I86" s="48"/>
    </row>
    <row r="87" spans="1:11" outlineLevel="1" x14ac:dyDescent="0.2">
      <c r="A87" s="31" t="s">
        <v>108</v>
      </c>
      <c r="B87" s="20"/>
      <c r="C87" s="21">
        <v>20</v>
      </c>
      <c r="D87" s="20">
        <v>5</v>
      </c>
      <c r="E87" s="48"/>
      <c r="F87" s="48">
        <v>5</v>
      </c>
      <c r="G87" s="48"/>
      <c r="H87" s="48">
        <v>5</v>
      </c>
      <c r="I87" s="48"/>
    </row>
    <row r="88" spans="1:11" s="12" customFormat="1" x14ac:dyDescent="0.2">
      <c r="A88" s="9" t="s">
        <v>101</v>
      </c>
      <c r="B88" s="10"/>
      <c r="C88" s="100">
        <f>SUM(C82:C87)</f>
        <v>100</v>
      </c>
      <c r="D88" s="74">
        <f>SUMPRODUCT('Grille d''évaluation RFI'!$C$82:$C$87,D82:D87)/C88</f>
        <v>5</v>
      </c>
      <c r="E88" s="75"/>
      <c r="F88" s="74">
        <f>SUMPRODUCT('Grille d''évaluation RFI'!$C$82:$C$87,F82:F87)/'Grille d''évaluation RFI'!$C$88</f>
        <v>5</v>
      </c>
      <c r="G88" s="75"/>
      <c r="H88" s="74">
        <f>SUMPRODUCT('Grille d''évaluation RFI'!$C$82:$C$87,H82:H87)/'Grille d''évaluation RFI'!$C$88</f>
        <v>3.8</v>
      </c>
      <c r="I88" s="76"/>
    </row>
    <row r="89" spans="1:11" x14ac:dyDescent="0.2">
      <c r="C89" s="79"/>
      <c r="D89" s="80"/>
      <c r="E89" s="81"/>
      <c r="F89" s="80"/>
      <c r="G89" s="81"/>
      <c r="H89" s="80"/>
      <c r="I89" s="128"/>
      <c r="J89" s="13"/>
    </row>
    <row r="90" spans="1:11" ht="15" x14ac:dyDescent="0.25">
      <c r="A90" s="4" t="s">
        <v>24</v>
      </c>
      <c r="B90" s="72">
        <v>5</v>
      </c>
      <c r="C90" s="122"/>
      <c r="D90" s="123"/>
      <c r="E90" s="123"/>
      <c r="F90" s="123"/>
      <c r="G90" s="123"/>
      <c r="H90" s="123"/>
      <c r="I90" s="124"/>
      <c r="J90" s="71"/>
    </row>
    <row r="91" spans="1:11" ht="71.25" outlineLevel="1" x14ac:dyDescent="0.2">
      <c r="A91" s="24" t="s">
        <v>58</v>
      </c>
      <c r="B91" s="8"/>
      <c r="C91" s="78">
        <v>30</v>
      </c>
      <c r="D91" s="78">
        <v>5</v>
      </c>
      <c r="E91" s="49"/>
      <c r="F91" s="49">
        <v>3</v>
      </c>
      <c r="G91" s="106" t="s">
        <v>154</v>
      </c>
      <c r="H91" s="49">
        <v>4</v>
      </c>
      <c r="I91" s="49" t="s">
        <v>173</v>
      </c>
    </row>
    <row r="92" spans="1:11" ht="28.5" outlineLevel="1" x14ac:dyDescent="0.2">
      <c r="A92" s="24" t="s">
        <v>25</v>
      </c>
      <c r="B92" s="8"/>
      <c r="C92" s="17">
        <v>20</v>
      </c>
      <c r="D92" s="17">
        <v>5</v>
      </c>
      <c r="E92" s="48" t="s">
        <v>131</v>
      </c>
      <c r="F92" s="48">
        <v>2</v>
      </c>
      <c r="G92" s="48" t="s">
        <v>155</v>
      </c>
      <c r="H92" s="48">
        <v>4</v>
      </c>
      <c r="I92" s="48" t="s">
        <v>174</v>
      </c>
    </row>
    <row r="93" spans="1:11" outlineLevel="1" x14ac:dyDescent="0.2">
      <c r="A93" s="27" t="s">
        <v>45</v>
      </c>
      <c r="B93" s="22"/>
      <c r="C93" s="28">
        <v>10</v>
      </c>
      <c r="D93" s="17">
        <v>5</v>
      </c>
      <c r="E93" s="48" t="s">
        <v>130</v>
      </c>
      <c r="F93" s="48">
        <v>3</v>
      </c>
      <c r="G93" s="18" t="s">
        <v>157</v>
      </c>
      <c r="H93" s="48">
        <v>4</v>
      </c>
      <c r="I93" s="48" t="s">
        <v>175</v>
      </c>
    </row>
    <row r="94" spans="1:11" outlineLevel="1" x14ac:dyDescent="0.2">
      <c r="A94" s="27" t="s">
        <v>44</v>
      </c>
      <c r="B94" s="22"/>
      <c r="C94" s="28">
        <v>10</v>
      </c>
      <c r="D94" s="17">
        <v>5</v>
      </c>
      <c r="E94" s="48"/>
      <c r="F94" s="48">
        <v>3</v>
      </c>
      <c r="G94" s="48" t="s">
        <v>155</v>
      </c>
      <c r="H94" s="48">
        <v>4</v>
      </c>
      <c r="I94" s="48"/>
    </row>
    <row r="95" spans="1:11" ht="99.75" outlineLevel="1" x14ac:dyDescent="0.2">
      <c r="A95" s="24" t="s">
        <v>26</v>
      </c>
      <c r="B95" s="8"/>
      <c r="C95" s="17">
        <v>30</v>
      </c>
      <c r="D95" s="17">
        <v>4</v>
      </c>
      <c r="E95" s="48" t="s">
        <v>158</v>
      </c>
      <c r="F95" s="48">
        <v>3</v>
      </c>
      <c r="G95" s="66" t="s">
        <v>156</v>
      </c>
      <c r="H95" s="48">
        <v>4</v>
      </c>
      <c r="I95" s="51" t="s">
        <v>176</v>
      </c>
    </row>
    <row r="96" spans="1:11" outlineLevel="1" x14ac:dyDescent="0.2">
      <c r="A96" s="7" t="s">
        <v>27</v>
      </c>
      <c r="B96" s="8"/>
      <c r="C96" s="17">
        <v>10</v>
      </c>
      <c r="D96" s="17">
        <v>3</v>
      </c>
      <c r="E96" s="48" t="s">
        <v>184</v>
      </c>
      <c r="F96" s="48">
        <v>5</v>
      </c>
      <c r="G96" s="49" t="s">
        <v>153</v>
      </c>
      <c r="H96" s="48">
        <v>3</v>
      </c>
      <c r="I96" s="48" t="s">
        <v>177</v>
      </c>
      <c r="K96" s="13"/>
    </row>
    <row r="97" spans="1:10" s="12" customFormat="1" x14ac:dyDescent="0.2">
      <c r="A97" s="9" t="s">
        <v>28</v>
      </c>
      <c r="B97" s="10"/>
      <c r="C97" s="10">
        <f>SUM(C91:C96)</f>
        <v>110</v>
      </c>
      <c r="D97" s="32">
        <f>SUMPRODUCT($C$91:$C$96,D91:D96)/$C$97</f>
        <v>4.5454545454545459</v>
      </c>
      <c r="E97" s="35"/>
      <c r="F97" s="32">
        <f>SUMPRODUCT($C$91:$C$96,F91:F96)/$C$97</f>
        <v>3</v>
      </c>
      <c r="G97" s="35"/>
      <c r="H97" s="32">
        <f>SUMPRODUCT($C$91:$C$96,H91:H96)/$C$97</f>
        <v>3.9090909090909092</v>
      </c>
      <c r="I97" s="11"/>
    </row>
    <row r="98" spans="1:10" x14ac:dyDescent="0.2">
      <c r="D98" s="30"/>
      <c r="E98" s="36"/>
      <c r="F98" s="30"/>
      <c r="G98" s="36"/>
      <c r="H98" s="131"/>
      <c r="I98" s="13"/>
      <c r="J98" s="13"/>
    </row>
    <row r="99" spans="1:10" ht="15" x14ac:dyDescent="0.25">
      <c r="A99" s="4" t="s">
        <v>29</v>
      </c>
      <c r="B99" s="5">
        <v>3</v>
      </c>
      <c r="C99" s="107"/>
      <c r="D99" s="108"/>
      <c r="E99" s="108"/>
      <c r="F99" s="108"/>
      <c r="G99" s="108"/>
      <c r="H99" s="108"/>
      <c r="I99" s="108"/>
      <c r="J99" s="71"/>
    </row>
    <row r="100" spans="1:10" ht="15" x14ac:dyDescent="0.25">
      <c r="A100" s="31" t="s">
        <v>46</v>
      </c>
      <c r="B100" s="19"/>
      <c r="C100" s="20">
        <v>5</v>
      </c>
      <c r="D100" s="20">
        <v>5</v>
      </c>
      <c r="E100" s="48"/>
      <c r="F100" s="48">
        <v>5</v>
      </c>
      <c r="G100" s="48"/>
      <c r="H100" s="48">
        <v>5</v>
      </c>
      <c r="I100" s="48"/>
    </row>
    <row r="101" spans="1:10" ht="28.5" x14ac:dyDescent="0.25">
      <c r="A101" s="31" t="s">
        <v>47</v>
      </c>
      <c r="B101" s="19"/>
      <c r="C101" s="20">
        <v>20</v>
      </c>
      <c r="D101" s="21">
        <v>2</v>
      </c>
      <c r="E101" s="48"/>
      <c r="F101" s="48">
        <v>5</v>
      </c>
      <c r="G101" s="48"/>
      <c r="H101" s="48">
        <v>5</v>
      </c>
      <c r="I101" s="48"/>
    </row>
    <row r="102" spans="1:10" ht="28.5" x14ac:dyDescent="0.25">
      <c r="A102" s="31" t="s">
        <v>49</v>
      </c>
      <c r="B102" s="19"/>
      <c r="C102" s="20">
        <v>5</v>
      </c>
      <c r="D102" s="21">
        <v>3</v>
      </c>
      <c r="E102" s="48"/>
      <c r="F102" s="48">
        <v>5</v>
      </c>
      <c r="G102" s="48"/>
      <c r="H102" s="48">
        <v>2</v>
      </c>
      <c r="I102" s="48"/>
    </row>
    <row r="103" spans="1:10" ht="15" x14ac:dyDescent="0.25">
      <c r="A103" s="31" t="s">
        <v>48</v>
      </c>
      <c r="B103" s="19"/>
      <c r="C103" s="20">
        <v>5</v>
      </c>
      <c r="D103" s="21">
        <v>5</v>
      </c>
      <c r="E103" s="48"/>
      <c r="F103" s="48">
        <v>5</v>
      </c>
      <c r="G103" s="48"/>
      <c r="H103" s="48">
        <v>5</v>
      </c>
      <c r="I103" s="48"/>
    </row>
    <row r="104" spans="1:10" outlineLevel="1" x14ac:dyDescent="0.2">
      <c r="A104" s="31" t="s">
        <v>30</v>
      </c>
      <c r="B104" s="20"/>
      <c r="C104" s="21">
        <v>20</v>
      </c>
      <c r="D104" s="21">
        <v>5</v>
      </c>
      <c r="E104" s="48"/>
      <c r="F104" s="48">
        <v>5</v>
      </c>
      <c r="G104" s="48"/>
      <c r="H104" s="48">
        <v>5</v>
      </c>
      <c r="I104" s="48"/>
    </row>
    <row r="105" spans="1:10" outlineLevel="1" x14ac:dyDescent="0.2">
      <c r="A105" s="7" t="s">
        <v>31</v>
      </c>
      <c r="B105" s="8"/>
      <c r="C105" s="17">
        <v>20</v>
      </c>
      <c r="D105" s="21">
        <v>5</v>
      </c>
      <c r="E105" s="48"/>
      <c r="F105" s="48">
        <v>5</v>
      </c>
      <c r="G105" s="48"/>
      <c r="H105" s="48">
        <v>5</v>
      </c>
      <c r="I105" s="48"/>
    </row>
    <row r="106" spans="1:10" ht="28.5" outlineLevel="1" x14ac:dyDescent="0.2">
      <c r="A106" s="7" t="s">
        <v>32</v>
      </c>
      <c r="B106" s="8"/>
      <c r="C106" s="17">
        <v>5</v>
      </c>
      <c r="D106" s="21">
        <v>5</v>
      </c>
      <c r="E106" s="64" t="s">
        <v>132</v>
      </c>
      <c r="F106" s="48">
        <v>5</v>
      </c>
      <c r="G106" s="48" t="s">
        <v>161</v>
      </c>
      <c r="H106" s="48">
        <v>5</v>
      </c>
      <c r="I106" s="48"/>
    </row>
    <row r="107" spans="1:10" ht="28.5" outlineLevel="1" x14ac:dyDescent="0.2">
      <c r="A107" s="7" t="s">
        <v>33</v>
      </c>
      <c r="B107" s="8"/>
      <c r="C107" s="17">
        <v>10</v>
      </c>
      <c r="D107" s="21">
        <v>5</v>
      </c>
      <c r="E107" s="48"/>
      <c r="F107" s="48">
        <v>5</v>
      </c>
      <c r="G107" s="48" t="s">
        <v>160</v>
      </c>
      <c r="H107" s="48">
        <v>5</v>
      </c>
      <c r="I107" s="48"/>
    </row>
    <row r="108" spans="1:10" ht="57" outlineLevel="1" x14ac:dyDescent="0.2">
      <c r="A108" s="7" t="s">
        <v>59</v>
      </c>
      <c r="B108" s="8"/>
      <c r="C108" s="17">
        <v>5</v>
      </c>
      <c r="D108" s="21">
        <v>5</v>
      </c>
      <c r="E108" s="48"/>
      <c r="F108" s="48">
        <v>5</v>
      </c>
      <c r="G108" s="48" t="s">
        <v>139</v>
      </c>
      <c r="H108" s="48">
        <v>5</v>
      </c>
      <c r="I108" s="48"/>
    </row>
    <row r="109" spans="1:10" ht="42.75" outlineLevel="1" x14ac:dyDescent="0.2">
      <c r="A109" s="7" t="s">
        <v>34</v>
      </c>
      <c r="B109" s="8"/>
      <c r="C109" s="17">
        <v>5</v>
      </c>
      <c r="D109" s="21">
        <v>5</v>
      </c>
      <c r="E109" s="48"/>
      <c r="F109" s="48">
        <v>3</v>
      </c>
      <c r="G109" s="48" t="s">
        <v>159</v>
      </c>
      <c r="H109" s="48">
        <v>5</v>
      </c>
      <c r="I109" s="48"/>
    </row>
    <row r="110" spans="1:10" s="12" customFormat="1" x14ac:dyDescent="0.2">
      <c r="A110" s="9" t="s">
        <v>35</v>
      </c>
      <c r="B110" s="10"/>
      <c r="C110" s="10">
        <f>SUM(C100:C109)</f>
        <v>100</v>
      </c>
      <c r="D110" s="32">
        <f>SUMPRODUCT($C$100:$C$109,D100:D109)/$C$110</f>
        <v>4.3</v>
      </c>
      <c r="E110" s="35"/>
      <c r="F110" s="32">
        <f>SUMPRODUCT($C$100:$C$109,F100:F109)/$C$110</f>
        <v>4.9000000000000004</v>
      </c>
      <c r="G110" s="35"/>
      <c r="H110" s="32">
        <f>SUMPRODUCT($C$100:$C$109,H100:H109)/$C$110</f>
        <v>4.8499999999999996</v>
      </c>
      <c r="I110" s="11"/>
    </row>
    <row r="111" spans="1:10" s="12" customFormat="1" x14ac:dyDescent="0.2">
      <c r="A111" s="55"/>
      <c r="B111" s="56"/>
      <c r="C111" s="56"/>
      <c r="D111" s="57"/>
      <c r="E111" s="58"/>
      <c r="F111" s="57"/>
      <c r="G111" s="58"/>
      <c r="H111" s="57"/>
      <c r="I111" s="59"/>
    </row>
    <row r="113" spans="1:8" ht="15" x14ac:dyDescent="0.25">
      <c r="A113" s="14" t="s">
        <v>36</v>
      </c>
      <c r="B113" s="15"/>
      <c r="C113" s="15"/>
      <c r="D113" s="33" t="str">
        <f>CONCATENATE(TEXT((D12*$B$3)+(D28*$B$14)+(D62*$B$30)+(D72*$B$64)+(D97*$B$90)+(D110*$B$99)+(D79*B74)+(D88*B81),"##")," / ",((5*$B$3)+(5*$B$14)+(5*$B$30)+(5*$B$64)+(5*$B$90)+(5*$B$99)+(5*B74)+(5*B81)))</f>
        <v>123 / 140</v>
      </c>
      <c r="E113" s="37"/>
      <c r="F113" s="33" t="str">
        <f>CONCATENATE(TEXT((F12*$B$3)+(F28*$B$14)+(F62*$B$30)+(F72*$B$64)+(F97*$B$90)+(F110*$B$99)+(F79*B74)+(F88*B81),"##")," / ",((5*$B$3)+(5*$B$14)+(5*$B$30)+(5*$B$64)+(5*$B$90)+(5*$B$99)+(5*B74)+(5*B81)))</f>
        <v>123 / 140</v>
      </c>
      <c r="G113" s="37"/>
      <c r="H113" s="33" t="str">
        <f>CONCATENATE(TEXT((H12*$B$3)+(H28*$B$14)+(H62*$B$30)+(H72*$B$64)+(H97*$B$90)+(H110*$B$99)+(H79*B74)+(H88*B81),"##")," / ",((5*$B$3)+(5*$B$14)+(5*$B$30)+(5*$B$64)+(5*$B$90)+(5*$B$99)+(5*B74)+(5*B81)))</f>
        <v>109 / 140</v>
      </c>
    </row>
  </sheetData>
  <sheetProtection selectLockedCells="1"/>
  <mergeCells count="16">
    <mergeCell ref="D2:E2"/>
    <mergeCell ref="F2:G2"/>
    <mergeCell ref="H2:I2"/>
    <mergeCell ref="C30:I30"/>
    <mergeCell ref="C90:I90"/>
    <mergeCell ref="C99:I99"/>
    <mergeCell ref="C14:I14"/>
    <mergeCell ref="A55:I55"/>
    <mergeCell ref="A58:I58"/>
    <mergeCell ref="A31:I31"/>
    <mergeCell ref="A37:I37"/>
    <mergeCell ref="A42:I42"/>
    <mergeCell ref="A48:I48"/>
    <mergeCell ref="C74:I74"/>
    <mergeCell ref="C81:I81"/>
    <mergeCell ref="C64:I64"/>
  </mergeCells>
  <pageMargins left="0" right="0" top="0.39370078740157477" bottom="0.39370078740157477" header="0" footer="0"/>
  <pageSetup paperSize="9" scale="92" fitToHeight="0" pageOrder="overThenDown" orientation="portrait" useFirstPageNumber="1" verticalDpi="0" r:id="rId1"/>
  <headerFooter>
    <oddHeader>&amp;LProjet GPP&amp;CGrille d'évaluation&amp;RNom Prénom</oddHeader>
    <oddFooter>&amp;CPage &amp;P/&amp;N</oddFooter>
  </headerFooter>
</worksheet>
</file>

<file path=docProps/app.xml><?xml version="1.0" encoding="utf-8"?>
<Properties xmlns="http://schemas.openxmlformats.org/officeDocument/2006/extended-properties" xmlns:vt="http://schemas.openxmlformats.org/officeDocument/2006/docPropsVTypes">
  <TotalTime>965</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Grille d'évaluation RFI</vt:lpstr>
      <vt:lpstr>'Grille d''évaluation RFI'!Zone_d_impression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z.bajaja</dc:creator>
  <cp:lastModifiedBy>Abdel Ali CHAHID</cp:lastModifiedBy>
  <cp:revision>12</cp:revision>
  <cp:lastPrinted>2016-07-06T08:12:07Z</cp:lastPrinted>
  <dcterms:created xsi:type="dcterms:W3CDTF">2012-05-14T08:51:37Z</dcterms:created>
  <dcterms:modified xsi:type="dcterms:W3CDTF">2017-03-16T15:10:39Z</dcterms:modified>
</cp:coreProperties>
</file>